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filterPrivacy="1" codeName="ThisWorkbook" checkCompatibility="1"/>
  <xr:revisionPtr revIDLastSave="26" documentId="8_{B285D271-B1CB-4B00-B02F-C3A557A8CF77}" xr6:coauthVersionLast="47" xr6:coauthVersionMax="47" xr10:uidLastSave="{DA0A68A3-B762-4E0A-927A-AE41CC747385}"/>
  <workbookProtection workbookAlgorithmName="SHA-512" workbookHashValue="u0vj/3Cj0codHEhLttzJp0jc4N9ny/0H1IXjz/T7FHu5qbcQDhNwD+sZ72x8cmSxJXGgZ6ApP5H8afBW2p2EUQ==" workbookSaltValue="e4zscEnl8Oz++Q5rTTshBQ=="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28" l="1"/>
  <c r="F13" i="28"/>
  <c r="G13" i="28"/>
  <c r="E15" i="28"/>
  <c r="F15" i="28"/>
  <c r="G15" i="28"/>
  <c r="E16" i="28"/>
  <c r="F16" i="28"/>
  <c r="G16" i="28"/>
  <c r="E17" i="28"/>
  <c r="F17" i="28"/>
  <c r="G17" i="28"/>
  <c r="E18" i="28"/>
  <c r="F18" i="28"/>
  <c r="G18" i="28"/>
  <c r="BE9" i="28"/>
  <c r="BF9" i="28"/>
  <c r="BG9" i="28"/>
  <c r="BH9" i="28"/>
  <c r="BI9" i="28"/>
  <c r="BJ9" i="28"/>
  <c r="BK9" i="28"/>
  <c r="BL9" i="28"/>
  <c r="BM9" i="28"/>
  <c r="BN9" i="28"/>
  <c r="BE10" i="28"/>
  <c r="BF10" i="28"/>
  <c r="BG10" i="28"/>
  <c r="BH10" i="28"/>
  <c r="BI10" i="28"/>
  <c r="BJ10" i="28"/>
  <c r="BK10" i="28"/>
  <c r="BL10" i="28"/>
  <c r="BM10" i="28"/>
  <c r="BN10" i="28"/>
  <c r="BE11" i="28"/>
  <c r="BF11" i="28"/>
  <c r="BG11" i="28"/>
  <c r="BH11" i="28"/>
  <c r="BI11" i="28"/>
  <c r="BJ11" i="28"/>
  <c r="BK11" i="28"/>
  <c r="BL11" i="28"/>
  <c r="BM11" i="28"/>
  <c r="BN11" i="28"/>
  <c r="BE12" i="28"/>
  <c r="BF12" i="28"/>
  <c r="BG12" i="28"/>
  <c r="BH12" i="28"/>
  <c r="BI12" i="28"/>
  <c r="BJ12" i="28"/>
  <c r="BK12" i="28"/>
  <c r="BL12" i="28"/>
  <c r="BM12" i="28"/>
  <c r="BN12" i="28"/>
  <c r="BE13" i="28"/>
  <c r="BF13" i="28"/>
  <c r="BG13" i="28"/>
  <c r="BH13" i="28"/>
  <c r="BI13" i="28"/>
  <c r="BJ13" i="28"/>
  <c r="BK13" i="28"/>
  <c r="BL13" i="28"/>
  <c r="BM13" i="28"/>
  <c r="BN13" i="28"/>
  <c r="BN8" i="28"/>
  <c r="BM8" i="28"/>
  <c r="BL8" i="28"/>
  <c r="BK8" i="28"/>
  <c r="BF8" i="28"/>
  <c r="BG8" i="28"/>
  <c r="BH8" i="28"/>
  <c r="BI8" i="28"/>
  <c r="BJ8" i="28"/>
  <c r="BE8" i="28"/>
  <c r="AT9" i="28"/>
  <c r="AU9" i="28"/>
  <c r="AV9" i="28"/>
  <c r="AW9" i="28"/>
  <c r="AX9" i="28"/>
  <c r="AY9" i="28"/>
  <c r="AZ9" i="28"/>
  <c r="BA9" i="28"/>
  <c r="BB9" i="28"/>
  <c r="BC9" i="28"/>
  <c r="AT10" i="28"/>
  <c r="AU10" i="28"/>
  <c r="AV10" i="28"/>
  <c r="AW10" i="28"/>
  <c r="AX10" i="28"/>
  <c r="AY10" i="28"/>
  <c r="AZ10" i="28"/>
  <c r="BA10" i="28"/>
  <c r="BB10" i="28"/>
  <c r="BC10" i="28"/>
  <c r="AT11" i="28"/>
  <c r="AU11" i="28"/>
  <c r="AV11" i="28"/>
  <c r="AW11" i="28"/>
  <c r="AX11" i="28"/>
  <c r="AY11" i="28"/>
  <c r="AZ11" i="28"/>
  <c r="BA11" i="28"/>
  <c r="BB11" i="28"/>
  <c r="BC11" i="28"/>
  <c r="AT12" i="28"/>
  <c r="AU12" i="28"/>
  <c r="AV12" i="28"/>
  <c r="AW12" i="28"/>
  <c r="AX12" i="28"/>
  <c r="AY12" i="28"/>
  <c r="AZ12" i="28"/>
  <c r="BA12" i="28"/>
  <c r="BB12" i="28"/>
  <c r="BC12" i="28"/>
  <c r="AT13" i="28"/>
  <c r="AU13" i="28"/>
  <c r="AV13" i="28"/>
  <c r="AW13" i="28"/>
  <c r="AX13" i="28"/>
  <c r="AY13" i="28"/>
  <c r="AZ13" i="28"/>
  <c r="BA13" i="28"/>
  <c r="BB13" i="28"/>
  <c r="BC13" i="28"/>
  <c r="BC8" i="28"/>
  <c r="BB8" i="28"/>
  <c r="BA8" i="28"/>
  <c r="AZ8" i="28"/>
  <c r="AU8" i="28"/>
  <c r="AV8" i="28"/>
  <c r="AW8" i="28"/>
  <c r="AX8" i="28"/>
  <c r="AY8" i="28"/>
  <c r="AT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R8" i="28"/>
  <c r="AQ8" i="28"/>
  <c r="AP8" i="28"/>
  <c r="AO8" i="28"/>
  <c r="AJ8" i="28"/>
  <c r="AK8" i="28"/>
  <c r="AL8" i="28"/>
  <c r="AM8" i="28"/>
  <c r="AN8" i="28"/>
  <c r="AI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M9" i="28"/>
  <c r="N9" i="28"/>
  <c r="O9" i="28"/>
  <c r="P9" i="28"/>
  <c r="Q9" i="28"/>
  <c r="R9" i="28"/>
  <c r="S9" i="28"/>
  <c r="T9" i="28"/>
  <c r="U9" i="28"/>
  <c r="V9" i="28"/>
  <c r="M10" i="28"/>
  <c r="N10" i="28"/>
  <c r="O10" i="28"/>
  <c r="P10" i="28"/>
  <c r="Q10" i="28"/>
  <c r="R10" i="28"/>
  <c r="S10" i="28"/>
  <c r="T10" i="28"/>
  <c r="U10" i="28"/>
  <c r="V10" i="28"/>
  <c r="M11" i="28"/>
  <c r="N11" i="28"/>
  <c r="O11" i="28"/>
  <c r="P11" i="28"/>
  <c r="Q11" i="28"/>
  <c r="R11" i="28"/>
  <c r="S11" i="28"/>
  <c r="T11" i="28"/>
  <c r="U11" i="28"/>
  <c r="V11" i="28"/>
  <c r="M12" i="28"/>
  <c r="N12" i="28"/>
  <c r="O12" i="28"/>
  <c r="P12" i="28"/>
  <c r="Q12" i="28"/>
  <c r="R12" i="28"/>
  <c r="S12" i="28"/>
  <c r="T12" i="28"/>
  <c r="U12" i="28"/>
  <c r="V12" i="28"/>
  <c r="M13" i="28"/>
  <c r="N13" i="28"/>
  <c r="O13" i="28"/>
  <c r="P13" i="28"/>
  <c r="Q13" i="28"/>
  <c r="R13" i="28"/>
  <c r="S13" i="28"/>
  <c r="T13" i="28"/>
  <c r="U13" i="28"/>
  <c r="V13" i="28"/>
  <c r="V8" i="28"/>
  <c r="U8" i="28"/>
  <c r="T8" i="28"/>
  <c r="S8" i="28"/>
  <c r="R8" i="28"/>
  <c r="Q8" i="28"/>
  <c r="P8" i="28"/>
  <c r="O8" i="28"/>
  <c r="N8" i="28"/>
  <c r="M8" i="28"/>
  <c r="B9" i="28"/>
  <c r="C9" i="28"/>
  <c r="D9" i="28"/>
  <c r="E9" i="28"/>
  <c r="F9" i="28"/>
  <c r="G9" i="28"/>
  <c r="H9" i="28"/>
  <c r="I9" i="28"/>
  <c r="J9" i="28"/>
  <c r="K9" i="28"/>
  <c r="B10" i="28"/>
  <c r="C10" i="28"/>
  <c r="D10" i="28"/>
  <c r="E10" i="28"/>
  <c r="F10" i="28"/>
  <c r="G10" i="28"/>
  <c r="H10" i="28"/>
  <c r="I10" i="28"/>
  <c r="J10" i="28"/>
  <c r="K10" i="28"/>
  <c r="B11" i="28"/>
  <c r="C11" i="28"/>
  <c r="D11" i="28"/>
  <c r="E11" i="28"/>
  <c r="F11" i="28"/>
  <c r="G11" i="28"/>
  <c r="H11" i="28"/>
  <c r="I11" i="28"/>
  <c r="J11" i="28"/>
  <c r="K11" i="28"/>
  <c r="B12" i="28"/>
  <c r="C12" i="28"/>
  <c r="D12" i="28"/>
  <c r="E12" i="28"/>
  <c r="F12" i="28"/>
  <c r="G12" i="28"/>
  <c r="H12" i="28"/>
  <c r="I12" i="28"/>
  <c r="J12" i="28"/>
  <c r="K12" i="28"/>
  <c r="B13" i="28"/>
  <c r="C13" i="28"/>
  <c r="D13" i="28"/>
  <c r="H13" i="28"/>
  <c r="I13" i="28"/>
  <c r="J13" i="28"/>
  <c r="K13" i="28"/>
  <c r="K8" i="28"/>
  <c r="J8" i="28"/>
  <c r="I8" i="28"/>
  <c r="H8" i="28"/>
  <c r="C8" i="28"/>
  <c r="D8" i="28"/>
  <c r="E8" i="28"/>
  <c r="F8" i="28"/>
  <c r="G8" i="28"/>
  <c r="B8" i="28"/>
  <c r="BE9" i="22"/>
  <c r="BF9" i="22"/>
  <c r="BG9" i="22"/>
  <c r="BH9" i="22"/>
  <c r="BI9" i="22"/>
  <c r="BJ9" i="22"/>
  <c r="BK9" i="22"/>
  <c r="BL9" i="22"/>
  <c r="BM9" i="22"/>
  <c r="BN9" i="22"/>
  <c r="BE10" i="22"/>
  <c r="BF10" i="22"/>
  <c r="BG10" i="22"/>
  <c r="BH10" i="22"/>
  <c r="BI10" i="22"/>
  <c r="BJ10" i="22"/>
  <c r="BK10" i="22"/>
  <c r="BL10" i="22"/>
  <c r="BM10" i="22"/>
  <c r="BN10" i="22"/>
  <c r="BE11" i="22"/>
  <c r="BF11" i="22"/>
  <c r="BG11" i="22"/>
  <c r="BH11" i="22"/>
  <c r="BI11" i="22"/>
  <c r="BJ11" i="22"/>
  <c r="BK11" i="22"/>
  <c r="BL11" i="22"/>
  <c r="BM11" i="22"/>
  <c r="BN11" i="22"/>
  <c r="BE12" i="22"/>
  <c r="BF12" i="22"/>
  <c r="BG12" i="22"/>
  <c r="BH12" i="22"/>
  <c r="BI12" i="22"/>
  <c r="BJ12" i="22"/>
  <c r="BK12" i="22"/>
  <c r="BL12" i="22"/>
  <c r="BM12" i="22"/>
  <c r="BN12" i="22"/>
  <c r="BE13" i="22"/>
  <c r="BF13" i="22"/>
  <c r="BG13" i="22"/>
  <c r="BH13" i="22"/>
  <c r="BI13" i="22"/>
  <c r="BJ13" i="22"/>
  <c r="BK13" i="22"/>
  <c r="BL13" i="22"/>
  <c r="BM13" i="22"/>
  <c r="BN13" i="22"/>
  <c r="BN8" i="22"/>
  <c r="BM8" i="22"/>
  <c r="BL8" i="22"/>
  <c r="BK8" i="22"/>
  <c r="BF8" i="22"/>
  <c r="BG8" i="22"/>
  <c r="BH8" i="22"/>
  <c r="BI8" i="22"/>
  <c r="BJ8" i="22"/>
  <c r="BE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R8" i="22"/>
  <c r="AQ8" i="22"/>
  <c r="AP8" i="22"/>
  <c r="AO8" i="22"/>
  <c r="AJ8" i="22"/>
  <c r="AK8" i="22"/>
  <c r="AL8" i="22"/>
  <c r="AM8" i="22"/>
  <c r="AN8" i="22"/>
  <c r="AI8" i="22"/>
  <c r="M9" i="22"/>
  <c r="N9" i="22"/>
  <c r="O9" i="22"/>
  <c r="P9" i="22"/>
  <c r="Q9" i="22"/>
  <c r="R9" i="22"/>
  <c r="S9" i="22"/>
  <c r="T9" i="22"/>
  <c r="U9" i="22"/>
  <c r="V9" i="22"/>
  <c r="M10" i="22"/>
  <c r="N10" i="22"/>
  <c r="O10" i="22"/>
  <c r="P10" i="22"/>
  <c r="Q10" i="22"/>
  <c r="R10" i="22"/>
  <c r="S10" i="22"/>
  <c r="T10" i="22"/>
  <c r="U10" i="22"/>
  <c r="V10" i="22"/>
  <c r="M11" i="22"/>
  <c r="N11" i="22"/>
  <c r="O11" i="22"/>
  <c r="P11" i="22"/>
  <c r="Q11" i="22"/>
  <c r="R11" i="22"/>
  <c r="S11" i="22"/>
  <c r="T11" i="22"/>
  <c r="U11" i="22"/>
  <c r="V11" i="22"/>
  <c r="M12" i="22"/>
  <c r="N12" i="22"/>
  <c r="O12" i="22"/>
  <c r="P12" i="22"/>
  <c r="Q12" i="22"/>
  <c r="R12" i="22"/>
  <c r="S12" i="22"/>
  <c r="T12" i="22"/>
  <c r="U12" i="22"/>
  <c r="V12" i="22"/>
  <c r="M13" i="22"/>
  <c r="N13" i="22"/>
  <c r="O13" i="22"/>
  <c r="P13" i="22"/>
  <c r="Q13" i="22"/>
  <c r="R13" i="22"/>
  <c r="S13" i="22"/>
  <c r="T13" i="22"/>
  <c r="U13" i="22"/>
  <c r="V13" i="22"/>
  <c r="V8" i="22"/>
  <c r="U8" i="22"/>
  <c r="T8" i="22"/>
  <c r="S8" i="22"/>
  <c r="N8" i="22"/>
  <c r="O8" i="22"/>
  <c r="P8" i="22"/>
  <c r="Q8" i="22"/>
  <c r="R8" i="22"/>
  <c r="M8" i="22"/>
  <c r="AZ9" i="22"/>
  <c r="BA9" i="22"/>
  <c r="AZ10" i="22"/>
  <c r="BA10" i="22"/>
  <c r="AZ11" i="22"/>
  <c r="BA11" i="22"/>
  <c r="AZ12" i="22"/>
  <c r="BA12" i="22"/>
  <c r="AZ13" i="22"/>
  <c r="BA13" i="22"/>
  <c r="BA8" i="22"/>
  <c r="AZ8" i="22"/>
  <c r="BC9" i="22"/>
  <c r="BC10" i="22"/>
  <c r="BC11" i="22"/>
  <c r="BC12" i="22"/>
  <c r="BC13" i="22"/>
  <c r="BC8" i="22"/>
  <c r="BB9" i="22"/>
  <c r="BB10" i="22"/>
  <c r="BB11" i="22"/>
  <c r="BB12" i="22"/>
  <c r="BB13" i="22"/>
  <c r="BB8" i="22"/>
  <c r="H9" i="22"/>
  <c r="I9" i="22"/>
  <c r="J9" i="22"/>
  <c r="K9" i="22"/>
  <c r="H10" i="22"/>
  <c r="I10" i="22"/>
  <c r="J10" i="22"/>
  <c r="K10" i="22"/>
  <c r="H11" i="22"/>
  <c r="I11" i="22"/>
  <c r="J11" i="22"/>
  <c r="K11" i="22"/>
  <c r="H12" i="22"/>
  <c r="I12" i="22"/>
  <c r="J12" i="22"/>
  <c r="K12" i="22"/>
  <c r="H13" i="22"/>
  <c r="I13" i="22"/>
  <c r="J13" i="22"/>
  <c r="K13" i="22"/>
  <c r="K8" i="22"/>
  <c r="J8" i="22"/>
  <c r="I8" i="22"/>
  <c r="H8" i="22"/>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AT9" i="22"/>
  <c r="AU9" i="22"/>
  <c r="AV9" i="22"/>
  <c r="AW9" i="22"/>
  <c r="AX9" i="22"/>
  <c r="AY9" i="22"/>
  <c r="AT10" i="22"/>
  <c r="AU10" i="22"/>
  <c r="AV10" i="22"/>
  <c r="AW10" i="22"/>
  <c r="AX10" i="22"/>
  <c r="AY10" i="22"/>
  <c r="AT11" i="22"/>
  <c r="AU11" i="22"/>
  <c r="AV11" i="22"/>
  <c r="AW11" i="22"/>
  <c r="AX11" i="22"/>
  <c r="AY11" i="22"/>
  <c r="AT12" i="22"/>
  <c r="AU12" i="22"/>
  <c r="AV12" i="22"/>
  <c r="AW12" i="22"/>
  <c r="AX12" i="22"/>
  <c r="AY12" i="22"/>
  <c r="AT13" i="22"/>
  <c r="AU13" i="22"/>
  <c r="AV13" i="22"/>
  <c r="AW13" i="22"/>
  <c r="AX13" i="22"/>
  <c r="AY13" i="22"/>
  <c r="AU8" i="22"/>
  <c r="AV8" i="22"/>
  <c r="AW8" i="22"/>
  <c r="AX8" i="22"/>
  <c r="AY8" i="22"/>
  <c r="AT8" i="22"/>
  <c r="X9" i="22"/>
  <c r="Y9" i="22"/>
  <c r="Z9" i="22"/>
  <c r="AA9" i="22"/>
  <c r="AB9" i="22"/>
  <c r="AC9" i="22"/>
  <c r="X10" i="22"/>
  <c r="Y10" i="22"/>
  <c r="Z10" i="22"/>
  <c r="AA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9" i="22"/>
  <c r="C9" i="22"/>
  <c r="D9" i="22"/>
  <c r="E9" i="22"/>
  <c r="F9" i="22"/>
  <c r="G9" i="22"/>
  <c r="B10" i="22"/>
  <c r="C10" i="22"/>
  <c r="D10" i="22"/>
  <c r="E10" i="22"/>
  <c r="F10" i="22"/>
  <c r="G10" i="22"/>
  <c r="B11" i="22"/>
  <c r="C11" i="22"/>
  <c r="D11" i="22"/>
  <c r="E11" i="22"/>
  <c r="F11" i="22"/>
  <c r="G11" i="22"/>
  <c r="B12" i="22"/>
  <c r="C12" i="22"/>
  <c r="D12" i="22"/>
  <c r="E12" i="22"/>
  <c r="F12" i="22"/>
  <c r="G12" i="22"/>
  <c r="B13" i="22"/>
  <c r="C13" i="22"/>
  <c r="D13" i="22"/>
  <c r="E13" i="22"/>
  <c r="F13" i="22"/>
  <c r="G13" i="22"/>
  <c r="C8" i="22"/>
  <c r="D8" i="22"/>
  <c r="E8" i="22"/>
  <c r="F8" i="22"/>
  <c r="G8" i="22"/>
  <c r="B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8" i="25" l="1"/>
  <c r="D15" i="22"/>
  <c r="B9" i="25"/>
  <c r="B10" i="25"/>
  <c r="B12" i="25"/>
  <c r="B14" i="25"/>
  <c r="B15" i="25"/>
  <c r="B16" i="25"/>
  <c r="B17" i="25"/>
  <c r="B18" i="25"/>
  <c r="B19" i="25"/>
  <c r="B20" i="25"/>
  <c r="B21" i="25"/>
  <c r="B22" i="25"/>
  <c r="B23" i="25"/>
  <c r="B24" i="25"/>
  <c r="D19" i="22"/>
  <c r="C15" i="22"/>
  <c r="C19" i="22"/>
  <c r="K40" i="22"/>
  <c r="B27" i="22"/>
  <c r="E18" i="22"/>
  <c r="E16" i="22"/>
  <c r="D18" i="22"/>
  <c r="C18" i="22"/>
  <c r="E17" i="22"/>
  <c r="D17" i="22"/>
  <c r="C17" i="22"/>
  <c r="D16" i="22"/>
  <c r="C16" i="22"/>
  <c r="E15" i="22"/>
  <c r="E19" i="22"/>
  <c r="B30" i="22"/>
  <c r="B28" i="22"/>
  <c r="B26" i="22"/>
  <c r="A1" i="22"/>
  <c r="A1" i="28"/>
  <c r="BI27" i="28"/>
  <c r="B6" i="26"/>
  <c r="AL34"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U40" i="22"/>
  <c r="A5" i="21"/>
  <c r="A9" i="21"/>
  <c r="A12" i="21"/>
  <c r="A14" i="21"/>
  <c r="A15" i="21"/>
  <c r="B32" i="22"/>
  <c r="B31" i="22"/>
  <c r="AP4" i="22"/>
  <c r="AQ48" i="22"/>
  <c r="AQ4" i="22"/>
  <c r="AJ51" i="22"/>
  <c r="AL44" i="22"/>
  <c r="AN36" i="22"/>
  <c r="AM53" i="22"/>
  <c r="AQ49" i="22"/>
  <c r="AK44" i="22"/>
  <c r="AO38" i="22"/>
  <c r="AQ32" i="22"/>
  <c r="AQ25" i="22"/>
  <c r="AP55" i="22"/>
  <c r="AJ52" i="22"/>
  <c r="AN48" i="22"/>
  <c r="AR42" i="22"/>
  <c r="AN38" i="22"/>
  <c r="AR33" i="22"/>
  <c r="AL30" i="22"/>
  <c r="AP25" i="22"/>
  <c r="AJ21" i="22"/>
  <c r="AN17" i="22"/>
  <c r="AG55" i="22"/>
  <c r="AC53" i="22"/>
  <c r="AG49" i="22"/>
  <c r="AA44" i="22"/>
  <c r="AC31" i="22"/>
  <c r="AG50" i="28"/>
  <c r="X4" i="22"/>
  <c r="AQ56" i="22"/>
  <c r="AO55" i="22"/>
  <c r="AM54" i="22"/>
  <c r="AK53" i="22"/>
  <c r="AI52" i="22"/>
  <c r="AQ50" i="22"/>
  <c r="AO49" i="22"/>
  <c r="AM48" i="22"/>
  <c r="AK47" i="22"/>
  <c r="AI44" i="22"/>
  <c r="AQ42" i="22"/>
  <c r="AO41" i="22"/>
  <c r="AM38" i="22"/>
  <c r="AK36" i="22"/>
  <c r="AI35" i="22"/>
  <c r="AQ33" i="22"/>
  <c r="AO32" i="22"/>
  <c r="AM31" i="22"/>
  <c r="AK30" i="22"/>
  <c r="AI28" i="22"/>
  <c r="AQ26" i="22"/>
  <c r="AO25" i="22"/>
  <c r="AM24" i="22"/>
  <c r="AK23" i="22"/>
  <c r="AI21" i="22"/>
  <c r="AQ19" i="22"/>
  <c r="AO18" i="22"/>
  <c r="AM17" i="22"/>
  <c r="AK16" i="22"/>
  <c r="AI5"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N4" i="28"/>
  <c r="AQ53" i="28"/>
  <c r="AK50" i="28"/>
  <c r="AO44" i="28"/>
  <c r="AI41" i="28"/>
  <c r="AM34" i="28"/>
  <c r="AI56" i="22"/>
  <c r="AI50" i="22"/>
  <c r="AE4" i="22"/>
  <c r="AL52" i="22"/>
  <c r="AN47" i="22"/>
  <c r="AL35" i="22"/>
  <c r="AF4" i="22"/>
  <c r="AQ55" i="22"/>
  <c r="AK52" i="22"/>
  <c r="AO48" i="22"/>
  <c r="AI43" i="22"/>
  <c r="AM36" i="22"/>
  <c r="AO31" i="22"/>
  <c r="AO24" i="22"/>
  <c r="AR56" i="22"/>
  <c r="AL53" i="22"/>
  <c r="AP49" i="22"/>
  <c r="AL47" i="22"/>
  <c r="AP41" i="22"/>
  <c r="AJ35" i="22"/>
  <c r="AN31" i="22"/>
  <c r="AR26" i="22"/>
  <c r="AL23" i="22"/>
  <c r="AP18" i="22"/>
  <c r="AL16" i="22"/>
  <c r="AE54" i="22"/>
  <c r="AA52" i="22"/>
  <c r="AE48" i="22"/>
  <c r="AC47" i="22"/>
  <c r="AF41" i="22"/>
  <c r="AG26" i="22"/>
  <c r="Y5" i="22"/>
  <c r="AI4" i="22"/>
  <c r="AP56" i="22"/>
  <c r="AN55" i="22"/>
  <c r="AL54" i="22"/>
  <c r="AJ53" i="22"/>
  <c r="AR51" i="22"/>
  <c r="AP50" i="22"/>
  <c r="AN49" i="22"/>
  <c r="AL48" i="22"/>
  <c r="AJ47" i="22"/>
  <c r="AR43" i="22"/>
  <c r="AP42" i="22"/>
  <c r="AN41" i="22"/>
  <c r="AL38" i="22"/>
  <c r="AJ36" i="22"/>
  <c r="AR34" i="22"/>
  <c r="AP33" i="22"/>
  <c r="AN32" i="22"/>
  <c r="AL31" i="22"/>
  <c r="AJ30" i="22"/>
  <c r="AR27" i="22"/>
  <c r="AP26" i="22"/>
  <c r="AN25" i="22"/>
  <c r="AL24" i="22"/>
  <c r="AJ23" i="22"/>
  <c r="AR20" i="22"/>
  <c r="AP19" i="22"/>
  <c r="AN18" i="22"/>
  <c r="AL17" i="22"/>
  <c r="AJ16"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O4" i="28"/>
  <c r="AP53" i="28"/>
  <c r="AJ50" i="28"/>
  <c r="AN44" i="28"/>
  <c r="AR38" i="28"/>
  <c r="AJ40" i="28"/>
  <c r="AR15" i="28"/>
  <c r="AE15" i="28"/>
  <c r="AN40" i="22"/>
  <c r="AA40" i="22"/>
  <c r="AJ15" i="22"/>
  <c r="X35" i="22"/>
  <c r="AJ16" i="28"/>
  <c r="AL17" i="28"/>
  <c r="AN18" i="28"/>
  <c r="AP19" i="28"/>
  <c r="AR20" i="28"/>
  <c r="AJ23" i="28"/>
  <c r="AL24" i="28"/>
  <c r="AN25" i="28"/>
  <c r="AP26" i="28"/>
  <c r="AR27" i="28"/>
  <c r="AJ30" i="28"/>
  <c r="AL31" i="28"/>
  <c r="AN32" i="28"/>
  <c r="AP33" i="28"/>
  <c r="AR34" i="28"/>
  <c r="AJ36" i="28"/>
  <c r="AL38" i="28"/>
  <c r="AN41" i="28"/>
  <c r="AP42" i="28"/>
  <c r="AR43" i="28"/>
  <c r="AJ47" i="28"/>
  <c r="AL48" i="28"/>
  <c r="AN49" i="28"/>
  <c r="AP50" i="28"/>
  <c r="AR51" i="28"/>
  <c r="AJ53" i="28"/>
  <c r="AL54" i="28"/>
  <c r="AN55" i="28"/>
  <c r="AP56" i="28"/>
  <c r="AI4" i="28"/>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I40" i="28"/>
  <c r="AQ15" i="28"/>
  <c r="AD15" i="28"/>
  <c r="AM40" i="22"/>
  <c r="Z40" i="22"/>
  <c r="AI15" i="22"/>
  <c r="AI5" i="28"/>
  <c r="AK16" i="28"/>
  <c r="AM17" i="28"/>
  <c r="AO18" i="28"/>
  <c r="AQ19" i="28"/>
  <c r="AI21" i="28"/>
  <c r="AK23" i="28"/>
  <c r="AM24" i="28"/>
  <c r="AO25" i="28"/>
  <c r="AQ26" i="28"/>
  <c r="AI28" i="28"/>
  <c r="AK30" i="28"/>
  <c r="AM31" i="28"/>
  <c r="AO32" i="28"/>
  <c r="AQ33" i="28"/>
  <c r="AI35" i="28"/>
  <c r="AK36" i="28"/>
  <c r="AM38" i="28"/>
  <c r="AO41" i="28"/>
  <c r="AQ42" i="28"/>
  <c r="AI44" i="28"/>
  <c r="AK47" i="28"/>
  <c r="AM48" i="28"/>
  <c r="AO49" i="28"/>
  <c r="AQ50" i="28"/>
  <c r="AI52" i="28"/>
  <c r="AK53" i="28"/>
  <c r="AM54" i="28"/>
  <c r="AO55" i="28"/>
  <c r="AQ56" i="28"/>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P15" i="28"/>
  <c r="AC15" i="28"/>
  <c r="AL40" i="22"/>
  <c r="Y40" i="22"/>
  <c r="AG15" i="22"/>
  <c r="AJ5" i="28"/>
  <c r="AL16" i="28"/>
  <c r="AN17" i="28"/>
  <c r="AP18" i="28"/>
  <c r="AR19" i="28"/>
  <c r="AJ21" i="28"/>
  <c r="AL23" i="28"/>
  <c r="AN24" i="28"/>
  <c r="AP25" i="28"/>
  <c r="AR26" i="28"/>
  <c r="AJ28" i="28"/>
  <c r="AL30" i="28"/>
  <c r="AF40" i="28"/>
  <c r="AO15" i="28"/>
  <c r="AB15" i="28"/>
  <c r="AK40" i="22"/>
  <c r="X40" i="22"/>
  <c r="AF15" i="22"/>
  <c r="AK5" i="28"/>
  <c r="AM16" i="28"/>
  <c r="AO17" i="28"/>
  <c r="AQ18" i="28"/>
  <c r="AI20" i="28"/>
  <c r="AK21" i="28"/>
  <c r="AM23" i="28"/>
  <c r="AO24" i="28"/>
  <c r="AQ25" i="28"/>
  <c r="AI27" i="28"/>
  <c r="AK28" i="28"/>
  <c r="AM30" i="28"/>
  <c r="AO31" i="28"/>
  <c r="AQ32" i="28"/>
  <c r="AI34" i="28"/>
  <c r="AK35" i="28"/>
  <c r="AM36" i="28"/>
  <c r="AO38" i="28"/>
  <c r="AQ41" i="28"/>
  <c r="AI43" i="28"/>
  <c r="AK44" i="28"/>
  <c r="AM47" i="28"/>
  <c r="AO48" i="28"/>
  <c r="AQ49" i="28"/>
  <c r="AI51" i="28"/>
  <c r="AK52" i="28"/>
  <c r="AM53" i="28"/>
  <c r="AO54" i="28"/>
  <c r="AQ55" i="28"/>
  <c r="AR4" i="28"/>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R40" i="28"/>
  <c r="AE40" i="28"/>
  <c r="AN15" i="28"/>
  <c r="AA15" i="28"/>
  <c r="AJ40" i="22"/>
  <c r="AR15" i="22"/>
  <c r="AE15" i="22"/>
  <c r="AL5" i="28"/>
  <c r="AN16" i="28"/>
  <c r="AP17" i="28"/>
  <c r="AR18" i="28"/>
  <c r="AJ20" i="28"/>
  <c r="AL21" i="28"/>
  <c r="AN23" i="28"/>
  <c r="AP24" i="28"/>
  <c r="AR25" i="28"/>
  <c r="AJ27" i="28"/>
  <c r="AL28" i="28"/>
  <c r="AN30" i="28"/>
  <c r="AP31" i="28"/>
  <c r="AR32" i="28"/>
  <c r="AQ40" i="28"/>
  <c r="AD40" i="28"/>
  <c r="AM15" i="28"/>
  <c r="Z15" i="28"/>
  <c r="AI40" i="22"/>
  <c r="AQ15" i="22"/>
  <c r="AD15" i="22"/>
  <c r="AM5" i="28"/>
  <c r="AO16" i="28"/>
  <c r="AQ17" i="28"/>
  <c r="AI19" i="28"/>
  <c r="AK20" i="28"/>
  <c r="AM21" i="28"/>
  <c r="AO23" i="28"/>
  <c r="AQ24" i="28"/>
  <c r="AI26" i="28"/>
  <c r="AK27" i="28"/>
  <c r="AM28" i="28"/>
  <c r="AO30" i="28"/>
  <c r="AQ31" i="28"/>
  <c r="AI33" i="28"/>
  <c r="AK34" i="28"/>
  <c r="AM35" i="28"/>
  <c r="AO36" i="28"/>
  <c r="AQ38" i="28"/>
  <c r="AI42" i="28"/>
  <c r="AK43" i="28"/>
  <c r="AM44" i="28"/>
  <c r="AO47" i="28"/>
  <c r="AQ48" i="28"/>
  <c r="AI50" i="28"/>
  <c r="AK51" i="28"/>
  <c r="AM52" i="28"/>
  <c r="AO53" i="28"/>
  <c r="AQ54" i="28"/>
  <c r="AI56" i="28"/>
  <c r="AP4" i="28"/>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P40" i="28"/>
  <c r="AC40" i="28"/>
  <c r="AL15" i="28"/>
  <c r="Y15" i="28"/>
  <c r="AG40" i="22"/>
  <c r="AP15" i="22"/>
  <c r="AC15" i="22"/>
  <c r="AN5" i="28"/>
  <c r="AP16" i="28"/>
  <c r="AR17" i="28"/>
  <c r="AJ19" i="28"/>
  <c r="AL20" i="28"/>
  <c r="AN21" i="28"/>
  <c r="AP23" i="28"/>
  <c r="AR24" i="28"/>
  <c r="AJ26" i="28"/>
  <c r="AL27" i="28"/>
  <c r="AN28" i="28"/>
  <c r="AP30" i="28"/>
  <c r="AR31" i="28"/>
  <c r="AO40" i="28"/>
  <c r="AB40" i="28"/>
  <c r="AK15" i="28"/>
  <c r="X15" i="28"/>
  <c r="AF40" i="22"/>
  <c r="AO15" i="22"/>
  <c r="AB15" i="22"/>
  <c r="AO5" i="28"/>
  <c r="AQ16" i="28"/>
  <c r="AI18" i="28"/>
  <c r="AK19" i="28"/>
  <c r="AM20" i="28"/>
  <c r="AO21" i="28"/>
  <c r="AQ23" i="28"/>
  <c r="AI25" i="28"/>
  <c r="AK26" i="28"/>
  <c r="AM27" i="28"/>
  <c r="AO28" i="28"/>
  <c r="AQ30" i="28"/>
  <c r="AI32" i="28"/>
  <c r="AN40" i="28"/>
  <c r="AA40" i="28"/>
  <c r="AJ15" i="28"/>
  <c r="AR40" i="22"/>
  <c r="AE40" i="22"/>
  <c r="AN15" i="22"/>
  <c r="AA15" i="22"/>
  <c r="AP5" i="28"/>
  <c r="AR16" i="28"/>
  <c r="AJ18" i="28"/>
  <c r="AL19" i="28"/>
  <c r="AN20" i="28"/>
  <c r="AP21" i="28"/>
  <c r="AR23" i="28"/>
  <c r="AJ25" i="28"/>
  <c r="AL26" i="28"/>
  <c r="AN27" i="28"/>
  <c r="AP28" i="28"/>
  <c r="AR30" i="28"/>
  <c r="AJ32" i="28"/>
  <c r="AL33" i="28"/>
  <c r="AN34" i="28"/>
  <c r="AP35" i="28"/>
  <c r="AR36" i="28"/>
  <c r="AJ41" i="28"/>
  <c r="AL42" i="28"/>
  <c r="AN43" i="28"/>
  <c r="AP44" i="28"/>
  <c r="AR47" i="28"/>
  <c r="AJ49" i="28"/>
  <c r="AL50" i="28"/>
  <c r="AN51" i="28"/>
  <c r="AP52" i="28"/>
  <c r="AR53" i="28"/>
  <c r="AJ55" i="28"/>
  <c r="AL56" i="28"/>
  <c r="AM4" i="28"/>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AM40" i="28"/>
  <c r="Z40" i="28"/>
  <c r="AI15" i="28"/>
  <c r="AQ40" i="22"/>
  <c r="AD40" i="22"/>
  <c r="AM15" i="22"/>
  <c r="Z15" i="22"/>
  <c r="AQ5" i="28"/>
  <c r="AI17" i="28"/>
  <c r="AK18" i="28"/>
  <c r="AM19" i="28"/>
  <c r="AO20" i="28"/>
  <c r="AQ21" i="28"/>
  <c r="AI24" i="28"/>
  <c r="AK25" i="28"/>
  <c r="AM26" i="28"/>
  <c r="AO27" i="28"/>
  <c r="AQ28" i="28"/>
  <c r="AI31" i="28"/>
  <c r="AK32" i="28"/>
  <c r="AM33" i="28"/>
  <c r="AO34" i="28"/>
  <c r="AQ35" i="28"/>
  <c r="AI38" i="28"/>
  <c r="AK41" i="28"/>
  <c r="AM42" i="28"/>
  <c r="AO43" i="28"/>
  <c r="AQ44" i="28"/>
  <c r="AI48" i="28"/>
  <c r="AK49" i="28"/>
  <c r="AM50" i="28"/>
  <c r="AO51" i="28"/>
  <c r="AQ52" i="28"/>
  <c r="AI54" i="28"/>
  <c r="AK55" i="28"/>
  <c r="AM56" i="28"/>
  <c r="AL4" i="28"/>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AL40" i="28"/>
  <c r="Y40" i="28"/>
  <c r="AG15" i="28"/>
  <c r="AP40" i="22"/>
  <c r="AC40" i="22"/>
  <c r="AL15" i="22"/>
  <c r="Y15" i="22"/>
  <c r="AR5" i="28"/>
  <c r="AJ17" i="28"/>
  <c r="AL18" i="28"/>
  <c r="AN19" i="28"/>
  <c r="AP20" i="28"/>
  <c r="AR21" i="28"/>
  <c r="AJ24" i="28"/>
  <c r="AL25" i="28"/>
  <c r="AN26" i="28"/>
  <c r="AP27" i="28"/>
  <c r="AR28" i="28"/>
  <c r="AJ31" i="28"/>
  <c r="AL32" i="28"/>
  <c r="AN33" i="28"/>
  <c r="AP34" i="28"/>
  <c r="AR35" i="28"/>
  <c r="AJ38" i="28"/>
  <c r="AL41" i="28"/>
  <c r="AN42" i="28"/>
  <c r="AP43" i="28"/>
  <c r="AR44" i="28"/>
  <c r="AJ48" i="28"/>
  <c r="AL49" i="28"/>
  <c r="AN50" i="28"/>
  <c r="AP51" i="28"/>
  <c r="AR52" i="28"/>
  <c r="AJ54" i="28"/>
  <c r="AL55" i="28"/>
  <c r="AN56" i="28"/>
  <c r="AK4" i="28"/>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AK40" i="28"/>
  <c r="X40" i="28"/>
  <c r="AF15" i="28"/>
  <c r="AO40" i="22"/>
  <c r="AB40" i="22"/>
  <c r="AK15" i="22"/>
  <c r="X15" i="22"/>
  <c r="AI16" i="28"/>
  <c r="AK17" i="28"/>
  <c r="AM18" i="28"/>
  <c r="AO19" i="28"/>
  <c r="AQ20" i="28"/>
  <c r="AI23" i="28"/>
  <c r="AK24" i="28"/>
  <c r="AM25" i="28"/>
  <c r="AO26" i="28"/>
  <c r="AQ27" i="28"/>
  <c r="AI30" i="28"/>
  <c r="AK31" i="28"/>
  <c r="AM32" i="28"/>
  <c r="AO33" i="28"/>
  <c r="AQ34" i="28"/>
  <c r="AI36" i="28"/>
  <c r="AK38" i="28"/>
  <c r="AM41" i="28"/>
  <c r="AO42" i="28"/>
  <c r="AQ43" i="28"/>
  <c r="AI47" i="28"/>
  <c r="AK48" i="28"/>
  <c r="AM49" i="28"/>
  <c r="AO50" i="28"/>
  <c r="AQ51" i="28"/>
  <c r="AI53" i="28"/>
  <c r="AK54" i="28"/>
  <c r="AM55" i="28"/>
  <c r="AO56" i="28"/>
  <c r="AJ4" i="28"/>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N4" i="22"/>
  <c r="AO56" i="22"/>
  <c r="AM55" i="22"/>
  <c r="AK54" i="22"/>
  <c r="AI53" i="22"/>
  <c r="AQ51" i="22"/>
  <c r="AO50" i="22"/>
  <c r="AM49" i="22"/>
  <c r="AK48" i="22"/>
  <c r="AI47" i="22"/>
  <c r="AQ43" i="22"/>
  <c r="AO42" i="22"/>
  <c r="AM41" i="22"/>
  <c r="AK38" i="22"/>
  <c r="AI36" i="22"/>
  <c r="AQ34" i="22"/>
  <c r="AO33" i="22"/>
  <c r="AM32" i="22"/>
  <c r="AK31" i="22"/>
  <c r="AI30" i="22"/>
  <c r="AQ27" i="22"/>
  <c r="AO26" i="22"/>
  <c r="AM25" i="22"/>
  <c r="AK24" i="22"/>
  <c r="AI23" i="22"/>
  <c r="AQ20" i="22"/>
  <c r="AO19" i="22"/>
  <c r="AM18" i="22"/>
  <c r="AK17" i="22"/>
  <c r="AI16"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Q4" i="28"/>
  <c r="AN53" i="28"/>
  <c r="AR49" i="28"/>
  <c r="AL44" i="28"/>
  <c r="AP38" i="28"/>
  <c r="AJ34" i="28"/>
  <c r="AC4" i="22"/>
  <c r="AM4" i="22"/>
  <c r="AN56" i="22"/>
  <c r="AL55" i="22"/>
  <c r="AJ54" i="22"/>
  <c r="AR52" i="22"/>
  <c r="AP51" i="22"/>
  <c r="AN50" i="22"/>
  <c r="AL49" i="22"/>
  <c r="AJ48" i="22"/>
  <c r="AR44" i="22"/>
  <c r="AP43" i="22"/>
  <c r="AN42" i="22"/>
  <c r="AL41" i="22"/>
  <c r="AJ38" i="22"/>
  <c r="AR35" i="22"/>
  <c r="AP34" i="22"/>
  <c r="AN33" i="22"/>
  <c r="AL32" i="22"/>
  <c r="AJ31" i="22"/>
  <c r="AR28" i="22"/>
  <c r="AP27" i="22"/>
  <c r="AN26" i="22"/>
  <c r="AL25" i="22"/>
  <c r="AJ24" i="22"/>
  <c r="AR21" i="22"/>
  <c r="AP20" i="22"/>
  <c r="AN19" i="22"/>
  <c r="AL18" i="22"/>
  <c r="AJ17" i="22"/>
  <c r="AR5"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R56" i="28"/>
  <c r="AL53" i="28"/>
  <c r="AP49" i="28"/>
  <c r="AJ44" i="28"/>
  <c r="AN38" i="28"/>
  <c r="AR33" i="28"/>
  <c r="AB4" i="22"/>
  <c r="AL4" i="22"/>
  <c r="AM56" i="22"/>
  <c r="AK55" i="22"/>
  <c r="AI54" i="22"/>
  <c r="AQ52" i="22"/>
  <c r="AO51" i="22"/>
  <c r="AM50" i="22"/>
  <c r="AK49" i="22"/>
  <c r="AI48" i="22"/>
  <c r="AQ44" i="22"/>
  <c r="AO43" i="22"/>
  <c r="AM42" i="22"/>
  <c r="AK41" i="22"/>
  <c r="AI38" i="22"/>
  <c r="AQ35" i="22"/>
  <c r="AO34" i="22"/>
  <c r="AM33" i="22"/>
  <c r="AK32" i="22"/>
  <c r="AI31" i="22"/>
  <c r="AQ28" i="22"/>
  <c r="AO27" i="22"/>
  <c r="AM26" i="22"/>
  <c r="AK25" i="22"/>
  <c r="AI24" i="22"/>
  <c r="AQ21" i="22"/>
  <c r="AO20" i="22"/>
  <c r="AM19" i="22"/>
  <c r="AK18" i="22"/>
  <c r="AI17" i="22"/>
  <c r="AQ5"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K56" i="28"/>
  <c r="AO52" i="28"/>
  <c r="AI49" i="28"/>
  <c r="AM43" i="28"/>
  <c r="AQ36" i="28"/>
  <c r="AK33" i="28"/>
  <c r="AA4" i="22"/>
  <c r="AK4" i="22"/>
  <c r="AL56" i="22"/>
  <c r="AJ55" i="22"/>
  <c r="AR53" i="22"/>
  <c r="AP52" i="22"/>
  <c r="AN51" i="22"/>
  <c r="AL50" i="22"/>
  <c r="AJ49" i="22"/>
  <c r="AR47" i="22"/>
  <c r="AP44" i="22"/>
  <c r="AN43" i="22"/>
  <c r="AL42" i="22"/>
  <c r="AJ41" i="22"/>
  <c r="AR36" i="22"/>
  <c r="AP35" i="22"/>
  <c r="AN34" i="22"/>
  <c r="AL33" i="22"/>
  <c r="AJ32" i="22"/>
  <c r="AR30" i="22"/>
  <c r="AP28" i="22"/>
  <c r="AN27" i="22"/>
  <c r="AL26" i="22"/>
  <c r="AJ25" i="22"/>
  <c r="AR23" i="22"/>
  <c r="AP21" i="22"/>
  <c r="AN20" i="22"/>
  <c r="AL19" i="22"/>
  <c r="AJ18" i="22"/>
  <c r="AR16" i="22"/>
  <c r="AP5"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AJ56" i="28"/>
  <c r="AN52" i="28"/>
  <c r="AR48" i="28"/>
  <c r="AL43" i="28"/>
  <c r="AP36" i="28"/>
  <c r="AJ33" i="28"/>
  <c r="Z4" i="22"/>
  <c r="AJ4" i="22"/>
  <c r="AK56" i="22"/>
  <c r="AI55" i="22"/>
  <c r="AQ53" i="22"/>
  <c r="AO52" i="22"/>
  <c r="AM51" i="22"/>
  <c r="AK50" i="22"/>
  <c r="AI49" i="22"/>
  <c r="AQ47" i="22"/>
  <c r="AO44" i="22"/>
  <c r="AM43" i="22"/>
  <c r="AK42" i="22"/>
  <c r="AI41" i="22"/>
  <c r="AQ36" i="22"/>
  <c r="AO35" i="22"/>
  <c r="AM34" i="22"/>
  <c r="AK33" i="22"/>
  <c r="AI32" i="22"/>
  <c r="AQ30" i="22"/>
  <c r="AO28" i="22"/>
  <c r="AM27" i="22"/>
  <c r="AK26" i="22"/>
  <c r="AI25" i="22"/>
  <c r="AQ23" i="22"/>
  <c r="AO21" i="22"/>
  <c r="AM20" i="22"/>
  <c r="AK19" i="22"/>
  <c r="AI18" i="22"/>
  <c r="AQ16" i="22"/>
  <c r="AO5"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AR55" i="28"/>
  <c r="AL52" i="28"/>
  <c r="AP48" i="28"/>
  <c r="AJ43" i="28"/>
  <c r="AN36" i="28"/>
  <c r="AP32" i="28"/>
  <c r="Y4" i="22"/>
  <c r="AO4" i="22"/>
  <c r="AJ56" i="22"/>
  <c r="AR54" i="22"/>
  <c r="AP53" i="22"/>
  <c r="AN52" i="22"/>
  <c r="AL51" i="22"/>
  <c r="AJ50" i="22"/>
  <c r="AR48" i="22"/>
  <c r="AP47" i="22"/>
  <c r="AN44" i="22"/>
  <c r="AL43" i="22"/>
  <c r="AJ42" i="22"/>
  <c r="AR38" i="22"/>
  <c r="AP36" i="22"/>
  <c r="AN35" i="22"/>
  <c r="AL34" i="22"/>
  <c r="AJ33" i="22"/>
  <c r="AR31" i="22"/>
  <c r="AP30" i="22"/>
  <c r="AN28" i="22"/>
  <c r="AL27" i="22"/>
  <c r="AJ26" i="22"/>
  <c r="AR24" i="22"/>
  <c r="AP23" i="22"/>
  <c r="AN21" i="22"/>
  <c r="AL20" i="22"/>
  <c r="AJ19" i="22"/>
  <c r="AR17" i="22"/>
  <c r="AP16" i="22"/>
  <c r="AN5"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AP55" i="28"/>
  <c r="AJ52" i="28"/>
  <c r="AN48" i="28"/>
  <c r="AR42" i="28"/>
  <c r="AL36" i="28"/>
  <c r="AN31" i="28"/>
  <c r="AQ54" i="22"/>
  <c r="AK51" i="22"/>
  <c r="AO47" i="22"/>
  <c r="AM44" i="22"/>
  <c r="AK43" i="22"/>
  <c r="AI42" i="22"/>
  <c r="AQ38" i="22"/>
  <c r="AO36" i="22"/>
  <c r="AM35" i="22"/>
  <c r="AK34" i="22"/>
  <c r="AI33" i="22"/>
  <c r="AQ31" i="22"/>
  <c r="AO30" i="22"/>
  <c r="AM28" i="22"/>
  <c r="AK27" i="22"/>
  <c r="AI26" i="22"/>
  <c r="AQ24" i="22"/>
  <c r="AO23" i="22"/>
  <c r="AM21" i="22"/>
  <c r="AK20" i="22"/>
  <c r="AI19" i="22"/>
  <c r="AQ17" i="22"/>
  <c r="AO16" i="22"/>
  <c r="AM5" i="22"/>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AI55" i="28"/>
  <c r="AM51" i="28"/>
  <c r="AQ47" i="28"/>
  <c r="AK42" i="28"/>
  <c r="AO35" i="28"/>
  <c r="AR55" i="22"/>
  <c r="AN53" i="22"/>
  <c r="AP48" i="22"/>
  <c r="AJ43" i="22"/>
  <c r="AP38" i="22"/>
  <c r="AJ34" i="22"/>
  <c r="AR32" i="22"/>
  <c r="AP31" i="22"/>
  <c r="AN30" i="22"/>
  <c r="AL28" i="22"/>
  <c r="AJ27" i="22"/>
  <c r="AR25" i="22"/>
  <c r="AP24" i="22"/>
  <c r="AN23" i="22"/>
  <c r="AL21" i="22"/>
  <c r="AJ20" i="22"/>
  <c r="AR18" i="22"/>
  <c r="AP17" i="22"/>
  <c r="AN16" i="22"/>
  <c r="AL5" i="22"/>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AR54" i="28"/>
  <c r="AL51" i="28"/>
  <c r="AP47" i="28"/>
  <c r="AJ42" i="28"/>
  <c r="AN35" i="28"/>
  <c r="AO53" i="22"/>
  <c r="AR4" i="22"/>
  <c r="AI51" i="22"/>
  <c r="AM47" i="22"/>
  <c r="AQ41" i="22"/>
  <c r="AK35" i="22"/>
  <c r="AI34" i="22"/>
  <c r="AM30" i="22"/>
  <c r="AK28" i="22"/>
  <c r="AI27" i="22"/>
  <c r="AM23" i="22"/>
  <c r="AK21" i="22"/>
  <c r="AI20" i="22"/>
  <c r="AQ18" i="22"/>
  <c r="AO17" i="22"/>
  <c r="AM16" i="22"/>
  <c r="AK5" i="22"/>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P54" i="28"/>
  <c r="AJ51" i="28"/>
  <c r="AN47" i="28"/>
  <c r="AR41" i="28"/>
  <c r="AL35" i="28"/>
  <c r="AD4" i="22"/>
  <c r="AM52" i="22"/>
  <c r="AP54" i="22"/>
  <c r="AR49" i="22"/>
  <c r="AR41" i="22"/>
  <c r="AO54" i="22"/>
  <c r="AG4" i="22"/>
  <c r="AN54" i="22"/>
  <c r="AR50" i="22"/>
  <c r="AJ44" i="22"/>
  <c r="AL36" i="22"/>
  <c r="AP32" i="22"/>
  <c r="AJ28" i="22"/>
  <c r="AN24" i="22"/>
  <c r="AR19" i="22"/>
  <c r="AJ5" i="22"/>
  <c r="Y51" i="22"/>
  <c r="Y43" i="22"/>
  <c r="Z35" i="22"/>
  <c r="AA23" i="22"/>
  <c r="AE18" i="22"/>
  <c r="AC54" i="28"/>
  <c r="AA47" i="28"/>
  <c r="AE41" i="28"/>
  <c r="Y35" i="28"/>
  <c r="AC31" i="28"/>
  <c r="AG26" i="28"/>
  <c r="AA23" i="28"/>
  <c r="AE18" i="28"/>
  <c r="Y5" i="28"/>
  <c r="AN54" i="28"/>
  <c r="AR50" i="28"/>
  <c r="AL47" i="28"/>
  <c r="AP41" i="28"/>
  <c r="AJ35" i="28"/>
  <c r="H16" i="22"/>
  <c r="Q30" i="22"/>
  <c r="R28" i="22"/>
  <c r="S27" i="22"/>
  <c r="T26" i="22"/>
  <c r="V25" i="22"/>
  <c r="M25" i="22"/>
  <c r="N24" i="22"/>
  <c r="O23" i="22"/>
  <c r="P21" i="22"/>
  <c r="Q20" i="22"/>
  <c r="R19" i="22"/>
  <c r="S18" i="22"/>
  <c r="T17" i="22"/>
  <c r="V16" i="22"/>
  <c r="M16" i="22"/>
  <c r="N5" i="22"/>
  <c r="C4" i="28"/>
  <c r="I30" i="28"/>
  <c r="K28" i="28"/>
  <c r="C28" i="28"/>
  <c r="E27" i="28"/>
  <c r="G26" i="28"/>
  <c r="I25" i="28"/>
  <c r="K24" i="28"/>
  <c r="C24" i="28"/>
  <c r="E23" i="28"/>
  <c r="G21" i="28"/>
  <c r="I20" i="28"/>
  <c r="K19" i="28"/>
  <c r="C19" i="28"/>
  <c r="I16" i="28"/>
  <c r="K5" i="28"/>
  <c r="C5" i="28"/>
  <c r="S4" i="28"/>
  <c r="R30" i="28"/>
  <c r="T28" i="28"/>
  <c r="V27" i="28"/>
  <c r="N27" i="28"/>
  <c r="P26" i="28"/>
  <c r="R25" i="28"/>
  <c r="T24" i="28"/>
  <c r="V23" i="28"/>
  <c r="N23" i="28"/>
  <c r="P21" i="28"/>
  <c r="R20" i="28"/>
  <c r="T19" i="28"/>
  <c r="V18" i="28"/>
  <c r="N18" i="28"/>
  <c r="P17" i="28"/>
  <c r="R16" i="28"/>
  <c r="T5" i="28"/>
  <c r="I15" i="22"/>
  <c r="R15" i="22"/>
  <c r="B40" i="22"/>
  <c r="J40" i="22"/>
  <c r="S40" i="22"/>
  <c r="C15" i="28"/>
  <c r="K15" i="28"/>
  <c r="T15" i="28"/>
  <c r="C40" i="28"/>
  <c r="K40" i="28"/>
  <c r="T40" i="28"/>
  <c r="U5" i="22"/>
  <c r="U23" i="22"/>
  <c r="J5" i="22"/>
  <c r="P30" i="22"/>
  <c r="Q28" i="22"/>
  <c r="R27" i="22"/>
  <c r="S26" i="22"/>
  <c r="T25" i="22"/>
  <c r="V24" i="22"/>
  <c r="M24" i="22"/>
  <c r="N23" i="22"/>
  <c r="O21" i="22"/>
  <c r="P20" i="22"/>
  <c r="Q19" i="22"/>
  <c r="R18" i="22"/>
  <c r="S17" i="22"/>
  <c r="T16" i="22"/>
  <c r="V5" i="22"/>
  <c r="M5" i="22"/>
  <c r="G4" i="28"/>
  <c r="H30" i="28"/>
  <c r="J28" i="28"/>
  <c r="B28" i="28"/>
  <c r="D27" i="28"/>
  <c r="F26" i="28"/>
  <c r="H25" i="28"/>
  <c r="J24" i="28"/>
  <c r="B24" i="28"/>
  <c r="D23" i="28"/>
  <c r="F21" i="28"/>
  <c r="H20" i="28"/>
  <c r="J19" i="28"/>
  <c r="B19" i="28"/>
  <c r="D18" i="28"/>
  <c r="H16" i="28"/>
  <c r="J5" i="28"/>
  <c r="B5" i="28"/>
  <c r="T4" i="28"/>
  <c r="Q30" i="28"/>
  <c r="S28" i="28"/>
  <c r="U27" i="28"/>
  <c r="M27" i="28"/>
  <c r="O26" i="28"/>
  <c r="Q25" i="28"/>
  <c r="S24" i="28"/>
  <c r="U23" i="28"/>
  <c r="M23" i="28"/>
  <c r="O21" i="28"/>
  <c r="Q20" i="28"/>
  <c r="S19" i="28"/>
  <c r="U18" i="28"/>
  <c r="M18" i="28"/>
  <c r="O17" i="28"/>
  <c r="Q16" i="28"/>
  <c r="S5" i="28"/>
  <c r="B15" i="22"/>
  <c r="J15" i="22"/>
  <c r="S15" i="22"/>
  <c r="C40" i="22"/>
  <c r="T40" i="22"/>
  <c r="D15" i="28"/>
  <c r="M15" i="28"/>
  <c r="U15" i="28"/>
  <c r="D40" i="28"/>
  <c r="M40" i="28"/>
  <c r="U40" i="28"/>
  <c r="U15" i="22"/>
  <c r="U24" i="22"/>
  <c r="O30" i="22"/>
  <c r="P28" i="22"/>
  <c r="Q27" i="22"/>
  <c r="R26" i="22"/>
  <c r="S25" i="22"/>
  <c r="T24" i="22"/>
  <c r="V23" i="22"/>
  <c r="M23" i="22"/>
  <c r="N21" i="22"/>
  <c r="O20" i="22"/>
  <c r="P19" i="22"/>
  <c r="Q18" i="22"/>
  <c r="R17" i="22"/>
  <c r="S16" i="22"/>
  <c r="T5" i="22"/>
  <c r="H4" i="28"/>
  <c r="G30" i="28"/>
  <c r="I28" i="28"/>
  <c r="K27" i="28"/>
  <c r="C27" i="28"/>
  <c r="E26" i="28"/>
  <c r="G25" i="28"/>
  <c r="I24" i="28"/>
  <c r="K23" i="28"/>
  <c r="C23" i="28"/>
  <c r="E21" i="28"/>
  <c r="G20" i="28"/>
  <c r="I19" i="28"/>
  <c r="K18" i="28"/>
  <c r="C18" i="28"/>
  <c r="I5" i="28"/>
  <c r="M4" i="28"/>
  <c r="U4" i="28"/>
  <c r="P30" i="28"/>
  <c r="R28" i="28"/>
  <c r="T27" i="28"/>
  <c r="V26" i="28"/>
  <c r="N26" i="28"/>
  <c r="P25" i="28"/>
  <c r="R24" i="28"/>
  <c r="T23" i="28"/>
  <c r="V21" i="28"/>
  <c r="N21" i="28"/>
  <c r="P20" i="28"/>
  <c r="R19" i="28"/>
  <c r="T18" i="28"/>
  <c r="V17" i="28"/>
  <c r="N17" i="28"/>
  <c r="P16" i="28"/>
  <c r="R5" i="28"/>
  <c r="K15" i="22"/>
  <c r="T15" i="22"/>
  <c r="D40" i="22"/>
  <c r="M40" i="22"/>
  <c r="V40" i="22"/>
  <c r="N15" i="28"/>
  <c r="V15" i="28"/>
  <c r="E40" i="28"/>
  <c r="N40" i="28"/>
  <c r="V40" i="28"/>
  <c r="U16" i="22"/>
  <c r="U25" i="22"/>
  <c r="V4" i="22"/>
  <c r="N30" i="22"/>
  <c r="O28" i="22"/>
  <c r="P27" i="22"/>
  <c r="Q26" i="22"/>
  <c r="R25" i="22"/>
  <c r="S24" i="22"/>
  <c r="T23" i="22"/>
  <c r="V21" i="22"/>
  <c r="M21" i="22"/>
  <c r="N20" i="22"/>
  <c r="O19" i="22"/>
  <c r="P18" i="22"/>
  <c r="Q17" i="22"/>
  <c r="R16" i="22"/>
  <c r="S5" i="22"/>
  <c r="I4" i="28"/>
  <c r="F30" i="28"/>
  <c r="H28" i="28"/>
  <c r="J27" i="28"/>
  <c r="B27" i="28"/>
  <c r="D26" i="28"/>
  <c r="F25" i="28"/>
  <c r="H24" i="28"/>
  <c r="J23" i="28"/>
  <c r="B23" i="28"/>
  <c r="D21" i="28"/>
  <c r="F20" i="28"/>
  <c r="H19" i="28"/>
  <c r="J18" i="28"/>
  <c r="B18" i="28"/>
  <c r="D17" i="28"/>
  <c r="H5" i="28"/>
  <c r="Q4" i="28"/>
  <c r="V4" i="28"/>
  <c r="O30" i="28"/>
  <c r="Q28" i="28"/>
  <c r="S27" i="28"/>
  <c r="U26" i="28"/>
  <c r="M26" i="28"/>
  <c r="O25" i="28"/>
  <c r="Q24" i="28"/>
  <c r="S23" i="28"/>
  <c r="U21" i="28"/>
  <c r="M21" i="28"/>
  <c r="O20" i="28"/>
  <c r="Q19" i="28"/>
  <c r="S18" i="28"/>
  <c r="U17" i="28"/>
  <c r="M17" i="28"/>
  <c r="O16" i="28"/>
  <c r="Q5" i="28"/>
  <c r="M15" i="22"/>
  <c r="V15" i="22"/>
  <c r="E40" i="22"/>
  <c r="N40" i="22"/>
  <c r="O15" i="28"/>
  <c r="F40" i="28"/>
  <c r="O40" i="28"/>
  <c r="U17" i="22"/>
  <c r="U26" i="22"/>
  <c r="V30" i="22"/>
  <c r="M30" i="22"/>
  <c r="N28" i="22"/>
  <c r="O27" i="22"/>
  <c r="P26" i="22"/>
  <c r="Q25" i="22"/>
  <c r="R24" i="22"/>
  <c r="S23" i="22"/>
  <c r="T21" i="22"/>
  <c r="V20" i="22"/>
  <c r="M20" i="22"/>
  <c r="N19" i="22"/>
  <c r="O18" i="22"/>
  <c r="P17" i="22"/>
  <c r="Q16" i="22"/>
  <c r="R5" i="22"/>
  <c r="B4" i="28"/>
  <c r="J4" i="28"/>
  <c r="E30" i="28"/>
  <c r="G28" i="28"/>
  <c r="I27" i="28"/>
  <c r="K26" i="28"/>
  <c r="C26" i="28"/>
  <c r="E25" i="28"/>
  <c r="G24" i="28"/>
  <c r="I23" i="28"/>
  <c r="K21" i="28"/>
  <c r="C21" i="28"/>
  <c r="E20" i="28"/>
  <c r="G19" i="28"/>
  <c r="I18" i="28"/>
  <c r="K17" i="28"/>
  <c r="C17" i="28"/>
  <c r="G5" i="28"/>
  <c r="P4" i="28"/>
  <c r="V30" i="28"/>
  <c r="N30" i="28"/>
  <c r="P28" i="28"/>
  <c r="R27" i="28"/>
  <c r="T26" i="28"/>
  <c r="V25" i="28"/>
  <c r="N25" i="28"/>
  <c r="P24" i="28"/>
  <c r="R23" i="28"/>
  <c r="T21" i="28"/>
  <c r="V20" i="28"/>
  <c r="N20" i="28"/>
  <c r="P19" i="28"/>
  <c r="R18" i="28"/>
  <c r="T17" i="28"/>
  <c r="V16" i="28"/>
  <c r="N16" i="28"/>
  <c r="P5" i="28"/>
  <c r="N15" i="22"/>
  <c r="F40" i="22"/>
  <c r="O40" i="22"/>
  <c r="P15" i="28"/>
  <c r="G40" i="28"/>
  <c r="P40" i="28"/>
  <c r="U18" i="22"/>
  <c r="U27" i="22"/>
  <c r="B19" i="22"/>
  <c r="T30" i="22"/>
  <c r="V28" i="22"/>
  <c r="M28" i="22"/>
  <c r="N27" i="22"/>
  <c r="O26" i="22"/>
  <c r="P25" i="22"/>
  <c r="Q24" i="22"/>
  <c r="R23" i="22"/>
  <c r="S21" i="22"/>
  <c r="T20" i="22"/>
  <c r="V19" i="22"/>
  <c r="M19" i="22"/>
  <c r="N18" i="22"/>
  <c r="O17" i="22"/>
  <c r="P16" i="22"/>
  <c r="Q5" i="22"/>
  <c r="F4" i="28"/>
  <c r="K4" i="28"/>
  <c r="D30" i="28"/>
  <c r="F28" i="28"/>
  <c r="H27" i="28"/>
  <c r="J26" i="28"/>
  <c r="B26" i="28"/>
  <c r="D25" i="28"/>
  <c r="F24" i="28"/>
  <c r="H23" i="28"/>
  <c r="J21" i="28"/>
  <c r="B21" i="28"/>
  <c r="D20" i="28"/>
  <c r="F19" i="28"/>
  <c r="H18" i="28"/>
  <c r="J17" i="28"/>
  <c r="B17" i="28"/>
  <c r="D16" i="28"/>
  <c r="F5" i="28"/>
  <c r="O4" i="28"/>
  <c r="U30" i="28"/>
  <c r="M30" i="28"/>
  <c r="O28" i="28"/>
  <c r="Q27" i="28"/>
  <c r="S26" i="28"/>
  <c r="U25" i="28"/>
  <c r="M25" i="28"/>
  <c r="O24" i="28"/>
  <c r="Q23" i="28"/>
  <c r="S21" i="28"/>
  <c r="U20" i="28"/>
  <c r="M20" i="28"/>
  <c r="O19" i="28"/>
  <c r="Q18" i="28"/>
  <c r="S17" i="28"/>
  <c r="U16" i="28"/>
  <c r="M16" i="28"/>
  <c r="O5" i="28"/>
  <c r="F15" i="22"/>
  <c r="O15" i="22"/>
  <c r="G40" i="22"/>
  <c r="P40" i="22"/>
  <c r="H15" i="28"/>
  <c r="Q15" i="28"/>
  <c r="H40" i="28"/>
  <c r="Q40" i="28"/>
  <c r="U19" i="22"/>
  <c r="U28" i="22"/>
  <c r="S30" i="22"/>
  <c r="T28" i="22"/>
  <c r="V27" i="22"/>
  <c r="M27" i="22"/>
  <c r="N26" i="22"/>
  <c r="O25" i="22"/>
  <c r="P24" i="22"/>
  <c r="Q23" i="22"/>
  <c r="R21" i="22"/>
  <c r="S20" i="22"/>
  <c r="T19" i="22"/>
  <c r="V18" i="22"/>
  <c r="M18" i="22"/>
  <c r="N17" i="22"/>
  <c r="O16" i="22"/>
  <c r="P5" i="22"/>
  <c r="E4" i="28"/>
  <c r="K30" i="28"/>
  <c r="C30" i="28"/>
  <c r="E28" i="28"/>
  <c r="G27" i="28"/>
  <c r="I26" i="28"/>
  <c r="K25" i="28"/>
  <c r="C25" i="28"/>
  <c r="E24" i="28"/>
  <c r="G23" i="28"/>
  <c r="I21" i="28"/>
  <c r="K20" i="28"/>
  <c r="C20" i="28"/>
  <c r="E19" i="28"/>
  <c r="I17" i="28"/>
  <c r="K16" i="28"/>
  <c r="C16" i="28"/>
  <c r="E5" i="28"/>
  <c r="N4" i="28"/>
  <c r="T30" i="28"/>
  <c r="V28" i="28"/>
  <c r="N28" i="28"/>
  <c r="P27" i="28"/>
  <c r="R26" i="28"/>
  <c r="T25" i="28"/>
  <c r="V24" i="28"/>
  <c r="N24" i="28"/>
  <c r="P23" i="28"/>
  <c r="R21" i="28"/>
  <c r="T20" i="28"/>
  <c r="V19" i="28"/>
  <c r="N19" i="28"/>
  <c r="P18" i="28"/>
  <c r="R17" i="28"/>
  <c r="T16" i="28"/>
  <c r="V5" i="28"/>
  <c r="N5" i="28"/>
  <c r="G15" i="22"/>
  <c r="P15" i="22"/>
  <c r="H40" i="22"/>
  <c r="Q40" i="22"/>
  <c r="I15" i="28"/>
  <c r="R15" i="28"/>
  <c r="I40" i="28"/>
  <c r="R40" i="28"/>
  <c r="U20" i="22"/>
  <c r="U30" i="22"/>
  <c r="F17" i="22"/>
  <c r="R30" i="22"/>
  <c r="S28" i="22"/>
  <c r="T27" i="22"/>
  <c r="V26" i="22"/>
  <c r="M26" i="22"/>
  <c r="N25" i="22"/>
  <c r="O24" i="22"/>
  <c r="P23" i="22"/>
  <c r="Q21" i="22"/>
  <c r="R20" i="22"/>
  <c r="S19" i="22"/>
  <c r="T18" i="22"/>
  <c r="V17" i="22"/>
  <c r="M17" i="22"/>
  <c r="N16" i="22"/>
  <c r="O5" i="22"/>
  <c r="D4" i="28"/>
  <c r="J30" i="28"/>
  <c r="B30" i="28"/>
  <c r="D28" i="28"/>
  <c r="F27" i="28"/>
  <c r="H26" i="28"/>
  <c r="J25" i="28"/>
  <c r="B25" i="28"/>
  <c r="D24" i="28"/>
  <c r="F23" i="28"/>
  <c r="H21" i="28"/>
  <c r="J20" i="28"/>
  <c r="B20" i="28"/>
  <c r="D19" i="28"/>
  <c r="H17" i="28"/>
  <c r="J16" i="28"/>
  <c r="B16" i="28"/>
  <c r="D5" i="28"/>
  <c r="R4" i="28"/>
  <c r="S30" i="28"/>
  <c r="U28" i="28"/>
  <c r="M28" i="28"/>
  <c r="O27" i="28"/>
  <c r="Q26" i="28"/>
  <c r="S25" i="28"/>
  <c r="U24" i="28"/>
  <c r="M24" i="28"/>
  <c r="O23" i="28"/>
  <c r="Q21" i="28"/>
  <c r="S20" i="28"/>
  <c r="U19" i="28"/>
  <c r="M19" i="28"/>
  <c r="O18" i="28"/>
  <c r="Q17" i="28"/>
  <c r="S16" i="28"/>
  <c r="U5" i="28"/>
  <c r="M5" i="28"/>
  <c r="H15" i="22"/>
  <c r="Q15" i="22"/>
  <c r="I40" i="22"/>
  <c r="R40" i="22"/>
  <c r="B15" i="28"/>
  <c r="J15" i="28"/>
  <c r="S15" i="28"/>
  <c r="B40" i="28"/>
  <c r="J40" i="28"/>
  <c r="S40" i="28"/>
  <c r="U4" i="22"/>
  <c r="U21" i="22"/>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M4" i="22"/>
  <c r="BF56" i="22"/>
  <c r="BL54" i="22"/>
  <c r="BJ53" i="22"/>
  <c r="BG52" i="22"/>
  <c r="BM50" i="22"/>
  <c r="BL49" i="22"/>
  <c r="BH48" i="22"/>
  <c r="BF47" i="22"/>
  <c r="BM43" i="22"/>
  <c r="BI42" i="22"/>
  <c r="BH41" i="22"/>
  <c r="BN36" i="22"/>
  <c r="BH35" i="22"/>
  <c r="BL33" i="22"/>
  <c r="BF32" i="22"/>
  <c r="BJ30" i="22"/>
  <c r="BN27" i="22"/>
  <c r="BH26" i="22"/>
  <c r="BL24" i="22"/>
  <c r="BF23" i="22"/>
  <c r="BJ20" i="22"/>
  <c r="BL18" i="22"/>
  <c r="BI16" i="22"/>
  <c r="BC4" i="28"/>
  <c r="BB53" i="28"/>
  <c r="AZ50" i="28"/>
  <c r="AX47" i="28"/>
  <c r="BB30" i="28"/>
  <c r="BG44" i="28"/>
  <c r="BH15" i="22"/>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BN4" i="22"/>
  <c r="BN55" i="22"/>
  <c r="BK54" i="22"/>
  <c r="BG53" i="22"/>
  <c r="BF52" i="22"/>
  <c r="BL50" i="22"/>
  <c r="BJ49" i="22"/>
  <c r="BG48" i="22"/>
  <c r="BM44" i="22"/>
  <c r="BL43" i="22"/>
  <c r="BH42" i="22"/>
  <c r="BF41" i="22"/>
  <c r="BM36" i="22"/>
  <c r="BG35" i="22"/>
  <c r="BK33" i="22"/>
  <c r="BE32" i="22"/>
  <c r="BI30" i="22"/>
  <c r="BM27" i="22"/>
  <c r="BG26" i="22"/>
  <c r="BK24" i="22"/>
  <c r="BE23" i="22"/>
  <c r="BI20" i="22"/>
  <c r="BF18" i="22"/>
  <c r="BH16" i="22"/>
  <c r="AX56" i="28"/>
  <c r="AV53" i="28"/>
  <c r="AT50" i="28"/>
  <c r="BB44" i="28"/>
  <c r="AT25" i="28"/>
  <c r="BI36" i="28"/>
  <c r="BE40"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BE4" i="22"/>
  <c r="BN56" i="22"/>
  <c r="BK55" i="22"/>
  <c r="BJ54" i="22"/>
  <c r="BF53" i="22"/>
  <c r="BN51" i="22"/>
  <c r="BK50" i="22"/>
  <c r="BG49" i="22"/>
  <c r="BF48" i="22"/>
  <c r="BL44" i="22"/>
  <c r="BJ43" i="22"/>
  <c r="BG42" i="22"/>
  <c r="BM38" i="22"/>
  <c r="BL36" i="22"/>
  <c r="BF35" i="22"/>
  <c r="BJ33" i="22"/>
  <c r="BN31" i="22"/>
  <c r="BH30" i="22"/>
  <c r="BL27" i="22"/>
  <c r="BF26" i="22"/>
  <c r="BJ24" i="22"/>
  <c r="BN21" i="22"/>
  <c r="BH20" i="22"/>
  <c r="BE18" i="22"/>
  <c r="BL5" i="22"/>
  <c r="AV56" i="28"/>
  <c r="AT53" i="28"/>
  <c r="BB49" i="28"/>
  <c r="AZ44" i="28"/>
  <c r="AX23" i="28"/>
  <c r="BM34"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BI4" i="22"/>
  <c r="BM56" i="22"/>
  <c r="BJ55" i="22"/>
  <c r="BH54" i="22"/>
  <c r="BE53" i="22"/>
  <c r="BK51" i="22"/>
  <c r="BJ50" i="22"/>
  <c r="BF49" i="22"/>
  <c r="BN47" i="22"/>
  <c r="BK44" i="22"/>
  <c r="BG43" i="22"/>
  <c r="BF42" i="22"/>
  <c r="BL38" i="22"/>
  <c r="BG36" i="22"/>
  <c r="BK34" i="22"/>
  <c r="BE33" i="22"/>
  <c r="BI31" i="22"/>
  <c r="BM28" i="22"/>
  <c r="BG27" i="22"/>
  <c r="BK25" i="22"/>
  <c r="BE24" i="22"/>
  <c r="BI21" i="22"/>
  <c r="BL19" i="22"/>
  <c r="BN17" i="22"/>
  <c r="BK5" i="22"/>
  <c r="AZ55" i="28"/>
  <c r="AX52" i="28"/>
  <c r="AV49" i="28"/>
  <c r="AT44" i="28"/>
  <c r="AZ17" i="28"/>
  <c r="BE30"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BH4" i="22"/>
  <c r="BL56" i="22"/>
  <c r="BI55" i="22"/>
  <c r="BE54" i="22"/>
  <c r="BN52" i="22"/>
  <c r="BJ51" i="22"/>
  <c r="BH50" i="22"/>
  <c r="BE49" i="22"/>
  <c r="BK47" i="22"/>
  <c r="BJ44" i="22"/>
  <c r="BF43" i="22"/>
  <c r="BN41" i="22"/>
  <c r="BK38" i="22"/>
  <c r="BF36" i="22"/>
  <c r="BJ34" i="22"/>
  <c r="BN32" i="22"/>
  <c r="BH31" i="22"/>
  <c r="BL28" i="22"/>
  <c r="BF27" i="22"/>
  <c r="BJ25" i="22"/>
  <c r="BN23" i="22"/>
  <c r="BH21" i="22"/>
  <c r="BK19" i="22"/>
  <c r="BH17" i="22"/>
  <c r="BJ5" i="22"/>
  <c r="AX55" i="28"/>
  <c r="AV52" i="28"/>
  <c r="AT49" i="28"/>
  <c r="BB43" i="28"/>
  <c r="AT16" i="28"/>
  <c r="BL40" i="28"/>
  <c r="BC40" i="28"/>
  <c r="AU40" i="28"/>
  <c r="BH15" i="28"/>
  <c r="AY15" i="28"/>
  <c r="BL40" i="22"/>
  <c r="BC40" i="22"/>
  <c r="AU40" i="22"/>
  <c r="BG15" i="22"/>
  <c r="AX15" i="22"/>
  <c r="BH5" i="28"/>
  <c r="BF16" i="28"/>
  <c r="BN16" i="28"/>
  <c r="BL17" i="28"/>
  <c r="BJ18" i="28"/>
  <c r="BH19" i="28"/>
  <c r="BF20" i="28"/>
  <c r="BN20" i="28"/>
  <c r="BL21" i="28"/>
  <c r="BJ23" i="28"/>
  <c r="BH24" i="28"/>
  <c r="BF25" i="28"/>
  <c r="BN25" i="28"/>
  <c r="BL26" i="28"/>
  <c r="BJ27" i="28"/>
  <c r="BH28" i="28"/>
  <c r="BF30" i="28"/>
  <c r="BN30" i="28"/>
  <c r="BL31" i="28"/>
  <c r="BJ32" i="28"/>
  <c r="BH33" i="28"/>
  <c r="BF34" i="28"/>
  <c r="BN34" i="28"/>
  <c r="BL35" i="28"/>
  <c r="BJ36" i="28"/>
  <c r="BH38" i="28"/>
  <c r="BF41" i="28"/>
  <c r="BN41" i="28"/>
  <c r="BL42" i="28"/>
  <c r="BJ43" i="28"/>
  <c r="BH44" i="28"/>
  <c r="BF47" i="28"/>
  <c r="BN47" i="28"/>
  <c r="BL48" i="28"/>
  <c r="BJ49" i="28"/>
  <c r="BH50" i="28"/>
  <c r="BF51" i="28"/>
  <c r="BN51" i="28"/>
  <c r="BL52" i="28"/>
  <c r="BJ53" i="28"/>
  <c r="BH54" i="28"/>
  <c r="BF55" i="28"/>
  <c r="BN55" i="28"/>
  <c r="BL56" i="28"/>
  <c r="BF4" i="28"/>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K40" i="28"/>
  <c r="BB40" i="28"/>
  <c r="AT40" i="28"/>
  <c r="BG15" i="28"/>
  <c r="AX15" i="28"/>
  <c r="BK40" i="22"/>
  <c r="BB40" i="22"/>
  <c r="AT40" i="22"/>
  <c r="BN15" i="22"/>
  <c r="BF15" i="22"/>
  <c r="AW15" i="22"/>
  <c r="BI5" i="28"/>
  <c r="BG16" i="28"/>
  <c r="BE17" i="28"/>
  <c r="BM17" i="28"/>
  <c r="BK18" i="28"/>
  <c r="BI19" i="28"/>
  <c r="BG20" i="28"/>
  <c r="BE21" i="28"/>
  <c r="BM21" i="28"/>
  <c r="BK23" i="28"/>
  <c r="BI24" i="28"/>
  <c r="BG25" i="28"/>
  <c r="BE26" i="28"/>
  <c r="BM26" i="28"/>
  <c r="BK27" i="28"/>
  <c r="BI28" i="28"/>
  <c r="BG30" i="28"/>
  <c r="BE31" i="28"/>
  <c r="BM31" i="28"/>
  <c r="BK32" i="28"/>
  <c r="BI33" i="28"/>
  <c r="BG34" i="28"/>
  <c r="BE35" i="28"/>
  <c r="BM35" i="28"/>
  <c r="BK36" i="28"/>
  <c r="BI38" i="28"/>
  <c r="BG41" i="28"/>
  <c r="BE42" i="28"/>
  <c r="BM42" i="28"/>
  <c r="BK43" i="28"/>
  <c r="BI44" i="28"/>
  <c r="BG47" i="28"/>
  <c r="BE48" i="28"/>
  <c r="BM48" i="28"/>
  <c r="BK49" i="28"/>
  <c r="BI50" i="28"/>
  <c r="BG51" i="28"/>
  <c r="BE52" i="28"/>
  <c r="BM52" i="28"/>
  <c r="BK53" i="28"/>
  <c r="BI54" i="28"/>
  <c r="BG55" i="28"/>
  <c r="BE56" i="28"/>
  <c r="BM56" i="28"/>
  <c r="BG4" i="28"/>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J40" i="28"/>
  <c r="BA40" i="28"/>
  <c r="BN15" i="28"/>
  <c r="BF15" i="28"/>
  <c r="AW15" i="28"/>
  <c r="BJ40" i="22"/>
  <c r="BA40" i="22"/>
  <c r="BM15" i="22"/>
  <c r="BE15" i="22"/>
  <c r="AV15" i="22"/>
  <c r="BJ5" i="28"/>
  <c r="BH16" i="28"/>
  <c r="BF17" i="28"/>
  <c r="BN17" i="28"/>
  <c r="BL18" i="28"/>
  <c r="BJ19" i="28"/>
  <c r="BH20" i="28"/>
  <c r="BF21" i="28"/>
  <c r="BN21" i="28"/>
  <c r="BL23" i="28"/>
  <c r="BJ24" i="28"/>
  <c r="BH25" i="28"/>
  <c r="BF26" i="28"/>
  <c r="BN26" i="28"/>
  <c r="BL27" i="28"/>
  <c r="BJ28" i="28"/>
  <c r="BH30" i="28"/>
  <c r="BF31" i="28"/>
  <c r="BN31" i="28"/>
  <c r="BL32" i="28"/>
  <c r="BJ33" i="28"/>
  <c r="BH34" i="28"/>
  <c r="BF35" i="28"/>
  <c r="BN35" i="28"/>
  <c r="BL36" i="28"/>
  <c r="BJ38" i="28"/>
  <c r="BH41" i="28"/>
  <c r="BF42" i="28"/>
  <c r="BN42" i="28"/>
  <c r="BL43" i="28"/>
  <c r="BJ44" i="28"/>
  <c r="BH47" i="28"/>
  <c r="BF48" i="28"/>
  <c r="BN48" i="28"/>
  <c r="BL49" i="28"/>
  <c r="BJ50" i="28"/>
  <c r="BH51" i="28"/>
  <c r="BF52" i="28"/>
  <c r="BN52" i="28"/>
  <c r="BL53" i="28"/>
  <c r="BJ54" i="28"/>
  <c r="BH55" i="28"/>
  <c r="BF56" i="28"/>
  <c r="BN56" i="28"/>
  <c r="BH4" i="28"/>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BI40" i="28"/>
  <c r="AZ40" i="28"/>
  <c r="BM15" i="28"/>
  <c r="BE15" i="28"/>
  <c r="AV15" i="28"/>
  <c r="BI40" i="22"/>
  <c r="AZ40" i="22"/>
  <c r="BL15" i="22"/>
  <c r="BC15" i="22"/>
  <c r="AU15" i="22"/>
  <c r="BK5" i="28"/>
  <c r="BI16" i="28"/>
  <c r="BG17" i="28"/>
  <c r="BE18" i="28"/>
  <c r="BM18" i="28"/>
  <c r="BK19" i="28"/>
  <c r="BI20" i="28"/>
  <c r="BG21" i="28"/>
  <c r="BE23" i="28"/>
  <c r="BM23" i="28"/>
  <c r="BK24" i="28"/>
  <c r="BI25" i="28"/>
  <c r="BG26" i="28"/>
  <c r="BE27" i="28"/>
  <c r="BM27" i="28"/>
  <c r="BK28" i="28"/>
  <c r="BI30" i="28"/>
  <c r="BG31" i="28"/>
  <c r="BE32" i="28"/>
  <c r="BM32" i="28"/>
  <c r="BK33" i="28"/>
  <c r="BI34" i="28"/>
  <c r="BG35" i="28"/>
  <c r="BE36" i="28"/>
  <c r="BM36" i="28"/>
  <c r="BK38" i="28"/>
  <c r="BI41" i="28"/>
  <c r="BG42" i="28"/>
  <c r="BE43" i="28"/>
  <c r="BM43" i="28"/>
  <c r="BK44" i="28"/>
  <c r="BI47" i="28"/>
  <c r="BG48" i="28"/>
  <c r="BE49" i="28"/>
  <c r="BM49" i="28"/>
  <c r="BK50" i="28"/>
  <c r="BI51" i="28"/>
  <c r="BG52" i="28"/>
  <c r="BE53" i="28"/>
  <c r="BM53" i="28"/>
  <c r="BK54" i="28"/>
  <c r="BI55" i="28"/>
  <c r="BG56" i="28"/>
  <c r="BN4" i="28"/>
  <c r="BI4" i="28"/>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BH40" i="28"/>
  <c r="AY40" i="28"/>
  <c r="BL15" i="28"/>
  <c r="BC15" i="28"/>
  <c r="AU15" i="28"/>
  <c r="BH40" i="22"/>
  <c r="AY40" i="22"/>
  <c r="BK15" i="22"/>
  <c r="BB15" i="22"/>
  <c r="AT15" i="22"/>
  <c r="BL5" i="28"/>
  <c r="BJ16" i="28"/>
  <c r="BH17" i="28"/>
  <c r="BF18" i="28"/>
  <c r="BN18" i="28"/>
  <c r="BL19" i="28"/>
  <c r="BJ20" i="28"/>
  <c r="BH21" i="28"/>
  <c r="BF23" i="28"/>
  <c r="BN23" i="28"/>
  <c r="BL24" i="28"/>
  <c r="BJ25" i="28"/>
  <c r="BH26" i="28"/>
  <c r="BF27" i="28"/>
  <c r="BN27" i="28"/>
  <c r="BL28" i="28"/>
  <c r="BJ30" i="28"/>
  <c r="BH31" i="28"/>
  <c r="BF32" i="28"/>
  <c r="BN32" i="28"/>
  <c r="BL33" i="28"/>
  <c r="BJ34" i="28"/>
  <c r="BH35" i="28"/>
  <c r="BF36" i="28"/>
  <c r="BN36" i="28"/>
  <c r="BL38" i="28"/>
  <c r="BJ41" i="28"/>
  <c r="BH42" i="28"/>
  <c r="BF43" i="28"/>
  <c r="BN43" i="28"/>
  <c r="BL44" i="28"/>
  <c r="BJ47" i="28"/>
  <c r="BH48" i="28"/>
  <c r="BF49" i="28"/>
  <c r="BN49" i="28"/>
  <c r="BL50" i="28"/>
  <c r="BJ51" i="28"/>
  <c r="BH52" i="28"/>
  <c r="BF53" i="28"/>
  <c r="BN53" i="28"/>
  <c r="BL54" i="28"/>
  <c r="BJ55" i="28"/>
  <c r="BH56" i="28"/>
  <c r="BM4" i="28"/>
  <c r="BE4" i="28"/>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BG40" i="28"/>
  <c r="AX40" i="28"/>
  <c r="BK15" i="28"/>
  <c r="BB15" i="28"/>
  <c r="AT15" i="28"/>
  <c r="BG40" i="22"/>
  <c r="AX40" i="22"/>
  <c r="BJ15" i="22"/>
  <c r="BA15" i="22"/>
  <c r="BE5" i="28"/>
  <c r="BM5" i="28"/>
  <c r="BK16" i="28"/>
  <c r="BI17" i="28"/>
  <c r="BG18" i="28"/>
  <c r="BE19" i="28"/>
  <c r="BM19" i="28"/>
  <c r="BK20" i="28"/>
  <c r="BI21" i="28"/>
  <c r="BG23" i="28"/>
  <c r="BE24" i="28"/>
  <c r="BM24" i="28"/>
  <c r="BK25" i="28"/>
  <c r="BI26" i="28"/>
  <c r="BG27" i="28"/>
  <c r="BE28" i="28"/>
  <c r="BM28" i="28"/>
  <c r="BK30" i="28"/>
  <c r="BI31" i="28"/>
  <c r="BG32" i="28"/>
  <c r="BE33" i="28"/>
  <c r="BM33" i="28"/>
  <c r="BK34" i="28"/>
  <c r="BI35" i="28"/>
  <c r="BG36" i="28"/>
  <c r="BE38" i="28"/>
  <c r="BM38" i="28"/>
  <c r="BK41" i="28"/>
  <c r="BI42" i="28"/>
  <c r="BG43" i="28"/>
  <c r="BE44" i="28"/>
  <c r="BM44" i="28"/>
  <c r="BK47" i="28"/>
  <c r="BI48" i="28"/>
  <c r="BG49" i="28"/>
  <c r="BE50" i="28"/>
  <c r="BM50" i="28"/>
  <c r="BK51" i="28"/>
  <c r="BI52" i="28"/>
  <c r="BG53" i="28"/>
  <c r="BE54" i="28"/>
  <c r="BM54" i="28"/>
  <c r="BK55" i="28"/>
  <c r="BI56" i="28"/>
  <c r="BL4" i="28"/>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BN40" i="28"/>
  <c r="BF40" i="28"/>
  <c r="AW40" i="28"/>
  <c r="BJ15" i="28"/>
  <c r="BA15" i="28"/>
  <c r="BN40" i="22"/>
  <c r="BF40" i="22"/>
  <c r="AW40" i="22"/>
  <c r="BI15" i="22"/>
  <c r="AZ15" i="22"/>
  <c r="BF5" i="28"/>
  <c r="BN5" i="28"/>
  <c r="BL16" i="28"/>
  <c r="BJ17" i="28"/>
  <c r="BH18" i="28"/>
  <c r="BF19" i="28"/>
  <c r="BN19" i="28"/>
  <c r="BL20" i="28"/>
  <c r="BJ21" i="28"/>
  <c r="BH23" i="28"/>
  <c r="BF24" i="28"/>
  <c r="BN24" i="28"/>
  <c r="BL25" i="28"/>
  <c r="BJ26" i="28"/>
  <c r="BH27" i="28"/>
  <c r="BF28" i="28"/>
  <c r="BN28" i="28"/>
  <c r="BL30" i="28"/>
  <c r="BJ31" i="28"/>
  <c r="BH32" i="28"/>
  <c r="BF33" i="28"/>
  <c r="BN33" i="28"/>
  <c r="BL34" i="28"/>
  <c r="BJ35" i="28"/>
  <c r="BH36" i="28"/>
  <c r="BF38" i="28"/>
  <c r="BN38" i="28"/>
  <c r="BL41" i="28"/>
  <c r="BJ42" i="28"/>
  <c r="BH43" i="28"/>
  <c r="BF44" i="28"/>
  <c r="BN44" i="28"/>
  <c r="BL47" i="28"/>
  <c r="BJ48" i="28"/>
  <c r="BH49" i="28"/>
  <c r="BF50" i="28"/>
  <c r="BN50" i="28"/>
  <c r="BL51" i="28"/>
  <c r="BJ52" i="28"/>
  <c r="BH53" i="28"/>
  <c r="BF54" i="28"/>
  <c r="BN54" i="28"/>
  <c r="BL55" i="28"/>
  <c r="BJ56" i="28"/>
  <c r="BK4" i="28"/>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BE16" i="28"/>
  <c r="BI23" i="28"/>
  <c r="BM30" i="28"/>
  <c r="BG38" i="28"/>
  <c r="BK48" i="28"/>
  <c r="BE55" i="28"/>
  <c r="AX18" i="28"/>
  <c r="BB25" i="28"/>
  <c r="AV33" i="28"/>
  <c r="AZ42" i="28"/>
  <c r="AU44" i="28"/>
  <c r="BC44" i="28"/>
  <c r="BA47" i="28"/>
  <c r="AY48" i="28"/>
  <c r="AW49" i="28"/>
  <c r="AU50" i="28"/>
  <c r="BC50" i="28"/>
  <c r="BA51" i="28"/>
  <c r="AY52" i="28"/>
  <c r="AW53" i="28"/>
  <c r="AU54" i="28"/>
  <c r="BC54" i="28"/>
  <c r="BA55" i="28"/>
  <c r="AY56" i="28"/>
  <c r="AZ4" i="28"/>
  <c r="BE5" i="22"/>
  <c r="BM5" i="22"/>
  <c r="BK16" i="22"/>
  <c r="BI17" i="22"/>
  <c r="BG18" i="22"/>
  <c r="BE19" i="22"/>
  <c r="BM19" i="22"/>
  <c r="BI15" i="28"/>
  <c r="BM16" i="28"/>
  <c r="BG24" i="28"/>
  <c r="BK31" i="28"/>
  <c r="BE41" i="28"/>
  <c r="BI49" i="28"/>
  <c r="BM55" i="28"/>
  <c r="AV19" i="28"/>
  <c r="AZ26" i="28"/>
  <c r="AT34" i="28"/>
  <c r="BA42" i="28"/>
  <c r="AV44" i="28"/>
  <c r="AT47" i="28"/>
  <c r="BB47" i="28"/>
  <c r="AZ48" i="28"/>
  <c r="AX49" i="28"/>
  <c r="AV50" i="28"/>
  <c r="AT51" i="28"/>
  <c r="BB51" i="28"/>
  <c r="AZ52" i="28"/>
  <c r="AX53" i="28"/>
  <c r="AV54" i="28"/>
  <c r="AT55" i="28"/>
  <c r="BB55" i="28"/>
  <c r="AZ56" i="28"/>
  <c r="AY4" i="28"/>
  <c r="BF5" i="22"/>
  <c r="BN5" i="22"/>
  <c r="BL16" i="22"/>
  <c r="BJ17" i="22"/>
  <c r="BH18" i="22"/>
  <c r="BF19" i="22"/>
  <c r="BN19" i="22"/>
  <c r="BL20" i="22"/>
  <c r="BJ21" i="22"/>
  <c r="BH23" i="22"/>
  <c r="BF24" i="22"/>
  <c r="BN24" i="22"/>
  <c r="BL25" i="22"/>
  <c r="BJ26" i="22"/>
  <c r="BH27" i="22"/>
  <c r="BF28" i="22"/>
  <c r="BN28" i="22"/>
  <c r="BL30" i="22"/>
  <c r="BJ31" i="22"/>
  <c r="BH32" i="22"/>
  <c r="BF33" i="22"/>
  <c r="BN33" i="22"/>
  <c r="BL34" i="22"/>
  <c r="BJ35" i="22"/>
  <c r="BH36" i="22"/>
  <c r="BF38" i="22"/>
  <c r="BN38" i="22"/>
  <c r="BL41" i="22"/>
  <c r="BJ42" i="22"/>
  <c r="BH43" i="22"/>
  <c r="BF44" i="22"/>
  <c r="BN44" i="22"/>
  <c r="BL47" i="22"/>
  <c r="BJ48" i="22"/>
  <c r="BH49" i="22"/>
  <c r="BF50" i="22"/>
  <c r="BN50" i="22"/>
  <c r="BL51" i="22"/>
  <c r="BJ52" i="22"/>
  <c r="BH53" i="22"/>
  <c r="BF54" i="22"/>
  <c r="BN54" i="22"/>
  <c r="BL55" i="22"/>
  <c r="BJ56" i="22"/>
  <c r="BK4" i="22"/>
  <c r="AU5" i="22"/>
  <c r="BC5" i="22"/>
  <c r="BA16" i="22"/>
  <c r="AY17" i="22"/>
  <c r="AW18" i="22"/>
  <c r="AU19" i="22"/>
  <c r="BC19" i="22"/>
  <c r="BA20" i="22"/>
  <c r="AY21" i="22"/>
  <c r="AW23" i="22"/>
  <c r="AU24" i="22"/>
  <c r="BC24" i="22"/>
  <c r="BA25" i="22"/>
  <c r="AY26" i="22"/>
  <c r="AW27" i="22"/>
  <c r="AU28" i="22"/>
  <c r="BC28" i="22"/>
  <c r="BA30" i="22"/>
  <c r="AZ15" i="28"/>
  <c r="BK17" i="28"/>
  <c r="BE25" i="28"/>
  <c r="BI32" i="28"/>
  <c r="BM41" i="28"/>
  <c r="BG50" i="28"/>
  <c r="BK56" i="28"/>
  <c r="AT20" i="28"/>
  <c r="AX27" i="28"/>
  <c r="BB34" i="28"/>
  <c r="AX43" i="28"/>
  <c r="AW44" i="28"/>
  <c r="AU47" i="28"/>
  <c r="BC47" i="28"/>
  <c r="BA48" i="28"/>
  <c r="AY49" i="28"/>
  <c r="AW50" i="28"/>
  <c r="AU51" i="28"/>
  <c r="BC51" i="28"/>
  <c r="BA52" i="28"/>
  <c r="AY53" i="28"/>
  <c r="AW54" i="28"/>
  <c r="AU55" i="28"/>
  <c r="BC55" i="28"/>
  <c r="BA56" i="28"/>
  <c r="AU4" i="28"/>
  <c r="BG5" i="22"/>
  <c r="BE16" i="22"/>
  <c r="BM16" i="22"/>
  <c r="BK17" i="22"/>
  <c r="BI18" i="22"/>
  <c r="BG19" i="22"/>
  <c r="BE20" i="22"/>
  <c r="BM20" i="22"/>
  <c r="BK21" i="22"/>
  <c r="BI23" i="22"/>
  <c r="BG24" i="22"/>
  <c r="BE25" i="22"/>
  <c r="BM25" i="22"/>
  <c r="BK26" i="22"/>
  <c r="BI27" i="22"/>
  <c r="BG28" i="22"/>
  <c r="BE30" i="22"/>
  <c r="BM30" i="22"/>
  <c r="BK31" i="22"/>
  <c r="BI32" i="22"/>
  <c r="BG33" i="22"/>
  <c r="BE34" i="22"/>
  <c r="BM34" i="22"/>
  <c r="BK35" i="22"/>
  <c r="BI36" i="22"/>
  <c r="BG38" i="22"/>
  <c r="BE41" i="22"/>
  <c r="BM41" i="22"/>
  <c r="BK42" i="22"/>
  <c r="BI43" i="22"/>
  <c r="BG44" i="22"/>
  <c r="BE47" i="22"/>
  <c r="BM47" i="22"/>
  <c r="BK48" i="22"/>
  <c r="BI49" i="22"/>
  <c r="BG50" i="22"/>
  <c r="BE51" i="22"/>
  <c r="BM51" i="22"/>
  <c r="BK52" i="22"/>
  <c r="BI53" i="22"/>
  <c r="BG54" i="22"/>
  <c r="BE55" i="22"/>
  <c r="BM55" i="22"/>
  <c r="BK56" i="22"/>
  <c r="BJ4" i="22"/>
  <c r="AV5" i="22"/>
  <c r="AT16" i="22"/>
  <c r="BB16" i="22"/>
  <c r="AZ17" i="22"/>
  <c r="AX18" i="22"/>
  <c r="AV19" i="22"/>
  <c r="AT20" i="22"/>
  <c r="BB20" i="22"/>
  <c r="AZ21" i="22"/>
  <c r="AX23" i="22"/>
  <c r="AV24" i="22"/>
  <c r="AT25" i="22"/>
  <c r="BB25" i="22"/>
  <c r="AZ26" i="22"/>
  <c r="BM40" i="22"/>
  <c r="BI18" i="28"/>
  <c r="BM25" i="28"/>
  <c r="BG33" i="28"/>
  <c r="BK42" i="28"/>
  <c r="BE51" i="28"/>
  <c r="BJ4" i="28"/>
  <c r="BB20" i="28"/>
  <c r="AV28" i="28"/>
  <c r="AZ35" i="28"/>
  <c r="AY43" i="28"/>
  <c r="AX44" i="28"/>
  <c r="AV47" i="28"/>
  <c r="AT48" i="28"/>
  <c r="BB48" i="28"/>
  <c r="AZ49" i="28"/>
  <c r="AX50" i="28"/>
  <c r="AV51" i="28"/>
  <c r="AT52" i="28"/>
  <c r="BB52" i="28"/>
  <c r="AZ53" i="28"/>
  <c r="AX54" i="28"/>
  <c r="AV55" i="28"/>
  <c r="AT56" i="28"/>
  <c r="BB56" i="28"/>
  <c r="AV4" i="28"/>
  <c r="BH5" i="22"/>
  <c r="BF16" i="22"/>
  <c r="BN16" i="22"/>
  <c r="BL17" i="22"/>
  <c r="BJ18" i="22"/>
  <c r="BH19" i="22"/>
  <c r="BF20" i="22"/>
  <c r="BN20" i="22"/>
  <c r="BL21" i="22"/>
  <c r="BJ23" i="22"/>
  <c r="BH24" i="22"/>
  <c r="BF25" i="22"/>
  <c r="BN25" i="22"/>
  <c r="BL26" i="22"/>
  <c r="BJ27" i="22"/>
  <c r="BH28" i="22"/>
  <c r="BF30" i="22"/>
  <c r="BN30" i="22"/>
  <c r="BL31" i="22"/>
  <c r="BJ32" i="22"/>
  <c r="BH33" i="22"/>
  <c r="BF34" i="22"/>
  <c r="BN34" i="22"/>
  <c r="BL35" i="22"/>
  <c r="BJ36" i="22"/>
  <c r="BE40" i="22"/>
  <c r="BG19" i="28"/>
  <c r="BK26" i="28"/>
  <c r="BE34" i="28"/>
  <c r="BI43" i="28"/>
  <c r="BM51" i="28"/>
  <c r="AV5" i="28"/>
  <c r="AZ21" i="28"/>
  <c r="AT30" i="28"/>
  <c r="AX36" i="28"/>
  <c r="AZ43" i="28"/>
  <c r="AY44" i="28"/>
  <c r="AW47" i="28"/>
  <c r="AU48" i="28"/>
  <c r="BC48" i="28"/>
  <c r="BA49" i="28"/>
  <c r="AY50" i="28"/>
  <c r="AW51" i="28"/>
  <c r="AU52" i="28"/>
  <c r="BC52" i="28"/>
  <c r="BA53" i="28"/>
  <c r="AY54" i="28"/>
  <c r="AW55" i="28"/>
  <c r="AU56" i="28"/>
  <c r="BC56" i="28"/>
  <c r="AW4" i="28"/>
  <c r="BI5" i="22"/>
  <c r="BG16" i="22"/>
  <c r="BE17" i="22"/>
  <c r="BM17" i="22"/>
  <c r="BK18" i="22"/>
  <c r="BI19" i="22"/>
  <c r="BG20" i="22"/>
  <c r="BE21" i="22"/>
  <c r="BM21" i="22"/>
  <c r="BK23" i="22"/>
  <c r="BI24" i="22"/>
  <c r="BG25" i="22"/>
  <c r="BE26" i="22"/>
  <c r="BM26" i="22"/>
  <c r="BK27" i="22"/>
  <c r="BI28" i="22"/>
  <c r="BG30" i="22"/>
  <c r="BE31" i="22"/>
  <c r="BM31" i="22"/>
  <c r="BK32" i="22"/>
  <c r="BI33" i="22"/>
  <c r="BG34" i="22"/>
  <c r="BE35" i="22"/>
  <c r="BM35" i="22"/>
  <c r="BK36" i="22"/>
  <c r="BI38" i="22"/>
  <c r="BG41" i="22"/>
  <c r="BE42" i="22"/>
  <c r="BM42" i="22"/>
  <c r="BK43" i="22"/>
  <c r="BI44" i="22"/>
  <c r="BG47" i="22"/>
  <c r="BE48" i="22"/>
  <c r="BM48" i="22"/>
  <c r="BK49" i="22"/>
  <c r="BI50" i="22"/>
  <c r="BG51" i="22"/>
  <c r="BE52" i="22"/>
  <c r="BM52" i="22"/>
  <c r="BK53" i="22"/>
  <c r="BI54" i="22"/>
  <c r="BG55" i="22"/>
  <c r="BE56" i="22"/>
  <c r="BM40" i="28"/>
  <c r="AY15" i="22"/>
  <c r="BM20" i="28"/>
  <c r="BG28" i="28"/>
  <c r="BK35" i="28"/>
  <c r="BE47" i="28"/>
  <c r="BI53" i="28"/>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G4" i="22"/>
  <c r="BI56" i="22"/>
  <c r="BH55" i="22"/>
  <c r="BN53" i="22"/>
  <c r="BL52" i="22"/>
  <c r="BI51" i="22"/>
  <c r="BE50" i="22"/>
  <c r="BN48" i="22"/>
  <c r="BJ47" i="22"/>
  <c r="BH44" i="22"/>
  <c r="BE43" i="22"/>
  <c r="BK41" i="22"/>
  <c r="BJ38" i="22"/>
  <c r="BE36" i="22"/>
  <c r="BI34" i="22"/>
  <c r="BM32" i="22"/>
  <c r="BG31" i="22"/>
  <c r="BK28" i="22"/>
  <c r="BE27" i="22"/>
  <c r="BI25" i="22"/>
  <c r="BM23" i="22"/>
  <c r="BG21" i="22"/>
  <c r="BJ19" i="22"/>
  <c r="BG17" i="22"/>
  <c r="BB54" i="28"/>
  <c r="AZ51" i="28"/>
  <c r="AX48" i="28"/>
  <c r="BB41" i="28"/>
  <c r="BG54" i="28"/>
  <c r="BK2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BF4" i="22"/>
  <c r="BH56" i="22"/>
  <c r="BF55" i="22"/>
  <c r="BM53" i="22"/>
  <c r="BI52" i="22"/>
  <c r="BH51" i="22"/>
  <c r="BN49" i="22"/>
  <c r="BL48" i="22"/>
  <c r="BI47" i="22"/>
  <c r="BE44" i="22"/>
  <c r="BN42" i="22"/>
  <c r="BJ41" i="22"/>
  <c r="BH38" i="22"/>
  <c r="BN35" i="22"/>
  <c r="BH34" i="22"/>
  <c r="BL32" i="22"/>
  <c r="BF31" i="22"/>
  <c r="BJ28" i="22"/>
  <c r="BN26" i="22"/>
  <c r="BH25" i="22"/>
  <c r="BL23" i="22"/>
  <c r="BF21" i="22"/>
  <c r="BN18" i="22"/>
  <c r="BF17" i="22"/>
  <c r="AX4" i="28"/>
  <c r="AZ54" i="28"/>
  <c r="AX51" i="28"/>
  <c r="AV48" i="28"/>
  <c r="AV38" i="28"/>
  <c r="BK52" i="28"/>
  <c r="BE20"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L4" i="22"/>
  <c r="BG56" i="22"/>
  <c r="BM54" i="22"/>
  <c r="BL53" i="22"/>
  <c r="BH52" i="22"/>
  <c r="BF51" i="22"/>
  <c r="BM49" i="22"/>
  <c r="BI48" i="22"/>
  <c r="BH47" i="22"/>
  <c r="BN43" i="22"/>
  <c r="BL42" i="22"/>
  <c r="BI41" i="22"/>
  <c r="BE38" i="22"/>
  <c r="BI35" i="22"/>
  <c r="BM33" i="22"/>
  <c r="BG32" i="22"/>
  <c r="BK30" i="22"/>
  <c r="BE28" i="22"/>
  <c r="BI26" i="22"/>
  <c r="BM24" i="22"/>
  <c r="BG23" i="22"/>
  <c r="BK20" i="22"/>
  <c r="BM18" i="22"/>
  <c r="BJ16" i="22"/>
  <c r="BA4" i="28"/>
  <c r="AT54" i="28"/>
  <c r="BB50" i="28"/>
  <c r="AZ47" i="28"/>
  <c r="AX32" i="28"/>
  <c r="BM47" i="28"/>
  <c r="BG5" i="28"/>
  <c r="M56" i="22"/>
  <c r="U56" i="22"/>
  <c r="P56" i="22"/>
  <c r="Q55" i="22"/>
  <c r="R54" i="22"/>
  <c r="S53" i="22"/>
  <c r="T52" i="22"/>
  <c r="V51" i="22"/>
  <c r="M51" i="22"/>
  <c r="N50" i="22"/>
  <c r="O49" i="22"/>
  <c r="P48" i="22"/>
  <c r="Q47" i="22"/>
  <c r="R44" i="22"/>
  <c r="S43" i="22"/>
  <c r="T42" i="22"/>
  <c r="V41" i="22"/>
  <c r="M41" i="22"/>
  <c r="N38" i="22"/>
  <c r="O36" i="22"/>
  <c r="P35" i="22"/>
  <c r="Q34" i="22"/>
  <c r="R33" i="22"/>
  <c r="S32" i="22"/>
  <c r="T31" i="22"/>
  <c r="H56" i="28"/>
  <c r="J55" i="28"/>
  <c r="B55" i="28"/>
  <c r="D54" i="28"/>
  <c r="F53" i="28"/>
  <c r="H52" i="28"/>
  <c r="J51" i="28"/>
  <c r="B51" i="28"/>
  <c r="D50" i="28"/>
  <c r="F49" i="28"/>
  <c r="H48" i="28"/>
  <c r="J47" i="28"/>
  <c r="B47" i="28"/>
  <c r="D44" i="28"/>
  <c r="F43" i="28"/>
  <c r="H42" i="28"/>
  <c r="J41" i="28"/>
  <c r="B41" i="28"/>
  <c r="D38" i="28"/>
  <c r="F36" i="28"/>
  <c r="H35" i="28"/>
  <c r="J34" i="28"/>
  <c r="B34" i="28"/>
  <c r="D33" i="28"/>
  <c r="F32" i="28"/>
  <c r="H31" i="28"/>
  <c r="S56" i="28"/>
  <c r="U55" i="28"/>
  <c r="M55" i="28"/>
  <c r="O54" i="28"/>
  <c r="Q53" i="28"/>
  <c r="S52" i="28"/>
  <c r="U51" i="28"/>
  <c r="M51" i="28"/>
  <c r="O50" i="28"/>
  <c r="Q49" i="28"/>
  <c r="S48" i="28"/>
  <c r="U47" i="28"/>
  <c r="M47" i="28"/>
  <c r="O44" i="28"/>
  <c r="Q43" i="28"/>
  <c r="S42" i="28"/>
  <c r="U41" i="28"/>
  <c r="M41" i="28"/>
  <c r="O38" i="28"/>
  <c r="Q36" i="28"/>
  <c r="S35" i="28"/>
  <c r="U34" i="28"/>
  <c r="M34" i="28"/>
  <c r="O33" i="28"/>
  <c r="Q32" i="28"/>
  <c r="S31" i="28"/>
  <c r="U38" i="22"/>
  <c r="U49" i="22"/>
  <c r="H38" i="22"/>
  <c r="O56" i="22"/>
  <c r="P55" i="22"/>
  <c r="Q54" i="22"/>
  <c r="R53" i="22"/>
  <c r="S52" i="22"/>
  <c r="T51" i="22"/>
  <c r="V50" i="22"/>
  <c r="M50" i="22"/>
  <c r="N49" i="22"/>
  <c r="O48" i="22"/>
  <c r="P47" i="22"/>
  <c r="Q44" i="22"/>
  <c r="R43" i="22"/>
  <c r="S42" i="22"/>
  <c r="T41" i="22"/>
  <c r="V38" i="22"/>
  <c r="M38" i="22"/>
  <c r="N36" i="22"/>
  <c r="O35" i="22"/>
  <c r="P34" i="22"/>
  <c r="Q33" i="22"/>
  <c r="R32" i="22"/>
  <c r="S31" i="22"/>
  <c r="G56" i="28"/>
  <c r="I55" i="28"/>
  <c r="K54" i="28"/>
  <c r="C54" i="28"/>
  <c r="E53" i="28"/>
  <c r="G52" i="28"/>
  <c r="I51" i="28"/>
  <c r="K50" i="28"/>
  <c r="C50" i="28"/>
  <c r="E49" i="28"/>
  <c r="G48" i="28"/>
  <c r="I47" i="28"/>
  <c r="K44" i="28"/>
  <c r="C44" i="28"/>
  <c r="E43" i="28"/>
  <c r="G42" i="28"/>
  <c r="I41" i="28"/>
  <c r="K38" i="28"/>
  <c r="C38" i="28"/>
  <c r="E36" i="28"/>
  <c r="G35" i="28"/>
  <c r="I34" i="28"/>
  <c r="K33" i="28"/>
  <c r="C33" i="28"/>
  <c r="E32" i="28"/>
  <c r="G31" i="28"/>
  <c r="R56" i="28"/>
  <c r="T55" i="28"/>
  <c r="V54" i="28"/>
  <c r="N54" i="28"/>
  <c r="P53" i="28"/>
  <c r="R52" i="28"/>
  <c r="T51" i="28"/>
  <c r="V50" i="28"/>
  <c r="N50" i="28"/>
  <c r="P49" i="28"/>
  <c r="R48" i="28"/>
  <c r="T47" i="28"/>
  <c r="V44" i="28"/>
  <c r="N44" i="28"/>
  <c r="P43" i="28"/>
  <c r="R42" i="28"/>
  <c r="T41" i="28"/>
  <c r="V38" i="28"/>
  <c r="N38" i="28"/>
  <c r="P36" i="28"/>
  <c r="R35" i="28"/>
  <c r="T34" i="28"/>
  <c r="V33" i="28"/>
  <c r="N33" i="28"/>
  <c r="P32" i="28"/>
  <c r="R31" i="28"/>
  <c r="U50" i="22"/>
  <c r="N56" i="22"/>
  <c r="O55" i="22"/>
  <c r="P54" i="22"/>
  <c r="Q53" i="22"/>
  <c r="R52" i="22"/>
  <c r="S51" i="22"/>
  <c r="T50" i="22"/>
  <c r="V49" i="22"/>
  <c r="M49" i="22"/>
  <c r="N48" i="22"/>
  <c r="O47" i="22"/>
  <c r="P44" i="22"/>
  <c r="Q43" i="22"/>
  <c r="R42" i="22"/>
  <c r="S41" i="22"/>
  <c r="T38" i="22"/>
  <c r="V36" i="22"/>
  <c r="M36" i="22"/>
  <c r="N35" i="22"/>
  <c r="O34" i="22"/>
  <c r="P33" i="22"/>
  <c r="Q32" i="22"/>
  <c r="R31" i="22"/>
  <c r="F56" i="28"/>
  <c r="H55" i="28"/>
  <c r="J54" i="28"/>
  <c r="B54" i="28"/>
  <c r="D53" i="28"/>
  <c r="F52" i="28"/>
  <c r="H51" i="28"/>
  <c r="J50" i="28"/>
  <c r="B50" i="28"/>
  <c r="D49" i="28"/>
  <c r="F48" i="28"/>
  <c r="H47" i="28"/>
  <c r="J44" i="28"/>
  <c r="B44" i="28"/>
  <c r="D43" i="28"/>
  <c r="F42" i="28"/>
  <c r="H41" i="28"/>
  <c r="J38" i="28"/>
  <c r="B38" i="28"/>
  <c r="D36" i="28"/>
  <c r="F35" i="28"/>
  <c r="H34" i="28"/>
  <c r="J33" i="28"/>
  <c r="B33" i="28"/>
  <c r="D32" i="28"/>
  <c r="F31" i="28"/>
  <c r="Q56" i="28"/>
  <c r="S55" i="28"/>
  <c r="U54" i="28"/>
  <c r="M54" i="28"/>
  <c r="O53" i="28"/>
  <c r="Q52" i="28"/>
  <c r="S51" i="28"/>
  <c r="U50" i="28"/>
  <c r="M50" i="28"/>
  <c r="O49" i="28"/>
  <c r="Q48" i="28"/>
  <c r="S47" i="28"/>
  <c r="U44" i="28"/>
  <c r="M44" i="28"/>
  <c r="O43" i="28"/>
  <c r="Q42" i="28"/>
  <c r="S41" i="28"/>
  <c r="U38" i="28"/>
  <c r="M38" i="28"/>
  <c r="O36" i="28"/>
  <c r="Q35" i="28"/>
  <c r="S34" i="28"/>
  <c r="U33" i="28"/>
  <c r="M33" i="28"/>
  <c r="O32" i="28"/>
  <c r="Q31" i="28"/>
  <c r="U31" i="22"/>
  <c r="U41" i="22"/>
  <c r="U51" i="22"/>
  <c r="V56" i="22"/>
  <c r="O54" i="22"/>
  <c r="R51" i="22"/>
  <c r="S50" i="22"/>
  <c r="T49" i="22"/>
  <c r="V48" i="22"/>
  <c r="M48" i="22"/>
  <c r="N47" i="22"/>
  <c r="O44" i="22"/>
  <c r="P43" i="22"/>
  <c r="Q42" i="22"/>
  <c r="R41" i="22"/>
  <c r="S38" i="22"/>
  <c r="T36" i="22"/>
  <c r="V35" i="22"/>
  <c r="M35" i="22"/>
  <c r="N34" i="22"/>
  <c r="O33" i="22"/>
  <c r="P32" i="22"/>
  <c r="Q31" i="22"/>
  <c r="E56" i="28"/>
  <c r="G55" i="28"/>
  <c r="I54" i="28"/>
  <c r="K53" i="28"/>
  <c r="C53" i="28"/>
  <c r="E52" i="28"/>
  <c r="G51" i="28"/>
  <c r="I50" i="28"/>
  <c r="K49" i="28"/>
  <c r="C49" i="28"/>
  <c r="E48" i="28"/>
  <c r="G47" i="28"/>
  <c r="I44" i="28"/>
  <c r="K43" i="28"/>
  <c r="C43" i="28"/>
  <c r="E42" i="28"/>
  <c r="G41" i="28"/>
  <c r="I38" i="28"/>
  <c r="K36" i="28"/>
  <c r="C36" i="28"/>
  <c r="E35" i="28"/>
  <c r="G34" i="28"/>
  <c r="I33" i="28"/>
  <c r="K32" i="28"/>
  <c r="C32" i="28"/>
  <c r="E31" i="28"/>
  <c r="P56" i="28"/>
  <c r="R55" i="28"/>
  <c r="T54" i="28"/>
  <c r="V53" i="28"/>
  <c r="N53" i="28"/>
  <c r="P52" i="28"/>
  <c r="R51" i="28"/>
  <c r="T50" i="28"/>
  <c r="V49" i="28"/>
  <c r="N49" i="28"/>
  <c r="P48" i="28"/>
  <c r="R47" i="28"/>
  <c r="T44" i="28"/>
  <c r="V43" i="28"/>
  <c r="N43" i="28"/>
  <c r="P42" i="28"/>
  <c r="R41" i="28"/>
  <c r="T38" i="28"/>
  <c r="V36" i="28"/>
  <c r="N36" i="28"/>
  <c r="P35" i="28"/>
  <c r="R34" i="28"/>
  <c r="T33" i="28"/>
  <c r="V32" i="28"/>
  <c r="N32" i="28"/>
  <c r="P31" i="28"/>
  <c r="U32" i="22"/>
  <c r="U42" i="22"/>
  <c r="U52" i="22"/>
  <c r="Q52" i="22"/>
  <c r="T56" i="22"/>
  <c r="V55" i="22"/>
  <c r="M55" i="22"/>
  <c r="N54" i="22"/>
  <c r="O53" i="22"/>
  <c r="P52" i="22"/>
  <c r="Q51" i="22"/>
  <c r="R50" i="22"/>
  <c r="S49" i="22"/>
  <c r="T48" i="22"/>
  <c r="V47" i="22"/>
  <c r="M47" i="22"/>
  <c r="N44" i="22"/>
  <c r="O43" i="22"/>
  <c r="P42" i="22"/>
  <c r="Q41" i="22"/>
  <c r="R38" i="22"/>
  <c r="S36" i="22"/>
  <c r="T35" i="22"/>
  <c r="V34" i="22"/>
  <c r="M34" i="22"/>
  <c r="N33" i="22"/>
  <c r="O32" i="22"/>
  <c r="P31" i="22"/>
  <c r="D56" i="28"/>
  <c r="F55" i="28"/>
  <c r="H54" i="28"/>
  <c r="J53" i="28"/>
  <c r="B53" i="28"/>
  <c r="D52" i="28"/>
  <c r="F51" i="28"/>
  <c r="H50" i="28"/>
  <c r="J49" i="28"/>
  <c r="B49" i="28"/>
  <c r="D48" i="28"/>
  <c r="F47" i="28"/>
  <c r="H44" i="28"/>
  <c r="J43" i="28"/>
  <c r="B43" i="28"/>
  <c r="D42" i="28"/>
  <c r="F41" i="28"/>
  <c r="H38" i="28"/>
  <c r="J36" i="28"/>
  <c r="B36" i="28"/>
  <c r="D35" i="28"/>
  <c r="F34" i="28"/>
  <c r="H33" i="28"/>
  <c r="J32" i="28"/>
  <c r="B32" i="28"/>
  <c r="D31" i="28"/>
  <c r="O56" i="28"/>
  <c r="Q55" i="28"/>
  <c r="S54" i="28"/>
  <c r="U53" i="28"/>
  <c r="M53" i="28"/>
  <c r="O52" i="28"/>
  <c r="Q51" i="28"/>
  <c r="S50" i="28"/>
  <c r="U49" i="28"/>
  <c r="M49" i="28"/>
  <c r="O48" i="28"/>
  <c r="Q47" i="28"/>
  <c r="S44" i="28"/>
  <c r="U43" i="28"/>
  <c r="M43" i="28"/>
  <c r="O42" i="28"/>
  <c r="Q41" i="28"/>
  <c r="S38" i="28"/>
  <c r="U36" i="28"/>
  <c r="M36" i="28"/>
  <c r="O35" i="28"/>
  <c r="Q34" i="28"/>
  <c r="S33" i="28"/>
  <c r="U32" i="28"/>
  <c r="M32" i="28"/>
  <c r="O31" i="28"/>
  <c r="U33" i="22"/>
  <c r="U43" i="22"/>
  <c r="U53" i="22"/>
  <c r="P53" i="22"/>
  <c r="S56" i="22"/>
  <c r="T55" i="22"/>
  <c r="V54" i="22"/>
  <c r="M54" i="22"/>
  <c r="N53" i="22"/>
  <c r="O52" i="22"/>
  <c r="P51" i="22"/>
  <c r="Q50" i="22"/>
  <c r="R49" i="22"/>
  <c r="S48" i="22"/>
  <c r="T47" i="22"/>
  <c r="V44" i="22"/>
  <c r="M44" i="22"/>
  <c r="N43" i="22"/>
  <c r="O42" i="22"/>
  <c r="P41" i="22"/>
  <c r="Q38" i="22"/>
  <c r="R36" i="22"/>
  <c r="S35" i="22"/>
  <c r="T34" i="22"/>
  <c r="V33" i="22"/>
  <c r="M33" i="22"/>
  <c r="N32" i="22"/>
  <c r="O31" i="22"/>
  <c r="K56" i="28"/>
  <c r="C56" i="28"/>
  <c r="E55" i="28"/>
  <c r="G54" i="28"/>
  <c r="I53" i="28"/>
  <c r="K52" i="28"/>
  <c r="C52" i="28"/>
  <c r="E51" i="28"/>
  <c r="G50" i="28"/>
  <c r="I49" i="28"/>
  <c r="K48" i="28"/>
  <c r="C48" i="28"/>
  <c r="E47" i="28"/>
  <c r="G44" i="28"/>
  <c r="I43" i="28"/>
  <c r="K42" i="28"/>
  <c r="C42" i="28"/>
  <c r="E41" i="28"/>
  <c r="G38" i="28"/>
  <c r="I36" i="28"/>
  <c r="K35" i="28"/>
  <c r="C35" i="28"/>
  <c r="E34" i="28"/>
  <c r="G33" i="28"/>
  <c r="I32" i="28"/>
  <c r="K31" i="28"/>
  <c r="C31" i="28"/>
  <c r="V56" i="28"/>
  <c r="N56" i="28"/>
  <c r="P55" i="28"/>
  <c r="R54" i="28"/>
  <c r="T53" i="28"/>
  <c r="V52" i="28"/>
  <c r="N52" i="28"/>
  <c r="P51" i="28"/>
  <c r="R50" i="28"/>
  <c r="T49" i="28"/>
  <c r="V48" i="28"/>
  <c r="N48" i="28"/>
  <c r="P47" i="28"/>
  <c r="R44" i="28"/>
  <c r="T43" i="28"/>
  <c r="V42" i="28"/>
  <c r="N42" i="28"/>
  <c r="P41" i="28"/>
  <c r="R38" i="28"/>
  <c r="T36" i="28"/>
  <c r="V35" i="28"/>
  <c r="N35" i="28"/>
  <c r="P34" i="28"/>
  <c r="R33" i="28"/>
  <c r="T32" i="28"/>
  <c r="V31" i="28"/>
  <c r="N31" i="28"/>
  <c r="U34" i="22"/>
  <c r="U44" i="22"/>
  <c r="U54" i="22"/>
  <c r="N55" i="22"/>
  <c r="R56" i="22"/>
  <c r="S55" i="22"/>
  <c r="T54" i="22"/>
  <c r="V53" i="22"/>
  <c r="M53" i="22"/>
  <c r="N52" i="22"/>
  <c r="O51" i="22"/>
  <c r="P50" i="22"/>
  <c r="Q49" i="22"/>
  <c r="R48" i="22"/>
  <c r="S47" i="22"/>
  <c r="T44" i="22"/>
  <c r="V43" i="22"/>
  <c r="M43" i="22"/>
  <c r="N42" i="22"/>
  <c r="O41" i="22"/>
  <c r="P38" i="22"/>
  <c r="Q36" i="22"/>
  <c r="R35" i="22"/>
  <c r="S34" i="22"/>
  <c r="T33" i="22"/>
  <c r="V32" i="22"/>
  <c r="M32" i="22"/>
  <c r="N31" i="22"/>
  <c r="J56" i="28"/>
  <c r="B56" i="28"/>
  <c r="D55" i="28"/>
  <c r="F54" i="28"/>
  <c r="H53" i="28"/>
  <c r="J52" i="28"/>
  <c r="B52" i="28"/>
  <c r="D51" i="28"/>
  <c r="F50" i="28"/>
  <c r="H49" i="28"/>
  <c r="J48" i="28"/>
  <c r="B48" i="28"/>
  <c r="D47" i="28"/>
  <c r="F44" i="28"/>
  <c r="H43" i="28"/>
  <c r="J42" i="28"/>
  <c r="B42" i="28"/>
  <c r="D41" i="28"/>
  <c r="F38" i="28"/>
  <c r="H36" i="28"/>
  <c r="J35" i="28"/>
  <c r="B35" i="28"/>
  <c r="D34" i="28"/>
  <c r="F33" i="28"/>
  <c r="H32" i="28"/>
  <c r="J31" i="28"/>
  <c r="B31" i="28"/>
  <c r="U56" i="28"/>
  <c r="M56" i="28"/>
  <c r="O55" i="28"/>
  <c r="Q54" i="28"/>
  <c r="S53" i="28"/>
  <c r="U52" i="28"/>
  <c r="M52" i="28"/>
  <c r="O51" i="28"/>
  <c r="Q50" i="28"/>
  <c r="S49" i="28"/>
  <c r="U48" i="28"/>
  <c r="M48" i="28"/>
  <c r="O47" i="28"/>
  <c r="Q44" i="28"/>
  <c r="S43" i="28"/>
  <c r="U42" i="28"/>
  <c r="M42" i="28"/>
  <c r="O41" i="28"/>
  <c r="Q38" i="28"/>
  <c r="S36" i="28"/>
  <c r="U35" i="28"/>
  <c r="M35" i="28"/>
  <c r="O34" i="28"/>
  <c r="Q33" i="28"/>
  <c r="S32" i="28"/>
  <c r="U31" i="28"/>
  <c r="M31" i="28"/>
  <c r="U35" i="22"/>
  <c r="U47" i="22"/>
  <c r="U55" i="22"/>
  <c r="Q56" i="22"/>
  <c r="R55" i="22"/>
  <c r="S54" i="22"/>
  <c r="T53" i="22"/>
  <c r="V52" i="22"/>
  <c r="M52" i="22"/>
  <c r="N51" i="22"/>
  <c r="O50" i="22"/>
  <c r="P49" i="22"/>
  <c r="Q48" i="22"/>
  <c r="R47" i="22"/>
  <c r="S44" i="22"/>
  <c r="T43" i="22"/>
  <c r="V42" i="22"/>
  <c r="M42" i="22"/>
  <c r="N41" i="22"/>
  <c r="O38" i="22"/>
  <c r="P36" i="22"/>
  <c r="Q35" i="22"/>
  <c r="R34" i="22"/>
  <c r="S33" i="22"/>
  <c r="T32" i="22"/>
  <c r="V31" i="22"/>
  <c r="M31" i="22"/>
  <c r="I56" i="28"/>
  <c r="K55" i="28"/>
  <c r="C55" i="28"/>
  <c r="E54" i="28"/>
  <c r="G53" i="28"/>
  <c r="I52" i="28"/>
  <c r="K51" i="28"/>
  <c r="C51" i="28"/>
  <c r="E50" i="28"/>
  <c r="G49" i="28"/>
  <c r="I48" i="28"/>
  <c r="K47" i="28"/>
  <c r="C47" i="28"/>
  <c r="E44" i="28"/>
  <c r="G43" i="28"/>
  <c r="I42" i="28"/>
  <c r="K41" i="28"/>
  <c r="C41" i="28"/>
  <c r="E38" i="28"/>
  <c r="G36" i="28"/>
  <c r="I35" i="28"/>
  <c r="K34" i="28"/>
  <c r="C34" i="28"/>
  <c r="E33" i="28"/>
  <c r="G32" i="28"/>
  <c r="I31" i="28"/>
  <c r="T56" i="28"/>
  <c r="V55" i="28"/>
  <c r="N55" i="28"/>
  <c r="P54" i="28"/>
  <c r="R53" i="28"/>
  <c r="T52" i="28"/>
  <c r="V51" i="28"/>
  <c r="N51" i="28"/>
  <c r="P50" i="28"/>
  <c r="R49" i="28"/>
  <c r="T48" i="28"/>
  <c r="V47" i="28"/>
  <c r="N47" i="28"/>
  <c r="P44" i="28"/>
  <c r="R43" i="28"/>
  <c r="T42" i="28"/>
  <c r="V41" i="28"/>
  <c r="N41" i="28"/>
  <c r="P38" i="28"/>
  <c r="R36" i="28"/>
  <c r="T35" i="28"/>
  <c r="V34" i="28"/>
  <c r="N34" i="28"/>
  <c r="P33" i="28"/>
  <c r="R32" i="28"/>
  <c r="T31" i="28"/>
  <c r="U36" i="22"/>
  <c r="U48" i="22"/>
  <c r="F4" i="22"/>
  <c r="H56" i="22"/>
  <c r="J55" i="22"/>
  <c r="B55" i="22"/>
  <c r="D54" i="22"/>
  <c r="F53" i="22"/>
  <c r="H52" i="22"/>
  <c r="J51" i="22"/>
  <c r="B51" i="22"/>
  <c r="D50" i="22"/>
  <c r="F49" i="22"/>
  <c r="H48" i="22"/>
  <c r="J47" i="22"/>
  <c r="B47" i="22"/>
  <c r="D44" i="22"/>
  <c r="F43" i="22"/>
  <c r="H42" i="22"/>
  <c r="J41" i="22"/>
  <c r="B41" i="22"/>
  <c r="D36" i="22"/>
  <c r="F35" i="22"/>
  <c r="H34" i="22"/>
  <c r="J33" i="22"/>
  <c r="B33" i="22"/>
  <c r="D32" i="22"/>
  <c r="F31" i="22"/>
  <c r="H30" i="22"/>
  <c r="J28" i="22"/>
  <c r="D27" i="22"/>
  <c r="F26" i="22"/>
  <c r="H25" i="22"/>
  <c r="J24" i="22"/>
  <c r="B24" i="22"/>
  <c r="D23" i="22"/>
  <c r="F21" i="22"/>
  <c r="H20" i="22"/>
  <c r="J19" i="22"/>
  <c r="R4" i="22"/>
  <c r="E4" i="22"/>
  <c r="G56" i="22"/>
  <c r="I55" i="22"/>
  <c r="K54" i="22"/>
  <c r="C54" i="22"/>
  <c r="E53" i="22"/>
  <c r="G52" i="22"/>
  <c r="I51" i="22"/>
  <c r="K50" i="22"/>
  <c r="C50" i="22"/>
  <c r="E49" i="22"/>
  <c r="G48" i="22"/>
  <c r="I47" i="22"/>
  <c r="K44" i="22"/>
  <c r="C44" i="22"/>
  <c r="E43" i="22"/>
  <c r="G42" i="22"/>
  <c r="I41" i="22"/>
  <c r="K36" i="22"/>
  <c r="C36" i="22"/>
  <c r="E35" i="22"/>
  <c r="G34" i="22"/>
  <c r="I33" i="22"/>
  <c r="K32" i="22"/>
  <c r="C32" i="22"/>
  <c r="E31" i="22"/>
  <c r="G30" i="22"/>
  <c r="I28" i="22"/>
  <c r="K27" i="22"/>
  <c r="C27" i="22"/>
  <c r="E26" i="22"/>
  <c r="G25" i="22"/>
  <c r="I24" i="22"/>
  <c r="K23" i="22"/>
  <c r="C23" i="22"/>
  <c r="E21" i="22"/>
  <c r="G20" i="22"/>
  <c r="I19" i="22"/>
  <c r="K18" i="22"/>
  <c r="G16" i="22"/>
  <c r="I5" i="22"/>
  <c r="G38" i="22"/>
  <c r="Q4" i="22"/>
  <c r="D4" i="22"/>
  <c r="F56" i="22"/>
  <c r="H55" i="22"/>
  <c r="J54" i="22"/>
  <c r="B54" i="22"/>
  <c r="D53" i="22"/>
  <c r="F52" i="22"/>
  <c r="H51" i="22"/>
  <c r="J50" i="22"/>
  <c r="B50" i="22"/>
  <c r="D49" i="22"/>
  <c r="F48" i="22"/>
  <c r="H47" i="22"/>
  <c r="J44" i="22"/>
  <c r="B44" i="22"/>
  <c r="D43" i="22"/>
  <c r="F42" i="22"/>
  <c r="H41" i="22"/>
  <c r="J36" i="22"/>
  <c r="B36" i="22"/>
  <c r="D35" i="22"/>
  <c r="F34" i="22"/>
  <c r="H33" i="22"/>
  <c r="J32" i="22"/>
  <c r="D31" i="22"/>
  <c r="F30" i="22"/>
  <c r="H28" i="22"/>
  <c r="J27" i="22"/>
  <c r="D26" i="22"/>
  <c r="F25" i="22"/>
  <c r="H24" i="22"/>
  <c r="J23" i="22"/>
  <c r="B23" i="22"/>
  <c r="D21" i="22"/>
  <c r="F20" i="22"/>
  <c r="H19" i="22"/>
  <c r="J18" i="22"/>
  <c r="B18" i="22"/>
  <c r="F16" i="22"/>
  <c r="H5" i="22"/>
  <c r="F38" i="22"/>
  <c r="P4" i="22"/>
  <c r="B4" i="22"/>
  <c r="C4" i="22"/>
  <c r="E56" i="22"/>
  <c r="G55" i="22"/>
  <c r="I54" i="22"/>
  <c r="K53" i="22"/>
  <c r="C53" i="22"/>
  <c r="E52" i="22"/>
  <c r="G51" i="22"/>
  <c r="I50" i="22"/>
  <c r="K49" i="22"/>
  <c r="C49" i="22"/>
  <c r="E48" i="22"/>
  <c r="G47" i="22"/>
  <c r="I44" i="22"/>
  <c r="K43" i="22"/>
  <c r="C43" i="22"/>
  <c r="E42" i="22"/>
  <c r="G41" i="22"/>
  <c r="I36" i="22"/>
  <c r="K35" i="22"/>
  <c r="C35" i="22"/>
  <c r="E34" i="22"/>
  <c r="G33" i="22"/>
  <c r="I32" i="22"/>
  <c r="K31" i="22"/>
  <c r="C31" i="22"/>
  <c r="E30" i="22"/>
  <c r="G28" i="22"/>
  <c r="I27" i="22"/>
  <c r="K26" i="22"/>
  <c r="C26" i="22"/>
  <c r="E25" i="22"/>
  <c r="G24" i="22"/>
  <c r="I23" i="22"/>
  <c r="K21" i="22"/>
  <c r="C21" i="22"/>
  <c r="E20" i="22"/>
  <c r="G19" i="22"/>
  <c r="I18" i="22"/>
  <c r="K17" i="22"/>
  <c r="B5" i="22"/>
  <c r="E38" i="22"/>
  <c r="O4" i="22"/>
  <c r="J4" i="22"/>
  <c r="K4" i="22"/>
  <c r="D56" i="22"/>
  <c r="F55" i="22"/>
  <c r="H54" i="22"/>
  <c r="J53" i="22"/>
  <c r="B53" i="22"/>
  <c r="D52" i="22"/>
  <c r="F51" i="22"/>
  <c r="H50" i="22"/>
  <c r="J49" i="22"/>
  <c r="B49" i="22"/>
  <c r="D48" i="22"/>
  <c r="F47" i="22"/>
  <c r="H44" i="22"/>
  <c r="J43" i="22"/>
  <c r="B43" i="22"/>
  <c r="D42" i="22"/>
  <c r="F41" i="22"/>
  <c r="H36" i="22"/>
  <c r="J35" i="22"/>
  <c r="B35" i="22"/>
  <c r="D34" i="22"/>
  <c r="F33" i="22"/>
  <c r="H32" i="22"/>
  <c r="J31" i="22"/>
  <c r="D30" i="22"/>
  <c r="F28" i="22"/>
  <c r="H27" i="22"/>
  <c r="J26" i="22"/>
  <c r="D25" i="22"/>
  <c r="F24" i="22"/>
  <c r="H23" i="22"/>
  <c r="J21" i="22"/>
  <c r="B21" i="22"/>
  <c r="D20" i="22"/>
  <c r="F19" i="22"/>
  <c r="H18" i="22"/>
  <c r="J17" i="22"/>
  <c r="B17" i="22"/>
  <c r="B38" i="22"/>
  <c r="D38" i="22"/>
  <c r="N4" i="22"/>
  <c r="I4" i="22"/>
  <c r="K56" i="22"/>
  <c r="C56" i="22"/>
  <c r="E55" i="22"/>
  <c r="G54" i="22"/>
  <c r="I53" i="22"/>
  <c r="K52" i="22"/>
  <c r="C52" i="22"/>
  <c r="E51" i="22"/>
  <c r="G50" i="22"/>
  <c r="I49" i="22"/>
  <c r="K48" i="22"/>
  <c r="C48" i="22"/>
  <c r="E47" i="22"/>
  <c r="G44" i="22"/>
  <c r="I43" i="22"/>
  <c r="K42" i="22"/>
  <c r="C42" i="22"/>
  <c r="E41" i="22"/>
  <c r="G36" i="22"/>
  <c r="I35" i="22"/>
  <c r="K34" i="22"/>
  <c r="C34" i="22"/>
  <c r="E33" i="22"/>
  <c r="G32" i="22"/>
  <c r="I31" i="22"/>
  <c r="K30" i="22"/>
  <c r="C30" i="22"/>
  <c r="E28" i="22"/>
  <c r="G27" i="22"/>
  <c r="I26" i="22"/>
  <c r="K25" i="22"/>
  <c r="C25" i="22"/>
  <c r="E24" i="22"/>
  <c r="G23" i="22"/>
  <c r="I21" i="22"/>
  <c r="K20" i="22"/>
  <c r="C20" i="22"/>
  <c r="G18" i="22"/>
  <c r="I17" i="22"/>
  <c r="K16" i="22"/>
  <c r="K38" i="22"/>
  <c r="C38" i="22"/>
  <c r="T4" i="22"/>
  <c r="H4" i="22"/>
  <c r="J56" i="22"/>
  <c r="B56" i="22"/>
  <c r="D55" i="22"/>
  <c r="F54" i="22"/>
  <c r="H53" i="22"/>
  <c r="J52" i="22"/>
  <c r="B52" i="22"/>
  <c r="D51" i="22"/>
  <c r="F50" i="22"/>
  <c r="H49" i="22"/>
  <c r="J48" i="22"/>
  <c r="B48" i="22"/>
  <c r="D47" i="22"/>
  <c r="F44" i="22"/>
  <c r="H43" i="22"/>
  <c r="J42" i="22"/>
  <c r="B42" i="22"/>
  <c r="D41" i="22"/>
  <c r="F36" i="22"/>
  <c r="H35" i="22"/>
  <c r="J34" i="22"/>
  <c r="B34" i="22"/>
  <c r="D33" i="22"/>
  <c r="F32" i="22"/>
  <c r="H31" i="22"/>
  <c r="J30" i="22"/>
  <c r="D28" i="22"/>
  <c r="F27" i="22"/>
  <c r="H26" i="22"/>
  <c r="J25" i="22"/>
  <c r="B25" i="22"/>
  <c r="D24" i="22"/>
  <c r="F23" i="22"/>
  <c r="H21" i="22"/>
  <c r="J20" i="22"/>
  <c r="B20" i="22"/>
  <c r="F18" i="22"/>
  <c r="H17" i="22"/>
  <c r="J16" i="22"/>
  <c r="B16" i="22"/>
  <c r="J38" i="22"/>
  <c r="M4" i="22"/>
  <c r="G4" i="22"/>
  <c r="I56" i="22"/>
  <c r="K55" i="22"/>
  <c r="C55" i="22"/>
  <c r="E54" i="22"/>
  <c r="G53" i="22"/>
  <c r="I52" i="22"/>
  <c r="K51" i="22"/>
  <c r="C51" i="22"/>
  <c r="E50" i="22"/>
  <c r="G49" i="22"/>
  <c r="I48" i="22"/>
  <c r="K47" i="22"/>
  <c r="C47" i="22"/>
  <c r="E44" i="22"/>
  <c r="G43" i="22"/>
  <c r="I42" i="22"/>
  <c r="K41" i="22"/>
  <c r="C41" i="22"/>
  <c r="E36" i="22"/>
  <c r="G35" i="22"/>
  <c r="I34" i="22"/>
  <c r="K33" i="22"/>
  <c r="C33" i="22"/>
  <c r="E32" i="22"/>
  <c r="G31" i="22"/>
  <c r="I30" i="22"/>
  <c r="K28" i="22"/>
  <c r="C28" i="22"/>
  <c r="E27" i="22"/>
  <c r="G26" i="22"/>
  <c r="I25" i="22"/>
  <c r="K24" i="22"/>
  <c r="C24" i="22"/>
  <c r="E23" i="22"/>
  <c r="G21" i="22"/>
  <c r="I20" i="22"/>
  <c r="K19" i="22"/>
  <c r="G17" i="22"/>
  <c r="I16" i="22"/>
  <c r="K5" i="22"/>
  <c r="I38" i="22"/>
  <c r="S4" i="22"/>
  <c r="G5" i="22"/>
  <c r="F5" i="22"/>
  <c r="E5" i="22"/>
  <c r="D5" i="22"/>
  <c r="C5" i="22"/>
</calcChain>
</file>

<file path=xl/sharedStrings.xml><?xml version="1.0" encoding="utf-8"?>
<sst xmlns="http://schemas.openxmlformats.org/spreadsheetml/2006/main" count="871" uniqueCount="152">
  <si>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</si>
  <si>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</si>
  <si>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</si>
  <si>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</si>
  <si>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</si>
  <si>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</si>
  <si>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</si>
  <si>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</si>
  <si>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</si>
  <si>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</si>
  <si>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</si>
  <si>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</si>
  <si>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</si>
  <si>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</si>
  <si>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</si>
  <si>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</si>
  <si>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</si>
  <si>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</si>
  <si>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</si>
  <si>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</si>
  <si>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</si>
  <si>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</si>
  <si>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</si>
  <si>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</si>
  <si>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</si>
  <si>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</si>
  <si>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</si>
  <si>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</si>
  <si>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</si>
  <si>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</si>
  <si>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</si>
  <si>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</si>
  <si>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</si>
  <si>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</si>
  <si>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</si>
  <si>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</si>
  <si>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</si>
  <si>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</si>
  <si>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</si>
  <si>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</si>
  <si>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</si>
  <si>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</si>
  <si>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</si>
  <si>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</si>
  <si>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</si>
  <si>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</si>
  <si>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</si>
  <si>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</si>
  <si>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</si>
  <si>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</si>
  <si>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</si>
  <si>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</si>
  <si>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</si>
  <si>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</si>
  <si>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</si>
  <si>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</si>
  <si>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</si>
  <si>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</si>
  <si>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</si>
  <si>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</si>
  <si>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</si>
  <si>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</si>
  <si>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</si>
  <si>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</si>
  <si>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</si>
  <si>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</si>
  <si>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</si>
  <si>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</si>
  <si>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</si>
  <si>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</si>
  <si>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</si>
  <si>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</si>
  <si>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</si>
  <si>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</si>
  <si>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</si>
  <si>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</si>
  <si>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</si>
  <si>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</si>
  <si>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</si>
  <si>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</si>
  <si>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</si>
  <si>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</si>
  <si>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</si>
  <si>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</si>
  <si>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</si>
  <si>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</si>
  <si>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</si>
  <si>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</si>
  <si>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</si>
  <si>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</si>
  <si>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</si>
  <si>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</si>
  <si>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</si>
  <si>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</si>
  <si>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</si>
  <si>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</si>
  <si>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</si>
  <si>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</si>
  <si>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</si>
  <si>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</si>
  <si>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</si>
  <si>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</si>
  <si>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</si>
  <si>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</si>
  <si>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</si>
  <si>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</si>
  <si>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</si>
  <si>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</si>
  <si>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</si>
  <si>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</si>
  <si>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Dec</t>
  </si>
  <si>
    <t>Friday, Dec 8th</t>
  </si>
  <si>
    <t xml:space="preserve"> - First Day of Hanukkah</t>
  </si>
  <si>
    <t>Monday, Dec 19th</t>
  </si>
  <si>
    <t>Sunday, Dec 24th</t>
  </si>
  <si>
    <t xml:space="preserve"> - Christmas Eve</t>
  </si>
  <si>
    <t>Saturday, Dec 24th</t>
  </si>
  <si>
    <t>Monday, Dec 25th</t>
  </si>
  <si>
    <t xml:space="preserve"> - Christmas Day</t>
  </si>
  <si>
    <t>Sunday, Dec 25th</t>
  </si>
  <si>
    <t>Tuesday, Dec 26th</t>
  </si>
  <si>
    <t xml:space="preserve"> - First Day of Kwanzaa</t>
  </si>
  <si>
    <t>Monday, Dec 26th</t>
  </si>
  <si>
    <t>Saturday, Dec 31st</t>
  </si>
  <si>
    <t xml:space="preserve"> - New Year's Eve</t>
  </si>
  <si>
    <t>2023/2024</t>
  </si>
  <si>
    <t>2022/2023</t>
  </si>
  <si>
    <t>Dec / Jan</t>
  </si>
  <si>
    <t>Jan</t>
  </si>
  <si>
    <t>Sunday, Dec 31st</t>
  </si>
  <si>
    <t>Monday, Jan 1st</t>
  </si>
  <si>
    <t xml:space="preserve"> - New Year's Day</t>
  </si>
  <si>
    <t>Sunday, Jan 1st</t>
  </si>
  <si>
    <t>2024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2024 STR, LLC / STR Global, Ltd. trading as "STR".</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</si>
  <si>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</si>
  <si>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</si>
  <si>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</si>
  <si>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</si>
  <si>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</si>
  <si>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</si>
  <si>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</si>
  <si>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</si>
  <si>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</si>
  <si>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</si>
  <si>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</si>
  <si>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</si>
  <si>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</si>
  <si>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</si>
  <si>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For the Week of December 24, 2023 to December 30, 2023</t>
  </si>
  <si>
    <r>
      <t>Note:</t>
    </r>
    <r>
      <rPr>
        <sz val="10"/>
        <rFont val="Arial"/>
      </rPr>
      <t xml:space="preserve"> Weekdays - Sunday through Thursday,  Weekends - Friday and Saturday</t>
    </r>
  </si>
  <si>
    <t>Week of December 24, 2023 to December 30, 2023</t>
  </si>
  <si>
    <t>December 03, 2023 - December 30, 2023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</si>
</sst>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0"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7">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1" fillId="0" borderId="0" xfId="0" applyFont="1" applyAlignment="1">
      <alignment horizontal="left"/>
    </xf>
    <xf numFmtId="0" fontId="28" fillId="3" borderId="0" xfId="0" applyFont="1" applyFill="1"/>
    <xf numFmtId="0" fontId="28" fillId="7" borderId="0" xfId="0" applyFont="1" applyFill="1"/>
    <xf numFmtId="0" fontId="28" fillId="3" borderId="0" xfId="0" applyFont="1" applyFill="1" applyAlignment="1">
      <alignment horizontal="center"/>
    </xf>
    <xf numFmtId="0" fontId="28" fillId="3" borderId="0" xfId="0" applyFont="1" applyFill="1" applyAlignment="1">
      <alignment horizontal="left"/>
    </xf>
    <xf numFmtId="165" fontId="28" fillId="0" borderId="1" xfId="0" applyNumberFormat="1" applyFont="1" applyBorder="1" applyAlignment="1">
      <alignment horizontal="center"/>
    </xf>
    <xf numFmtId="165" fontId="28" fillId="0" borderId="2" xfId="0" applyNumberFormat="1" applyFont="1" applyBorder="1" applyAlignment="1">
      <alignment horizontal="center"/>
    </xf>
    <xf numFmtId="165" fontId="28" fillId="0" borderId="3" xfId="0" applyNumberFormat="1" applyFont="1" applyBorder="1" applyAlignment="1">
      <alignment horizontal="center"/>
    </xf>
    <xf numFmtId="165" fontId="28" fillId="0" borderId="0" xfId="0" applyNumberFormat="1" applyFont="1" applyAlignment="1">
      <alignment horizontal="center"/>
    </xf>
    <xf numFmtId="165" fontId="28" fillId="4" borderId="1" xfId="0" applyNumberFormat="1" applyFont="1" applyFill="1" applyBorder="1" applyAlignment="1">
      <alignment horizontal="center"/>
    </xf>
    <xf numFmtId="165" fontId="28" fillId="4" borderId="2" xfId="0" applyNumberFormat="1" applyFont="1" applyFill="1" applyBorder="1" applyAlignment="1">
      <alignment horizontal="center"/>
    </xf>
    <xf numFmtId="165" fontId="28" fillId="4" borderId="3" xfId="0" applyNumberFormat="1" applyFont="1" applyFill="1" applyBorder="1" applyAlignment="1">
      <alignment horizontal="center"/>
    </xf>
    <xf numFmtId="165" fontId="28" fillId="0" borderId="10" xfId="0" applyNumberFormat="1" applyFont="1" applyBorder="1" applyAlignment="1">
      <alignment horizontal="center"/>
    </xf>
    <xf numFmtId="0" fontId="28" fillId="0" borderId="0" xfId="0" applyFont="1" applyAlignment="1">
      <alignment horizontal="center"/>
    </xf>
    <xf numFmtId="165" fontId="28" fillId="0" borderId="4" xfId="0" applyNumberFormat="1" applyFont="1" applyBorder="1" applyAlignment="1">
      <alignment horizontal="center"/>
    </xf>
    <xf numFmtId="165" fontId="28" fillId="0" borderId="5" xfId="0" applyNumberFormat="1" applyFont="1" applyBorder="1" applyAlignment="1">
      <alignment horizontal="center"/>
    </xf>
    <xf numFmtId="165" fontId="28" fillId="4" borderId="4" xfId="0" applyNumberFormat="1" applyFont="1" applyFill="1" applyBorder="1" applyAlignment="1">
      <alignment horizontal="center"/>
    </xf>
    <xf numFmtId="165" fontId="28" fillId="4" borderId="0" xfId="0" applyNumberFormat="1" applyFont="1" applyFill="1" applyAlignment="1">
      <alignment horizontal="center"/>
    </xf>
    <xf numFmtId="165" fontId="28" fillId="4" borderId="5" xfId="0" applyNumberFormat="1" applyFont="1" applyFill="1" applyBorder="1" applyAlignment="1">
      <alignment horizontal="center"/>
    </xf>
    <xf numFmtId="165" fontId="28" fillId="0" borderId="14" xfId="0" applyNumberFormat="1" applyFont="1" applyBorder="1" applyAlignment="1">
      <alignment horizontal="center"/>
    </xf>
    <xf numFmtId="165" fontId="28" fillId="0" borderId="15" xfId="0" applyNumberFormat="1" applyFont="1" applyBorder="1" applyAlignment="1">
      <alignment horizontal="center"/>
    </xf>
    <xf numFmtId="165" fontId="28" fillId="0" borderId="16" xfId="0" applyNumberFormat="1" applyFont="1" applyBorder="1" applyAlignment="1">
      <alignment horizontal="center"/>
    </xf>
    <xf numFmtId="165" fontId="28" fillId="0" borderId="17" xfId="0" applyNumberFormat="1" applyFont="1" applyBorder="1" applyAlignment="1">
      <alignment horizontal="center"/>
    </xf>
    <xf numFmtId="165" fontId="28" fillId="4" borderId="15" xfId="0" applyNumberFormat="1" applyFont="1" applyFill="1" applyBorder="1" applyAlignment="1">
      <alignment horizontal="center"/>
    </xf>
    <xf numFmtId="165" fontId="28" fillId="4" borderId="16" xfId="0" applyNumberFormat="1" applyFont="1" applyFill="1" applyBorder="1" applyAlignment="1">
      <alignment horizontal="center"/>
    </xf>
    <xf numFmtId="165" fontId="28" fillId="4" borderId="17" xfId="0" applyNumberFormat="1" applyFont="1" applyFill="1" applyBorder="1" applyAlignment="1">
      <alignment horizontal="center"/>
    </xf>
    <xf numFmtId="165" fontId="28" fillId="0" borderId="11" xfId="0" applyNumberFormat="1" applyFont="1" applyBorder="1" applyAlignment="1">
      <alignment horizontal="center"/>
    </xf>
    <xf numFmtId="2" fontId="28" fillId="0" borderId="1" xfId="0" applyNumberFormat="1" applyFont="1" applyBorder="1" applyAlignment="1">
      <alignment horizontal="center"/>
    </xf>
    <xf numFmtId="2" fontId="28" fillId="0" borderId="2" xfId="0" applyNumberFormat="1" applyFont="1" applyBorder="1" applyAlignment="1">
      <alignment horizontal="center"/>
    </xf>
    <xf numFmtId="2" fontId="28" fillId="0" borderId="3" xfId="0" applyNumberFormat="1" applyFont="1" applyBorder="1" applyAlignment="1">
      <alignment horizontal="center"/>
    </xf>
    <xf numFmtId="2" fontId="28" fillId="0" borderId="0" xfId="0" applyNumberFormat="1" applyFont="1" applyAlignment="1">
      <alignment horizontal="center"/>
    </xf>
    <xf numFmtId="2" fontId="28" fillId="4" borderId="1" xfId="0" applyNumberFormat="1" applyFont="1" applyFill="1" applyBorder="1" applyAlignment="1">
      <alignment horizontal="center"/>
    </xf>
    <xf numFmtId="2" fontId="28" fillId="4" borderId="2" xfId="0" applyNumberFormat="1" applyFont="1" applyFill="1" applyBorder="1" applyAlignment="1">
      <alignment horizontal="center"/>
    </xf>
    <xf numFmtId="2" fontId="28" fillId="4" borderId="3" xfId="0" applyNumberFormat="1" applyFont="1" applyFill="1" applyBorder="1" applyAlignment="1">
      <alignment horizontal="center"/>
    </xf>
    <xf numFmtId="2" fontId="28" fillId="0" borderId="10" xfId="0" applyNumberFormat="1" applyFont="1" applyBorder="1" applyAlignment="1">
      <alignment horizontal="center"/>
    </xf>
    <xf numFmtId="2" fontId="28" fillId="0" borderId="4" xfId="0" applyNumberFormat="1" applyFont="1" applyBorder="1" applyAlignment="1">
      <alignment horizontal="center"/>
    </xf>
    <xf numFmtId="2" fontId="28" fillId="0" borderId="5" xfId="0" applyNumberFormat="1" applyFont="1" applyBorder="1" applyAlignment="1">
      <alignment horizontal="center"/>
    </xf>
    <xf numFmtId="2" fontId="28" fillId="4" borderId="4" xfId="0" applyNumberFormat="1" applyFont="1" applyFill="1" applyBorder="1" applyAlignment="1">
      <alignment horizontal="center"/>
    </xf>
    <xf numFmtId="2" fontId="28" fillId="4" borderId="0" xfId="0" applyNumberFormat="1" applyFont="1" applyFill="1" applyAlignment="1">
      <alignment horizontal="center"/>
    </xf>
    <xf numFmtId="2" fontId="28" fillId="4" borderId="5" xfId="0" applyNumberFormat="1" applyFont="1" applyFill="1" applyBorder="1" applyAlignment="1">
      <alignment horizontal="center"/>
    </xf>
    <xf numFmtId="2" fontId="28" fillId="0" borderId="14" xfId="0" applyNumberFormat="1" applyFont="1" applyBorder="1" applyAlignment="1">
      <alignment horizontal="center"/>
    </xf>
    <xf numFmtId="2" fontId="28" fillId="0" borderId="15" xfId="0" applyNumberFormat="1" applyFont="1" applyBorder="1" applyAlignment="1">
      <alignment horizontal="center"/>
    </xf>
    <xf numFmtId="2" fontId="28" fillId="0" borderId="16" xfId="0" applyNumberFormat="1" applyFont="1" applyBorder="1" applyAlignment="1">
      <alignment horizontal="center"/>
    </xf>
    <xf numFmtId="2" fontId="28" fillId="0" borderId="17" xfId="0" applyNumberFormat="1" applyFont="1" applyBorder="1" applyAlignment="1">
      <alignment horizontal="center"/>
    </xf>
    <xf numFmtId="2" fontId="28" fillId="4" borderId="15" xfId="0" applyNumberFormat="1" applyFont="1" applyFill="1" applyBorder="1" applyAlignment="1">
      <alignment horizontal="center"/>
    </xf>
    <xf numFmtId="2" fontId="28" fillId="4" borderId="16" xfId="0" applyNumberFormat="1" applyFont="1" applyFill="1" applyBorder="1" applyAlignment="1">
      <alignment horizontal="center"/>
    </xf>
    <xf numFmtId="2" fontId="28" fillId="4" borderId="17" xfId="0" applyNumberFormat="1" applyFont="1" applyFill="1" applyBorder="1" applyAlignment="1">
      <alignment horizontal="center"/>
    </xf>
    <xf numFmtId="2" fontId="28" fillId="0" borderId="11" xfId="0" applyNumberFormat="1" applyFont="1" applyBorder="1" applyAlignment="1">
      <alignment horizontal="center"/>
    </xf>
    <xf numFmtId="0" fontId="28" fillId="0" borderId="14" xfId="0" applyFont="1" applyBorder="1"/>
    <xf numFmtId="0" fontId="28" fillId="0" borderId="11" xfId="0" applyFont="1" applyBorder="1"/>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49" fontId="23" fillId="2" borderId="0" xfId="0" applyNumberFormat="1" applyFont="1" applyFill="1" applyAlignment="1">
      <alignment horizontal="center"/>
    </xf>
    <xf numFmtId="0" fontId="1" fillId="3" borderId="0" xfId="0" applyFont="1" applyFill="1" applyAlignment="1">
      <alignment horizontal="right"/>
    </xf>
    <xf numFmtId="0" fontId="29" fillId="3" borderId="0" xfId="0" applyFont="1" applyFill="1" applyAlignment="1">
      <alignment horizontal="center" vertical="center"/>
    </xf>
    <xf numFmtId="0" fontId="28" fillId="3" borderId="0" xfId="0" applyFont="1" applyFill="1" applyAlignment="1">
      <alignment horizontal="center" vertical="center"/>
    </xf>
    <xf numFmtId="0" fontId="6" fillId="3" borderId="0" xfId="0" applyFont="1" applyFill="1" applyAlignment="1">
      <alignment horizontal="center"/>
    </xf>
    <xf numFmtId="0" fontId="7" fillId="3" borderId="0" xfId="0" applyFont="1" applyFill="1" applyAlignment="1">
      <alignment horizontal="left" vertical="center" wrapText="1"/>
    </xf>
    <xf numFmtId="0" fontId="28" fillId="0" borderId="0" xfId="0" applyFont="1" applyAlignment="1">
      <alignment horizontal="right"/>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pane xSplit="1" ySplit="3" topLeftCell="B4" activePane="bottomRight" state="frozen"/>
      <selection sqref="A1:A3"/>
      <selection pane="topRight" sqref="A1:A3"/>
      <selection pane="bottomLeft" sqref="A1:A3"/>
      <selection pane="bottomRight" activeCell="W1" sqref="W1"/>
    </sheetView>
  </sheetViews>
  <sheetFormatPr defaultColWidth="9.1796875" defaultRowHeight="16" outlineLevelCol="1" x14ac:dyDescent="0.45"/>
  <cols>
    <col min="1" max="1" width="47.1796875" style="4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3" t="str">
        <f>'Occupancy Raw Data'!B1</f>
        <v>Week of December 24, 2023 to December 30, 2023</v>
      </c>
      <c r="B1" s="169" t="s">
        <v>66</v>
      </c>
      <c r="C1" s="170"/>
      <c r="D1" s="170"/>
      <c r="E1" s="170"/>
      <c r="F1" s="170"/>
      <c r="G1" s="170"/>
      <c r="H1" s="170"/>
      <c r="I1" s="170"/>
      <c r="J1" s="170"/>
      <c r="K1" s="171"/>
      <c r="L1" s="40"/>
      <c r="M1" s="169" t="s">
        <v>73</v>
      </c>
      <c r="N1" s="170"/>
      <c r="O1" s="170"/>
      <c r="P1" s="170"/>
      <c r="Q1" s="170"/>
      <c r="R1" s="170"/>
      <c r="S1" s="170"/>
      <c r="T1" s="170"/>
      <c r="U1" s="170"/>
      <c r="V1" s="171"/>
      <c r="W1" s="40"/>
      <c r="X1" s="169" t="s">
        <v>67</v>
      </c>
      <c r="Y1" s="170"/>
      <c r="Z1" s="170"/>
      <c r="AA1" s="170"/>
      <c r="AB1" s="170"/>
      <c r="AC1" s="170"/>
      <c r="AD1" s="170"/>
      <c r="AE1" s="170"/>
      <c r="AF1" s="170"/>
      <c r="AG1" s="171"/>
      <c r="AH1" s="40"/>
      <c r="AI1" s="169" t="s">
        <v>74</v>
      </c>
      <c r="AJ1" s="170"/>
      <c r="AK1" s="170"/>
      <c r="AL1" s="170"/>
      <c r="AM1" s="170"/>
      <c r="AN1" s="170"/>
      <c r="AO1" s="170"/>
      <c r="AP1" s="170"/>
      <c r="AQ1" s="170"/>
      <c r="AR1" s="171"/>
      <c r="AS1" s="40"/>
      <c r="AT1" s="169" t="s">
        <v>68</v>
      </c>
      <c r="AU1" s="170"/>
      <c r="AV1" s="170"/>
      <c r="AW1" s="170"/>
      <c r="AX1" s="170"/>
      <c r="AY1" s="170"/>
      <c r="AZ1" s="170"/>
      <c r="BA1" s="170"/>
      <c r="BB1" s="170"/>
      <c r="BC1" s="171"/>
      <c r="BD1" s="40"/>
      <c r="BE1" s="169" t="s">
        <v>75</v>
      </c>
      <c r="BF1" s="170"/>
      <c r="BG1" s="170"/>
      <c r="BH1" s="170"/>
      <c r="BI1" s="170"/>
      <c r="BJ1" s="170"/>
      <c r="BK1" s="170"/>
      <c r="BL1" s="170"/>
      <c r="BM1" s="170"/>
      <c r="BN1" s="171"/>
    </row>
    <row r="2" spans="1:66" x14ac:dyDescent="0.45">
      <c r="A2" s="173"/>
      <c r="B2" s="42"/>
      <c r="C2" s="43"/>
      <c r="D2" s="43"/>
      <c r="E2" s="43"/>
      <c r="F2" s="43"/>
      <c r="G2" s="167" t="s">
        <v>64</v>
      </c>
      <c r="H2" s="43"/>
      <c r="I2" s="43"/>
      <c r="J2" s="167" t="s">
        <v>65</v>
      </c>
      <c r="K2" s="168" t="s">
        <v>56</v>
      </c>
      <c r="L2" s="44"/>
      <c r="M2" s="42"/>
      <c r="N2" s="43"/>
      <c r="O2" s="43"/>
      <c r="P2" s="43"/>
      <c r="Q2" s="43"/>
      <c r="R2" s="167" t="s">
        <v>64</v>
      </c>
      <c r="S2" s="43"/>
      <c r="T2" s="43"/>
      <c r="U2" s="167" t="s">
        <v>65</v>
      </c>
      <c r="V2" s="168" t="s">
        <v>56</v>
      </c>
      <c r="W2" s="44"/>
      <c r="X2" s="42"/>
      <c r="Y2" s="43"/>
      <c r="Z2" s="43"/>
      <c r="AA2" s="43"/>
      <c r="AB2" s="43"/>
      <c r="AC2" s="167" t="s">
        <v>64</v>
      </c>
      <c r="AD2" s="43"/>
      <c r="AE2" s="43"/>
      <c r="AF2" s="167" t="s">
        <v>65</v>
      </c>
      <c r="AG2" s="168" t="s">
        <v>56</v>
      </c>
      <c r="AH2" s="44"/>
      <c r="AI2" s="42"/>
      <c r="AJ2" s="43"/>
      <c r="AK2" s="43"/>
      <c r="AL2" s="43"/>
      <c r="AM2" s="43"/>
      <c r="AN2" s="167" t="s">
        <v>64</v>
      </c>
      <c r="AO2" s="43"/>
      <c r="AP2" s="43"/>
      <c r="AQ2" s="167" t="s">
        <v>65</v>
      </c>
      <c r="AR2" s="168" t="s">
        <v>56</v>
      </c>
      <c r="AS2" s="40"/>
      <c r="AT2" s="42"/>
      <c r="AU2" s="43"/>
      <c r="AV2" s="43"/>
      <c r="AW2" s="43"/>
      <c r="AX2" s="43"/>
      <c r="AY2" s="167" t="s">
        <v>64</v>
      </c>
      <c r="AZ2" s="43"/>
      <c r="BA2" s="43"/>
      <c r="BB2" s="167" t="s">
        <v>65</v>
      </c>
      <c r="BC2" s="168" t="s">
        <v>56</v>
      </c>
      <c r="BD2" s="44"/>
      <c r="BE2" s="42"/>
      <c r="BF2" s="43"/>
      <c r="BG2" s="43"/>
      <c r="BH2" s="43"/>
      <c r="BI2" s="43"/>
      <c r="BJ2" s="167" t="s">
        <v>64</v>
      </c>
      <c r="BK2" s="43"/>
      <c r="BL2" s="43"/>
      <c r="BM2" s="167" t="s">
        <v>65</v>
      </c>
      <c r="BN2" s="168" t="s">
        <v>56</v>
      </c>
    </row>
    <row r="3" spans="1:66" x14ac:dyDescent="0.45">
      <c r="A3" s="173"/>
      <c r="B3" s="45" t="s">
        <v>57</v>
      </c>
      <c r="C3" s="44" t="s">
        <v>58</v>
      </c>
      <c r="D3" s="44" t="s">
        <v>59</v>
      </c>
      <c r="E3" s="44" t="s">
        <v>60</v>
      </c>
      <c r="F3" s="44" t="s">
        <v>61</v>
      </c>
      <c r="G3" s="167"/>
      <c r="H3" s="44" t="s">
        <v>62</v>
      </c>
      <c r="I3" s="44" t="s">
        <v>63</v>
      </c>
      <c r="J3" s="167"/>
      <c r="K3" s="168"/>
      <c r="L3" s="44"/>
      <c r="M3" s="45" t="s">
        <v>57</v>
      </c>
      <c r="N3" s="44" t="s">
        <v>58</v>
      </c>
      <c r="O3" s="44" t="s">
        <v>59</v>
      </c>
      <c r="P3" s="44" t="s">
        <v>60</v>
      </c>
      <c r="Q3" s="44" t="s">
        <v>61</v>
      </c>
      <c r="R3" s="167"/>
      <c r="S3" s="44" t="s">
        <v>62</v>
      </c>
      <c r="T3" s="44" t="s">
        <v>63</v>
      </c>
      <c r="U3" s="167"/>
      <c r="V3" s="168"/>
      <c r="W3" s="44"/>
      <c r="X3" s="45" t="s">
        <v>57</v>
      </c>
      <c r="Y3" s="44" t="s">
        <v>58</v>
      </c>
      <c r="Z3" s="44" t="s">
        <v>59</v>
      </c>
      <c r="AA3" s="44" t="s">
        <v>60</v>
      </c>
      <c r="AB3" s="44" t="s">
        <v>61</v>
      </c>
      <c r="AC3" s="167"/>
      <c r="AD3" s="44" t="s">
        <v>62</v>
      </c>
      <c r="AE3" s="44" t="s">
        <v>63</v>
      </c>
      <c r="AF3" s="167"/>
      <c r="AG3" s="168"/>
      <c r="AH3" s="44"/>
      <c r="AI3" s="45" t="s">
        <v>57</v>
      </c>
      <c r="AJ3" s="44" t="s">
        <v>58</v>
      </c>
      <c r="AK3" s="44" t="s">
        <v>59</v>
      </c>
      <c r="AL3" s="44" t="s">
        <v>60</v>
      </c>
      <c r="AM3" s="44" t="s">
        <v>61</v>
      </c>
      <c r="AN3" s="167"/>
      <c r="AO3" s="44" t="s">
        <v>62</v>
      </c>
      <c r="AP3" s="44" t="s">
        <v>63</v>
      </c>
      <c r="AQ3" s="167"/>
      <c r="AR3" s="168"/>
      <c r="AS3" s="40"/>
      <c r="AT3" s="45" t="s">
        <v>57</v>
      </c>
      <c r="AU3" s="44" t="s">
        <v>58</v>
      </c>
      <c r="AV3" s="44" t="s">
        <v>59</v>
      </c>
      <c r="AW3" s="44" t="s">
        <v>60</v>
      </c>
      <c r="AX3" s="44" t="s">
        <v>61</v>
      </c>
      <c r="AY3" s="167"/>
      <c r="AZ3" s="44" t="s">
        <v>62</v>
      </c>
      <c r="BA3" s="44" t="s">
        <v>63</v>
      </c>
      <c r="BB3" s="167"/>
      <c r="BC3" s="168"/>
      <c r="BD3" s="44"/>
      <c r="BE3" s="45" t="s">
        <v>57</v>
      </c>
      <c r="BF3" s="44" t="s">
        <v>58</v>
      </c>
      <c r="BG3" s="44" t="s">
        <v>59</v>
      </c>
      <c r="BH3" s="44" t="s">
        <v>60</v>
      </c>
      <c r="BI3" s="44" t="s">
        <v>61</v>
      </c>
      <c r="BJ3" s="167"/>
      <c r="BK3" s="44" t="s">
        <v>62</v>
      </c>
      <c r="BL3" s="44" t="s">
        <v>63</v>
      </c>
      <c r="BM3" s="167"/>
      <c r="BN3" s="168"/>
    </row>
    <row r="4" spans="1:66" x14ac:dyDescent="0.45">
      <c r="A4" s="46" t="s">
        <v>15</v>
      </c>
      <c r="B4" s="47">
        <f>VLOOKUP($A4,'Occupancy Raw Data'!$B$8:$BE$45,'Occupancy Raw Data'!G$3,FALSE)</f>
        <v>41.674648752432198</v>
      </c>
      <c r="C4" s="48">
        <f>VLOOKUP($A4,'Occupancy Raw Data'!$B$8:$BE$45,'Occupancy Raw Data'!H$3,FALSE)</f>
        <v>40.485288853890701</v>
      </c>
      <c r="D4" s="48">
        <f>VLOOKUP($A4,'Occupancy Raw Data'!$B$8:$BE$45,'Occupancy Raw Data'!I$3,FALSE)</f>
        <v>47.062097530752297</v>
      </c>
      <c r="E4" s="48">
        <f>VLOOKUP($A4,'Occupancy Raw Data'!$B$8:$BE$45,'Occupancy Raw Data'!J$3,FALSE)</f>
        <v>52.829443796605801</v>
      </c>
      <c r="F4" s="48">
        <f>VLOOKUP($A4,'Occupancy Raw Data'!$B$8:$BE$45,'Occupancy Raw Data'!K$3,FALSE)</f>
        <v>54.989349749501599</v>
      </c>
      <c r="G4" s="49">
        <f>VLOOKUP($A4,'Occupancy Raw Data'!$B$8:$BE$45,'Occupancy Raw Data'!L$3,FALSE)</f>
        <v>47.408240593193199</v>
      </c>
      <c r="H4" s="48">
        <f>VLOOKUP($A4,'Occupancy Raw Data'!$B$8:$BE$45,'Occupancy Raw Data'!N$3,FALSE)</f>
        <v>56.923176312286103</v>
      </c>
      <c r="I4" s="48">
        <f>VLOOKUP($A4,'Occupancy Raw Data'!$B$8:$BE$45,'Occupancy Raw Data'!O$3,FALSE)</f>
        <v>56.718971154773598</v>
      </c>
      <c r="J4" s="49">
        <f>VLOOKUP($A4,'Occupancy Raw Data'!$B$8:$BE$45,'Occupancy Raw Data'!P$3,FALSE)</f>
        <v>56.821074829851597</v>
      </c>
      <c r="K4" s="50">
        <f>VLOOKUP($A4,'Occupancy Raw Data'!$B$8:$BE$45,'Occupancy Raw Data'!R$3,FALSE)</f>
        <v>50.0977115319549</v>
      </c>
      <c r="M4" s="47">
        <f>VLOOKUP($A4,'Occupancy Raw Data'!$B$8:$BE$45,'Occupancy Raw Data'!T$3,FALSE)</f>
        <v>-6.2872674125664503</v>
      </c>
      <c r="N4" s="48">
        <f>VLOOKUP($A4,'Occupancy Raw Data'!$B$8:$BE$45,'Occupancy Raw Data'!U$3,FALSE)</f>
        <v>-16.644744695547601</v>
      </c>
      <c r="O4" s="48">
        <f>VLOOKUP($A4,'Occupancy Raw Data'!$B$8:$BE$45,'Occupancy Raw Data'!V$3,FALSE)</f>
        <v>-12.864398779412801</v>
      </c>
      <c r="P4" s="48">
        <f>VLOOKUP($A4,'Occupancy Raw Data'!$B$8:$BE$45,'Occupancy Raw Data'!W$3,FALSE)</f>
        <v>-5.2831402442937296</v>
      </c>
      <c r="Q4" s="48">
        <f>VLOOKUP($A4,'Occupancy Raw Data'!$B$8:$BE$45,'Occupancy Raw Data'!X$3,FALSE)</f>
        <v>-1.0877924625002999</v>
      </c>
      <c r="R4" s="49">
        <f>VLOOKUP($A4,'Occupancy Raw Data'!$B$8:$BE$45,'Occupancy Raw Data'!Y$3,FALSE)</f>
        <v>-8.2734313658787997</v>
      </c>
      <c r="S4" s="48">
        <f>VLOOKUP($A4,'Occupancy Raw Data'!$B$8:$BE$45,'Occupancy Raw Data'!AA$3,FALSE)</f>
        <v>1.53369915342636</v>
      </c>
      <c r="T4" s="48">
        <f>VLOOKUP($A4,'Occupancy Raw Data'!$B$8:$BE$45,'Occupancy Raw Data'!AB$3,FALSE)</f>
        <v>-10.7814553296772</v>
      </c>
      <c r="U4" s="49">
        <f>VLOOKUP($A4,'Occupancy Raw Data'!$B$8:$BE$45,'Occupancy Raw Data'!AC$3,FALSE)</f>
        <v>-5.0104537063807602</v>
      </c>
      <c r="V4" s="50">
        <f>VLOOKUP($A4,'Occupancy Raw Data'!$B$8:$BE$45,'Occupancy Raw Data'!AE$3,FALSE)</f>
        <v>-7.2408852751882096</v>
      </c>
      <c r="X4" s="51">
        <f>VLOOKUP($A4,'ADR Raw Data'!$B$6:$BE$43,'ADR Raw Data'!G$1,FALSE)</f>
        <v>142.66966773298299</v>
      </c>
      <c r="Y4" s="52">
        <f>VLOOKUP($A4,'ADR Raw Data'!$B$6:$BE$43,'ADR Raw Data'!H$1,FALSE)</f>
        <v>146.41825143186401</v>
      </c>
      <c r="Z4" s="52">
        <f>VLOOKUP($A4,'ADR Raw Data'!$B$6:$BE$43,'ADR Raw Data'!I$1,FALSE)</f>
        <v>154.01579588323401</v>
      </c>
      <c r="AA4" s="52">
        <f>VLOOKUP($A4,'ADR Raw Data'!$B$6:$BE$43,'ADR Raw Data'!J$1,FALSE)</f>
        <v>161.47799247587201</v>
      </c>
      <c r="AB4" s="52">
        <f>VLOOKUP($A4,'ADR Raw Data'!$B$6:$BE$43,'ADR Raw Data'!K$1,FALSE)</f>
        <v>165.579188192353</v>
      </c>
      <c r="AC4" s="53">
        <f>VLOOKUP($A4,'ADR Raw Data'!$B$6:$BE$43,'ADR Raw Data'!L$1,FALSE)</f>
        <v>155.069112297087</v>
      </c>
      <c r="AD4" s="52">
        <f>VLOOKUP($A4,'ADR Raw Data'!$B$6:$BE$43,'ADR Raw Data'!N$1,FALSE)</f>
        <v>177.02758524996699</v>
      </c>
      <c r="AE4" s="52">
        <f>VLOOKUP($A4,'ADR Raw Data'!$B$6:$BE$43,'ADR Raw Data'!O$1,FALSE)</f>
        <v>184.90197377694301</v>
      </c>
      <c r="AF4" s="53">
        <f>VLOOKUP($A4,'ADR Raw Data'!$B$6:$BE$43,'ADR Raw Data'!P$1,FALSE)</f>
        <v>180.95766243894499</v>
      </c>
      <c r="AG4" s="54">
        <f>VLOOKUP($A4,'ADR Raw Data'!$B$6:$BE$43,'ADR Raw Data'!R$1,FALSE)</f>
        <v>163.458798764314</v>
      </c>
      <c r="AI4" s="47">
        <f>VLOOKUP($A4,'ADR Raw Data'!$B$6:$BE$43,'ADR Raw Data'!T$1,FALSE)</f>
        <v>-0.85705492500245795</v>
      </c>
      <c r="AJ4" s="48">
        <f>VLOOKUP($A4,'ADR Raw Data'!$B$6:$BE$43,'ADR Raw Data'!U$1,FALSE)</f>
        <v>-3.3031098386360802</v>
      </c>
      <c r="AK4" s="48">
        <f>VLOOKUP($A4,'ADR Raw Data'!$B$6:$BE$43,'ADR Raw Data'!V$1,FALSE)</f>
        <v>-2.319779854803</v>
      </c>
      <c r="AL4" s="48">
        <f>VLOOKUP($A4,'ADR Raw Data'!$B$6:$BE$43,'ADR Raw Data'!W$1,FALSE)</f>
        <v>0.22363422601022001</v>
      </c>
      <c r="AM4" s="48">
        <f>VLOOKUP($A4,'ADR Raw Data'!$B$6:$BE$43,'ADR Raw Data'!X$1,FALSE)</f>
        <v>-0.433992206905843</v>
      </c>
      <c r="AN4" s="49">
        <f>VLOOKUP($A4,'ADR Raw Data'!$B$6:$BE$43,'ADR Raw Data'!Y$1,FALSE)</f>
        <v>-1.0585055603267299</v>
      </c>
      <c r="AO4" s="48">
        <f>VLOOKUP($A4,'ADR Raw Data'!$B$6:$BE$43,'ADR Raw Data'!AA$1,FALSE)</f>
        <v>-3.9160420354976502</v>
      </c>
      <c r="AP4" s="48">
        <f>VLOOKUP($A4,'ADR Raw Data'!$B$6:$BE$43,'ADR Raw Data'!AB$1,FALSE)</f>
        <v>-9.0564285560548701</v>
      </c>
      <c r="AQ4" s="49">
        <f>VLOOKUP($A4,'ADR Raw Data'!$B$6:$BE$43,'ADR Raw Data'!AC$1,FALSE)</f>
        <v>-6.9040192269438103</v>
      </c>
      <c r="AR4" s="50">
        <f>VLOOKUP($A4,'ADR Raw Data'!$B$6:$BE$43,'ADR Raw Data'!AE$1,FALSE)</f>
        <v>-3.07395092151644</v>
      </c>
      <c r="AS4" s="40"/>
      <c r="AT4" s="51">
        <f>VLOOKUP($A4,'RevPAR Raw Data'!$B$6:$BE$43,'RevPAR Raw Data'!G$1,FALSE)</f>
        <v>59.457082903983</v>
      </c>
      <c r="AU4" s="52">
        <f>VLOOKUP($A4,'RevPAR Raw Data'!$B$6:$BE$43,'RevPAR Raw Data'!H$1,FALSE)</f>
        <v>59.277852027006197</v>
      </c>
      <c r="AV4" s="52">
        <f>VLOOKUP($A4,'RevPAR Raw Data'!$B$6:$BE$43,'RevPAR Raw Data'!I$1,FALSE)</f>
        <v>72.483064071332393</v>
      </c>
      <c r="AW4" s="52">
        <f>VLOOKUP($A4,'RevPAR Raw Data'!$B$6:$BE$43,'RevPAR Raw Data'!J$1,FALSE)</f>
        <v>85.307925278928394</v>
      </c>
      <c r="AX4" s="52">
        <f>VLOOKUP($A4,'RevPAR Raw Data'!$B$6:$BE$43,'RevPAR Raw Data'!K$1,FALSE)</f>
        <v>91.050918907478604</v>
      </c>
      <c r="AY4" s="53">
        <f>VLOOKUP($A4,'RevPAR Raw Data'!$B$6:$BE$43,'RevPAR Raw Data'!L$1,FALSE)</f>
        <v>73.515537843532201</v>
      </c>
      <c r="AZ4" s="52">
        <f>VLOOKUP($A4,'RevPAR Raw Data'!$B$6:$BE$43,'RevPAR Raw Data'!N$1,FALSE)</f>
        <v>100.769724473221</v>
      </c>
      <c r="BA4" s="52">
        <f>VLOOKUP($A4,'RevPAR Raw Data'!$B$6:$BE$43,'RevPAR Raw Data'!O$1,FALSE)</f>
        <v>104.87449717115101</v>
      </c>
      <c r="BB4" s="53">
        <f>VLOOKUP($A4,'RevPAR Raw Data'!$B$6:$BE$43,'RevPAR Raw Data'!P$1,FALSE)</f>
        <v>102.82208878478301</v>
      </c>
      <c r="BC4" s="54">
        <f>VLOOKUP($A4,'RevPAR Raw Data'!$B$6:$BE$43,'RevPAR Raw Data'!R$1,FALSE)</f>
        <v>81.889117478544904</v>
      </c>
      <c r="BE4" s="47">
        <f>VLOOKUP($A4,'RevPAR Raw Data'!$B$6:$BE$43,'RevPAR Raw Data'!T$1,FALSE)</f>
        <v>-7.0904370025614396</v>
      </c>
      <c r="BF4" s="48">
        <f>VLOOKUP($A4,'RevPAR Raw Data'!$B$6:$BE$43,'RevPAR Raw Data'!U$1,FALSE)</f>
        <v>-19.398060334529202</v>
      </c>
      <c r="BG4" s="48">
        <f>VLOOKUP($A4,'RevPAR Raw Data'!$B$6:$BE$43,'RevPAR Raw Data'!V$1,FALSE)</f>
        <v>-14.885752902889401</v>
      </c>
      <c r="BH4" s="48">
        <f>VLOOKUP($A4,'RevPAR Raw Data'!$B$6:$BE$43,'RevPAR Raw Data'!W$1,FALSE)</f>
        <v>-5.0713209280778697</v>
      </c>
      <c r="BI4" s="48">
        <f>VLOOKUP($A4,'RevPAR Raw Data'!$B$6:$BE$43,'RevPAR Raw Data'!X$1,FALSE)</f>
        <v>-1.5170637348915901</v>
      </c>
      <c r="BJ4" s="49">
        <f>VLOOKUP($A4,'RevPAR Raw Data'!$B$6:$BE$43,'RevPAR Raw Data'!Y$1,FALSE)</f>
        <v>-9.2443621951678896</v>
      </c>
      <c r="BK4" s="48">
        <f>VLOOKUP($A4,'RevPAR Raw Data'!$B$6:$BE$43,'RevPAR Raw Data'!AA$1,FALSE)</f>
        <v>-2.4424031856175401</v>
      </c>
      <c r="BL4" s="48">
        <f>VLOOKUP($A4,'RevPAR Raw Data'!$B$6:$BE$43,'RevPAR Raw Data'!AB$1,FALSE)</f>
        <v>-18.8614690864969</v>
      </c>
      <c r="BM4" s="49">
        <f>VLOOKUP($A4,'RevPAR Raw Data'!$B$6:$BE$43,'RevPAR Raw Data'!AC$1,FALSE)</f>
        <v>-11.5685502460789</v>
      </c>
      <c r="BN4" s="50">
        <f>VLOOKUP($A4,'RevPAR Raw Data'!$B$6:$BE$43,'RevPAR Raw Data'!AE$1,FALSE)</f>
        <v>-10.092254937062</v>
      </c>
    </row>
    <row r="5" spans="1:66" x14ac:dyDescent="0.45">
      <c r="A5" s="46" t="s">
        <v>69</v>
      </c>
      <c r="B5" s="47">
        <f>VLOOKUP($A5,'Occupancy Raw Data'!$B$8:$BE$45,'Occupancy Raw Data'!G$3,FALSE)</f>
        <v>35.983436853001997</v>
      </c>
      <c r="C5" s="48">
        <f>VLOOKUP($A5,'Occupancy Raw Data'!$B$8:$BE$45,'Occupancy Raw Data'!H$3,FALSE)</f>
        <v>35.531087270217697</v>
      </c>
      <c r="D5" s="48">
        <f>VLOOKUP($A5,'Occupancy Raw Data'!$B$8:$BE$45,'Occupancy Raw Data'!I$3,FALSE)</f>
        <v>41.640002509567701</v>
      </c>
      <c r="E5" s="48">
        <f>VLOOKUP($A5,'Occupancy Raw Data'!$B$8:$BE$45,'Occupancy Raw Data'!J$3,FALSE)</f>
        <v>46.3228558880732</v>
      </c>
      <c r="F5" s="48">
        <f>VLOOKUP($A5,'Occupancy Raw Data'!$B$8:$BE$45,'Occupancy Raw Data'!K$3,FALSE)</f>
        <v>47.966622749231398</v>
      </c>
      <c r="G5" s="49">
        <f>VLOOKUP($A5,'Occupancy Raw Data'!$B$8:$BE$45,'Occupancy Raw Data'!L$3,FALSE)</f>
        <v>41.488801054018403</v>
      </c>
      <c r="H5" s="48">
        <f>VLOOKUP($A5,'Occupancy Raw Data'!$B$8:$BE$45,'Occupancy Raw Data'!N$3,FALSE)</f>
        <v>48.154840328753302</v>
      </c>
      <c r="I5" s="48">
        <f>VLOOKUP($A5,'Occupancy Raw Data'!$B$8:$BE$45,'Occupancy Raw Data'!O$3,FALSE)</f>
        <v>46.874333396072501</v>
      </c>
      <c r="J5" s="49">
        <f>VLOOKUP($A5,'Occupancy Raw Data'!$B$8:$BE$45,'Occupancy Raw Data'!P$3,FALSE)</f>
        <v>47.514586862412898</v>
      </c>
      <c r="K5" s="50">
        <f>VLOOKUP($A5,'Occupancy Raw Data'!$B$8:$BE$45,'Occupancy Raw Data'!R$3,FALSE)</f>
        <v>43.210454142131098</v>
      </c>
      <c r="M5" s="47">
        <f>VLOOKUP($A5,'Occupancy Raw Data'!$B$8:$BE$45,'Occupancy Raw Data'!T$3,FALSE)</f>
        <v>-10.291490645864</v>
      </c>
      <c r="N5" s="48">
        <f>VLOOKUP($A5,'Occupancy Raw Data'!$B$8:$BE$45,'Occupancy Raw Data'!U$3,FALSE)</f>
        <v>-19.170022984198798</v>
      </c>
      <c r="O5" s="48">
        <f>VLOOKUP($A5,'Occupancy Raw Data'!$B$8:$BE$45,'Occupancy Raw Data'!V$3,FALSE)</f>
        <v>-14.284767059297399</v>
      </c>
      <c r="P5" s="48">
        <f>VLOOKUP($A5,'Occupancy Raw Data'!$B$8:$BE$45,'Occupancy Raw Data'!W$3,FALSE)</f>
        <v>-5.93080680548315</v>
      </c>
      <c r="Q5" s="48">
        <f>VLOOKUP($A5,'Occupancy Raw Data'!$B$8:$BE$45,'Occupancy Raw Data'!X$3,FALSE)</f>
        <v>-0.121755380838168</v>
      </c>
      <c r="R5" s="49">
        <f>VLOOKUP($A5,'Occupancy Raw Data'!$B$8:$BE$45,'Occupancy Raw Data'!Y$3,FALSE)</f>
        <v>-9.7750514711908991</v>
      </c>
      <c r="S5" s="48">
        <f>VLOOKUP($A5,'Occupancy Raw Data'!$B$8:$BE$45,'Occupancy Raw Data'!AA$3,FALSE)</f>
        <v>3.17799260023064</v>
      </c>
      <c r="T5" s="48">
        <f>VLOOKUP($A5,'Occupancy Raw Data'!$B$8:$BE$45,'Occupancy Raw Data'!AB$3,FALSE)</f>
        <v>-10.890726000071099</v>
      </c>
      <c r="U5" s="49">
        <f>VLOOKUP($A5,'Occupancy Raw Data'!$B$8:$BE$45,'Occupancy Raw Data'!AC$3,FALSE)</f>
        <v>-4.2766635600538701</v>
      </c>
      <c r="V5" s="50">
        <f>VLOOKUP($A5,'Occupancy Raw Data'!$B$8:$BE$45,'Occupancy Raw Data'!AE$3,FALSE)</f>
        <v>-8.1168055609473804</v>
      </c>
      <c r="X5" s="51">
        <f>VLOOKUP($A5,'ADR Raw Data'!$B$6:$BE$43,'ADR Raw Data'!G$1,FALSE)</f>
        <v>100.51572701642399</v>
      </c>
      <c r="Y5" s="52">
        <f>VLOOKUP($A5,'ADR Raw Data'!$B$6:$BE$43,'ADR Raw Data'!H$1,FALSE)</f>
        <v>100.81067063196301</v>
      </c>
      <c r="Z5" s="52">
        <f>VLOOKUP($A5,'ADR Raw Data'!$B$6:$BE$43,'ADR Raw Data'!I$1,FALSE)</f>
        <v>101.906069273768</v>
      </c>
      <c r="AA5" s="52">
        <f>VLOOKUP($A5,'ADR Raw Data'!$B$6:$BE$43,'ADR Raw Data'!J$1,FALSE)</f>
        <v>106.45029540997299</v>
      </c>
      <c r="AB5" s="52">
        <f>VLOOKUP($A5,'ADR Raw Data'!$B$6:$BE$43,'ADR Raw Data'!K$1,FALSE)</f>
        <v>107.243867372537</v>
      </c>
      <c r="AC5" s="53">
        <f>VLOOKUP($A5,'ADR Raw Data'!$B$6:$BE$43,'ADR Raw Data'!L$1,FALSE)</f>
        <v>103.726260134887</v>
      </c>
      <c r="AD5" s="52">
        <f>VLOOKUP($A5,'ADR Raw Data'!$B$6:$BE$43,'ADR Raw Data'!N$1,FALSE)</f>
        <v>111.886970890116</v>
      </c>
      <c r="AE5" s="52">
        <f>VLOOKUP($A5,'ADR Raw Data'!$B$6:$BE$43,'ADR Raw Data'!O$1,FALSE)</f>
        <v>112.843402951293</v>
      </c>
      <c r="AF5" s="53">
        <f>VLOOKUP($A5,'ADR Raw Data'!$B$6:$BE$43,'ADR Raw Data'!P$1,FALSE)</f>
        <v>112.35874301597001</v>
      </c>
      <c r="AG5" s="54">
        <f>VLOOKUP($A5,'ADR Raw Data'!$B$6:$BE$43,'ADR Raw Data'!R$1,FALSE)</f>
        <v>106.438360818025</v>
      </c>
      <c r="AI5" s="47">
        <f>VLOOKUP($A5,'ADR Raw Data'!$B$6:$BE$43,'ADR Raw Data'!T$1,FALSE)</f>
        <v>-0.16357639681604599</v>
      </c>
      <c r="AJ5" s="48">
        <f>VLOOKUP($A5,'ADR Raw Data'!$B$6:$BE$43,'ADR Raw Data'!U$1,FALSE)</f>
        <v>-0.861924794456703</v>
      </c>
      <c r="AK5" s="48">
        <f>VLOOKUP($A5,'ADR Raw Data'!$B$6:$BE$43,'ADR Raw Data'!V$1,FALSE)</f>
        <v>-2.7539179929741402</v>
      </c>
      <c r="AL5" s="48">
        <f>VLOOKUP($A5,'ADR Raw Data'!$B$6:$BE$43,'ADR Raw Data'!W$1,FALSE)</f>
        <v>1.75322057409304</v>
      </c>
      <c r="AM5" s="48">
        <f>VLOOKUP($A5,'ADR Raw Data'!$B$6:$BE$43,'ADR Raw Data'!X$1,FALSE)</f>
        <v>3.9553937721053298</v>
      </c>
      <c r="AN5" s="49">
        <f>VLOOKUP($A5,'ADR Raw Data'!$B$6:$BE$43,'ADR Raw Data'!Y$1,FALSE)</f>
        <v>0.60416463096237505</v>
      </c>
      <c r="AO5" s="48">
        <f>VLOOKUP($A5,'ADR Raw Data'!$B$6:$BE$43,'ADR Raw Data'!AA$1,FALSE)</f>
        <v>0.66834263838295604</v>
      </c>
      <c r="AP5" s="48">
        <f>VLOOKUP($A5,'ADR Raw Data'!$B$6:$BE$43,'ADR Raw Data'!AB$1,FALSE)</f>
        <v>-12.3109239667629</v>
      </c>
      <c r="AQ5" s="49">
        <f>VLOOKUP($A5,'ADR Raw Data'!$B$6:$BE$43,'ADR Raw Data'!AC$1,FALSE)</f>
        <v>-6.7090279374294299</v>
      </c>
      <c r="AR5" s="50">
        <f>VLOOKUP($A5,'ADR Raw Data'!$B$6:$BE$43,'ADR Raw Data'!AE$1,FALSE)</f>
        <v>-1.74710718985852</v>
      </c>
      <c r="AS5" s="40"/>
      <c r="AT5" s="51">
        <f>VLOOKUP($A5,'RevPAR Raw Data'!$B$6:$BE$43,'RevPAR Raw Data'!G$1,FALSE)</f>
        <v>36.169013158290902</v>
      </c>
      <c r="AU5" s="52">
        <f>VLOOKUP($A5,'RevPAR Raw Data'!$B$6:$BE$43,'RevPAR Raw Data'!H$1,FALSE)</f>
        <v>35.819127359934697</v>
      </c>
      <c r="AV5" s="52">
        <f>VLOOKUP($A5,'RevPAR Raw Data'!$B$6:$BE$43,'RevPAR Raw Data'!I$1,FALSE)</f>
        <v>42.433689802998899</v>
      </c>
      <c r="AW5" s="52">
        <f>VLOOKUP($A5,'RevPAR Raw Data'!$B$6:$BE$43,'RevPAR Raw Data'!J$1,FALSE)</f>
        <v>49.310816935190402</v>
      </c>
      <c r="AX5" s="52">
        <f>VLOOKUP($A5,'RevPAR Raw Data'!$B$6:$BE$43,'RevPAR Raw Data'!K$1,FALSE)</f>
        <v>51.441261284271199</v>
      </c>
      <c r="AY5" s="53">
        <f>VLOOKUP($A5,'RevPAR Raw Data'!$B$6:$BE$43,'RevPAR Raw Data'!L$1,FALSE)</f>
        <v>43.034781708137203</v>
      </c>
      <c r="AZ5" s="52">
        <f>VLOOKUP($A5,'RevPAR Raw Data'!$B$6:$BE$43,'RevPAR Raw Data'!N$1,FALSE)</f>
        <v>53.878992180814301</v>
      </c>
      <c r="BA5" s="52">
        <f>VLOOKUP($A5,'RevPAR Raw Data'!$B$6:$BE$43,'RevPAR Raw Data'!O$1,FALSE)</f>
        <v>52.894592914862898</v>
      </c>
      <c r="BB5" s="53">
        <f>VLOOKUP($A5,'RevPAR Raw Data'!$B$6:$BE$43,'RevPAR Raw Data'!P$1,FALSE)</f>
        <v>53.386792547838603</v>
      </c>
      <c r="BC5" s="54">
        <f>VLOOKUP($A5,'RevPAR Raw Data'!$B$6:$BE$43,'RevPAR Raw Data'!R$1,FALSE)</f>
        <v>45.992499090909</v>
      </c>
      <c r="BE5" s="47">
        <f>VLOOKUP($A5,'RevPAR Raw Data'!$B$6:$BE$43,'RevPAR Raw Data'!T$1,FALSE)</f>
        <v>-10.4382325931028</v>
      </c>
      <c r="BF5" s="48">
        <f>VLOOKUP($A5,'RevPAR Raw Data'!$B$6:$BE$43,'RevPAR Raw Data'!U$1,FALSE)</f>
        <v>-19.8667165974516</v>
      </c>
      <c r="BG5" s="48">
        <f>VLOOKUP($A5,'RevPAR Raw Data'!$B$6:$BE$43,'RevPAR Raw Data'!V$1,FALSE)</f>
        <v>-16.645294281971101</v>
      </c>
      <c r="BH5" s="48">
        <f>VLOOKUP($A5,'RevPAR Raw Data'!$B$6:$BE$43,'RevPAR Raw Data'!W$1,FALSE)</f>
        <v>-4.28156635651355</v>
      </c>
      <c r="BI5" s="48">
        <f>VLOOKUP($A5,'RevPAR Raw Data'!$B$6:$BE$43,'RevPAR Raw Data'!X$1,FALSE)</f>
        <v>3.8288224865162901</v>
      </c>
      <c r="BJ5" s="49">
        <f>VLOOKUP($A5,'RevPAR Raw Data'!$B$6:$BE$43,'RevPAR Raw Data'!Y$1,FALSE)</f>
        <v>-9.2299442438758206</v>
      </c>
      <c r="BK5" s="48">
        <f>VLOOKUP($A5,'RevPAR Raw Data'!$B$6:$BE$43,'RevPAR Raw Data'!AA$1,FALSE)</f>
        <v>3.8675751182056</v>
      </c>
      <c r="BL5" s="48">
        <f>VLOOKUP($A5,'RevPAR Raw Data'!$B$6:$BE$43,'RevPAR Raw Data'!AB$1,FALSE)</f>
        <v>-21.8609009695368</v>
      </c>
      <c r="BM5" s="49">
        <f>VLOOKUP($A5,'RevPAR Raw Data'!$B$6:$BE$43,'RevPAR Raw Data'!AC$1,FALSE)</f>
        <v>-10.6987689444494</v>
      </c>
      <c r="BN5" s="50">
        <f>VLOOKUP($A5,'RevPAR Raw Data'!$B$6:$BE$43,'RevPAR Raw Data'!AE$1,FALSE)</f>
        <v>-9.7221034572637492</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45">
      <c r="A7" s="46" t="s">
        <v>147</v>
      </c>
      <c r="B7" s="47"/>
      <c r="C7" s="48"/>
      <c r="D7" s="48"/>
      <c r="E7" s="48"/>
      <c r="F7" s="48"/>
      <c r="G7" s="49"/>
      <c r="H7" s="48"/>
      <c r="I7" s="48"/>
      <c r="J7" s="49"/>
      <c r="K7" s="50"/>
      <c r="M7" s="55"/>
      <c r="N7" s="56"/>
      <c r="O7" s="56"/>
      <c r="P7" s="56"/>
      <c r="Q7" s="56"/>
      <c r="R7" s="57"/>
      <c r="S7" s="56"/>
      <c r="T7" s="56"/>
      <c r="U7" s="57"/>
      <c r="V7" s="58"/>
      <c r="X7" s="51"/>
      <c r="Y7" s="52"/>
      <c r="Z7" s="52"/>
      <c r="AA7" s="52"/>
      <c r="AB7" s="52"/>
      <c r="AC7" s="53"/>
      <c r="AD7" s="52"/>
      <c r="AE7" s="52"/>
      <c r="AF7" s="53"/>
      <c r="AG7" s="54"/>
      <c r="AI7" s="55"/>
      <c r="AJ7" s="56"/>
      <c r="AK7" s="56"/>
      <c r="AL7" s="56"/>
      <c r="AM7" s="56"/>
      <c r="AN7" s="57"/>
      <c r="AO7" s="56"/>
      <c r="AP7" s="56"/>
      <c r="AQ7" s="57"/>
      <c r="AR7" s="58"/>
      <c r="AS7" s="40"/>
      <c r="AT7" s="51"/>
      <c r="AU7" s="52"/>
      <c r="AV7" s="52"/>
      <c r="AW7" s="52"/>
      <c r="AX7" s="52"/>
      <c r="AY7" s="53"/>
      <c r="AZ7" s="52"/>
      <c r="BA7" s="52"/>
      <c r="BB7" s="53"/>
      <c r="BC7" s="54"/>
      <c r="BE7" s="55"/>
      <c r="BF7" s="56"/>
      <c r="BG7" s="56"/>
      <c r="BH7" s="56"/>
      <c r="BI7" s="56"/>
      <c r="BJ7" s="57"/>
      <c r="BK7" s="56"/>
      <c r="BL7" s="56"/>
      <c r="BM7" s="57"/>
      <c r="BN7" s="58"/>
    </row>
    <row r="8" spans="1:66" x14ac:dyDescent="0.45">
      <c r="A8" s="63" t="s">
        <v>140</v>
      </c>
      <c r="B8" s="47">
        <f>VLOOKUP($A8,'Occupancy Raw Data'!$B$8:$BE$51,'Occupancy Raw Data'!G$3,FALSE)</f>
        <v>40.550133096716898</v>
      </c>
      <c r="C8" s="48">
        <f>VLOOKUP($A8,'Occupancy Raw Data'!$B$8:$BE$51,'Occupancy Raw Data'!H$3,FALSE)</f>
        <v>37.651582372079197</v>
      </c>
      <c r="D8" s="48">
        <f>VLOOKUP($A8,'Occupancy Raw Data'!$B$8:$BE$51,'Occupancy Raw Data'!I$3,FALSE)</f>
        <v>44.631765749778097</v>
      </c>
      <c r="E8" s="48">
        <f>VLOOKUP($A8,'Occupancy Raw Data'!$B$8:$BE$51,'Occupancy Raw Data'!J$3,FALSE)</f>
        <v>51.937296657793503</v>
      </c>
      <c r="F8" s="48">
        <f>VLOOKUP($A8,'Occupancy Raw Data'!$B$8:$BE$51,'Occupancy Raw Data'!K$3,FALSE)</f>
        <v>55.013309671694699</v>
      </c>
      <c r="G8" s="49">
        <f>VLOOKUP($A8,'Occupancy Raw Data'!$B$8:$BE$51,'Occupancy Raw Data'!L$3,FALSE)</f>
        <v>45.956817509612499</v>
      </c>
      <c r="H8" s="48">
        <f>VLOOKUP($A8,'Occupancy Raw Data'!$B$8:$BE$51,'Occupancy Raw Data'!N$3,FALSE)</f>
        <v>54.125998225377103</v>
      </c>
      <c r="I8" s="48">
        <f>VLOOKUP($A8,'Occupancy Raw Data'!$B$8:$BE$51,'Occupancy Raw Data'!O$3,FALSE)</f>
        <v>54.806270334220599</v>
      </c>
      <c r="J8" s="49">
        <f>VLOOKUP($A8,'Occupancy Raw Data'!$B$8:$BE$51,'Occupancy Raw Data'!P$3,FALSE)</f>
        <v>54.466134279798801</v>
      </c>
      <c r="K8" s="50">
        <f>VLOOKUP($A8,'Occupancy Raw Data'!$B$8:$BE$51,'Occupancy Raw Data'!R$3,FALSE)</f>
        <v>48.388050872522903</v>
      </c>
      <c r="M8" s="47">
        <f>VLOOKUP($A8,'Occupancy Raw Data'!$B$8:$BE$51,'Occupancy Raw Data'!T$3,FALSE)</f>
        <v>-4.8379941036723197</v>
      </c>
      <c r="N8" s="48">
        <f>VLOOKUP($A8,'Occupancy Raw Data'!$B$8:$BE$51,'Occupancy Raw Data'!U$3,FALSE)</f>
        <v>-17.2234099086361</v>
      </c>
      <c r="O8" s="48">
        <f>VLOOKUP($A8,'Occupancy Raw Data'!$B$8:$BE$51,'Occupancy Raw Data'!V$3,FALSE)</f>
        <v>-20.7619067304271</v>
      </c>
      <c r="P8" s="48">
        <f>VLOOKUP($A8,'Occupancy Raw Data'!$B$8:$BE$51,'Occupancy Raw Data'!W$3,FALSE)</f>
        <v>-10.7615208794432</v>
      </c>
      <c r="Q8" s="48">
        <f>VLOOKUP($A8,'Occupancy Raw Data'!$B$8:$BE$51,'Occupancy Raw Data'!X$3,FALSE)</f>
        <v>-1.01315106290334</v>
      </c>
      <c r="R8" s="49">
        <f>VLOOKUP($A8,'Occupancy Raw Data'!$B$8:$BE$51,'Occupancy Raw Data'!Y$3,FALSE)</f>
        <v>-11.005582063962599</v>
      </c>
      <c r="S8" s="48">
        <f>VLOOKUP($A8,'Occupancy Raw Data'!$B$8:$BE$51,'Occupancy Raw Data'!AA$3,FALSE)</f>
        <v>-4.5939866082422203</v>
      </c>
      <c r="T8" s="48">
        <f>VLOOKUP($A8,'Occupancy Raw Data'!$B$8:$BE$51,'Occupancy Raw Data'!AB$3,FALSE)</f>
        <v>-15.6968422201632</v>
      </c>
      <c r="U8" s="49">
        <f>VLOOKUP($A8,'Occupancy Raw Data'!$B$8:$BE$51,'Occupancy Raw Data'!AC$3,FALSE)</f>
        <v>-10.522917203163299</v>
      </c>
      <c r="V8" s="50">
        <f>VLOOKUP($A8,'Occupancy Raw Data'!$B$8:$BE$51,'Occupancy Raw Data'!AE$3,FALSE)</f>
        <v>-10.8509245271648</v>
      </c>
      <c r="X8" s="51">
        <f>VLOOKUP($A8,'ADR Raw Data'!$B$6:$BE$49,'ADR Raw Data'!G$1,FALSE)</f>
        <v>312.07035010940899</v>
      </c>
      <c r="Y8" s="52">
        <f>VLOOKUP($A8,'ADR Raw Data'!$B$6:$BE$49,'ADR Raw Data'!H$1,FALSE)</f>
        <v>328.25378633150001</v>
      </c>
      <c r="Z8" s="52">
        <f>VLOOKUP($A8,'ADR Raw Data'!$B$6:$BE$49,'ADR Raw Data'!I$1,FALSE)</f>
        <v>295.57676607024501</v>
      </c>
      <c r="AA8" s="52">
        <f>VLOOKUP($A8,'ADR Raw Data'!$B$6:$BE$49,'ADR Raw Data'!J$1,FALSE)</f>
        <v>312.017556947608</v>
      </c>
      <c r="AB8" s="52">
        <f>VLOOKUP($A8,'ADR Raw Data'!$B$6:$BE$49,'ADR Raw Data'!K$1,FALSE)</f>
        <v>310.17378494623603</v>
      </c>
      <c r="AC8" s="53">
        <f>VLOOKUP($A8,'ADR Raw Data'!$B$6:$BE$49,'ADR Raw Data'!L$1,FALSE)</f>
        <v>311.05250740120903</v>
      </c>
      <c r="AD8" s="52">
        <f>VLOOKUP($A8,'ADR Raw Data'!$B$6:$BE$49,'ADR Raw Data'!N$1,FALSE)</f>
        <v>337.15253005464399</v>
      </c>
      <c r="AE8" s="52">
        <f>VLOOKUP($A8,'ADR Raw Data'!$B$6:$BE$49,'ADR Raw Data'!O$1,FALSE)</f>
        <v>346.34769023205598</v>
      </c>
      <c r="AF8" s="53">
        <f>VLOOKUP($A8,'ADR Raw Data'!$B$6:$BE$49,'ADR Raw Data'!P$1,FALSE)</f>
        <v>341.77882161281502</v>
      </c>
      <c r="AG8" s="54">
        <f>VLOOKUP($A8,'ADR Raw Data'!$B$6:$BE$49,'ADR Raw Data'!R$1,FALSE)</f>
        <v>320.934188787984</v>
      </c>
      <c r="AI8" s="47">
        <f>VLOOKUP($A8,'ADR Raw Data'!$B$6:$BE$49,'ADR Raw Data'!T$1,FALSE)</f>
        <v>-2.4871350811550799</v>
      </c>
      <c r="AJ8" s="48">
        <f>VLOOKUP($A8,'ADR Raw Data'!$B$6:$BE$49,'ADR Raw Data'!U$1,FALSE)</f>
        <v>7.2111608082608196</v>
      </c>
      <c r="AK8" s="48">
        <f>VLOOKUP($A8,'ADR Raw Data'!$B$6:$BE$49,'ADR Raw Data'!V$1,FALSE)</f>
        <v>-6.5789076699948899</v>
      </c>
      <c r="AL8" s="48">
        <f>VLOOKUP($A8,'ADR Raw Data'!$B$6:$BE$49,'ADR Raw Data'!W$1,FALSE)</f>
        <v>5.68282518109514E-2</v>
      </c>
      <c r="AM8" s="48">
        <f>VLOOKUP($A8,'ADR Raw Data'!$B$6:$BE$49,'ADR Raw Data'!X$1,FALSE)</f>
        <v>3.2528462924057901E-2</v>
      </c>
      <c r="AN8" s="49">
        <f>VLOOKUP($A8,'ADR Raw Data'!$B$6:$BE$49,'ADR Raw Data'!Y$1,FALSE)</f>
        <v>-0.560681418544553</v>
      </c>
      <c r="AO8" s="48">
        <f>VLOOKUP($A8,'ADR Raw Data'!$B$6:$BE$49,'ADR Raw Data'!AA$1,FALSE)</f>
        <v>-3.6463110548323501</v>
      </c>
      <c r="AP8" s="48">
        <f>VLOOKUP($A8,'ADR Raw Data'!$B$6:$BE$49,'ADR Raw Data'!AB$1,FALSE)</f>
        <v>-8.5342812813547795</v>
      </c>
      <c r="AQ8" s="49">
        <f>VLOOKUP($A8,'ADR Raw Data'!$B$6:$BE$49,'ADR Raw Data'!AC$1,FALSE)</f>
        <v>-6.4299685153893096</v>
      </c>
      <c r="AR8" s="50">
        <f>VLOOKUP($A8,'ADR Raw Data'!$B$6:$BE$49,'ADR Raw Data'!AE$1,FALSE)</f>
        <v>-2.6337579104714801</v>
      </c>
      <c r="AS8" s="40"/>
      <c r="AT8" s="51">
        <f>VLOOKUP($A8,'RevPAR Raw Data'!$B$6:$BE$49,'RevPAR Raw Data'!G$1,FALSE)</f>
        <v>126.544942324755</v>
      </c>
      <c r="AU8" s="52">
        <f>VLOOKUP($A8,'RevPAR Raw Data'!$B$6:$BE$49,'RevPAR Raw Data'!H$1,FALSE)</f>
        <v>123.592744750073</v>
      </c>
      <c r="AV8" s="52">
        <f>VLOOKUP($A8,'RevPAR Raw Data'!$B$6:$BE$49,'RevPAR Raw Data'!I$1,FALSE)</f>
        <v>131.921129843241</v>
      </c>
      <c r="AW8" s="52">
        <f>VLOOKUP($A8,'RevPAR Raw Data'!$B$6:$BE$49,'RevPAR Raw Data'!J$1,FALSE)</f>
        <v>162.053484176279</v>
      </c>
      <c r="AX8" s="52">
        <f>VLOOKUP($A8,'RevPAR Raw Data'!$B$6:$BE$49,'RevPAR Raw Data'!K$1,FALSE)</f>
        <v>170.63686483288899</v>
      </c>
      <c r="AY8" s="53">
        <f>VLOOKUP($A8,'RevPAR Raw Data'!$B$6:$BE$49,'RevPAR Raw Data'!L$1,FALSE)</f>
        <v>142.949833185448</v>
      </c>
      <c r="AZ8" s="52">
        <f>VLOOKUP($A8,'RevPAR Raw Data'!$B$6:$BE$49,'RevPAR Raw Data'!N$1,FALSE)</f>
        <v>182.487172434191</v>
      </c>
      <c r="BA8" s="52">
        <f>VLOOKUP($A8,'RevPAR Raw Data'!$B$6:$BE$49,'RevPAR Raw Data'!O$1,FALSE)</f>
        <v>189.82025140490899</v>
      </c>
      <c r="BB8" s="53">
        <f>VLOOKUP($A8,'RevPAR Raw Data'!$B$6:$BE$49,'RevPAR Raw Data'!P$1,FALSE)</f>
        <v>186.15371191955001</v>
      </c>
      <c r="BC8" s="54">
        <f>VLOOKUP($A8,'RevPAR Raw Data'!$B$6:$BE$49,'RevPAR Raw Data'!R$1,FALSE)</f>
        <v>155.29379853804801</v>
      </c>
      <c r="BE8" s="47">
        <f>VLOOKUP($A8,'RevPAR Raw Data'!$B$6:$BE$49,'RevPAR Raw Data'!T$1,FALSE)</f>
        <v>-7.2048017362507597</v>
      </c>
      <c r="BF8" s="48">
        <f>VLOOKUP($A8,'RevPAR Raw Data'!$B$6:$BE$49,'RevPAR Raw Data'!U$1,FALSE)</f>
        <v>-11.254256885553</v>
      </c>
      <c r="BG8" s="48">
        <f>VLOOKUP($A8,'RevPAR Raw Data'!$B$6:$BE$49,'RevPAR Raw Data'!V$1,FALSE)</f>
        <v>-25.974907726096699</v>
      </c>
      <c r="BH8" s="48">
        <f>VLOOKUP($A8,'RevPAR Raw Data'!$B$6:$BE$49,'RevPAR Raw Data'!W$1,FALSE)</f>
        <v>-10.7108082118163</v>
      </c>
      <c r="BI8" s="48">
        <f>VLOOKUP($A8,'RevPAR Raw Data'!$B$6:$BE$49,'RevPAR Raw Data'!X$1,FALSE)</f>
        <v>-0.980952162447152</v>
      </c>
      <c r="BJ8" s="49">
        <f>VLOOKUP($A8,'RevPAR Raw Data'!$B$6:$BE$49,'RevPAR Raw Data'!Y$1,FALSE)</f>
        <v>-11.5045572288718</v>
      </c>
      <c r="BK8" s="48">
        <f>VLOOKUP($A8,'RevPAR Raw Data'!$B$6:$BE$49,'RevPAR Raw Data'!AA$1,FALSE)</f>
        <v>-8.07278662152072</v>
      </c>
      <c r="BL8" s="48">
        <f>VLOOKUP($A8,'RevPAR Raw Data'!$B$6:$BE$49,'RevPAR Raw Data'!AB$1,FALSE)</f>
        <v>-22.891510834158801</v>
      </c>
      <c r="BM8" s="49">
        <f>VLOOKUP($A8,'RevPAR Raw Data'!$B$6:$BE$49,'RevPAR Raw Data'!AC$1,FALSE)</f>
        <v>-16.276265455488701</v>
      </c>
      <c r="BN8" s="50">
        <f>VLOOKUP($A8,'RevPAR Raw Data'!$B$6:$BE$49,'RevPAR Raw Data'!AE$1,FALSE)</f>
        <v>-13.198895354542801</v>
      </c>
    </row>
    <row r="9" spans="1:66" x14ac:dyDescent="0.45">
      <c r="A9" s="63" t="s">
        <v>141</v>
      </c>
      <c r="B9" s="47">
        <f>VLOOKUP($A9,'Occupancy Raw Data'!$B$8:$BE$51,'Occupancy Raw Data'!G$3,FALSE)</f>
        <v>34.195159572514498</v>
      </c>
      <c r="C9" s="48">
        <f>VLOOKUP($A9,'Occupancy Raw Data'!$B$8:$BE$51,'Occupancy Raw Data'!H$3,FALSE)</f>
        <v>32.733482683903098</v>
      </c>
      <c r="D9" s="48">
        <f>VLOOKUP($A9,'Occupancy Raw Data'!$B$8:$BE$51,'Occupancy Raw Data'!I$3,FALSE)</f>
        <v>37.228689999632699</v>
      </c>
      <c r="E9" s="48">
        <f>VLOOKUP($A9,'Occupancy Raw Data'!$B$8:$BE$51,'Occupancy Raw Data'!J$3,FALSE)</f>
        <v>43.339821513827097</v>
      </c>
      <c r="F9" s="48">
        <f>VLOOKUP($A9,'Occupancy Raw Data'!$B$8:$BE$51,'Occupancy Raw Data'!K$3,FALSE)</f>
        <v>46.652466120680103</v>
      </c>
      <c r="G9" s="49">
        <f>VLOOKUP($A9,'Occupancy Raw Data'!$B$8:$BE$51,'Occupancy Raw Data'!L$3,FALSE)</f>
        <v>38.829923978111502</v>
      </c>
      <c r="H9" s="48">
        <f>VLOOKUP($A9,'Occupancy Raw Data'!$B$8:$BE$51,'Occupancy Raw Data'!N$3,FALSE)</f>
        <v>49.774137867714501</v>
      </c>
      <c r="I9" s="48">
        <f>VLOOKUP($A9,'Occupancy Raw Data'!$B$8:$BE$51,'Occupancy Raw Data'!O$3,FALSE)</f>
        <v>49.880641962613304</v>
      </c>
      <c r="J9" s="49">
        <f>VLOOKUP($A9,'Occupancy Raw Data'!$B$8:$BE$51,'Occupancy Raw Data'!P$3,FALSE)</f>
        <v>49.827389915163899</v>
      </c>
      <c r="K9" s="50">
        <f>VLOOKUP($A9,'Occupancy Raw Data'!$B$8:$BE$51,'Occupancy Raw Data'!R$3,FALSE)</f>
        <v>41.972057102983598</v>
      </c>
      <c r="M9" s="47">
        <f>VLOOKUP($A9,'Occupancy Raw Data'!$B$8:$BE$51,'Occupancy Raw Data'!T$3,FALSE)</f>
        <v>-4.2920913048431801</v>
      </c>
      <c r="N9" s="48">
        <f>VLOOKUP($A9,'Occupancy Raw Data'!$B$8:$BE$51,'Occupancy Raw Data'!U$3,FALSE)</f>
        <v>-15.834704752627999</v>
      </c>
      <c r="O9" s="48">
        <f>VLOOKUP($A9,'Occupancy Raw Data'!$B$8:$BE$51,'Occupancy Raw Data'!V$3,FALSE)</f>
        <v>-12.2119414488711</v>
      </c>
      <c r="P9" s="48">
        <f>VLOOKUP($A9,'Occupancy Raw Data'!$B$8:$BE$51,'Occupancy Raw Data'!W$3,FALSE)</f>
        <v>-0.86078203355520799</v>
      </c>
      <c r="Q9" s="48">
        <f>VLOOKUP($A9,'Occupancy Raw Data'!$B$8:$BE$51,'Occupancy Raw Data'!X$3,FALSE)</f>
        <v>7.2010582709009796</v>
      </c>
      <c r="R9" s="49">
        <f>VLOOKUP($A9,'Occupancy Raw Data'!$B$8:$BE$51,'Occupancy Raw Data'!Y$3,FALSE)</f>
        <v>-4.9510703312673403</v>
      </c>
      <c r="S9" s="48">
        <f>VLOOKUP($A9,'Occupancy Raw Data'!$B$8:$BE$51,'Occupancy Raw Data'!AA$3,FALSE)</f>
        <v>7.8947908390542896</v>
      </c>
      <c r="T9" s="48">
        <f>VLOOKUP($A9,'Occupancy Raw Data'!$B$8:$BE$51,'Occupancy Raw Data'!AB$3,FALSE)</f>
        <v>-17.415562781385901</v>
      </c>
      <c r="U9" s="49">
        <f>VLOOKUP($A9,'Occupancy Raw Data'!$B$8:$BE$51,'Occupancy Raw Data'!AC$3,FALSE)</f>
        <v>-6.4552551896161896</v>
      </c>
      <c r="V9" s="50">
        <f>VLOOKUP($A9,'Occupancy Raw Data'!$B$8:$BE$51,'Occupancy Raw Data'!AE$3,FALSE)</f>
        <v>-5.4666628962647099</v>
      </c>
      <c r="X9" s="51">
        <f>VLOOKUP($A9,'ADR Raw Data'!$B$6:$BE$49,'ADR Raw Data'!G$1,FALSE)</f>
        <v>149.402389646654</v>
      </c>
      <c r="Y9" s="52">
        <f>VLOOKUP($A9,'ADR Raw Data'!$B$6:$BE$49,'ADR Raw Data'!H$1,FALSE)</f>
        <v>150.22117244474299</v>
      </c>
      <c r="Z9" s="52">
        <f>VLOOKUP($A9,'ADR Raw Data'!$B$6:$BE$49,'ADR Raw Data'!I$1,FALSE)</f>
        <v>155.96148959258099</v>
      </c>
      <c r="AA9" s="52">
        <f>VLOOKUP($A9,'ADR Raw Data'!$B$6:$BE$49,'ADR Raw Data'!J$1,FALSE)</f>
        <v>169.88944157274801</v>
      </c>
      <c r="AB9" s="52">
        <f>VLOOKUP($A9,'ADR Raw Data'!$B$6:$BE$49,'ADR Raw Data'!K$1,FALSE)</f>
        <v>170.10209320632899</v>
      </c>
      <c r="AC9" s="53">
        <f>VLOOKUP($A9,'ADR Raw Data'!$B$6:$BE$49,'ADR Raw Data'!L$1,FALSE)</f>
        <v>160.34542268041201</v>
      </c>
      <c r="AD9" s="52">
        <f>VLOOKUP($A9,'ADR Raw Data'!$B$6:$BE$49,'ADR Raw Data'!N$1,FALSE)</f>
        <v>170.67469932856099</v>
      </c>
      <c r="AE9" s="52">
        <f>VLOOKUP($A9,'ADR Raw Data'!$B$6:$BE$49,'ADR Raw Data'!O$1,FALSE)</f>
        <v>168.220064791635</v>
      </c>
      <c r="AF9" s="53">
        <f>VLOOKUP($A9,'ADR Raw Data'!$B$6:$BE$49,'ADR Raw Data'!P$1,FALSE)</f>
        <v>169.44607038879599</v>
      </c>
      <c r="AG9" s="54">
        <f>VLOOKUP($A9,'ADR Raw Data'!$B$6:$BE$49,'ADR Raw Data'!R$1,FALSE)</f>
        <v>163.432248625</v>
      </c>
      <c r="AI9" s="47">
        <f>VLOOKUP($A9,'ADR Raw Data'!$B$6:$BE$49,'ADR Raw Data'!T$1,FALSE)</f>
        <v>1.0767284284802101</v>
      </c>
      <c r="AJ9" s="48">
        <f>VLOOKUP($A9,'ADR Raw Data'!$B$6:$BE$49,'ADR Raw Data'!U$1,FALSE)</f>
        <v>-0.61326997091155999</v>
      </c>
      <c r="AK9" s="48">
        <f>VLOOKUP($A9,'ADR Raw Data'!$B$6:$BE$49,'ADR Raw Data'!V$1,FALSE)</f>
        <v>-3.8122676883695101</v>
      </c>
      <c r="AL9" s="48">
        <f>VLOOKUP($A9,'ADR Raw Data'!$B$6:$BE$49,'ADR Raw Data'!W$1,FALSE)</f>
        <v>4.9602643982697403</v>
      </c>
      <c r="AM9" s="48">
        <f>VLOOKUP($A9,'ADR Raw Data'!$B$6:$BE$49,'ADR Raw Data'!X$1,FALSE)</f>
        <v>9.0079217032957608</v>
      </c>
      <c r="AN9" s="49">
        <f>VLOOKUP($A9,'ADR Raw Data'!$B$6:$BE$49,'ADR Raw Data'!Y$1,FALSE)</f>
        <v>2.66500086875185</v>
      </c>
      <c r="AO9" s="48">
        <f>VLOOKUP($A9,'ADR Raw Data'!$B$6:$BE$49,'ADR Raw Data'!AA$1,FALSE)</f>
        <v>3.43733919051857</v>
      </c>
      <c r="AP9" s="48">
        <f>VLOOKUP($A9,'ADR Raw Data'!$B$6:$BE$49,'ADR Raw Data'!AB$1,FALSE)</f>
        <v>-14.4666967274695</v>
      </c>
      <c r="AQ9" s="49">
        <f>VLOOKUP($A9,'ADR Raw Data'!$B$6:$BE$49,'ADR Raw Data'!AC$1,FALSE)</f>
        <v>-7.3853465966084197</v>
      </c>
      <c r="AR9" s="50">
        <f>VLOOKUP($A9,'ADR Raw Data'!$B$6:$BE$49,'ADR Raw Data'!AE$1,FALSE)</f>
        <v>-1.16631138164935</v>
      </c>
      <c r="AS9" s="40"/>
      <c r="AT9" s="51">
        <f>VLOOKUP($A9,'RevPAR Raw Data'!$B$6:$BE$49,'RevPAR Raw Data'!G$1,FALSE)</f>
        <v>51.088385544823502</v>
      </c>
      <c r="AU9" s="52">
        <f>VLOOKUP($A9,'RevPAR Raw Data'!$B$6:$BE$49,'RevPAR Raw Data'!H$1,FALSE)</f>
        <v>49.1726214697565</v>
      </c>
      <c r="AV9" s="52">
        <f>VLOOKUP($A9,'RevPAR Raw Data'!$B$6:$BE$49,'RevPAR Raw Data'!I$1,FALSE)</f>
        <v>58.0624194792317</v>
      </c>
      <c r="AW9" s="52">
        <f>VLOOKUP($A9,'RevPAR Raw Data'!$B$6:$BE$49,'RevPAR Raw Data'!J$1,FALSE)</f>
        <v>73.6297807484667</v>
      </c>
      <c r="AX9" s="52">
        <f>VLOOKUP($A9,'RevPAR Raw Data'!$B$6:$BE$49,'RevPAR Raw Data'!K$1,FALSE)</f>
        <v>79.3568214036505</v>
      </c>
      <c r="AY9" s="53">
        <f>VLOOKUP($A9,'RevPAR Raw Data'!$B$6:$BE$49,'RevPAR Raw Data'!L$1,FALSE)</f>
        <v>62.262005729185702</v>
      </c>
      <c r="AZ9" s="52">
        <f>VLOOKUP($A9,'RevPAR Raw Data'!$B$6:$BE$49,'RevPAR Raw Data'!N$1,FALSE)</f>
        <v>84.951860149105698</v>
      </c>
      <c r="BA9" s="52">
        <f>VLOOKUP($A9,'RevPAR Raw Data'!$B$6:$BE$49,'RevPAR Raw Data'!O$1,FALSE)</f>
        <v>83.909248227992194</v>
      </c>
      <c r="BB9" s="53">
        <f>VLOOKUP($A9,'RevPAR Raw Data'!$B$6:$BE$49,'RevPAR Raw Data'!P$1,FALSE)</f>
        <v>84.430554188548896</v>
      </c>
      <c r="BC9" s="54">
        <f>VLOOKUP($A9,'RevPAR Raw Data'!$B$6:$BE$49,'RevPAR Raw Data'!R$1,FALSE)</f>
        <v>68.595876717575194</v>
      </c>
      <c r="BE9" s="47">
        <f>VLOOKUP($A9,'RevPAR Raw Data'!$B$6:$BE$49,'RevPAR Raw Data'!T$1,FALSE)</f>
        <v>-3.2615770436185501</v>
      </c>
      <c r="BF9" s="48">
        <f>VLOOKUP($A9,'RevPAR Raw Data'!$B$6:$BE$49,'RevPAR Raw Data'!U$1,FALSE)</f>
        <v>-16.350865234309101</v>
      </c>
      <c r="BG9" s="48">
        <f>VLOOKUP($A9,'RevPAR Raw Data'!$B$6:$BE$49,'RevPAR Raw Data'!V$1,FALSE)</f>
        <v>-15.558657239262701</v>
      </c>
      <c r="BH9" s="48">
        <f>VLOOKUP($A9,'RevPAR Raw Data'!$B$6:$BE$49,'RevPAR Raw Data'!W$1,FALSE)</f>
        <v>4.0567852999573901</v>
      </c>
      <c r="BI9" s="48">
        <f>VLOOKUP($A9,'RevPAR Raw Data'!$B$6:$BE$49,'RevPAR Raw Data'!X$1,FALSE)</f>
        <v>16.857645665048199</v>
      </c>
      <c r="BJ9" s="49">
        <f>VLOOKUP($A9,'RevPAR Raw Data'!$B$6:$BE$49,'RevPAR Raw Data'!Y$1,FALSE)</f>
        <v>-2.4180155298562802</v>
      </c>
      <c r="BK9" s="48">
        <f>VLOOKUP($A9,'RevPAR Raw Data'!$B$6:$BE$49,'RevPAR Raw Data'!AA$1,FALSE)</f>
        <v>11.603500769093101</v>
      </c>
      <c r="BL9" s="48">
        <f>VLOOKUP($A9,'RevPAR Raw Data'!$B$6:$BE$49,'RevPAR Raw Data'!AB$1,FALSE)</f>
        <v>-29.362802857890301</v>
      </c>
      <c r="BM9" s="49">
        <f>VLOOKUP($A9,'RevPAR Raw Data'!$B$6:$BE$49,'RevPAR Raw Data'!AC$1,FALSE)</f>
        <v>-13.363858816775901</v>
      </c>
      <c r="BN9" s="50">
        <f>VLOOKUP($A9,'RevPAR Raw Data'!$B$6:$BE$49,'RevPAR Raw Data'!AE$1,FALSE)</f>
        <v>-6.5692159663585299</v>
      </c>
    </row>
    <row r="10" spans="1:66" x14ac:dyDescent="0.45">
      <c r="A10" s="63" t="s">
        <v>142</v>
      </c>
      <c r="B10" s="47">
        <f>VLOOKUP($A10,'Occupancy Raw Data'!$B$8:$BE$51,'Occupancy Raw Data'!G$3,FALSE)</f>
        <v>37.153269282896098</v>
      </c>
      <c r="C10" s="48">
        <f>VLOOKUP($A10,'Occupancy Raw Data'!$B$8:$BE$51,'Occupancy Raw Data'!H$3,FALSE)</f>
        <v>36.303948438394102</v>
      </c>
      <c r="D10" s="48">
        <f>VLOOKUP($A10,'Occupancy Raw Data'!$B$8:$BE$51,'Occupancy Raw Data'!I$3,FALSE)</f>
        <v>40.7493298798301</v>
      </c>
      <c r="E10" s="48">
        <f>VLOOKUP($A10,'Occupancy Raw Data'!$B$8:$BE$51,'Occupancy Raw Data'!J$3,FALSE)</f>
        <v>45.462759389211797</v>
      </c>
      <c r="F10" s="48">
        <f>VLOOKUP($A10,'Occupancy Raw Data'!$B$8:$BE$51,'Occupancy Raw Data'!K$3,FALSE)</f>
        <v>47.004788723910401</v>
      </c>
      <c r="G10" s="49">
        <f>VLOOKUP($A10,'Occupancy Raw Data'!$B$8:$BE$51,'Occupancy Raw Data'!L$3,FALSE)</f>
        <v>41.334819142848502</v>
      </c>
      <c r="H10" s="48">
        <f>VLOOKUP($A10,'Occupancy Raw Data'!$B$8:$BE$51,'Occupancy Raw Data'!N$3,FALSE)</f>
        <v>48.046863235249802</v>
      </c>
      <c r="I10" s="48">
        <f>VLOOKUP($A10,'Occupancy Raw Data'!$B$8:$BE$51,'Occupancy Raw Data'!O$3,FALSE)</f>
        <v>46.799987952895798</v>
      </c>
      <c r="J10" s="49">
        <f>VLOOKUP($A10,'Occupancy Raw Data'!$B$8:$BE$51,'Occupancy Raw Data'!P$3,FALSE)</f>
        <v>47.423425594072803</v>
      </c>
      <c r="K10" s="50">
        <f>VLOOKUP($A10,'Occupancy Raw Data'!$B$8:$BE$51,'Occupancy Raw Data'!R$3,FALSE)</f>
        <v>43.074420986055401</v>
      </c>
      <c r="M10" s="47">
        <f>VLOOKUP($A10,'Occupancy Raw Data'!$B$8:$BE$51,'Occupancy Raw Data'!T$3,FALSE)</f>
        <v>-9.6628215236291197</v>
      </c>
      <c r="N10" s="48">
        <f>VLOOKUP($A10,'Occupancy Raw Data'!$B$8:$BE$51,'Occupancy Raw Data'!U$3,FALSE)</f>
        <v>-19.269913331079501</v>
      </c>
      <c r="O10" s="48">
        <f>VLOOKUP($A10,'Occupancy Raw Data'!$B$8:$BE$51,'Occupancy Raw Data'!V$3,FALSE)</f>
        <v>-16.712921151734701</v>
      </c>
      <c r="P10" s="48">
        <f>VLOOKUP($A10,'Occupancy Raw Data'!$B$8:$BE$51,'Occupancy Raw Data'!W$3,FALSE)</f>
        <v>-8.0785222743289697</v>
      </c>
      <c r="Q10" s="48">
        <f>VLOOKUP($A10,'Occupancy Raw Data'!$B$8:$BE$51,'Occupancy Raw Data'!X$3,FALSE)</f>
        <v>-2.63713240208495</v>
      </c>
      <c r="R10" s="49">
        <f>VLOOKUP($A10,'Occupancy Raw Data'!$B$8:$BE$51,'Occupancy Raw Data'!Y$3,FALSE)</f>
        <v>-11.2092623763848</v>
      </c>
      <c r="S10" s="48">
        <f>VLOOKUP($A10,'Occupancy Raw Data'!$B$8:$BE$51,'Occupancy Raw Data'!AA$3,FALSE)</f>
        <v>0.153259015176573</v>
      </c>
      <c r="T10" s="48">
        <f>VLOOKUP($A10,'Occupancy Raw Data'!$B$8:$BE$51,'Occupancy Raw Data'!AB$3,FALSE)</f>
        <v>-15.077217723301001</v>
      </c>
      <c r="U10" s="49">
        <f>VLOOKUP($A10,'Occupancy Raw Data'!$B$8:$BE$51,'Occupancy Raw Data'!AC$3,FALSE)</f>
        <v>-7.9891196109849698</v>
      </c>
      <c r="V10" s="50">
        <f>VLOOKUP($A10,'Occupancy Raw Data'!$B$8:$BE$51,'Occupancy Raw Data'!AE$3,FALSE)</f>
        <v>-10.2201179795995</v>
      </c>
      <c r="X10" s="51">
        <f>VLOOKUP($A10,'ADR Raw Data'!$B$6:$BE$49,'ADR Raw Data'!G$1,FALSE)</f>
        <v>108.82481436446101</v>
      </c>
      <c r="Y10" s="52">
        <f>VLOOKUP($A10,'ADR Raw Data'!$B$6:$BE$49,'ADR Raw Data'!H$1,FALSE)</f>
        <v>109.165479508876</v>
      </c>
      <c r="Z10" s="52">
        <f>VLOOKUP($A10,'ADR Raw Data'!$B$6:$BE$49,'ADR Raw Data'!I$1,FALSE)</f>
        <v>109.33481966001401</v>
      </c>
      <c r="AA10" s="52">
        <f>VLOOKUP($A10,'ADR Raw Data'!$B$6:$BE$49,'ADR Raw Data'!J$1,FALSE)</f>
        <v>109.526003312355</v>
      </c>
      <c r="AB10" s="52">
        <f>VLOOKUP($A10,'ADR Raw Data'!$B$6:$BE$49,'ADR Raw Data'!K$1,FALSE)</f>
        <v>109.119409239443</v>
      </c>
      <c r="AC10" s="53">
        <f>VLOOKUP($A10,'ADR Raw Data'!$B$6:$BE$49,'ADR Raw Data'!L$1,FALSE)</f>
        <v>109.206454926991</v>
      </c>
      <c r="AD10" s="52">
        <f>VLOOKUP($A10,'ADR Raw Data'!$B$6:$BE$49,'ADR Raw Data'!N$1,FALSE)</f>
        <v>114.38321883031399</v>
      </c>
      <c r="AE10" s="52">
        <f>VLOOKUP($A10,'ADR Raw Data'!$B$6:$BE$49,'ADR Raw Data'!O$1,FALSE)</f>
        <v>116.066563485423</v>
      </c>
      <c r="AF10" s="53">
        <f>VLOOKUP($A10,'ADR Raw Data'!$B$6:$BE$49,'ADR Raw Data'!P$1,FALSE)</f>
        <v>115.213826368601</v>
      </c>
      <c r="AG10" s="54">
        <f>VLOOKUP($A10,'ADR Raw Data'!$B$6:$BE$49,'ADR Raw Data'!R$1,FALSE)</f>
        <v>111.096142098008</v>
      </c>
      <c r="AI10" s="47">
        <f>VLOOKUP($A10,'ADR Raw Data'!$B$6:$BE$49,'ADR Raw Data'!T$1,FALSE)</f>
        <v>-1.7185294783376299</v>
      </c>
      <c r="AJ10" s="48">
        <f>VLOOKUP($A10,'ADR Raw Data'!$B$6:$BE$49,'ADR Raw Data'!U$1,FALSE)</f>
        <v>-2.0869877556491199</v>
      </c>
      <c r="AK10" s="48">
        <f>VLOOKUP($A10,'ADR Raw Data'!$B$6:$BE$49,'ADR Raw Data'!V$1,FALSE)</f>
        <v>-2.9537142755428598</v>
      </c>
      <c r="AL10" s="48">
        <f>VLOOKUP($A10,'ADR Raw Data'!$B$6:$BE$49,'ADR Raw Data'!W$1,FALSE)</f>
        <v>-2.1893831112147901</v>
      </c>
      <c r="AM10" s="48">
        <f>VLOOKUP($A10,'ADR Raw Data'!$B$6:$BE$49,'ADR Raw Data'!X$1,FALSE)</f>
        <v>-1.73116283252185</v>
      </c>
      <c r="AN10" s="49">
        <f>VLOOKUP($A10,'ADR Raw Data'!$B$6:$BE$49,'ADR Raw Data'!Y$1,FALSE)</f>
        <v>-2.1561655815591898</v>
      </c>
      <c r="AO10" s="48">
        <f>VLOOKUP($A10,'ADR Raw Data'!$B$6:$BE$49,'ADR Raw Data'!AA$1,FALSE)</f>
        <v>-2.3298732064195899</v>
      </c>
      <c r="AP10" s="48">
        <f>VLOOKUP($A10,'ADR Raw Data'!$B$6:$BE$49,'ADR Raw Data'!AB$1,FALSE)</f>
        <v>-16.7298925979971</v>
      </c>
      <c r="AQ10" s="49">
        <f>VLOOKUP($A10,'ADR Raw Data'!$B$6:$BE$49,'ADR Raw Data'!AC$1,FALSE)</f>
        <v>-10.700538096141001</v>
      </c>
      <c r="AR10" s="50">
        <f>VLOOKUP($A10,'ADR Raw Data'!$B$6:$BE$49,'ADR Raw Data'!AE$1,FALSE)</f>
        <v>-5.0087937479144404</v>
      </c>
      <c r="AS10" s="40"/>
      <c r="AT10" s="51">
        <f>VLOOKUP($A10,'RevPAR Raw Data'!$B$6:$BE$49,'RevPAR Raw Data'!G$1,FALSE)</f>
        <v>40.431976327440204</v>
      </c>
      <c r="AU10" s="52">
        <f>VLOOKUP($A10,'RevPAR Raw Data'!$B$6:$BE$49,'RevPAR Raw Data'!H$1,FALSE)</f>
        <v>39.631379393428297</v>
      </c>
      <c r="AV10" s="52">
        <f>VLOOKUP($A10,'RevPAR Raw Data'!$B$6:$BE$49,'RevPAR Raw Data'!I$1,FALSE)</f>
        <v>44.553206336776697</v>
      </c>
      <c r="AW10" s="52">
        <f>VLOOKUP($A10,'RevPAR Raw Data'!$B$6:$BE$49,'RevPAR Raw Data'!J$1,FALSE)</f>
        <v>49.793543354516103</v>
      </c>
      <c r="AX10" s="52">
        <f>VLOOKUP($A10,'RevPAR Raw Data'!$B$6:$BE$49,'RevPAR Raw Data'!K$1,FALSE)</f>
        <v>51.291347769779797</v>
      </c>
      <c r="AY10" s="53">
        <f>VLOOKUP($A10,'RevPAR Raw Data'!$B$6:$BE$49,'RevPAR Raw Data'!L$1,FALSE)</f>
        <v>45.140290636388201</v>
      </c>
      <c r="AZ10" s="52">
        <f>VLOOKUP($A10,'RevPAR Raw Data'!$B$6:$BE$49,'RevPAR Raw Data'!N$1,FALSE)</f>
        <v>54.9575487154775</v>
      </c>
      <c r="BA10" s="52">
        <f>VLOOKUP($A10,'RevPAR Raw Data'!$B$6:$BE$49,'RevPAR Raw Data'!O$1,FALSE)</f>
        <v>54.319137728518498</v>
      </c>
      <c r="BB10" s="53">
        <f>VLOOKUP($A10,'RevPAR Raw Data'!$B$6:$BE$49,'RevPAR Raw Data'!P$1,FALSE)</f>
        <v>54.638343221997999</v>
      </c>
      <c r="BC10" s="54">
        <f>VLOOKUP($A10,'RevPAR Raw Data'!$B$6:$BE$49,'RevPAR Raw Data'!R$1,FALSE)</f>
        <v>47.854019946562403</v>
      </c>
      <c r="BE10" s="47">
        <f>VLOOKUP($A10,'RevPAR Raw Data'!$B$6:$BE$49,'RevPAR Raw Data'!T$1,FALSE)</f>
        <v>-11.215292565644001</v>
      </c>
      <c r="BF10" s="48">
        <f>VLOOKUP($A10,'RevPAR Raw Data'!$B$6:$BE$49,'RevPAR Raw Data'!U$1,FALSE)</f>
        <v>-20.9547403549848</v>
      </c>
      <c r="BG10" s="48">
        <f>VLOOKUP($A10,'RevPAR Raw Data'!$B$6:$BE$49,'RevPAR Raw Data'!V$1,FALSE)</f>
        <v>-19.172983489358501</v>
      </c>
      <c r="BH10" s="48">
        <f>VLOOKUP($A10,'RevPAR Raw Data'!$B$6:$BE$49,'RevPAR Raw Data'!W$1,FALSE)</f>
        <v>-10.091035583233801</v>
      </c>
      <c r="BI10" s="48">
        <f>VLOOKUP($A10,'RevPAR Raw Data'!$B$6:$BE$49,'RevPAR Raw Data'!X$1,FALSE)</f>
        <v>-4.32264217861752</v>
      </c>
      <c r="BJ10" s="49">
        <f>VLOOKUP($A10,'RevPAR Raw Data'!$B$6:$BE$49,'RevPAR Raw Data'!Y$1,FALSE)</f>
        <v>-13.123737700637699</v>
      </c>
      <c r="BK10" s="48">
        <f>VLOOKUP($A10,'RevPAR Raw Data'!$B$6:$BE$49,'RevPAR Raw Data'!AA$1,FALSE)</f>
        <v>-2.1801849319740398</v>
      </c>
      <c r="BL10" s="48">
        <f>VLOOKUP($A10,'RevPAR Raw Data'!$B$6:$BE$49,'RevPAR Raw Data'!AB$1,FALSE)</f>
        <v>-29.284707989423701</v>
      </c>
      <c r="BM10" s="49">
        <f>VLOOKUP($A10,'RevPAR Raw Data'!$B$6:$BE$49,'RevPAR Raw Data'!AC$1,FALSE)</f>
        <v>-17.8347789196063</v>
      </c>
      <c r="BN10" s="50">
        <f>VLOOKUP($A10,'RevPAR Raw Data'!$B$6:$BE$49,'RevPAR Raw Data'!AE$1,FALSE)</f>
        <v>-14.7170070971223</v>
      </c>
    </row>
    <row r="11" spans="1:66" x14ac:dyDescent="0.45">
      <c r="A11" s="63" t="s">
        <v>143</v>
      </c>
      <c r="B11" s="47">
        <f>VLOOKUP($A11,'Occupancy Raw Data'!$B$8:$BE$51,'Occupancy Raw Data'!G$3,FALSE)</f>
        <v>33.871008777509203</v>
      </c>
      <c r="C11" s="48">
        <f>VLOOKUP($A11,'Occupancy Raw Data'!$B$8:$BE$51,'Occupancy Raw Data'!H$3,FALSE)</f>
        <v>34.423101386592002</v>
      </c>
      <c r="D11" s="48">
        <f>VLOOKUP($A11,'Occupancy Raw Data'!$B$8:$BE$51,'Occupancy Raw Data'!I$3,FALSE)</f>
        <v>45.548912352118002</v>
      </c>
      <c r="E11" s="48">
        <f>VLOOKUP($A11,'Occupancy Raw Data'!$B$8:$BE$51,'Occupancy Raw Data'!J$3,FALSE)</f>
        <v>51.204681338252101</v>
      </c>
      <c r="F11" s="48">
        <f>VLOOKUP($A11,'Occupancy Raw Data'!$B$8:$BE$51,'Occupancy Raw Data'!K$3,FALSE)</f>
        <v>52.349573845566702</v>
      </c>
      <c r="G11" s="49">
        <f>VLOOKUP($A11,'Occupancy Raw Data'!$B$8:$BE$51,'Occupancy Raw Data'!L$3,FALSE)</f>
        <v>43.479455540007599</v>
      </c>
      <c r="H11" s="48">
        <f>VLOOKUP($A11,'Occupancy Raw Data'!$B$8:$BE$51,'Occupancy Raw Data'!N$3,FALSE)</f>
        <v>50.019081541788502</v>
      </c>
      <c r="I11" s="48">
        <f>VLOOKUP($A11,'Occupancy Raw Data'!$B$8:$BE$51,'Occupancy Raw Data'!O$3,FALSE)</f>
        <v>47.485052792265598</v>
      </c>
      <c r="J11" s="49">
        <f>VLOOKUP($A11,'Occupancy Raw Data'!$B$8:$BE$51,'Occupancy Raw Data'!P$3,FALSE)</f>
        <v>48.752067167027</v>
      </c>
      <c r="K11" s="50">
        <f>VLOOKUP($A11,'Occupancy Raw Data'!$B$8:$BE$51,'Occupancy Raw Data'!R$3,FALSE)</f>
        <v>44.985916004870298</v>
      </c>
      <c r="M11" s="47">
        <f>VLOOKUP($A11,'Occupancy Raw Data'!$B$8:$BE$51,'Occupancy Raw Data'!T$3,FALSE)</f>
        <v>-19.028712448287099</v>
      </c>
      <c r="N11" s="48">
        <f>VLOOKUP($A11,'Occupancy Raw Data'!$B$8:$BE$51,'Occupancy Raw Data'!U$3,FALSE)</f>
        <v>-28.327099498873899</v>
      </c>
      <c r="O11" s="48">
        <f>VLOOKUP($A11,'Occupancy Raw Data'!$B$8:$BE$51,'Occupancy Raw Data'!V$3,FALSE)</f>
        <v>-17.424695250976399</v>
      </c>
      <c r="P11" s="48">
        <f>VLOOKUP($A11,'Occupancy Raw Data'!$B$8:$BE$51,'Occupancy Raw Data'!W$3,FALSE)</f>
        <v>-7.7258356159778101</v>
      </c>
      <c r="Q11" s="48">
        <f>VLOOKUP($A11,'Occupancy Raw Data'!$B$8:$BE$51,'Occupancy Raw Data'!X$3,FALSE)</f>
        <v>-0.52251910734779905</v>
      </c>
      <c r="R11" s="49">
        <f>VLOOKUP($A11,'Occupancy Raw Data'!$B$8:$BE$51,'Occupancy Raw Data'!Y$3,FALSE)</f>
        <v>-14.118333329646999</v>
      </c>
      <c r="S11" s="48">
        <f>VLOOKUP($A11,'Occupancy Raw Data'!$B$8:$BE$51,'Occupancy Raw Data'!AA$3,FALSE)</f>
        <v>4.1734092833879002</v>
      </c>
      <c r="T11" s="48">
        <f>VLOOKUP($A11,'Occupancy Raw Data'!$B$8:$BE$51,'Occupancy Raw Data'!AB$3,FALSE)</f>
        <v>-6.5024667512637198</v>
      </c>
      <c r="U11" s="49">
        <f>VLOOKUP($A11,'Occupancy Raw Data'!$B$8:$BE$51,'Occupancy Raw Data'!AC$3,FALSE)</f>
        <v>-1.3143047089917199</v>
      </c>
      <c r="V11" s="50">
        <f>VLOOKUP($A11,'Occupancy Raw Data'!$B$8:$BE$51,'Occupancy Raw Data'!AE$3,FALSE)</f>
        <v>-10.523749377426199</v>
      </c>
      <c r="X11" s="51">
        <f>VLOOKUP($A11,'ADR Raw Data'!$B$6:$BE$49,'ADR Raw Data'!G$1,FALSE)</f>
        <v>94.405650867573002</v>
      </c>
      <c r="Y11" s="52">
        <f>VLOOKUP($A11,'ADR Raw Data'!$B$6:$BE$49,'ADR Raw Data'!H$1,FALSE)</f>
        <v>95.491203991130803</v>
      </c>
      <c r="Z11" s="52">
        <f>VLOOKUP($A11,'ADR Raw Data'!$B$6:$BE$49,'ADR Raw Data'!I$1,FALSE)</f>
        <v>97.554369100150794</v>
      </c>
      <c r="AA11" s="52">
        <f>VLOOKUP($A11,'ADR Raw Data'!$B$6:$BE$49,'ADR Raw Data'!J$1,FALSE)</f>
        <v>99.815400973864598</v>
      </c>
      <c r="AB11" s="52">
        <f>VLOOKUP($A11,'ADR Raw Data'!$B$6:$BE$49,'ADR Raw Data'!K$1,FALSE)</f>
        <v>100.312736197511</v>
      </c>
      <c r="AC11" s="53">
        <f>VLOOKUP($A11,'ADR Raw Data'!$B$6:$BE$49,'ADR Raw Data'!L$1,FALSE)</f>
        <v>97.933876860780799</v>
      </c>
      <c r="AD11" s="52">
        <f>VLOOKUP($A11,'ADR Raw Data'!$B$6:$BE$49,'ADR Raw Data'!N$1,FALSE)</f>
        <v>105.255381485249</v>
      </c>
      <c r="AE11" s="52">
        <f>VLOOKUP($A11,'ADR Raw Data'!$B$6:$BE$49,'ADR Raw Data'!O$1,FALSE)</f>
        <v>105.03968709815599</v>
      </c>
      <c r="AF11" s="53">
        <f>VLOOKUP($A11,'ADR Raw Data'!$B$6:$BE$49,'ADR Raw Data'!P$1,FALSE)</f>
        <v>105.15033712556099</v>
      </c>
      <c r="AG11" s="54">
        <f>VLOOKUP($A11,'ADR Raw Data'!$B$6:$BE$49,'ADR Raw Data'!R$1,FALSE)</f>
        <v>100.1683371845</v>
      </c>
      <c r="AI11" s="47">
        <f>VLOOKUP($A11,'ADR Raw Data'!$B$6:$BE$49,'ADR Raw Data'!T$1,FALSE)</f>
        <v>-0.565629765675146</v>
      </c>
      <c r="AJ11" s="48">
        <f>VLOOKUP($A11,'ADR Raw Data'!$B$6:$BE$49,'ADR Raw Data'!U$1,FALSE)</f>
        <v>-1.0432011200245499</v>
      </c>
      <c r="AK11" s="48">
        <f>VLOOKUP($A11,'ADR Raw Data'!$B$6:$BE$49,'ADR Raw Data'!V$1,FALSE)</f>
        <v>-0.28964254632108299</v>
      </c>
      <c r="AL11" s="48">
        <f>VLOOKUP($A11,'ADR Raw Data'!$B$6:$BE$49,'ADR Raw Data'!W$1,FALSE)</f>
        <v>2.3429272593675701</v>
      </c>
      <c r="AM11" s="48">
        <f>VLOOKUP($A11,'ADR Raw Data'!$B$6:$BE$49,'ADR Raw Data'!X$1,FALSE)</f>
        <v>3.5325536275475402</v>
      </c>
      <c r="AN11" s="49">
        <f>VLOOKUP($A11,'ADR Raw Data'!$B$6:$BE$49,'ADR Raw Data'!Y$1,FALSE)</f>
        <v>1.12883179196098</v>
      </c>
      <c r="AO11" s="48">
        <f>VLOOKUP($A11,'ADR Raw Data'!$B$6:$BE$49,'ADR Raw Data'!AA$1,FALSE)</f>
        <v>2.39014493585523</v>
      </c>
      <c r="AP11" s="48">
        <f>VLOOKUP($A11,'ADR Raw Data'!$B$6:$BE$49,'ADR Raw Data'!AB$1,FALSE)</f>
        <v>-7.3093817065129798</v>
      </c>
      <c r="AQ11" s="49">
        <f>VLOOKUP($A11,'ADR Raw Data'!$B$6:$BE$49,'ADR Raw Data'!AC$1,FALSE)</f>
        <v>-2.8259728578571601</v>
      </c>
      <c r="AR11" s="50">
        <f>VLOOKUP($A11,'ADR Raw Data'!$B$6:$BE$49,'ADR Raw Data'!AE$1,FALSE)</f>
        <v>0.136271982571496</v>
      </c>
      <c r="AS11" s="40"/>
      <c r="AT11" s="51">
        <f>VLOOKUP($A11,'RevPAR Raw Data'!$B$6:$BE$49,'RevPAR Raw Data'!G$1,FALSE)</f>
        <v>31.976146291820299</v>
      </c>
      <c r="AU11" s="52">
        <f>VLOOKUP($A11,'RevPAR Raw Data'!$B$6:$BE$49,'RevPAR Raw Data'!H$1,FALSE)</f>
        <v>32.871033965144299</v>
      </c>
      <c r="AV11" s="52">
        <f>VLOOKUP($A11,'RevPAR Raw Data'!$B$6:$BE$49,'RevPAR Raw Data'!I$1,FALSE)</f>
        <v>44.434954077089401</v>
      </c>
      <c r="AW11" s="52">
        <f>VLOOKUP($A11,'RevPAR Raw Data'!$B$6:$BE$49,'RevPAR Raw Data'!J$1,FALSE)</f>
        <v>51.110157995165999</v>
      </c>
      <c r="AX11" s="52">
        <f>VLOOKUP($A11,'RevPAR Raw Data'!$B$6:$BE$49,'RevPAR Raw Data'!K$1,FALSE)</f>
        <v>52.513289912224899</v>
      </c>
      <c r="AY11" s="53">
        <f>VLOOKUP($A11,'RevPAR Raw Data'!$B$6:$BE$49,'RevPAR Raw Data'!L$1,FALSE)</f>
        <v>42.581116448289002</v>
      </c>
      <c r="AZ11" s="52">
        <f>VLOOKUP($A11,'RevPAR Raw Data'!$B$6:$BE$49,'RevPAR Raw Data'!N$1,FALSE)</f>
        <v>52.647775092227398</v>
      </c>
      <c r="BA11" s="52">
        <f>VLOOKUP($A11,'RevPAR Raw Data'!$B$6:$BE$49,'RevPAR Raw Data'!O$1,FALSE)</f>
        <v>49.878150871390403</v>
      </c>
      <c r="BB11" s="53">
        <f>VLOOKUP($A11,'RevPAR Raw Data'!$B$6:$BE$49,'RevPAR Raw Data'!P$1,FALSE)</f>
        <v>51.262962981808897</v>
      </c>
      <c r="BC11" s="54">
        <f>VLOOKUP($A11,'RevPAR Raw Data'!$B$6:$BE$49,'RevPAR Raw Data'!R$1,FALSE)</f>
        <v>45.061644029294698</v>
      </c>
      <c r="BE11" s="47">
        <f>VLOOKUP($A11,'RevPAR Raw Data'!$B$6:$BE$49,'RevPAR Raw Data'!T$1,FALSE)</f>
        <v>-19.486710152330001</v>
      </c>
      <c r="BF11" s="48">
        <f>VLOOKUP($A11,'RevPAR Raw Data'!$B$6:$BE$49,'RevPAR Raw Data'!U$1,FALSE)</f>
        <v>-29.074791999655801</v>
      </c>
      <c r="BG11" s="48">
        <f>VLOOKUP($A11,'RevPAR Raw Data'!$B$6:$BE$49,'RevPAR Raw Data'!V$1,FALSE)</f>
        <v>-17.663868466283901</v>
      </c>
      <c r="BH11" s="48">
        <f>VLOOKUP($A11,'RevPAR Raw Data'!$B$6:$BE$49,'RevPAR Raw Data'!W$1,FALSE)</f>
        <v>-5.5639190652709098</v>
      </c>
      <c r="BI11" s="48">
        <f>VLOOKUP($A11,'RevPAR Raw Data'!$B$6:$BE$49,'RevPAR Raw Data'!X$1,FALSE)</f>
        <v>2.9915762525185001</v>
      </c>
      <c r="BJ11" s="49">
        <f>VLOOKUP($A11,'RevPAR Raw Data'!$B$6:$BE$49,'RevPAR Raw Data'!Y$1,FALSE)</f>
        <v>-13.1488737728061</v>
      </c>
      <c r="BK11" s="48">
        <f>VLOOKUP($A11,'RevPAR Raw Data'!$B$6:$BE$49,'RevPAR Raw Data'!AA$1,FALSE)</f>
        <v>6.6633047498825402</v>
      </c>
      <c r="BL11" s="48">
        <f>VLOOKUP($A11,'RevPAR Raw Data'!$B$6:$BE$49,'RevPAR Raw Data'!AB$1,FALSE)</f>
        <v>-13.336558342587701</v>
      </c>
      <c r="BM11" s="49">
        <f>VLOOKUP($A11,'RevPAR Raw Data'!$B$6:$BE$49,'RevPAR Raw Data'!AC$1,FALSE)</f>
        <v>-4.1031356725032397</v>
      </c>
      <c r="BN11" s="50">
        <f>VLOOKUP($A11,'RevPAR Raw Data'!$B$6:$BE$49,'RevPAR Raw Data'!AE$1,FALSE)</f>
        <v>-10.4018183167722</v>
      </c>
    </row>
    <row r="12" spans="1:66" x14ac:dyDescent="0.45">
      <c r="A12" s="63" t="s">
        <v>144</v>
      </c>
      <c r="B12" s="47">
        <f>VLOOKUP($A12,'Occupancy Raw Data'!$B$8:$BE$51,'Occupancy Raw Data'!G$3,FALSE)</f>
        <v>36.305732484076401</v>
      </c>
      <c r="C12" s="48">
        <f>VLOOKUP($A12,'Occupancy Raw Data'!$B$8:$BE$51,'Occupancy Raw Data'!H$3,FALSE)</f>
        <v>36.608165696741899</v>
      </c>
      <c r="D12" s="48">
        <f>VLOOKUP($A12,'Occupancy Raw Data'!$B$8:$BE$51,'Occupancy Raw Data'!I$3,FALSE)</f>
        <v>42.464372451083698</v>
      </c>
      <c r="E12" s="48">
        <f>VLOOKUP($A12,'Occupancy Raw Data'!$B$8:$BE$51,'Occupancy Raw Data'!J$3,FALSE)</f>
        <v>46.767172249461503</v>
      </c>
      <c r="F12" s="48">
        <f>VLOOKUP($A12,'Occupancy Raw Data'!$B$8:$BE$51,'Occupancy Raw Data'!K$3,FALSE)</f>
        <v>47.106264033359203</v>
      </c>
      <c r="G12" s="49">
        <f>VLOOKUP($A12,'Occupancy Raw Data'!$B$8:$BE$51,'Occupancy Raw Data'!L$3,FALSE)</f>
        <v>41.850341382944499</v>
      </c>
      <c r="H12" s="48">
        <f>VLOOKUP($A12,'Occupancy Raw Data'!$B$8:$BE$51,'Occupancy Raw Data'!N$3,FALSE)</f>
        <v>46.877147963158102</v>
      </c>
      <c r="I12" s="48">
        <f>VLOOKUP($A12,'Occupancy Raw Data'!$B$8:$BE$51,'Occupancy Raw Data'!O$3,FALSE)</f>
        <v>45.158777436649402</v>
      </c>
      <c r="J12" s="49">
        <f>VLOOKUP($A12,'Occupancy Raw Data'!$B$8:$BE$51,'Occupancy Raw Data'!P$3,FALSE)</f>
        <v>46.017962699903698</v>
      </c>
      <c r="K12" s="50">
        <f>VLOOKUP($A12,'Occupancy Raw Data'!$B$8:$BE$51,'Occupancy Raw Data'!R$3,FALSE)</f>
        <v>43.041090330647201</v>
      </c>
      <c r="M12" s="47">
        <f>VLOOKUP($A12,'Occupancy Raw Data'!$B$8:$BE$51,'Occupancy Raw Data'!T$3,FALSE)</f>
        <v>-5.9533685064628097</v>
      </c>
      <c r="N12" s="48">
        <f>VLOOKUP($A12,'Occupancy Raw Data'!$B$8:$BE$51,'Occupancy Raw Data'!U$3,FALSE)</f>
        <v>-14.7086420355351</v>
      </c>
      <c r="O12" s="48">
        <f>VLOOKUP($A12,'Occupancy Raw Data'!$B$8:$BE$51,'Occupancy Raw Data'!V$3,FALSE)</f>
        <v>-12.1689124551904</v>
      </c>
      <c r="P12" s="48">
        <f>VLOOKUP($A12,'Occupancy Raw Data'!$B$8:$BE$51,'Occupancy Raw Data'!W$3,FALSE)</f>
        <v>-2.5579706540295799</v>
      </c>
      <c r="Q12" s="48">
        <f>VLOOKUP($A12,'Occupancy Raw Data'!$B$8:$BE$51,'Occupancy Raw Data'!X$3,FALSE)</f>
        <v>0.558807841098382</v>
      </c>
      <c r="R12" s="49">
        <f>VLOOKUP($A12,'Occupancy Raw Data'!$B$8:$BE$51,'Occupancy Raw Data'!Y$3,FALSE)</f>
        <v>-6.8802163334215498</v>
      </c>
      <c r="S12" s="48">
        <f>VLOOKUP($A12,'Occupancy Raw Data'!$B$8:$BE$51,'Occupancy Raw Data'!AA$3,FALSE)</f>
        <v>10.2525052719788</v>
      </c>
      <c r="T12" s="48">
        <f>VLOOKUP($A12,'Occupancy Raw Data'!$B$8:$BE$51,'Occupancy Raw Data'!AB$3,FALSE)</f>
        <v>-2.5690334331797202</v>
      </c>
      <c r="U12" s="49">
        <f>VLOOKUP($A12,'Occupancy Raw Data'!$B$8:$BE$51,'Occupancy Raw Data'!AC$3,FALSE)</f>
        <v>3.5653355491697099</v>
      </c>
      <c r="V12" s="50">
        <f>VLOOKUP($A12,'Occupancy Raw Data'!$B$8:$BE$51,'Occupancy Raw Data'!AE$3,FALSE)</f>
        <v>-3.9199817382235902</v>
      </c>
      <c r="X12" s="51">
        <f>VLOOKUP($A12,'ADR Raw Data'!$B$6:$BE$49,'ADR Raw Data'!G$1,FALSE)</f>
        <v>72.168775716268996</v>
      </c>
      <c r="Y12" s="52">
        <f>VLOOKUP($A12,'ADR Raw Data'!$B$6:$BE$49,'ADR Raw Data'!H$1,FALSE)</f>
        <v>73.333711353110502</v>
      </c>
      <c r="Z12" s="52">
        <f>VLOOKUP($A12,'ADR Raw Data'!$B$6:$BE$49,'ADR Raw Data'!I$1,FALSE)</f>
        <v>74.231880867594597</v>
      </c>
      <c r="AA12" s="52">
        <f>VLOOKUP($A12,'ADR Raw Data'!$B$6:$BE$49,'ADR Raw Data'!J$1,FALSE)</f>
        <v>74.322729766803803</v>
      </c>
      <c r="AB12" s="52">
        <f>VLOOKUP($A12,'ADR Raw Data'!$B$6:$BE$49,'ADR Raw Data'!K$1,FALSE)</f>
        <v>74.742469844357899</v>
      </c>
      <c r="AC12" s="53">
        <f>VLOOKUP($A12,'ADR Raw Data'!$B$6:$BE$49,'ADR Raw Data'!L$1,FALSE)</f>
        <v>73.852040731413496</v>
      </c>
      <c r="AD12" s="52">
        <f>VLOOKUP($A12,'ADR Raw Data'!$B$6:$BE$49,'ADR Raw Data'!N$1,FALSE)</f>
        <v>77.179607038123095</v>
      </c>
      <c r="AE12" s="52">
        <f>VLOOKUP($A12,'ADR Raw Data'!$B$6:$BE$49,'ADR Raw Data'!O$1,FALSE)</f>
        <v>78.275409436833996</v>
      </c>
      <c r="AF12" s="53">
        <f>VLOOKUP($A12,'ADR Raw Data'!$B$6:$BE$49,'ADR Raw Data'!P$1,FALSE)</f>
        <v>77.717278566094095</v>
      </c>
      <c r="AG12" s="54">
        <f>VLOOKUP($A12,'ADR Raw Data'!$B$6:$BE$49,'ADR Raw Data'!R$1,FALSE)</f>
        <v>75.032775361216693</v>
      </c>
      <c r="AI12" s="47">
        <f>VLOOKUP($A12,'ADR Raw Data'!$B$6:$BE$49,'ADR Raw Data'!T$1,FALSE)</f>
        <v>-6.8950718019327804</v>
      </c>
      <c r="AJ12" s="48">
        <f>VLOOKUP($A12,'ADR Raw Data'!$B$6:$BE$49,'ADR Raw Data'!U$1,FALSE)</f>
        <v>-5.5511544689891297</v>
      </c>
      <c r="AK12" s="48">
        <f>VLOOKUP($A12,'ADR Raw Data'!$B$6:$BE$49,'ADR Raw Data'!V$1,FALSE)</f>
        <v>-3.7634925448699299</v>
      </c>
      <c r="AL12" s="48">
        <f>VLOOKUP($A12,'ADR Raw Data'!$B$6:$BE$49,'ADR Raw Data'!W$1,FALSE)</f>
        <v>-3.02818999859897</v>
      </c>
      <c r="AM12" s="48">
        <f>VLOOKUP($A12,'ADR Raw Data'!$B$6:$BE$49,'ADR Raw Data'!X$1,FALSE)</f>
        <v>-2.6687421335505102</v>
      </c>
      <c r="AN12" s="49">
        <f>VLOOKUP($A12,'ADR Raw Data'!$B$6:$BE$49,'ADR Raw Data'!Y$1,FALSE)</f>
        <v>-4.2383436661688103</v>
      </c>
      <c r="AO12" s="48">
        <f>VLOOKUP($A12,'ADR Raw Data'!$B$6:$BE$49,'ADR Raw Data'!AA$1,FALSE)</f>
        <v>-4.9992445674305896</v>
      </c>
      <c r="AP12" s="48">
        <f>VLOOKUP($A12,'ADR Raw Data'!$B$6:$BE$49,'ADR Raw Data'!AB$1,FALSE)</f>
        <v>-9.0650134179549706</v>
      </c>
      <c r="AQ12" s="49">
        <f>VLOOKUP($A12,'ADR Raw Data'!$B$6:$BE$49,'ADR Raw Data'!AC$1,FALSE)</f>
        <v>-7.2187814519598898</v>
      </c>
      <c r="AR12" s="50">
        <f>VLOOKUP($A12,'ADR Raw Data'!$B$6:$BE$49,'ADR Raw Data'!AE$1,FALSE)</f>
        <v>-5.0258675003241899</v>
      </c>
      <c r="AS12" s="40"/>
      <c r="AT12" s="51">
        <f>VLOOKUP($A12,'RevPAR Raw Data'!$B$6:$BE$49,'RevPAR Raw Data'!G$1,FALSE)</f>
        <v>26.201402648581698</v>
      </c>
      <c r="AU12" s="52">
        <f>VLOOKUP($A12,'RevPAR Raw Data'!$B$6:$BE$49,'RevPAR Raw Data'!H$1,FALSE)</f>
        <v>26.8461265637171</v>
      </c>
      <c r="AV12" s="52">
        <f>VLOOKUP($A12,'RevPAR Raw Data'!$B$6:$BE$49,'RevPAR Raw Data'!I$1,FALSE)</f>
        <v>31.5221023690601</v>
      </c>
      <c r="AW12" s="52">
        <f>VLOOKUP($A12,'RevPAR Raw Data'!$B$6:$BE$49,'RevPAR Raw Data'!J$1,FALSE)</f>
        <v>34.758639050543003</v>
      </c>
      <c r="AX12" s="52">
        <f>VLOOKUP($A12,'RevPAR Raw Data'!$B$6:$BE$49,'RevPAR Raw Data'!K$1,FALSE)</f>
        <v>35.208385189937196</v>
      </c>
      <c r="AY12" s="53">
        <f>VLOOKUP($A12,'RevPAR Raw Data'!$B$6:$BE$49,'RevPAR Raw Data'!L$1,FALSE)</f>
        <v>30.9073311643678</v>
      </c>
      <c r="AZ12" s="52">
        <f>VLOOKUP($A12,'RevPAR Raw Data'!$B$6:$BE$49,'RevPAR Raw Data'!N$1,FALSE)</f>
        <v>36.179598588645</v>
      </c>
      <c r="BA12" s="52">
        <f>VLOOKUP($A12,'RevPAR Raw Data'!$B$6:$BE$49,'RevPAR Raw Data'!O$1,FALSE)</f>
        <v>35.348217935205902</v>
      </c>
      <c r="BB12" s="53">
        <f>VLOOKUP($A12,'RevPAR Raw Data'!$B$6:$BE$49,'RevPAR Raw Data'!P$1,FALSE)</f>
        <v>35.763908261925401</v>
      </c>
      <c r="BC12" s="54">
        <f>VLOOKUP($A12,'RevPAR Raw Data'!$B$6:$BE$49,'RevPAR Raw Data'!R$1,FALSE)</f>
        <v>32.2949246208129</v>
      </c>
      <c r="BE12" s="47">
        <f>VLOOKUP($A12,'RevPAR Raw Data'!$B$6:$BE$49,'RevPAR Raw Data'!T$1,FALSE)</f>
        <v>-12.4379512752413</v>
      </c>
      <c r="BF12" s="48">
        <f>VLOOKUP($A12,'RevPAR Raw Data'!$B$6:$BE$49,'RevPAR Raw Data'!U$1,FALSE)</f>
        <v>-19.443297064841001</v>
      </c>
      <c r="BG12" s="48">
        <f>VLOOKUP($A12,'RevPAR Raw Data'!$B$6:$BE$49,'RevPAR Raw Data'!V$1,FALSE)</f>
        <v>-15.474428887017501</v>
      </c>
      <c r="BH12" s="48">
        <f>VLOOKUP($A12,'RevPAR Raw Data'!$B$6:$BE$49,'RevPAR Raw Data'!W$1,FALSE)</f>
        <v>-5.5087004411161304</v>
      </c>
      <c r="BI12" s="48">
        <f>VLOOKUP($A12,'RevPAR Raw Data'!$B$6:$BE$49,'RevPAR Raw Data'!X$1,FALSE)</f>
        <v>-2.1248474327531102</v>
      </c>
      <c r="BJ12" s="49">
        <f>VLOOKUP($A12,'RevPAR Raw Data'!$B$6:$BE$49,'RevPAR Raw Data'!Y$1,FALSE)</f>
        <v>-10.826952786404</v>
      </c>
      <c r="BK12" s="48">
        <f>VLOOKUP($A12,'RevPAR Raw Data'!$B$6:$BE$49,'RevPAR Raw Data'!AA$1,FALSE)</f>
        <v>4.7407128917132697</v>
      </c>
      <c r="BL12" s="48">
        <f>VLOOKUP($A12,'RevPAR Raw Data'!$B$6:$BE$49,'RevPAR Raw Data'!AB$1,FALSE)</f>
        <v>-11.4011636257052</v>
      </c>
      <c r="BM12" s="49">
        <f>VLOOKUP($A12,'RevPAR Raw Data'!$B$6:$BE$49,'RevPAR Raw Data'!AC$1,FALSE)</f>
        <v>-3.9108196841137701</v>
      </c>
      <c r="BN12" s="50">
        <f>VLOOKUP($A12,'RevPAR Raw Data'!$B$6:$BE$49,'RevPAR Raw Data'!AE$1,FALSE)</f>
        <v>-8.7488361503477492</v>
      </c>
    </row>
    <row r="13" spans="1:66" x14ac:dyDescent="0.45">
      <c r="A13" s="63" t="s">
        <v>145</v>
      </c>
      <c r="B13" s="47">
        <f>VLOOKUP($A13,'Occupancy Raw Data'!$B$8:$BE$51,'Occupancy Raw Data'!G$3,FALSE)</f>
        <v>38.027228656855002</v>
      </c>
      <c r="C13" s="48">
        <f>VLOOKUP($A13,'Occupancy Raw Data'!$B$8:$BE$51,'Occupancy Raw Data'!H$3,FALSE)</f>
        <v>37.371186391477202</v>
      </c>
      <c r="D13" s="48">
        <f>VLOOKUP($A13,'Occupancy Raw Data'!$B$8:$BE$51,'Occupancy Raw Data'!I$3,FALSE)</f>
        <v>40.7094545560103</v>
      </c>
      <c r="E13" s="48">
        <f>VLOOKUP($A13,'Occupancy Raw Data'!$B$8:$BE$51,'Occupancy Raw Data'!J$3,FALSE)</f>
        <v>43.107201950709701</v>
      </c>
      <c r="F13" s="48">
        <f>VLOOKUP($A13,'Occupancy Raw Data'!$B$8:$BE$51,'Occupancy Raw Data'!K$3,FALSE)</f>
        <v>44.785044558622801</v>
      </c>
      <c r="G13" s="49">
        <f>VLOOKUP($A13,'Occupancy Raw Data'!$B$8:$BE$51,'Occupancy Raw Data'!L$3,FALSE)</f>
        <v>40.800023222735</v>
      </c>
      <c r="H13" s="48">
        <f>VLOOKUP($A13,'Occupancy Raw Data'!$B$8:$BE$51,'Occupancy Raw Data'!N$3,FALSE)</f>
        <v>45.075328746843098</v>
      </c>
      <c r="I13" s="48">
        <f>VLOOKUP($A13,'Occupancy Raw Data'!$B$8:$BE$51,'Occupancy Raw Data'!O$3,FALSE)</f>
        <v>44.181253447124703</v>
      </c>
      <c r="J13" s="49">
        <f>VLOOKUP($A13,'Occupancy Raw Data'!$B$8:$BE$51,'Occupancy Raw Data'!P$3,FALSE)</f>
        <v>44.628291096983901</v>
      </c>
      <c r="K13" s="50">
        <f>VLOOKUP($A13,'Occupancy Raw Data'!$B$8:$BE$51,'Occupancy Raw Data'!R$3,FALSE)</f>
        <v>41.893814043949</v>
      </c>
      <c r="M13" s="47">
        <f>VLOOKUP($A13,'Occupancy Raw Data'!$B$8:$BE$51,'Occupancy Raw Data'!T$3,FALSE)</f>
        <v>-7.6931972974295197</v>
      </c>
      <c r="N13" s="48">
        <f>VLOOKUP($A13,'Occupancy Raw Data'!$B$8:$BE$51,'Occupancy Raw Data'!U$3,FALSE)</f>
        <v>-12.4830801437573</v>
      </c>
      <c r="O13" s="48">
        <f>VLOOKUP($A13,'Occupancy Raw Data'!$B$8:$BE$51,'Occupancy Raw Data'!V$3,FALSE)</f>
        <v>-9.2833497513157202</v>
      </c>
      <c r="P13" s="48">
        <f>VLOOKUP($A13,'Occupancy Raw Data'!$B$8:$BE$51,'Occupancy Raw Data'!W$3,FALSE)</f>
        <v>-6.4679570310198402</v>
      </c>
      <c r="Q13" s="48">
        <f>VLOOKUP($A13,'Occupancy Raw Data'!$B$8:$BE$51,'Occupancy Raw Data'!X$3,FALSE)</f>
        <v>-2.6746443291066599</v>
      </c>
      <c r="R13" s="49">
        <f>VLOOKUP($A13,'Occupancy Raw Data'!$B$8:$BE$51,'Occupancy Raw Data'!Y$3,FALSE)</f>
        <v>-7.6411000824079398</v>
      </c>
      <c r="S13" s="48">
        <f>VLOOKUP($A13,'Occupancy Raw Data'!$B$8:$BE$51,'Occupancy Raw Data'!AA$3,FALSE)</f>
        <v>-2.0168129058870798</v>
      </c>
      <c r="T13" s="48">
        <f>VLOOKUP($A13,'Occupancy Raw Data'!$B$8:$BE$51,'Occupancy Raw Data'!AB$3,FALSE)</f>
        <v>-10.2293049629489</v>
      </c>
      <c r="U13" s="49">
        <f>VLOOKUP($A13,'Occupancy Raw Data'!$B$8:$BE$51,'Occupancy Raw Data'!AC$3,FALSE)</f>
        <v>-6.2615979341647803</v>
      </c>
      <c r="V13" s="50">
        <f>VLOOKUP($A13,'Occupancy Raw Data'!$B$8:$BE$51,'Occupancy Raw Data'!AE$3,FALSE)</f>
        <v>-7.2256729384857898</v>
      </c>
      <c r="X13" s="51">
        <f>VLOOKUP($A13,'ADR Raw Data'!$B$6:$BE$49,'ADR Raw Data'!G$1,FALSE)</f>
        <v>59.1577371984732</v>
      </c>
      <c r="Y13" s="52">
        <f>VLOOKUP($A13,'ADR Raw Data'!$B$6:$BE$49,'ADR Raw Data'!H$1,FALSE)</f>
        <v>58.9313834006524</v>
      </c>
      <c r="Z13" s="52">
        <f>VLOOKUP($A13,'ADR Raw Data'!$B$6:$BE$49,'ADR Raw Data'!I$1,FALSE)</f>
        <v>58.669141307758103</v>
      </c>
      <c r="AA13" s="52">
        <f>VLOOKUP($A13,'ADR Raw Data'!$B$6:$BE$49,'ADR Raw Data'!J$1,FALSE)</f>
        <v>59.674439144781097</v>
      </c>
      <c r="AB13" s="52">
        <f>VLOOKUP($A13,'ADR Raw Data'!$B$6:$BE$49,'ADR Raw Data'!K$1,FALSE)</f>
        <v>60.025825518537701</v>
      </c>
      <c r="AC13" s="53">
        <f>VLOOKUP($A13,'ADR Raw Data'!$B$6:$BE$49,'ADR Raw Data'!L$1,FALSE)</f>
        <v>59.3185281219762</v>
      </c>
      <c r="AD13" s="52">
        <f>VLOOKUP($A13,'ADR Raw Data'!$B$6:$BE$49,'ADR Raw Data'!N$1,FALSE)</f>
        <v>62.725757579855703</v>
      </c>
      <c r="AE13" s="52">
        <f>VLOOKUP($A13,'ADR Raw Data'!$B$6:$BE$49,'ADR Raw Data'!O$1,FALSE)</f>
        <v>63.659577181340303</v>
      </c>
      <c r="AF13" s="53">
        <f>VLOOKUP($A13,'ADR Raw Data'!$B$6:$BE$49,'ADR Raw Data'!P$1,FALSE)</f>
        <v>63.187990386366501</v>
      </c>
      <c r="AG13" s="54">
        <f>VLOOKUP($A13,'ADR Raw Data'!$B$6:$BE$49,'ADR Raw Data'!R$1,FALSE)</f>
        <v>60.496250501860899</v>
      </c>
      <c r="AI13" s="47">
        <f>VLOOKUP($A13,'ADR Raw Data'!$B$6:$BE$49,'ADR Raw Data'!T$1,FALSE)</f>
        <v>-0.98976357655168301</v>
      </c>
      <c r="AJ13" s="48">
        <f>VLOOKUP($A13,'ADR Raw Data'!$B$6:$BE$49,'ADR Raw Data'!U$1,FALSE)</f>
        <v>-1.38038187390699</v>
      </c>
      <c r="AK13" s="48">
        <f>VLOOKUP($A13,'ADR Raw Data'!$B$6:$BE$49,'ADR Raw Data'!V$1,FALSE)</f>
        <v>-2.0228094385589999</v>
      </c>
      <c r="AL13" s="48">
        <f>VLOOKUP($A13,'ADR Raw Data'!$B$6:$BE$49,'ADR Raw Data'!W$1,FALSE)</f>
        <v>-0.85514513534073</v>
      </c>
      <c r="AM13" s="48">
        <f>VLOOKUP($A13,'ADR Raw Data'!$B$6:$BE$49,'ADR Raw Data'!X$1,FALSE)</f>
        <v>0.50262052800060097</v>
      </c>
      <c r="AN13" s="49">
        <f>VLOOKUP($A13,'ADR Raw Data'!$B$6:$BE$49,'ADR Raw Data'!Y$1,FALSE)</f>
        <v>-0.91133725487846096</v>
      </c>
      <c r="AO13" s="48">
        <f>VLOOKUP($A13,'ADR Raw Data'!$B$6:$BE$49,'ADR Raw Data'!AA$1,FALSE)</f>
        <v>-3.1785323216450201</v>
      </c>
      <c r="AP13" s="48">
        <f>VLOOKUP($A13,'ADR Raw Data'!$B$6:$BE$49,'ADR Raw Data'!AB$1,FALSE)</f>
        <v>-5.5846808233587701</v>
      </c>
      <c r="AQ13" s="49">
        <f>VLOOKUP($A13,'ADR Raw Data'!$B$6:$BE$49,'ADR Raw Data'!AC$1,FALSE)</f>
        <v>-4.4770615060989103</v>
      </c>
      <c r="AR13" s="50">
        <f>VLOOKUP($A13,'ADR Raw Data'!$B$6:$BE$49,'ADR Raw Data'!AE$1,FALSE)</f>
        <v>-2.0424131208052301</v>
      </c>
      <c r="AS13" s="40"/>
      <c r="AT13" s="51">
        <f>VLOOKUP($A13,'RevPAR Raw Data'!$B$6:$BE$49,'RevPAR Raw Data'!G$1,FALSE)</f>
        <v>22.496047992684801</v>
      </c>
      <c r="AU13" s="52">
        <f>VLOOKUP($A13,'RevPAR Raw Data'!$B$6:$BE$49,'RevPAR Raw Data'!H$1,FALSE)</f>
        <v>22.023357133733899</v>
      </c>
      <c r="AV13" s="52">
        <f>VLOOKUP($A13,'RevPAR Raw Data'!$B$6:$BE$49,'RevPAR Raw Data'!I$1,FALSE)</f>
        <v>23.883887419083202</v>
      </c>
      <c r="AW13" s="52">
        <f>VLOOKUP($A13,'RevPAR Raw Data'!$B$6:$BE$49,'RevPAR Raw Data'!J$1,FALSE)</f>
        <v>25.723980995094099</v>
      </c>
      <c r="AX13" s="52">
        <f>VLOOKUP($A13,'RevPAR Raw Data'!$B$6:$BE$49,'RevPAR Raw Data'!K$1,FALSE)</f>
        <v>26.882592705158299</v>
      </c>
      <c r="AY13" s="53">
        <f>VLOOKUP($A13,'RevPAR Raw Data'!$B$6:$BE$49,'RevPAR Raw Data'!L$1,FALSE)</f>
        <v>24.2019732491509</v>
      </c>
      <c r="AZ13" s="52">
        <f>VLOOKUP($A13,'RevPAR Raw Data'!$B$6:$BE$49,'RevPAR Raw Data'!N$1,FALSE)</f>
        <v>28.273841438067802</v>
      </c>
      <c r="BA13" s="52">
        <f>VLOOKUP($A13,'RevPAR Raw Data'!$B$6:$BE$49,'RevPAR Raw Data'!O$1,FALSE)</f>
        <v>28.1255991378559</v>
      </c>
      <c r="BB13" s="53">
        <f>VLOOKUP($A13,'RevPAR Raw Data'!$B$6:$BE$49,'RevPAR Raw Data'!P$1,FALSE)</f>
        <v>28.199720287961899</v>
      </c>
      <c r="BC13" s="54">
        <f>VLOOKUP($A13,'RevPAR Raw Data'!$B$6:$BE$49,'RevPAR Raw Data'!R$1,FALSE)</f>
        <v>25.344186688811199</v>
      </c>
      <c r="BE13" s="47">
        <f>VLOOKUP($A13,'RevPAR Raw Data'!$B$6:$BE$49,'RevPAR Raw Data'!T$1,FALSE)</f>
        <v>-8.6068164092589896</v>
      </c>
      <c r="BF13" s="48">
        <f>VLOOKUP($A13,'RevPAR Raw Data'!$B$6:$BE$49,'RevPAR Raw Data'!U$1,FALSE)</f>
        <v>-13.691147842054599</v>
      </c>
      <c r="BG13" s="48">
        <f>VLOOKUP($A13,'RevPAR Raw Data'!$B$6:$BE$49,'RevPAR Raw Data'!V$1,FALSE)</f>
        <v>-11.118374714890599</v>
      </c>
      <c r="BH13" s="48">
        <f>VLOOKUP($A13,'RevPAR Raw Data'!$B$6:$BE$49,'RevPAR Raw Data'!W$1,FALSE)</f>
        <v>-7.2677917464538799</v>
      </c>
      <c r="BI13" s="48">
        <f>VLOOKUP($A13,'RevPAR Raw Data'!$B$6:$BE$49,'RevPAR Raw Data'!X$1,FALSE)</f>
        <v>-2.1854671125551501</v>
      </c>
      <c r="BJ13" s="49">
        <f>VLOOKUP($A13,'RevPAR Raw Data'!$B$6:$BE$49,'RevPAR Raw Data'!Y$1,FALSE)</f>
        <v>-8.4828011455528696</v>
      </c>
      <c r="BK13" s="48">
        <f>VLOOKUP($A13,'RevPAR Raw Data'!$B$6:$BE$49,'RevPAR Raw Data'!AA$1,FALSE)</f>
        <v>-5.1312401774513701</v>
      </c>
      <c r="BL13" s="48">
        <f>VLOOKUP($A13,'RevPAR Raw Data'!$B$6:$BE$49,'RevPAR Raw Data'!AB$1,FALSE)</f>
        <v>-15.242711753678901</v>
      </c>
      <c r="BM13" s="49">
        <f>VLOOKUP($A13,'RevPAR Raw Data'!$B$6:$BE$49,'RevPAR Raw Data'!AC$1,FALSE)</f>
        <v>-10.458323849486501</v>
      </c>
      <c r="BN13" s="50">
        <f>VLOOKUP($A13,'RevPAR Raw Data'!$B$6:$BE$49,'RevPAR Raw Data'!AE$1,FALSE)</f>
        <v>-9.1205079671289102</v>
      </c>
    </row>
    <row r="14" spans="1:66" x14ac:dyDescent="0.45">
      <c r="A14" s="40"/>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46" t="s">
        <v>87</v>
      </c>
      <c r="B15" s="47">
        <f>VLOOKUP($A15,'Occupancy Raw Data'!$B$8:$BE$45,'Occupancy Raw Data'!G$3,FALSE)</f>
        <v>36.732228971426998</v>
      </c>
      <c r="C15" s="48">
        <f>VLOOKUP($A15,'Occupancy Raw Data'!$B$8:$BE$45,'Occupancy Raw Data'!H$3,FALSE)</f>
        <v>35.851501820522003</v>
      </c>
      <c r="D15" s="48">
        <f>VLOOKUP($A15,'Occupancy Raw Data'!$B$8:$BE$45,'Occupancy Raw Data'!I$3,FALSE)</f>
        <v>40.5319627255816</v>
      </c>
      <c r="E15" s="48">
        <f>VLOOKUP($A15,'Occupancy Raw Data'!$B$8:$BE$45,'Occupancy Raw Data'!J$3,FALSE)</f>
        <v>46.217457616658798</v>
      </c>
      <c r="F15" s="48">
        <f>VLOOKUP($A15,'Occupancy Raw Data'!$B$8:$BE$45,'Occupancy Raw Data'!K$3,FALSE)</f>
        <v>48.832309197824102</v>
      </c>
      <c r="G15" s="49">
        <f>VLOOKUP($A15,'Occupancy Raw Data'!$B$8:$BE$45,'Occupancy Raw Data'!L$3,FALSE)</f>
        <v>41.633092066402703</v>
      </c>
      <c r="H15" s="48">
        <f>VLOOKUP($A15,'Occupancy Raw Data'!$B$8:$BE$45,'Occupancy Raw Data'!N$3,FALSE)</f>
        <v>51.269075809537199</v>
      </c>
      <c r="I15" s="48">
        <f>VLOOKUP($A15,'Occupancy Raw Data'!$B$8:$BE$45,'Occupancy Raw Data'!O$3,FALSE)</f>
        <v>52.2229764874943</v>
      </c>
      <c r="J15" s="49">
        <f>VLOOKUP($A15,'Occupancy Raw Data'!$B$8:$BE$45,'Occupancy Raw Data'!P$3,FALSE)</f>
        <v>51.746026148515803</v>
      </c>
      <c r="K15" s="50">
        <f>VLOOKUP($A15,'Occupancy Raw Data'!$B$8:$BE$45,'Occupancy Raw Data'!R$3,FALSE)</f>
        <v>44.5225018041493</v>
      </c>
      <c r="M15" s="47">
        <f>VLOOKUP($A15,'Occupancy Raw Data'!$B$8:$BE$45,'Occupancy Raw Data'!T$3,FALSE)</f>
        <v>-2.5937976554373199</v>
      </c>
      <c r="N15" s="48">
        <f>VLOOKUP($A15,'Occupancy Raw Data'!$B$8:$BE$45,'Occupancy Raw Data'!U$3,FALSE)</f>
        <v>-16.0648922754552</v>
      </c>
      <c r="O15" s="48">
        <f>VLOOKUP($A15,'Occupancy Raw Data'!$B$8:$BE$45,'Occupancy Raw Data'!V$3,FALSE)</f>
        <v>-15.8969486006936</v>
      </c>
      <c r="P15" s="48">
        <f>VLOOKUP($A15,'Occupancy Raw Data'!$B$8:$BE$45,'Occupancy Raw Data'!W$3,FALSE)</f>
        <v>-5.5445340149784599</v>
      </c>
      <c r="Q15" s="48">
        <f>VLOOKUP($A15,'Occupancy Raw Data'!$B$8:$BE$45,'Occupancy Raw Data'!X$3,FALSE)</f>
        <v>4.1847276330604304</v>
      </c>
      <c r="R15" s="49">
        <f>VLOOKUP($A15,'Occupancy Raw Data'!$B$8:$BE$45,'Occupancy Raw Data'!Y$3,FALSE)</f>
        <v>-7.2421832422781698</v>
      </c>
      <c r="S15" s="48">
        <f>VLOOKUP($A15,'Occupancy Raw Data'!$B$8:$BE$45,'Occupancy Raw Data'!AA$3,FALSE)</f>
        <v>7.5422889775814701</v>
      </c>
      <c r="T15" s="48">
        <f>VLOOKUP($A15,'Occupancy Raw Data'!$B$8:$BE$45,'Occupancy Raw Data'!AB$3,FALSE)</f>
        <v>-13.684011076721401</v>
      </c>
      <c r="U15" s="49">
        <f>VLOOKUP($A15,'Occupancy Raw Data'!$B$8:$BE$45,'Occupancy Raw Data'!AC$3,FALSE)</f>
        <v>-4.32948895140958</v>
      </c>
      <c r="V15" s="50">
        <f>VLOOKUP($A15,'Occupancy Raw Data'!$B$8:$BE$45,'Occupancy Raw Data'!AE$3,FALSE)</f>
        <v>-6.29483481079677</v>
      </c>
      <c r="X15" s="51">
        <f>VLOOKUP($A15,'ADR Raw Data'!$B$6:$BE$43,'ADR Raw Data'!G$1,FALSE)</f>
        <v>116.25475795031799</v>
      </c>
      <c r="Y15" s="52">
        <f>VLOOKUP($A15,'ADR Raw Data'!$B$6:$BE$43,'ADR Raw Data'!H$1,FALSE)</f>
        <v>116.694556877981</v>
      </c>
      <c r="Z15" s="52">
        <f>VLOOKUP($A15,'ADR Raw Data'!$B$6:$BE$43,'ADR Raw Data'!I$1,FALSE)</f>
        <v>121.135266340402</v>
      </c>
      <c r="AA15" s="52">
        <f>VLOOKUP($A15,'ADR Raw Data'!$B$6:$BE$43,'ADR Raw Data'!J$1,FALSE)</f>
        <v>124.612830955287</v>
      </c>
      <c r="AB15" s="52">
        <f>VLOOKUP($A15,'ADR Raw Data'!$B$6:$BE$43,'ADR Raw Data'!K$1,FALSE)</f>
        <v>126.932379310344</v>
      </c>
      <c r="AC15" s="53">
        <f>VLOOKUP($A15,'ADR Raw Data'!$B$6:$BE$43,'ADR Raw Data'!L$1,FALSE)</f>
        <v>121.641270328646</v>
      </c>
      <c r="AD15" s="52">
        <f>VLOOKUP($A15,'ADR Raw Data'!$B$6:$BE$43,'ADR Raw Data'!N$1,FALSE)</f>
        <v>128.67376345565199</v>
      </c>
      <c r="AE15" s="52">
        <f>VLOOKUP($A15,'ADR Raw Data'!$B$6:$BE$43,'ADR Raw Data'!O$1,FALSE)</f>
        <v>135.264809575258</v>
      </c>
      <c r="AF15" s="53">
        <f>VLOOKUP($A15,'ADR Raw Data'!$B$6:$BE$43,'ADR Raw Data'!P$1,FALSE)</f>
        <v>131.999661811057</v>
      </c>
      <c r="AG15" s="54">
        <f>VLOOKUP($A15,'ADR Raw Data'!$B$6:$BE$43,'ADR Raw Data'!R$1,FALSE)</f>
        <v>125.080979463098</v>
      </c>
      <c r="AI15" s="47">
        <f>VLOOKUP($A15,'ADR Raw Data'!$B$6:$BE$43,'ADR Raw Data'!T$1,FALSE)</f>
        <v>-0.17629047598543199</v>
      </c>
      <c r="AJ15" s="48">
        <f>VLOOKUP($A15,'ADR Raw Data'!$B$6:$BE$43,'ADR Raw Data'!U$1,FALSE)</f>
        <v>-4.3175824068942097</v>
      </c>
      <c r="AK15" s="48">
        <f>VLOOKUP($A15,'ADR Raw Data'!$B$6:$BE$43,'ADR Raw Data'!V$1,FALSE)</f>
        <v>-4.94485430332539</v>
      </c>
      <c r="AL15" s="48">
        <f>VLOOKUP($A15,'ADR Raw Data'!$B$6:$BE$43,'ADR Raw Data'!W$1,FALSE)</f>
        <v>-3.29420161166242</v>
      </c>
      <c r="AM15" s="48">
        <f>VLOOKUP($A15,'ADR Raw Data'!$B$6:$BE$43,'ADR Raw Data'!X$1,FALSE)</f>
        <v>1.0542103756586301</v>
      </c>
      <c r="AN15" s="49">
        <f>VLOOKUP($A15,'ADR Raw Data'!$B$6:$BE$43,'ADR Raw Data'!Y$1,FALSE)</f>
        <v>-2.2787924760310001</v>
      </c>
      <c r="AO15" s="48">
        <f>VLOOKUP($A15,'ADR Raw Data'!$B$6:$BE$43,'ADR Raw Data'!AA$1,FALSE)</f>
        <v>-4.0762298461818904</v>
      </c>
      <c r="AP15" s="48">
        <f>VLOOKUP($A15,'ADR Raw Data'!$B$6:$BE$43,'ADR Raw Data'!AB$1,FALSE)</f>
        <v>-18.799993611017999</v>
      </c>
      <c r="AQ15" s="49">
        <f>VLOOKUP($A15,'ADR Raw Data'!$B$6:$BE$43,'ADR Raw Data'!AC$1,FALSE)</f>
        <v>-13.3209608793314</v>
      </c>
      <c r="AR15" s="50">
        <f>VLOOKUP($A15,'ADR Raw Data'!$B$6:$BE$43,'ADR Raw Data'!AE$1,FALSE)</f>
        <v>-6.3220061686655402</v>
      </c>
      <c r="AS15" s="40"/>
      <c r="AT15" s="51">
        <f>VLOOKUP($A15,'RevPAR Raw Data'!$B$6:$BE$43,'RevPAR Raw Data'!G$1,FALSE)</f>
        <v>42.702963880489101</v>
      </c>
      <c r="AU15" s="52">
        <f>VLOOKUP($A15,'RevPAR Raw Data'!$B$6:$BE$43,'RevPAR Raw Data'!H$1,FALSE)</f>
        <v>41.836751183559699</v>
      </c>
      <c r="AV15" s="52">
        <f>VLOOKUP($A15,'RevPAR Raw Data'!$B$6:$BE$43,'RevPAR Raw Data'!I$1,FALSE)</f>
        <v>49.098501000625902</v>
      </c>
      <c r="AW15" s="52">
        <f>VLOOKUP($A15,'RevPAR Raw Data'!$B$6:$BE$43,'RevPAR Raw Data'!J$1,FALSE)</f>
        <v>57.592882331678801</v>
      </c>
      <c r="AX15" s="52">
        <f>VLOOKUP($A15,'RevPAR Raw Data'!$B$6:$BE$43,'RevPAR Raw Data'!K$1,FALSE)</f>
        <v>61.984011936982597</v>
      </c>
      <c r="AY15" s="53">
        <f>VLOOKUP($A15,'RevPAR Raw Data'!$B$6:$BE$43,'RevPAR Raw Data'!L$1,FALSE)</f>
        <v>50.6430220666672</v>
      </c>
      <c r="AZ15" s="52">
        <f>VLOOKUP($A15,'RevPAR Raw Data'!$B$6:$BE$43,'RevPAR Raw Data'!N$1,FALSE)</f>
        <v>65.969849333062896</v>
      </c>
      <c r="BA15" s="52">
        <f>VLOOKUP($A15,'RevPAR Raw Data'!$B$6:$BE$43,'RevPAR Raw Data'!O$1,FALSE)</f>
        <v>70.639309700341101</v>
      </c>
      <c r="BB15" s="53">
        <f>VLOOKUP($A15,'RevPAR Raw Data'!$B$6:$BE$43,'RevPAR Raw Data'!P$1,FALSE)</f>
        <v>68.304579516702006</v>
      </c>
      <c r="BC15" s="54">
        <f>VLOOKUP($A15,'RevPAR Raw Data'!$B$6:$BE$43,'RevPAR Raw Data'!R$1,FALSE)</f>
        <v>55.689181338105698</v>
      </c>
      <c r="BE15" s="47">
        <f>VLOOKUP($A15,'RevPAR Raw Data'!$B$6:$BE$43,'RevPAR Raw Data'!T$1,FALSE)</f>
        <v>-2.7655155131898801</v>
      </c>
      <c r="BF15" s="48">
        <f>VLOOKUP($A15,'RevPAR Raw Data'!$B$6:$BE$43,'RevPAR Raw Data'!U$1,FALSE)</f>
        <v>-19.688859719777899</v>
      </c>
      <c r="BG15" s="48">
        <f>VLOOKUP($A15,'RevPAR Raw Data'!$B$6:$BE$43,'RevPAR Raw Data'!V$1,FALSE)</f>
        <v>-20.055721957040099</v>
      </c>
      <c r="BH15" s="48">
        <f>VLOOKUP($A15,'RevPAR Raw Data'!$B$6:$BE$43,'RevPAR Raw Data'!W$1,FALSE)</f>
        <v>-8.6560874977602893</v>
      </c>
      <c r="BI15" s="48">
        <f>VLOOKUP($A15,'RevPAR Raw Data'!$B$6:$BE$43,'RevPAR Raw Data'!X$1,FALSE)</f>
        <v>5.2830538416198403</v>
      </c>
      <c r="BJ15" s="49">
        <f>VLOOKUP($A15,'RevPAR Raw Data'!$B$6:$BE$43,'RevPAR Raw Data'!Y$1,FALSE)</f>
        <v>-9.3559413914837606</v>
      </c>
      <c r="BK15" s="48">
        <f>VLOOKUP($A15,'RevPAR Raw Data'!$B$6:$BE$43,'RevPAR Raw Data'!AA$1,FALSE)</f>
        <v>3.1586180970101001</v>
      </c>
      <c r="BL15" s="48">
        <f>VLOOKUP($A15,'RevPAR Raw Data'!$B$6:$BE$43,'RevPAR Raw Data'!AB$1,FALSE)</f>
        <v>-29.911411479584899</v>
      </c>
      <c r="BM15" s="49">
        <f>VLOOKUP($A15,'RevPAR Raw Data'!$B$6:$BE$43,'RevPAR Raw Data'!AC$1,FALSE)</f>
        <v>-17.073720301248802</v>
      </c>
      <c r="BN15" s="50">
        <f>VLOOKUP($A15,'RevPAR Raw Data'!$B$6:$BE$43,'RevPAR Raw Data'!AE$1,FALSE)</f>
        <v>-12.218881134416399</v>
      </c>
    </row>
    <row r="16" spans="1:66" x14ac:dyDescent="0.45">
      <c r="A16" s="63" t="s">
        <v>88</v>
      </c>
      <c r="B16" s="47">
        <f>VLOOKUP($A16,'Occupancy Raw Data'!$B$8:$BE$45,'Occupancy Raw Data'!G$3,FALSE)</f>
        <v>28.745356995460099</v>
      </c>
      <c r="C16" s="48">
        <f>VLOOKUP($A16,'Occupancy Raw Data'!$B$8:$BE$45,'Occupancy Raw Data'!H$3,FALSE)</f>
        <v>29.003301692117201</v>
      </c>
      <c r="D16" s="48">
        <f>VLOOKUP($A16,'Occupancy Raw Data'!$B$8:$BE$45,'Occupancy Raw Data'!I$3,FALSE)</f>
        <v>36.256706562113003</v>
      </c>
      <c r="E16" s="48">
        <f>VLOOKUP($A16,'Occupancy Raw Data'!$B$8:$BE$45,'Occupancy Raw Data'!J$3,FALSE)</f>
        <v>42.075938918695797</v>
      </c>
      <c r="F16" s="48">
        <f>VLOOKUP($A16,'Occupancy Raw Data'!$B$8:$BE$45,'Occupancy Raw Data'!K$3,FALSE)</f>
        <v>45.4601733388361</v>
      </c>
      <c r="G16" s="49">
        <f>VLOOKUP($A16,'Occupancy Raw Data'!$B$8:$BE$45,'Occupancy Raw Data'!L$3,FALSE)</f>
        <v>36.308295501444398</v>
      </c>
      <c r="H16" s="48">
        <f>VLOOKUP($A16,'Occupancy Raw Data'!$B$8:$BE$45,'Occupancy Raw Data'!N$3,FALSE)</f>
        <v>47.915806851011098</v>
      </c>
      <c r="I16" s="48">
        <f>VLOOKUP($A16,'Occupancy Raw Data'!$B$8:$BE$45,'Occupancy Raw Data'!O$3,FALSE)</f>
        <v>48.9475856376392</v>
      </c>
      <c r="J16" s="49">
        <f>VLOOKUP($A16,'Occupancy Raw Data'!$B$8:$BE$45,'Occupancy Raw Data'!P$3,FALSE)</f>
        <v>48.431696244325202</v>
      </c>
      <c r="K16" s="50">
        <f>VLOOKUP($A16,'Occupancy Raw Data'!$B$8:$BE$45,'Occupancy Raw Data'!R$3,FALSE)</f>
        <v>39.772124285124598</v>
      </c>
      <c r="M16" s="47">
        <f>VLOOKUP($A16,'Occupancy Raw Data'!$B$8:$BE$45,'Occupancy Raw Data'!T$3,FALSE)</f>
        <v>-12.4725102104932</v>
      </c>
      <c r="N16" s="48">
        <f>VLOOKUP($A16,'Occupancy Raw Data'!$B$8:$BE$45,'Occupancy Raw Data'!U$3,FALSE)</f>
        <v>-30.1093983092988</v>
      </c>
      <c r="O16" s="48">
        <f>VLOOKUP($A16,'Occupancy Raw Data'!$B$8:$BE$45,'Occupancy Raw Data'!V$3,FALSE)</f>
        <v>-18.938869665513199</v>
      </c>
      <c r="P16" s="48">
        <f>VLOOKUP($A16,'Occupancy Raw Data'!$B$8:$BE$45,'Occupancy Raw Data'!W$3,FALSE)</f>
        <v>-8.1324622662761801</v>
      </c>
      <c r="Q16" s="48">
        <f>VLOOKUP($A16,'Occupancy Raw Data'!$B$8:$BE$45,'Occupancy Raw Data'!X$3,FALSE)</f>
        <v>7.8052361145094196</v>
      </c>
      <c r="R16" s="49">
        <f>VLOOKUP($A16,'Occupancy Raw Data'!$B$8:$BE$45,'Occupancy Raw Data'!Y$3,FALSE)</f>
        <v>-12.3143626034087</v>
      </c>
      <c r="S16" s="48">
        <f>VLOOKUP($A16,'Occupancy Raw Data'!$B$8:$BE$45,'Occupancy Raw Data'!AA$3,FALSE)</f>
        <v>16.4493480441323</v>
      </c>
      <c r="T16" s="48">
        <f>VLOOKUP($A16,'Occupancy Raw Data'!$B$8:$BE$45,'Occupancy Raw Data'!AB$3,FALSE)</f>
        <v>-6.6876475216365003</v>
      </c>
      <c r="U16" s="49">
        <f>VLOOKUP($A16,'Occupancy Raw Data'!$B$8:$BE$45,'Occupancy Raw Data'!AC$3,FALSE)</f>
        <v>3.4832451499118098</v>
      </c>
      <c r="V16" s="50">
        <f>VLOOKUP($A16,'Occupancy Raw Data'!$B$8:$BE$45,'Occupancy Raw Data'!AE$3,FALSE)</f>
        <v>-7.39584048321779</v>
      </c>
      <c r="X16" s="51">
        <f>VLOOKUP($A16,'ADR Raw Data'!$B$6:$BE$43,'ADR Raw Data'!G$1,FALSE)</f>
        <v>108.153384781048</v>
      </c>
      <c r="Y16" s="52">
        <f>VLOOKUP($A16,'ADR Raw Data'!$B$6:$BE$43,'ADR Raw Data'!H$1,FALSE)</f>
        <v>109.593792244752</v>
      </c>
      <c r="Z16" s="52">
        <f>VLOOKUP($A16,'ADR Raw Data'!$B$6:$BE$43,'ADR Raw Data'!I$1,FALSE)</f>
        <v>107.197361980648</v>
      </c>
      <c r="AA16" s="52">
        <f>VLOOKUP($A16,'ADR Raw Data'!$B$6:$BE$43,'ADR Raw Data'!J$1,FALSE)</f>
        <v>109.869592937714</v>
      </c>
      <c r="AB16" s="52">
        <f>VLOOKUP($A16,'ADR Raw Data'!$B$6:$BE$43,'ADR Raw Data'!K$1,FALSE)</f>
        <v>110.708027689514</v>
      </c>
      <c r="AC16" s="53">
        <f>VLOOKUP($A16,'ADR Raw Data'!$B$6:$BE$43,'ADR Raw Data'!L$1,FALSE)</f>
        <v>109.230052855924</v>
      </c>
      <c r="AD16" s="52">
        <f>VLOOKUP($A16,'ADR Raw Data'!$B$6:$BE$43,'ADR Raw Data'!N$1,FALSE)</f>
        <v>112.418238587424</v>
      </c>
      <c r="AE16" s="52">
        <f>VLOOKUP($A16,'ADR Raw Data'!$B$6:$BE$43,'ADR Raw Data'!O$1,FALSE)</f>
        <v>114.630708263069</v>
      </c>
      <c r="AF16" s="53">
        <f>VLOOKUP($A16,'ADR Raw Data'!$B$6:$BE$43,'ADR Raw Data'!P$1,FALSE)</f>
        <v>113.536256923732</v>
      </c>
      <c r="AG16" s="54">
        <f>VLOOKUP($A16,'ADR Raw Data'!$B$6:$BE$43,'ADR Raw Data'!R$1,FALSE)</f>
        <v>110.728279286958</v>
      </c>
      <c r="AI16" s="47">
        <f>VLOOKUP($A16,'ADR Raw Data'!$B$6:$BE$43,'ADR Raw Data'!T$1,FALSE)</f>
        <v>1.8668556445387501</v>
      </c>
      <c r="AJ16" s="48">
        <f>VLOOKUP($A16,'ADR Raw Data'!$B$6:$BE$43,'ADR Raw Data'!U$1,FALSE)</f>
        <v>6.2609910295361697</v>
      </c>
      <c r="AK16" s="48">
        <f>VLOOKUP($A16,'ADR Raw Data'!$B$6:$BE$43,'ADR Raw Data'!V$1,FALSE)</f>
        <v>2.6870006980172301</v>
      </c>
      <c r="AL16" s="48">
        <f>VLOOKUP($A16,'ADR Raw Data'!$B$6:$BE$43,'ADR Raw Data'!W$1,FALSE)</f>
        <v>6.1925346827675298</v>
      </c>
      <c r="AM16" s="48">
        <f>VLOOKUP($A16,'ADR Raw Data'!$B$6:$BE$43,'ADR Raw Data'!X$1,FALSE)</f>
        <v>8.2996418637431209</v>
      </c>
      <c r="AN16" s="49">
        <f>VLOOKUP($A16,'ADR Raw Data'!$B$6:$BE$43,'ADR Raw Data'!Y$1,FALSE)</f>
        <v>5.2561586730182297</v>
      </c>
      <c r="AO16" s="48">
        <f>VLOOKUP($A16,'ADR Raw Data'!$B$6:$BE$43,'ADR Raw Data'!AA$1,FALSE)</f>
        <v>8.4953923898606898E-2</v>
      </c>
      <c r="AP16" s="48">
        <f>VLOOKUP($A16,'ADR Raw Data'!$B$6:$BE$43,'ADR Raw Data'!AB$1,FALSE)</f>
        <v>-26.633885396823199</v>
      </c>
      <c r="AQ16" s="49">
        <f>VLOOKUP($A16,'ADR Raw Data'!$B$6:$BE$43,'ADR Raw Data'!AC$1,FALSE)</f>
        <v>-17.088644345964902</v>
      </c>
      <c r="AR16" s="50">
        <f>VLOOKUP($A16,'ADR Raw Data'!$B$6:$BE$43,'ADR Raw Data'!AE$1,FALSE)</f>
        <v>-2.95517814522518</v>
      </c>
      <c r="AS16" s="40"/>
      <c r="AT16" s="51">
        <f>VLOOKUP($A16,'RevPAR Raw Data'!$B$6:$BE$43,'RevPAR Raw Data'!G$1,FALSE)</f>
        <v>31.089076557985901</v>
      </c>
      <c r="AU16" s="52">
        <f>VLOOKUP($A16,'RevPAR Raw Data'!$B$6:$BE$43,'RevPAR Raw Data'!H$1,FALSE)</f>
        <v>31.785818200577701</v>
      </c>
      <c r="AV16" s="52">
        <f>VLOOKUP($A16,'RevPAR Raw Data'!$B$6:$BE$43,'RevPAR Raw Data'!I$1,FALSE)</f>
        <v>38.86623297565</v>
      </c>
      <c r="AW16" s="52">
        <f>VLOOKUP($A16,'RevPAR Raw Data'!$B$6:$BE$43,'RevPAR Raw Data'!J$1,FALSE)</f>
        <v>46.228662814692498</v>
      </c>
      <c r="AX16" s="52">
        <f>VLOOKUP($A16,'RevPAR Raw Data'!$B$6:$BE$43,'RevPAR Raw Data'!K$1,FALSE)</f>
        <v>50.328061287659899</v>
      </c>
      <c r="AY16" s="53">
        <f>VLOOKUP($A16,'RevPAR Raw Data'!$B$6:$BE$43,'RevPAR Raw Data'!L$1,FALSE)</f>
        <v>39.659570367313201</v>
      </c>
      <c r="AZ16" s="52">
        <f>VLOOKUP($A16,'RevPAR Raw Data'!$B$6:$BE$43,'RevPAR Raw Data'!N$1,FALSE)</f>
        <v>53.866106066859203</v>
      </c>
      <c r="BA16" s="52">
        <f>VLOOKUP($A16,'RevPAR Raw Data'!$B$6:$BE$43,'RevPAR Raw Data'!O$1,FALSE)</f>
        <v>56.108964094098198</v>
      </c>
      <c r="BB16" s="53">
        <f>VLOOKUP($A16,'RevPAR Raw Data'!$B$6:$BE$43,'RevPAR Raw Data'!P$1,FALSE)</f>
        <v>54.9875350804787</v>
      </c>
      <c r="BC16" s="54">
        <f>VLOOKUP($A16,'RevPAR Raw Data'!$B$6:$BE$43,'RevPAR Raw Data'!R$1,FALSE)</f>
        <v>44.038988856789103</v>
      </c>
      <c r="BE16" s="47">
        <f>VLOOKUP($A16,'RevPAR Raw Data'!$B$6:$BE$43,'RevPAR Raw Data'!T$1,FALSE)</f>
        <v>-10.838498326834699</v>
      </c>
      <c r="BF16" s="48">
        <f>VLOOKUP($A16,'RevPAR Raw Data'!$B$6:$BE$43,'RevPAR Raw Data'!U$1,FALSE)</f>
        <v>-25.733554006955199</v>
      </c>
      <c r="BG16" s="48">
        <f>VLOOKUP($A16,'RevPAR Raw Data'!$B$6:$BE$43,'RevPAR Raw Data'!V$1,FALSE)</f>
        <v>-16.760756527604901</v>
      </c>
      <c r="BH16" s="48">
        <f>VLOOKUP($A16,'RevPAR Raw Data'!$B$6:$BE$43,'RevPAR Raw Data'!W$1,FALSE)</f>
        <v>-2.4435331299107799</v>
      </c>
      <c r="BI16" s="48">
        <f>VLOOKUP($A16,'RevPAR Raw Data'!$B$6:$BE$43,'RevPAR Raw Data'!X$1,FALSE)</f>
        <v>16.7526846223763</v>
      </c>
      <c r="BJ16" s="49">
        <f>VLOOKUP($A16,'RevPAR Raw Data'!$B$6:$BE$43,'RevPAR Raw Data'!Y$1,FALSE)</f>
        <v>-7.7054663683964897</v>
      </c>
      <c r="BK16" s="48">
        <f>VLOOKUP($A16,'RevPAR Raw Data'!$B$6:$BE$43,'RevPAR Raw Data'!AA$1,FALSE)</f>
        <v>16.5482763346502</v>
      </c>
      <c r="BL16" s="48">
        <f>VLOOKUP($A16,'RevPAR Raw Data'!$B$6:$BE$43,'RevPAR Raw Data'!AB$1,FALSE)</f>
        <v>-31.5403525418036</v>
      </c>
      <c r="BM16" s="49">
        <f>VLOOKUP($A16,'RevPAR Raw Data'!$B$6:$BE$43,'RevPAR Raw Data'!AC$1,FALSE)</f>
        <v>-14.200638571419599</v>
      </c>
      <c r="BN16" s="50">
        <f>VLOOKUP($A16,'RevPAR Raw Data'!$B$6:$BE$43,'RevPAR Raw Data'!AE$1,FALSE)</f>
        <v>-10.132458366827199</v>
      </c>
    </row>
    <row r="17" spans="1:66" x14ac:dyDescent="0.45">
      <c r="A17" s="63" t="s">
        <v>89</v>
      </c>
      <c r="B17" s="47">
        <f>VLOOKUP($A17,'Occupancy Raw Data'!$B$8:$BE$45,'Occupancy Raw Data'!G$3,FALSE)</f>
        <v>41.382113821138198</v>
      </c>
      <c r="C17" s="48">
        <f>VLOOKUP($A17,'Occupancy Raw Data'!$B$8:$BE$45,'Occupancy Raw Data'!H$3,FALSE)</f>
        <v>40.069686411149803</v>
      </c>
      <c r="D17" s="48">
        <f>VLOOKUP($A17,'Occupancy Raw Data'!$B$8:$BE$45,'Occupancy Raw Data'!I$3,FALSE)</f>
        <v>41.010452961672399</v>
      </c>
      <c r="E17" s="48">
        <f>VLOOKUP($A17,'Occupancy Raw Data'!$B$8:$BE$45,'Occupancy Raw Data'!J$3,FALSE)</f>
        <v>45.261324041811797</v>
      </c>
      <c r="F17" s="48">
        <f>VLOOKUP($A17,'Occupancy Raw Data'!$B$8:$BE$45,'Occupancy Raw Data'!K$3,FALSE)</f>
        <v>46.1440185830429</v>
      </c>
      <c r="G17" s="49">
        <f>VLOOKUP($A17,'Occupancy Raw Data'!$B$8:$BE$45,'Occupancy Raw Data'!L$3,FALSE)</f>
        <v>42.773519163762998</v>
      </c>
      <c r="H17" s="48">
        <f>VLOOKUP($A17,'Occupancy Raw Data'!$B$8:$BE$45,'Occupancy Raw Data'!N$3,FALSE)</f>
        <v>48.164924506387898</v>
      </c>
      <c r="I17" s="48">
        <f>VLOOKUP($A17,'Occupancy Raw Data'!$B$8:$BE$45,'Occupancy Raw Data'!O$3,FALSE)</f>
        <v>52.903600464576002</v>
      </c>
      <c r="J17" s="49">
        <f>VLOOKUP($A17,'Occupancy Raw Data'!$B$8:$BE$45,'Occupancy Raw Data'!P$3,FALSE)</f>
        <v>50.534262485481896</v>
      </c>
      <c r="K17" s="50">
        <f>VLOOKUP($A17,'Occupancy Raw Data'!$B$8:$BE$45,'Occupancy Raw Data'!R$3,FALSE)</f>
        <v>44.990874398539901</v>
      </c>
      <c r="M17" s="47">
        <f>VLOOKUP($A17,'Occupancy Raw Data'!$B$8:$BE$45,'Occupancy Raw Data'!T$3,FALSE)</f>
        <v>2.6188505614769899</v>
      </c>
      <c r="N17" s="48">
        <f>VLOOKUP($A17,'Occupancy Raw Data'!$B$8:$BE$45,'Occupancy Raw Data'!U$3,FALSE)</f>
        <v>-6.8219024351679201</v>
      </c>
      <c r="O17" s="48">
        <f>VLOOKUP($A17,'Occupancy Raw Data'!$B$8:$BE$45,'Occupancy Raw Data'!V$3,FALSE)</f>
        <v>-8.0192562877247209</v>
      </c>
      <c r="P17" s="48">
        <f>VLOOKUP($A17,'Occupancy Raw Data'!$B$8:$BE$45,'Occupancy Raw Data'!W$3,FALSE)</f>
        <v>-0.47719328953773898</v>
      </c>
      <c r="Q17" s="48">
        <f>VLOOKUP($A17,'Occupancy Raw Data'!$B$8:$BE$45,'Occupancy Raw Data'!X$3,FALSE)</f>
        <v>3.6052183200355699</v>
      </c>
      <c r="R17" s="49">
        <f>VLOOKUP($A17,'Occupancy Raw Data'!$B$8:$BE$45,'Occupancy Raw Data'!Y$3,FALSE)</f>
        <v>-1.86495903569074</v>
      </c>
      <c r="S17" s="48">
        <f>VLOOKUP($A17,'Occupancy Raw Data'!$B$8:$BE$45,'Occupancy Raw Data'!AA$3,FALSE)</f>
        <v>-2.2983283727530499</v>
      </c>
      <c r="T17" s="48">
        <f>VLOOKUP($A17,'Occupancy Raw Data'!$B$8:$BE$45,'Occupancy Raw Data'!AB$3,FALSE)</f>
        <v>-20.7342024773939</v>
      </c>
      <c r="U17" s="49">
        <f>VLOOKUP($A17,'Occupancy Raw Data'!$B$8:$BE$45,'Occupancy Raw Data'!AC$3,FALSE)</f>
        <v>-12.9019807366713</v>
      </c>
      <c r="V17" s="50">
        <f>VLOOKUP($A17,'Occupancy Raw Data'!$B$8:$BE$45,'Occupancy Raw Data'!AE$3,FALSE)</f>
        <v>-5.6998197485550399</v>
      </c>
      <c r="X17" s="51">
        <f>VLOOKUP($A17,'ADR Raw Data'!$B$6:$BE$43,'ADR Raw Data'!G$1,FALSE)</f>
        <v>108.65542801010299</v>
      </c>
      <c r="Y17" s="52">
        <f>VLOOKUP($A17,'ADR Raw Data'!$B$6:$BE$43,'ADR Raw Data'!H$1,FALSE)</f>
        <v>107.912611594202</v>
      </c>
      <c r="Z17" s="52">
        <f>VLOOKUP($A17,'ADR Raw Data'!$B$6:$BE$43,'ADR Raw Data'!I$1,FALSE)</f>
        <v>107.12349192863201</v>
      </c>
      <c r="AA17" s="52">
        <f>VLOOKUP($A17,'ADR Raw Data'!$B$6:$BE$43,'ADR Raw Data'!J$1,FALSE)</f>
        <v>106.95366948935001</v>
      </c>
      <c r="AB17" s="52">
        <f>VLOOKUP($A17,'ADR Raw Data'!$B$6:$BE$43,'ADR Raw Data'!K$1,FALSE)</f>
        <v>108.788839667757</v>
      </c>
      <c r="AC17" s="53">
        <f>VLOOKUP($A17,'ADR Raw Data'!$B$6:$BE$43,'ADR Raw Data'!L$1,FALSE)</f>
        <v>107.891135005973</v>
      </c>
      <c r="AD17" s="52">
        <f>VLOOKUP($A17,'ADR Raw Data'!$B$6:$BE$43,'ADR Raw Data'!N$1,FALSE)</f>
        <v>110.3454352544</v>
      </c>
      <c r="AE17" s="52">
        <f>VLOOKUP($A17,'ADR Raw Data'!$B$6:$BE$43,'ADR Raw Data'!O$1,FALSE)</f>
        <v>118.402289791437</v>
      </c>
      <c r="AF17" s="53">
        <f>VLOOKUP($A17,'ADR Raw Data'!$B$6:$BE$43,'ADR Raw Data'!P$1,FALSE)</f>
        <v>114.56273845093</v>
      </c>
      <c r="AG17" s="54">
        <f>VLOOKUP($A17,'ADR Raw Data'!$B$6:$BE$43,'ADR Raw Data'!R$1,FALSE)</f>
        <v>110.03216956778201</v>
      </c>
      <c r="AI17" s="47">
        <f>VLOOKUP($A17,'ADR Raw Data'!$B$6:$BE$43,'ADR Raw Data'!T$1,FALSE)</f>
        <v>0.82293204297525702</v>
      </c>
      <c r="AJ17" s="48">
        <f>VLOOKUP($A17,'ADR Raw Data'!$B$6:$BE$43,'ADR Raw Data'!U$1,FALSE)</f>
        <v>-2.3613370185072902</v>
      </c>
      <c r="AK17" s="48">
        <f>VLOOKUP($A17,'ADR Raw Data'!$B$6:$BE$43,'ADR Raw Data'!V$1,FALSE)</f>
        <v>-2.1939074620802201</v>
      </c>
      <c r="AL17" s="48">
        <f>VLOOKUP($A17,'ADR Raw Data'!$B$6:$BE$43,'ADR Raw Data'!W$1,FALSE)</f>
        <v>-4.6697249663564699</v>
      </c>
      <c r="AM17" s="48">
        <f>VLOOKUP($A17,'ADR Raw Data'!$B$6:$BE$43,'ADR Raw Data'!X$1,FALSE)</f>
        <v>-1.0000254853097399</v>
      </c>
      <c r="AN17" s="49">
        <f>VLOOKUP($A17,'ADR Raw Data'!$B$6:$BE$43,'ADR Raw Data'!Y$1,FALSE)</f>
        <v>-1.9420547122348699</v>
      </c>
      <c r="AO17" s="48">
        <f>VLOOKUP($A17,'ADR Raw Data'!$B$6:$BE$43,'ADR Raw Data'!AA$1,FALSE)</f>
        <v>-4.0135170494878398</v>
      </c>
      <c r="AP17" s="48">
        <f>VLOOKUP($A17,'ADR Raw Data'!$B$6:$BE$43,'ADR Raw Data'!AB$1,FALSE)</f>
        <v>-18.6345674913123</v>
      </c>
      <c r="AQ17" s="49">
        <f>VLOOKUP($A17,'ADR Raw Data'!$B$6:$BE$43,'ADR Raw Data'!AC$1,FALSE)</f>
        <v>-13.5612049046499</v>
      </c>
      <c r="AR17" s="50">
        <f>VLOOKUP($A17,'ADR Raw Data'!$B$6:$BE$43,'ADR Raw Data'!AE$1,FALSE)</f>
        <v>-6.6325624491040802</v>
      </c>
      <c r="AS17" s="40"/>
      <c r="AT17" s="51">
        <f>VLOOKUP($A17,'RevPAR Raw Data'!$B$6:$BE$43,'RevPAR Raw Data'!G$1,FALSE)</f>
        <v>44.963912891985998</v>
      </c>
      <c r="AU17" s="52">
        <f>VLOOKUP($A17,'RevPAR Raw Data'!$B$6:$BE$43,'RevPAR Raw Data'!H$1,FALSE)</f>
        <v>43.2402450638792</v>
      </c>
      <c r="AV17" s="52">
        <f>VLOOKUP($A17,'RevPAR Raw Data'!$B$6:$BE$43,'RevPAR Raw Data'!I$1,FALSE)</f>
        <v>43.931829268292603</v>
      </c>
      <c r="AW17" s="52">
        <f>VLOOKUP($A17,'RevPAR Raw Data'!$B$6:$BE$43,'RevPAR Raw Data'!J$1,FALSE)</f>
        <v>48.4086469221835</v>
      </c>
      <c r="AX17" s="52">
        <f>VLOOKUP($A17,'RevPAR Raw Data'!$B$6:$BE$43,'RevPAR Raw Data'!K$1,FALSE)</f>
        <v>50.199542392566698</v>
      </c>
      <c r="AY17" s="53">
        <f>VLOOKUP($A17,'RevPAR Raw Data'!$B$6:$BE$43,'RevPAR Raw Data'!L$1,FALSE)</f>
        <v>46.148835307781603</v>
      </c>
      <c r="AZ17" s="52">
        <f>VLOOKUP($A17,'RevPAR Raw Data'!$B$6:$BE$43,'RevPAR Raw Data'!N$1,FALSE)</f>
        <v>53.147795586527202</v>
      </c>
      <c r="BA17" s="52">
        <f>VLOOKUP($A17,'RevPAR Raw Data'!$B$6:$BE$43,'RevPAR Raw Data'!O$1,FALSE)</f>
        <v>62.639074332171802</v>
      </c>
      <c r="BB17" s="53">
        <f>VLOOKUP($A17,'RevPAR Raw Data'!$B$6:$BE$43,'RevPAR Raw Data'!P$1,FALSE)</f>
        <v>57.893434959349499</v>
      </c>
      <c r="BC17" s="54">
        <f>VLOOKUP($A17,'RevPAR Raw Data'!$B$6:$BE$43,'RevPAR Raw Data'!R$1,FALSE)</f>
        <v>49.504435208229602</v>
      </c>
      <c r="BE17" s="47">
        <f>VLOOKUP($A17,'RevPAR Raw Data'!$B$6:$BE$43,'RevPAR Raw Data'!T$1,FALSE)</f>
        <v>3.4633339648802801</v>
      </c>
      <c r="BF17" s="48">
        <f>VLOOKUP($A17,'RevPAR Raw Data'!$B$6:$BE$43,'RevPAR Raw Data'!U$1,FALSE)</f>
        <v>-9.0221513461071403</v>
      </c>
      <c r="BG17" s="48">
        <f>VLOOKUP($A17,'RevPAR Raw Data'!$B$6:$BE$43,'RevPAR Raw Data'!V$1,FALSE)</f>
        <v>-10.0372286877052</v>
      </c>
      <c r="BH17" s="48">
        <f>VLOOKUP($A17,'RevPAR Raw Data'!$B$6:$BE$43,'RevPAR Raw Data'!W$1,FALSE)</f>
        <v>-5.1246346417148896</v>
      </c>
      <c r="BI17" s="48">
        <f>VLOOKUP($A17,'RevPAR Raw Data'!$B$6:$BE$43,'RevPAR Raw Data'!X$1,FALSE)</f>
        <v>2.5691397327244099</v>
      </c>
      <c r="BJ17" s="49">
        <f>VLOOKUP($A17,'RevPAR Raw Data'!$B$6:$BE$43,'RevPAR Raw Data'!Y$1,FALSE)</f>
        <v>-3.7707952230917301</v>
      </c>
      <c r="BK17" s="48">
        <f>VLOOKUP($A17,'RevPAR Raw Data'!$B$6:$BE$43,'RevPAR Raw Data'!AA$1,FALSE)</f>
        <v>-6.2196016211472296</v>
      </c>
      <c r="BL17" s="48">
        <f>VLOOKUP($A17,'RevPAR Raw Data'!$B$6:$BE$43,'RevPAR Raw Data'!AB$1,FALSE)</f>
        <v>-35.505041014270901</v>
      </c>
      <c r="BM17" s="49">
        <f>VLOOKUP($A17,'RevPAR Raw Data'!$B$6:$BE$43,'RevPAR Raw Data'!AC$1,FALSE)</f>
        <v>-24.713521596862702</v>
      </c>
      <c r="BN17" s="50">
        <f>VLOOKUP($A17,'RevPAR Raw Data'!$B$6:$BE$43,'RevPAR Raw Data'!AE$1,FALSE)</f>
        <v>-11.954338093349801</v>
      </c>
    </row>
    <row r="18" spans="1:66" x14ac:dyDescent="0.45">
      <c r="A18" s="63" t="s">
        <v>26</v>
      </c>
      <c r="B18" s="47">
        <f>VLOOKUP($A18,'Occupancy Raw Data'!$B$8:$BE$45,'Occupancy Raw Data'!G$3,FALSE)</f>
        <v>45.106874638937001</v>
      </c>
      <c r="C18" s="48">
        <f>VLOOKUP($A18,'Occupancy Raw Data'!$B$8:$BE$45,'Occupancy Raw Data'!H$3,FALSE)</f>
        <v>42.946273830155903</v>
      </c>
      <c r="D18" s="48">
        <f>VLOOKUP($A18,'Occupancy Raw Data'!$B$8:$BE$45,'Occupancy Raw Data'!I$3,FALSE)</f>
        <v>43.373772385904097</v>
      </c>
      <c r="E18" s="48">
        <f>VLOOKUP($A18,'Occupancy Raw Data'!$B$8:$BE$45,'Occupancy Raw Data'!J$3,FALSE)</f>
        <v>46.135181975736501</v>
      </c>
      <c r="F18" s="48">
        <f>VLOOKUP($A18,'Occupancy Raw Data'!$B$8:$BE$45,'Occupancy Raw Data'!K$3,FALSE)</f>
        <v>48.619295205083702</v>
      </c>
      <c r="G18" s="49">
        <f>VLOOKUP($A18,'Occupancy Raw Data'!$B$8:$BE$45,'Occupancy Raw Data'!L$3,FALSE)</f>
        <v>45.236279607163397</v>
      </c>
      <c r="H18" s="48">
        <f>VLOOKUP($A18,'Occupancy Raw Data'!$B$8:$BE$45,'Occupancy Raw Data'!N$3,FALSE)</f>
        <v>52.882726747544702</v>
      </c>
      <c r="I18" s="48">
        <f>VLOOKUP($A18,'Occupancy Raw Data'!$B$8:$BE$45,'Occupancy Raw Data'!O$3,FALSE)</f>
        <v>50.953206239168097</v>
      </c>
      <c r="J18" s="49">
        <f>VLOOKUP($A18,'Occupancy Raw Data'!$B$8:$BE$45,'Occupancy Raw Data'!P$3,FALSE)</f>
        <v>51.917966493356403</v>
      </c>
      <c r="K18" s="50">
        <f>VLOOKUP($A18,'Occupancy Raw Data'!$B$8:$BE$45,'Occupancy Raw Data'!R$3,FALSE)</f>
        <v>47.145333003218603</v>
      </c>
      <c r="M18" s="47">
        <f>VLOOKUP($A18,'Occupancy Raw Data'!$B$8:$BE$45,'Occupancy Raw Data'!T$3,FALSE)</f>
        <v>5.4443255335929299</v>
      </c>
      <c r="N18" s="48">
        <f>VLOOKUP($A18,'Occupancy Raw Data'!$B$8:$BE$45,'Occupancy Raw Data'!U$3,FALSE)</f>
        <v>3.6122257391050501</v>
      </c>
      <c r="O18" s="48">
        <f>VLOOKUP($A18,'Occupancy Raw Data'!$B$8:$BE$45,'Occupancy Raw Data'!V$3,FALSE)</f>
        <v>0.49708868209212698</v>
      </c>
      <c r="P18" s="48">
        <f>VLOOKUP($A18,'Occupancy Raw Data'!$B$8:$BE$45,'Occupancy Raw Data'!W$3,FALSE)</f>
        <v>5.6227155603238703</v>
      </c>
      <c r="Q18" s="48">
        <f>VLOOKUP($A18,'Occupancy Raw Data'!$B$8:$BE$45,'Occupancy Raw Data'!X$3,FALSE)</f>
        <v>8.7212870038229706</v>
      </c>
      <c r="R18" s="49">
        <f>VLOOKUP($A18,'Occupancy Raw Data'!$B$8:$BE$45,'Occupancy Raw Data'!Y$3,FALSE)</f>
        <v>4.81813315850723</v>
      </c>
      <c r="S18" s="48">
        <f>VLOOKUP($A18,'Occupancy Raw Data'!$B$8:$BE$45,'Occupancy Raw Data'!AA$3,FALSE)</f>
        <v>8.3444879908268099</v>
      </c>
      <c r="T18" s="48">
        <f>VLOOKUP($A18,'Occupancy Raw Data'!$B$8:$BE$45,'Occupancy Raw Data'!AB$3,FALSE)</f>
        <v>-11.9510689309583</v>
      </c>
      <c r="U18" s="49">
        <f>VLOOKUP($A18,'Occupancy Raw Data'!$B$8:$BE$45,'Occupancy Raw Data'!AC$3,FALSE)</f>
        <v>-2.6650602180444798</v>
      </c>
      <c r="V18" s="50">
        <f>VLOOKUP($A18,'Occupancy Raw Data'!$B$8:$BE$45,'Occupancy Raw Data'!AE$3,FALSE)</f>
        <v>2.3425063666945198</v>
      </c>
      <c r="X18" s="51">
        <f>VLOOKUP($A18,'ADR Raw Data'!$B$6:$BE$43,'ADR Raw Data'!G$1,FALSE)</f>
        <v>115.137164446721</v>
      </c>
      <c r="Y18" s="52">
        <f>VLOOKUP($A18,'ADR Raw Data'!$B$6:$BE$43,'ADR Raw Data'!H$1,FALSE)</f>
        <v>116.173268765133</v>
      </c>
      <c r="Z18" s="52">
        <f>VLOOKUP($A18,'ADR Raw Data'!$B$6:$BE$43,'ADR Raw Data'!I$1,FALSE)</f>
        <v>113.381734150239</v>
      </c>
      <c r="AA18" s="52">
        <f>VLOOKUP($A18,'ADR Raw Data'!$B$6:$BE$43,'ADR Raw Data'!J$1,FALSE)</f>
        <v>113.48560981718001</v>
      </c>
      <c r="AB18" s="52">
        <f>VLOOKUP($A18,'ADR Raw Data'!$B$6:$BE$43,'ADR Raw Data'!K$1,FALSE)</f>
        <v>117.934774239543</v>
      </c>
      <c r="AC18" s="53">
        <f>VLOOKUP($A18,'ADR Raw Data'!$B$6:$BE$43,'ADR Raw Data'!L$1,FALSE)</f>
        <v>115.261755721291</v>
      </c>
      <c r="AD18" s="52">
        <f>VLOOKUP($A18,'ADR Raw Data'!$B$6:$BE$43,'ADR Raw Data'!N$1,FALSE)</f>
        <v>116.927268953462</v>
      </c>
      <c r="AE18" s="52">
        <f>VLOOKUP($A18,'ADR Raw Data'!$B$6:$BE$43,'ADR Raw Data'!O$1,FALSE)</f>
        <v>119.55010430839</v>
      </c>
      <c r="AF18" s="53">
        <f>VLOOKUP($A18,'ADR Raw Data'!$B$6:$BE$43,'ADR Raw Data'!P$1,FALSE)</f>
        <v>118.21431734727901</v>
      </c>
      <c r="AG18" s="54">
        <f>VLOOKUP($A18,'ADR Raw Data'!$B$6:$BE$43,'ADR Raw Data'!R$1,FALSE)</f>
        <v>116.190743269264</v>
      </c>
      <c r="AI18" s="47">
        <f>VLOOKUP($A18,'ADR Raw Data'!$B$6:$BE$43,'ADR Raw Data'!T$1,FALSE)</f>
        <v>0.83635008028750402</v>
      </c>
      <c r="AJ18" s="48">
        <f>VLOOKUP($A18,'ADR Raw Data'!$B$6:$BE$43,'ADR Raw Data'!U$1,FALSE)</f>
        <v>1.8715360334810001</v>
      </c>
      <c r="AK18" s="48">
        <f>VLOOKUP($A18,'ADR Raw Data'!$B$6:$BE$43,'ADR Raw Data'!V$1,FALSE)</f>
        <v>1.1793041852539801</v>
      </c>
      <c r="AL18" s="48">
        <f>VLOOKUP($A18,'ADR Raw Data'!$B$6:$BE$43,'ADR Raw Data'!W$1,FALSE)</f>
        <v>-1.1813405688660299</v>
      </c>
      <c r="AM18" s="48">
        <f>VLOOKUP($A18,'ADR Raw Data'!$B$6:$BE$43,'ADR Raw Data'!X$1,FALSE)</f>
        <v>3.75224690857062</v>
      </c>
      <c r="AN18" s="49">
        <f>VLOOKUP($A18,'ADR Raw Data'!$B$6:$BE$43,'ADR Raw Data'!Y$1,FALSE)</f>
        <v>1.3221968666197299</v>
      </c>
      <c r="AO18" s="48">
        <f>VLOOKUP($A18,'ADR Raw Data'!$B$6:$BE$43,'ADR Raw Data'!AA$1,FALSE)</f>
        <v>0.35867227484170799</v>
      </c>
      <c r="AP18" s="48">
        <f>VLOOKUP($A18,'ADR Raw Data'!$B$6:$BE$43,'ADR Raw Data'!AB$1,FALSE)</f>
        <v>-16.240791052664399</v>
      </c>
      <c r="AQ18" s="49">
        <f>VLOOKUP($A18,'ADR Raw Data'!$B$6:$BE$43,'ADR Raw Data'!AC$1,FALSE)</f>
        <v>-9.5760565535837099</v>
      </c>
      <c r="AR18" s="50">
        <f>VLOOKUP($A18,'ADR Raw Data'!$B$6:$BE$43,'ADR Raw Data'!AE$1,FALSE)</f>
        <v>-2.66634977363098</v>
      </c>
      <c r="AS18" s="40"/>
      <c r="AT18" s="51">
        <f>VLOOKUP($A18,'RevPAR Raw Data'!$B$6:$BE$43,'RevPAR Raw Data'!G$1,FALSE)</f>
        <v>51.934776429809297</v>
      </c>
      <c r="AU18" s="52">
        <f>VLOOKUP($A18,'RevPAR Raw Data'!$B$6:$BE$43,'RevPAR Raw Data'!H$1,FALSE)</f>
        <v>49.892090121317104</v>
      </c>
      <c r="AV18" s="52">
        <f>VLOOKUP($A18,'RevPAR Raw Data'!$B$6:$BE$43,'RevPAR Raw Data'!I$1,FALSE)</f>
        <v>49.177935297515802</v>
      </c>
      <c r="AW18" s="52">
        <f>VLOOKUP($A18,'RevPAR Raw Data'!$B$6:$BE$43,'RevPAR Raw Data'!J$1,FALSE)</f>
        <v>52.3567926054303</v>
      </c>
      <c r="AX18" s="52">
        <f>VLOOKUP($A18,'RevPAR Raw Data'!$B$6:$BE$43,'RevPAR Raw Data'!K$1,FALSE)</f>
        <v>57.339056036972799</v>
      </c>
      <c r="AY18" s="53">
        <f>VLOOKUP($A18,'RevPAR Raw Data'!$B$6:$BE$43,'RevPAR Raw Data'!L$1,FALSE)</f>
        <v>52.140130098209099</v>
      </c>
      <c r="AZ18" s="52">
        <f>VLOOKUP($A18,'RevPAR Raw Data'!$B$6:$BE$43,'RevPAR Raw Data'!N$1,FALSE)</f>
        <v>61.834328134026499</v>
      </c>
      <c r="BA18" s="52">
        <f>VLOOKUP($A18,'RevPAR Raw Data'!$B$6:$BE$43,'RevPAR Raw Data'!O$1,FALSE)</f>
        <v>60.914611207394501</v>
      </c>
      <c r="BB18" s="53">
        <f>VLOOKUP($A18,'RevPAR Raw Data'!$B$6:$BE$43,'RevPAR Raw Data'!P$1,FALSE)</f>
        <v>61.374469670710504</v>
      </c>
      <c r="BC18" s="54">
        <f>VLOOKUP($A18,'RevPAR Raw Data'!$B$6:$BE$43,'RevPAR Raw Data'!R$1,FALSE)</f>
        <v>54.778512833209497</v>
      </c>
      <c r="BE18" s="47">
        <f>VLOOKUP($A18,'RevPAR Raw Data'!$B$6:$BE$43,'RevPAR Raw Data'!T$1,FALSE)</f>
        <v>6.3262092348517598</v>
      </c>
      <c r="BF18" s="48">
        <f>VLOOKUP($A18,'RevPAR Raw Data'!$B$6:$BE$43,'RevPAR Raw Data'!U$1,FALSE)</f>
        <v>5.5513658789040896</v>
      </c>
      <c r="BG18" s="48">
        <f>VLOOKUP($A18,'RevPAR Raw Data'!$B$6:$BE$43,'RevPAR Raw Data'!V$1,FALSE)</f>
        <v>1.6822550549784501</v>
      </c>
      <c r="BH18" s="48">
        <f>VLOOKUP($A18,'RevPAR Raw Data'!$B$6:$BE$43,'RevPAR Raw Data'!W$1,FALSE)</f>
        <v>4.3749515714717901</v>
      </c>
      <c r="BI18" s="48">
        <f>VLOOKUP($A18,'RevPAR Raw Data'!$B$6:$BE$43,'RevPAR Raw Data'!X$1,FALSE)</f>
        <v>12.800778134382099</v>
      </c>
      <c r="BJ18" s="49">
        <f>VLOOKUP($A18,'RevPAR Raw Data'!$B$6:$BE$43,'RevPAR Raw Data'!Y$1,FALSE)</f>
        <v>6.2040352307783104</v>
      </c>
      <c r="BK18" s="48">
        <f>VLOOKUP($A18,'RevPAR Raw Data'!$B$6:$BE$43,'RevPAR Raw Data'!AA$1,FALSE)</f>
        <v>8.7330896305691095</v>
      </c>
      <c r="BL18" s="48">
        <f>VLOOKUP($A18,'RevPAR Raw Data'!$B$6:$BE$43,'RevPAR Raw Data'!AB$1,FALSE)</f>
        <v>-26.250911849985901</v>
      </c>
      <c r="BM18" s="49">
        <f>VLOOKUP($A18,'RevPAR Raw Data'!$B$6:$BE$43,'RevPAR Raw Data'!AC$1,FALSE)</f>
        <v>-11.9859090979612</v>
      </c>
      <c r="BN18" s="50">
        <f>VLOOKUP($A18,'RevPAR Raw Data'!$B$6:$BE$43,'RevPAR Raw Data'!AE$1,FALSE)</f>
        <v>-0.38630282014211298</v>
      </c>
    </row>
    <row r="19" spans="1:66" x14ac:dyDescent="0.45">
      <c r="A19" s="63" t="s">
        <v>24</v>
      </c>
      <c r="B19" s="47">
        <f>VLOOKUP($A19,'Occupancy Raw Data'!$B$8:$BE$45,'Occupancy Raw Data'!G$3,FALSE)</f>
        <v>36.986986986986899</v>
      </c>
      <c r="C19" s="48">
        <f>VLOOKUP($A19,'Occupancy Raw Data'!$B$8:$BE$45,'Occupancy Raw Data'!H$3,FALSE)</f>
        <v>35.097597597597499</v>
      </c>
      <c r="D19" s="48">
        <f>VLOOKUP($A19,'Occupancy Raw Data'!$B$8:$BE$45,'Occupancy Raw Data'!I$3,FALSE)</f>
        <v>36.6991991991991</v>
      </c>
      <c r="E19" s="48">
        <f>VLOOKUP($A19,'Occupancy Raw Data'!$B$8:$BE$45,'Occupancy Raw Data'!J$3,FALSE)</f>
        <v>42.905405405405403</v>
      </c>
      <c r="F19" s="48">
        <f>VLOOKUP($A19,'Occupancy Raw Data'!$B$8:$BE$45,'Occupancy Raw Data'!K$3,FALSE)</f>
        <v>44.331831831831799</v>
      </c>
      <c r="G19" s="49">
        <f>VLOOKUP($A19,'Occupancy Raw Data'!$B$8:$BE$45,'Occupancy Raw Data'!L$3,FALSE)</f>
        <v>39.204204204204203</v>
      </c>
      <c r="H19" s="48">
        <f>VLOOKUP($A19,'Occupancy Raw Data'!$B$8:$BE$45,'Occupancy Raw Data'!N$3,FALSE)</f>
        <v>43.493493493493403</v>
      </c>
      <c r="I19" s="48">
        <f>VLOOKUP($A19,'Occupancy Raw Data'!$B$8:$BE$45,'Occupancy Raw Data'!O$3,FALSE)</f>
        <v>43.243243243243199</v>
      </c>
      <c r="J19" s="49">
        <f>VLOOKUP($A19,'Occupancy Raw Data'!$B$8:$BE$45,'Occupancy Raw Data'!P$3,FALSE)</f>
        <v>43.368368368368301</v>
      </c>
      <c r="K19" s="50">
        <f>VLOOKUP($A19,'Occupancy Raw Data'!$B$8:$BE$45,'Occupancy Raw Data'!R$3,FALSE)</f>
        <v>40.393965393965303</v>
      </c>
      <c r="M19" s="47">
        <f>VLOOKUP($A19,'Occupancy Raw Data'!$B$8:$BE$45,'Occupancy Raw Data'!T$3,FALSE)</f>
        <v>-7.3528548339631401</v>
      </c>
      <c r="N19" s="48">
        <f>VLOOKUP($A19,'Occupancy Raw Data'!$B$8:$BE$45,'Occupancy Raw Data'!U$3,FALSE)</f>
        <v>-11.768011239842201</v>
      </c>
      <c r="O19" s="48">
        <f>VLOOKUP($A19,'Occupancy Raw Data'!$B$8:$BE$45,'Occupancy Raw Data'!V$3,FALSE)</f>
        <v>-18.6941038747213</v>
      </c>
      <c r="P19" s="48">
        <f>VLOOKUP($A19,'Occupancy Raw Data'!$B$8:$BE$45,'Occupancy Raw Data'!W$3,FALSE)</f>
        <v>-7.5914210931228201</v>
      </c>
      <c r="Q19" s="48">
        <f>VLOOKUP($A19,'Occupancy Raw Data'!$B$8:$BE$45,'Occupancy Raw Data'!X$3,FALSE)</f>
        <v>0.12780057799525599</v>
      </c>
      <c r="R19" s="49">
        <f>VLOOKUP($A19,'Occupancy Raw Data'!$B$8:$BE$45,'Occupancy Raw Data'!Y$3,FALSE)</f>
        <v>-9.0574295303034305</v>
      </c>
      <c r="S19" s="48">
        <f>VLOOKUP($A19,'Occupancy Raw Data'!$B$8:$BE$45,'Occupancy Raw Data'!AA$3,FALSE)</f>
        <v>-3.1793385966715002</v>
      </c>
      <c r="T19" s="48">
        <f>VLOOKUP($A19,'Occupancy Raw Data'!$B$8:$BE$45,'Occupancy Raw Data'!AB$3,FALSE)</f>
        <v>-22.2180319854738</v>
      </c>
      <c r="U19" s="49">
        <f>VLOOKUP($A19,'Occupancy Raw Data'!$B$8:$BE$45,'Occupancy Raw Data'!AC$3,FALSE)</f>
        <v>-13.7095291661534</v>
      </c>
      <c r="V19" s="50">
        <f>VLOOKUP($A19,'Occupancy Raw Data'!$B$8:$BE$45,'Occupancy Raw Data'!AE$3,FALSE)</f>
        <v>-10.536941423037501</v>
      </c>
      <c r="X19" s="51">
        <f>VLOOKUP($A19,'ADR Raw Data'!$B$6:$BE$43,'ADR Raw Data'!G$1,FALSE)</f>
        <v>110.493548714479</v>
      </c>
      <c r="Y19" s="52">
        <f>VLOOKUP($A19,'ADR Raw Data'!$B$6:$BE$43,'ADR Raw Data'!H$1,FALSE)</f>
        <v>114.217379679144</v>
      </c>
      <c r="Z19" s="52">
        <f>VLOOKUP($A19,'ADR Raw Data'!$B$6:$BE$43,'ADR Raw Data'!I$1,FALSE)</f>
        <v>117.645468803273</v>
      </c>
      <c r="AA19" s="52">
        <f>VLOOKUP($A19,'ADR Raw Data'!$B$6:$BE$43,'ADR Raw Data'!J$1,FALSE)</f>
        <v>119.84450568678901</v>
      </c>
      <c r="AB19" s="52">
        <f>VLOOKUP($A19,'ADR Raw Data'!$B$6:$BE$43,'ADR Raw Data'!K$1,FALSE)</f>
        <v>124.729438329099</v>
      </c>
      <c r="AC19" s="53">
        <f>VLOOKUP($A19,'ADR Raw Data'!$B$6:$BE$43,'ADR Raw Data'!L$1,FALSE)</f>
        <v>117.765610238733</v>
      </c>
      <c r="AD19" s="52">
        <f>VLOOKUP($A19,'ADR Raw Data'!$B$6:$BE$43,'ADR Raw Data'!N$1,FALSE)</f>
        <v>127.84659090909</v>
      </c>
      <c r="AE19" s="52">
        <f>VLOOKUP($A19,'ADR Raw Data'!$B$6:$BE$43,'ADR Raw Data'!O$1,FALSE)</f>
        <v>131.20944155092499</v>
      </c>
      <c r="AF19" s="53">
        <f>VLOOKUP($A19,'ADR Raw Data'!$B$6:$BE$43,'ADR Raw Data'!P$1,FALSE)</f>
        <v>129.523165031736</v>
      </c>
      <c r="AG19" s="54">
        <f>VLOOKUP($A19,'ADR Raw Data'!$B$6:$BE$43,'ADR Raw Data'!R$1,FALSE)</f>
        <v>121.37227321001799</v>
      </c>
      <c r="AI19" s="47">
        <f>VLOOKUP($A19,'ADR Raw Data'!$B$6:$BE$43,'ADR Raw Data'!T$1,FALSE)</f>
        <v>-0.79934786306580397</v>
      </c>
      <c r="AJ19" s="48">
        <f>VLOOKUP($A19,'ADR Raw Data'!$B$6:$BE$43,'ADR Raw Data'!U$1,FALSE)</f>
        <v>2.7635890463864299</v>
      </c>
      <c r="AK19" s="48">
        <f>VLOOKUP($A19,'ADR Raw Data'!$B$6:$BE$43,'ADR Raw Data'!V$1,FALSE)</f>
        <v>0.94447800135529703</v>
      </c>
      <c r="AL19" s="48">
        <f>VLOOKUP($A19,'ADR Raw Data'!$B$6:$BE$43,'ADR Raw Data'!W$1,FALSE)</f>
        <v>2.3139747959775798</v>
      </c>
      <c r="AM19" s="48">
        <f>VLOOKUP($A19,'ADR Raw Data'!$B$6:$BE$43,'ADR Raw Data'!X$1,FALSE)</f>
        <v>6.5262517806609699</v>
      </c>
      <c r="AN19" s="49">
        <f>VLOOKUP($A19,'ADR Raw Data'!$B$6:$BE$43,'ADR Raw Data'!Y$1,FALSE)</f>
        <v>2.5555842876961399</v>
      </c>
      <c r="AO19" s="48">
        <f>VLOOKUP($A19,'ADR Raw Data'!$B$6:$BE$43,'ADR Raw Data'!AA$1,FALSE)</f>
        <v>-3.8692840557181198</v>
      </c>
      <c r="AP19" s="48">
        <f>VLOOKUP($A19,'ADR Raw Data'!$B$6:$BE$43,'ADR Raw Data'!AB$1,FALSE)</f>
        <v>-14.9520398044258</v>
      </c>
      <c r="AQ19" s="49">
        <f>VLOOKUP($A19,'ADR Raw Data'!$B$6:$BE$43,'ADR Raw Data'!AC$1,FALSE)</f>
        <v>-10.5285561152747</v>
      </c>
      <c r="AR19" s="50">
        <f>VLOOKUP($A19,'ADR Raw Data'!$B$6:$BE$43,'ADR Raw Data'!AE$1,FALSE)</f>
        <v>-2.3953274344968398</v>
      </c>
      <c r="AS19" s="40"/>
      <c r="AT19" s="51">
        <f>VLOOKUP($A19,'RevPAR Raw Data'!$B$6:$BE$43,'RevPAR Raw Data'!G$1,FALSE)</f>
        <v>40.868234484484397</v>
      </c>
      <c r="AU19" s="52">
        <f>VLOOKUP($A19,'RevPAR Raw Data'!$B$6:$BE$43,'RevPAR Raw Data'!H$1,FALSE)</f>
        <v>40.087556306306297</v>
      </c>
      <c r="AV19" s="52">
        <f>VLOOKUP($A19,'RevPAR Raw Data'!$B$6:$BE$43,'RevPAR Raw Data'!I$1,FALSE)</f>
        <v>43.174944944944897</v>
      </c>
      <c r="AW19" s="52">
        <f>VLOOKUP($A19,'RevPAR Raw Data'!$B$6:$BE$43,'RevPAR Raw Data'!J$1,FALSE)</f>
        <v>51.419771021020999</v>
      </c>
      <c r="AX19" s="52">
        <f>VLOOKUP($A19,'RevPAR Raw Data'!$B$6:$BE$43,'RevPAR Raw Data'!K$1,FALSE)</f>
        <v>55.294844844844803</v>
      </c>
      <c r="AY19" s="53">
        <f>VLOOKUP($A19,'RevPAR Raw Data'!$B$6:$BE$43,'RevPAR Raw Data'!L$1,FALSE)</f>
        <v>46.169070320320301</v>
      </c>
      <c r="AZ19" s="52">
        <f>VLOOKUP($A19,'RevPAR Raw Data'!$B$6:$BE$43,'RevPAR Raw Data'!N$1,FALSE)</f>
        <v>55.6049486986986</v>
      </c>
      <c r="BA19" s="52">
        <f>VLOOKUP($A19,'RevPAR Raw Data'!$B$6:$BE$43,'RevPAR Raw Data'!O$1,FALSE)</f>
        <v>56.739217967967903</v>
      </c>
      <c r="BB19" s="53">
        <f>VLOOKUP($A19,'RevPAR Raw Data'!$B$6:$BE$43,'RevPAR Raw Data'!P$1,FALSE)</f>
        <v>56.172083333333298</v>
      </c>
      <c r="BC19" s="54">
        <f>VLOOKUP($A19,'RevPAR Raw Data'!$B$6:$BE$43,'RevPAR Raw Data'!R$1,FALSE)</f>
        <v>49.027074038324002</v>
      </c>
      <c r="BE19" s="47">
        <f>VLOOKUP($A19,'RevPAR Raw Data'!$B$6:$BE$43,'RevPAR Raw Data'!T$1,FALSE)</f>
        <v>-8.0934278090393299</v>
      </c>
      <c r="BF19" s="48">
        <f>VLOOKUP($A19,'RevPAR Raw Data'!$B$6:$BE$43,'RevPAR Raw Data'!U$1,FALSE)</f>
        <v>-9.3296416630575898</v>
      </c>
      <c r="BG19" s="48">
        <f>VLOOKUP($A19,'RevPAR Raw Data'!$B$6:$BE$43,'RevPAR Raw Data'!V$1,FALSE)</f>
        <v>-17.926187572013198</v>
      </c>
      <c r="BH19" s="48">
        <f>VLOOKUP($A19,'RevPAR Raw Data'!$B$6:$BE$43,'RevPAR Raw Data'!W$1,FALSE)</f>
        <v>-5.4531098678966199</v>
      </c>
      <c r="BI19" s="48">
        <f>VLOOKUP($A19,'RevPAR Raw Data'!$B$6:$BE$43,'RevPAR Raw Data'!X$1,FALSE)</f>
        <v>6.6623929461533402</v>
      </c>
      <c r="BJ19" s="49">
        <f>VLOOKUP($A19,'RevPAR Raw Data'!$B$6:$BE$43,'RevPAR Raw Data'!Y$1,FALSE)</f>
        <v>-6.7333154885528703</v>
      </c>
      <c r="BK19" s="48">
        <f>VLOOKUP($A19,'RevPAR Raw Data'!$B$6:$BE$43,'RevPAR Raw Data'!AA$1,FALSE)</f>
        <v>-6.9256050109913296</v>
      </c>
      <c r="BL19" s="48">
        <f>VLOOKUP($A19,'RevPAR Raw Data'!$B$6:$BE$43,'RevPAR Raw Data'!AB$1,FALSE)</f>
        <v>-33.848022803671498</v>
      </c>
      <c r="BM19" s="49">
        <f>VLOOKUP($A19,'RevPAR Raw Data'!$B$6:$BE$43,'RevPAR Raw Data'!AC$1,FALSE)</f>
        <v>-22.794669810029699</v>
      </c>
      <c r="BN19" s="50">
        <f>VLOOKUP($A19,'RevPAR Raw Data'!$B$6:$BE$43,'RevPAR Raw Data'!AE$1,FALSE)</f>
        <v>-12.679874608871399</v>
      </c>
    </row>
    <row r="20" spans="1:66" x14ac:dyDescent="0.45">
      <c r="A20" s="63" t="s">
        <v>27</v>
      </c>
      <c r="B20" s="47">
        <f>VLOOKUP($A20,'Occupancy Raw Data'!$B$8:$BE$45,'Occupancy Raw Data'!G$3,FALSE)</f>
        <v>40.087377494391298</v>
      </c>
      <c r="C20" s="48">
        <f>VLOOKUP($A20,'Occupancy Raw Data'!$B$8:$BE$45,'Occupancy Raw Data'!H$3,FALSE)</f>
        <v>40.028338646829603</v>
      </c>
      <c r="D20" s="48">
        <f>VLOOKUP($A20,'Occupancy Raw Data'!$B$8:$BE$45,'Occupancy Raw Data'!I$3,FALSE)</f>
        <v>46.463573031054402</v>
      </c>
      <c r="E20" s="48">
        <f>VLOOKUP($A20,'Occupancy Raw Data'!$B$8:$BE$45,'Occupancy Raw Data'!J$3,FALSE)</f>
        <v>51.434643995749198</v>
      </c>
      <c r="F20" s="48">
        <f>VLOOKUP($A20,'Occupancy Raw Data'!$B$8:$BE$45,'Occupancy Raw Data'!K$3,FALSE)</f>
        <v>48.931396859133301</v>
      </c>
      <c r="G20" s="49">
        <f>VLOOKUP($A20,'Occupancy Raw Data'!$B$8:$BE$45,'Occupancy Raw Data'!L$3,FALSE)</f>
        <v>45.389066005431502</v>
      </c>
      <c r="H20" s="48">
        <f>VLOOKUP($A20,'Occupancy Raw Data'!$B$8:$BE$45,'Occupancy Raw Data'!N$3,FALSE)</f>
        <v>50.253867044515196</v>
      </c>
      <c r="I20" s="48">
        <f>VLOOKUP($A20,'Occupancy Raw Data'!$B$8:$BE$45,'Occupancy Raw Data'!O$3,FALSE)</f>
        <v>49.616247490848899</v>
      </c>
      <c r="J20" s="49">
        <f>VLOOKUP($A20,'Occupancy Raw Data'!$B$8:$BE$45,'Occupancy Raw Data'!P$3,FALSE)</f>
        <v>49.935057267682097</v>
      </c>
      <c r="K20" s="50">
        <f>VLOOKUP($A20,'Occupancy Raw Data'!$B$8:$BE$45,'Occupancy Raw Data'!R$3,FALSE)</f>
        <v>46.687920651788801</v>
      </c>
      <c r="M20" s="47">
        <f>VLOOKUP($A20,'Occupancy Raw Data'!$B$8:$BE$45,'Occupancy Raw Data'!T$3,FALSE)</f>
        <v>-10.545561728685101</v>
      </c>
      <c r="N20" s="48">
        <f>VLOOKUP($A20,'Occupancy Raw Data'!$B$8:$BE$45,'Occupancy Raw Data'!U$3,FALSE)</f>
        <v>-17.693325271356901</v>
      </c>
      <c r="O20" s="48">
        <f>VLOOKUP($A20,'Occupancy Raw Data'!$B$8:$BE$45,'Occupancy Raw Data'!V$3,FALSE)</f>
        <v>-16.024735430174101</v>
      </c>
      <c r="P20" s="48">
        <f>VLOOKUP($A20,'Occupancy Raw Data'!$B$8:$BE$45,'Occupancy Raw Data'!W$3,FALSE)</f>
        <v>-3.5873768734859901</v>
      </c>
      <c r="Q20" s="48">
        <f>VLOOKUP($A20,'Occupancy Raw Data'!$B$8:$BE$45,'Occupancy Raw Data'!X$3,FALSE)</f>
        <v>-2.49802295695534</v>
      </c>
      <c r="R20" s="49">
        <f>VLOOKUP($A20,'Occupancy Raw Data'!$B$8:$BE$45,'Occupancy Raw Data'!Y$3,FALSE)</f>
        <v>-10.0529414441</v>
      </c>
      <c r="S20" s="48">
        <f>VLOOKUP($A20,'Occupancy Raw Data'!$B$8:$BE$45,'Occupancy Raw Data'!AA$3,FALSE)</f>
        <v>-0.94667194543421296</v>
      </c>
      <c r="T20" s="48">
        <f>VLOOKUP($A20,'Occupancy Raw Data'!$B$8:$BE$45,'Occupancy Raw Data'!AB$3,FALSE)</f>
        <v>-9.1110200676050894</v>
      </c>
      <c r="U20" s="49">
        <f>VLOOKUP($A20,'Occupancy Raw Data'!$B$8:$BE$45,'Occupancy Raw Data'!AC$3,FALSE)</f>
        <v>-5.1782897582742198</v>
      </c>
      <c r="V20" s="50">
        <f>VLOOKUP($A20,'Occupancy Raw Data'!$B$8:$BE$45,'Occupancy Raw Data'!AE$3,FALSE)</f>
        <v>-8.6173444006726498</v>
      </c>
      <c r="X20" s="51">
        <f>VLOOKUP($A20,'ADR Raw Data'!$B$6:$BE$43,'ADR Raw Data'!G$1,FALSE)</f>
        <v>86.452980854197307</v>
      </c>
      <c r="Y20" s="52">
        <f>VLOOKUP($A20,'ADR Raw Data'!$B$6:$BE$43,'ADR Raw Data'!H$1,FALSE)</f>
        <v>85.595029498524994</v>
      </c>
      <c r="Z20" s="52">
        <f>VLOOKUP($A20,'ADR Raw Data'!$B$6:$BE$43,'ADR Raw Data'!I$1,FALSE)</f>
        <v>87.324493011435806</v>
      </c>
      <c r="AA20" s="52">
        <f>VLOOKUP($A20,'ADR Raw Data'!$B$6:$BE$43,'ADR Raw Data'!J$1,FALSE)</f>
        <v>87.641026170798796</v>
      </c>
      <c r="AB20" s="52">
        <f>VLOOKUP($A20,'ADR Raw Data'!$B$6:$BE$43,'ADR Raw Data'!K$1,FALSE)</f>
        <v>88.148163610038594</v>
      </c>
      <c r="AC20" s="53">
        <f>VLOOKUP($A20,'ADR Raw Data'!$B$6:$BE$43,'ADR Raw Data'!L$1,FALSE)</f>
        <v>87.1148387096774</v>
      </c>
      <c r="AD20" s="52">
        <f>VLOOKUP($A20,'ADR Raw Data'!$B$6:$BE$43,'ADR Raw Data'!N$1,FALSE)</f>
        <v>92.704678101503703</v>
      </c>
      <c r="AE20" s="52">
        <f>VLOOKUP($A20,'ADR Raw Data'!$B$6:$BE$43,'ADR Raw Data'!O$1,FALSE)</f>
        <v>93.412710613993298</v>
      </c>
      <c r="AF20" s="53">
        <f>VLOOKUP($A20,'ADR Raw Data'!$B$6:$BE$43,'ADR Raw Data'!P$1,FALSE)</f>
        <v>93.056434145187893</v>
      </c>
      <c r="AG20" s="54">
        <f>VLOOKUP($A20,'ADR Raw Data'!$B$6:$BE$43,'ADR Raw Data'!R$1,FALSE)</f>
        <v>88.930505094298695</v>
      </c>
      <c r="AI20" s="47">
        <f>VLOOKUP($A20,'ADR Raw Data'!$B$6:$BE$43,'ADR Raw Data'!T$1,FALSE)</f>
        <v>2.1600858967194601</v>
      </c>
      <c r="AJ20" s="48">
        <f>VLOOKUP($A20,'ADR Raw Data'!$B$6:$BE$43,'ADR Raw Data'!U$1,FALSE)</f>
        <v>-0.97469090860705399</v>
      </c>
      <c r="AK20" s="48">
        <f>VLOOKUP($A20,'ADR Raw Data'!$B$6:$BE$43,'ADR Raw Data'!V$1,FALSE)</f>
        <v>-1.46792690940035</v>
      </c>
      <c r="AL20" s="48">
        <f>VLOOKUP($A20,'ADR Raw Data'!$B$6:$BE$43,'ADR Raw Data'!W$1,FALSE)</f>
        <v>0.160847467196225</v>
      </c>
      <c r="AM20" s="48">
        <f>VLOOKUP($A20,'ADR Raw Data'!$B$6:$BE$43,'ADR Raw Data'!X$1,FALSE)</f>
        <v>1.7436266836993</v>
      </c>
      <c r="AN20" s="49">
        <f>VLOOKUP($A20,'ADR Raw Data'!$B$6:$BE$43,'ADR Raw Data'!Y$1,FALSE)</f>
        <v>0.29351528164791302</v>
      </c>
      <c r="AO20" s="48">
        <f>VLOOKUP($A20,'ADR Raw Data'!$B$6:$BE$43,'ADR Raw Data'!AA$1,FALSE)</f>
        <v>1.70017066527101</v>
      </c>
      <c r="AP20" s="48">
        <f>VLOOKUP($A20,'ADR Raw Data'!$B$6:$BE$43,'ADR Raw Data'!AB$1,FALSE)</f>
        <v>-4.5255400315750203</v>
      </c>
      <c r="AQ20" s="49">
        <f>VLOOKUP($A20,'ADR Raw Data'!$B$6:$BE$43,'ADR Raw Data'!AC$1,FALSE)</f>
        <v>-1.6525546668928801</v>
      </c>
      <c r="AR20" s="50">
        <f>VLOOKUP($A20,'ADR Raw Data'!$B$6:$BE$43,'ADR Raw Data'!AE$1,FALSE)</f>
        <v>-0.240934925738058</v>
      </c>
      <c r="AS20" s="40"/>
      <c r="AT20" s="51">
        <f>VLOOKUP($A20,'RevPAR Raw Data'!$B$6:$BE$43,'RevPAR Raw Data'!G$1,FALSE)</f>
        <v>34.656732790175901</v>
      </c>
      <c r="AU20" s="52">
        <f>VLOOKUP($A20,'RevPAR Raw Data'!$B$6:$BE$43,'RevPAR Raw Data'!H$1,FALSE)</f>
        <v>34.262268272523301</v>
      </c>
      <c r="AV20" s="52">
        <f>VLOOKUP($A20,'RevPAR Raw Data'!$B$6:$BE$43,'RevPAR Raw Data'!I$1,FALSE)</f>
        <v>40.574079584366501</v>
      </c>
      <c r="AW20" s="52">
        <f>VLOOKUP($A20,'RevPAR Raw Data'!$B$6:$BE$43,'RevPAR Raw Data'!J$1,FALSE)</f>
        <v>45.077849805171802</v>
      </c>
      <c r="AX20" s="52">
        <f>VLOOKUP($A20,'RevPAR Raw Data'!$B$6:$BE$43,'RevPAR Raw Data'!K$1,FALSE)</f>
        <v>43.132127760066098</v>
      </c>
      <c r="AY20" s="53">
        <f>VLOOKUP($A20,'RevPAR Raw Data'!$B$6:$BE$43,'RevPAR Raw Data'!L$1,FALSE)</f>
        <v>39.540611642460703</v>
      </c>
      <c r="AZ20" s="52">
        <f>VLOOKUP($A20,'RevPAR Raw Data'!$B$6:$BE$43,'RevPAR Raw Data'!N$1,FALSE)</f>
        <v>46.5876856771755</v>
      </c>
      <c r="BA20" s="52">
        <f>VLOOKUP($A20,'RevPAR Raw Data'!$B$6:$BE$43,'RevPAR Raw Data'!O$1,FALSE)</f>
        <v>46.3478816861494</v>
      </c>
      <c r="BB20" s="53">
        <f>VLOOKUP($A20,'RevPAR Raw Data'!$B$6:$BE$43,'RevPAR Raw Data'!P$1,FALSE)</f>
        <v>46.467783681662503</v>
      </c>
      <c r="BC20" s="54">
        <f>VLOOKUP($A20,'RevPAR Raw Data'!$B$6:$BE$43,'RevPAR Raw Data'!R$1,FALSE)</f>
        <v>41.519803653661199</v>
      </c>
      <c r="BE20" s="47">
        <f>VLOOKUP($A20,'RevPAR Raw Data'!$B$6:$BE$43,'RevPAR Raw Data'!T$1,FALSE)</f>
        <v>-8.6132690235968408</v>
      </c>
      <c r="BF20" s="48">
        <f>VLOOKUP($A20,'RevPAR Raw Data'!$B$6:$BE$43,'RevPAR Raw Data'!U$1,FALSE)</f>
        <v>-18.495560947113798</v>
      </c>
      <c r="BG20" s="48">
        <f>VLOOKUP($A20,'RevPAR Raw Data'!$B$6:$BE$43,'RevPAR Raw Data'!V$1,FALSE)</f>
        <v>-17.257430936034702</v>
      </c>
      <c r="BH20" s="48">
        <f>VLOOKUP($A20,'RevPAR Raw Data'!$B$6:$BE$43,'RevPAR Raw Data'!W$1,FALSE)</f>
        <v>-3.4322996111295501</v>
      </c>
      <c r="BI20" s="48">
        <f>VLOOKUP($A20,'RevPAR Raw Data'!$B$6:$BE$43,'RevPAR Raw Data'!X$1,FALSE)</f>
        <v>-0.797952468098446</v>
      </c>
      <c r="BJ20" s="49">
        <f>VLOOKUP($A20,'RevPAR Raw Data'!$B$6:$BE$43,'RevPAR Raw Data'!Y$1,FALSE)</f>
        <v>-9.7889330818456806</v>
      </c>
      <c r="BK20" s="48">
        <f>VLOOKUP($A20,'RevPAR Raw Data'!$B$6:$BE$43,'RevPAR Raw Data'!AA$1,FALSE)</f>
        <v>0.73740368112417298</v>
      </c>
      <c r="BL20" s="48">
        <f>VLOOKUP($A20,'RevPAR Raw Data'!$B$6:$BE$43,'RevPAR Raw Data'!AB$1,FALSE)</f>
        <v>-13.2242372387358</v>
      </c>
      <c r="BM20" s="49">
        <f>VLOOKUP($A20,'RevPAR Raw Data'!$B$6:$BE$43,'RevPAR Raw Data'!AC$1,FALSE)</f>
        <v>-6.7452703561015097</v>
      </c>
      <c r="BN20" s="50">
        <f>VLOOKUP($A20,'RevPAR Raw Data'!$B$6:$BE$43,'RevPAR Raw Data'!AE$1,FALSE)</f>
        <v>-8.8375171340783503</v>
      </c>
    </row>
    <row r="21" spans="1:66" x14ac:dyDescent="0.45">
      <c r="A21" s="63" t="s">
        <v>90</v>
      </c>
      <c r="B21" s="47">
        <f>VLOOKUP($A21,'Occupancy Raw Data'!$B$8:$BE$45,'Occupancy Raw Data'!G$3,FALSE)</f>
        <v>41.130715234300801</v>
      </c>
      <c r="C21" s="48">
        <f>VLOOKUP($A21,'Occupancy Raw Data'!$B$8:$BE$45,'Occupancy Raw Data'!H$3,FALSE)</f>
        <v>39.347372415101397</v>
      </c>
      <c r="D21" s="48">
        <f>VLOOKUP($A21,'Occupancy Raw Data'!$B$8:$BE$45,'Occupancy Raw Data'!I$3,FALSE)</f>
        <v>42.088787706317497</v>
      </c>
      <c r="E21" s="48">
        <f>VLOOKUP($A21,'Occupancy Raw Data'!$B$8:$BE$45,'Occupancy Raw Data'!J$3,FALSE)</f>
        <v>44.118763043065798</v>
      </c>
      <c r="F21" s="48">
        <f>VLOOKUP($A21,'Occupancy Raw Data'!$B$8:$BE$45,'Occupancy Raw Data'!K$3,FALSE)</f>
        <v>47.249098842724301</v>
      </c>
      <c r="G21" s="49">
        <f>VLOOKUP($A21,'Occupancy Raw Data'!$B$8:$BE$45,'Occupancy Raw Data'!L$3,FALSE)</f>
        <v>42.786947448302001</v>
      </c>
      <c r="H21" s="48">
        <f>VLOOKUP($A21,'Occupancy Raw Data'!$B$8:$BE$45,'Occupancy Raw Data'!N$3,FALSE)</f>
        <v>49.165243786757699</v>
      </c>
      <c r="I21" s="48">
        <f>VLOOKUP($A21,'Occupancy Raw Data'!$B$8:$BE$45,'Occupancy Raw Data'!O$3,FALSE)</f>
        <v>46.983494593056299</v>
      </c>
      <c r="J21" s="49">
        <f>VLOOKUP($A21,'Occupancy Raw Data'!$B$8:$BE$45,'Occupancy Raw Data'!P$3,FALSE)</f>
        <v>48.074369189907003</v>
      </c>
      <c r="K21" s="50">
        <f>VLOOKUP($A21,'Occupancy Raw Data'!$B$8:$BE$45,'Occupancy Raw Data'!R$3,FALSE)</f>
        <v>44.297639374474798</v>
      </c>
      <c r="M21" s="47">
        <f>VLOOKUP($A21,'Occupancy Raw Data'!$B$8:$BE$45,'Occupancy Raw Data'!T$3,FALSE)</f>
        <v>-1.23006833712984</v>
      </c>
      <c r="N21" s="48">
        <f>VLOOKUP($A21,'Occupancy Raw Data'!$B$8:$BE$45,'Occupancy Raw Data'!U$3,FALSE)</f>
        <v>-12.636899747261999</v>
      </c>
      <c r="O21" s="48">
        <f>VLOOKUP($A21,'Occupancy Raw Data'!$B$8:$BE$45,'Occupancy Raw Data'!V$3,FALSE)</f>
        <v>-10.1276078590236</v>
      </c>
      <c r="P21" s="48">
        <f>VLOOKUP($A21,'Occupancy Raw Data'!$B$8:$BE$45,'Occupancy Raw Data'!W$3,FALSE)</f>
        <v>-3.1041666666666599</v>
      </c>
      <c r="Q21" s="48">
        <f>VLOOKUP($A21,'Occupancy Raw Data'!$B$8:$BE$45,'Occupancy Raw Data'!X$3,FALSE)</f>
        <v>4.4891965596811403</v>
      </c>
      <c r="R21" s="49">
        <f>VLOOKUP($A21,'Occupancy Raw Data'!$B$8:$BE$45,'Occupancy Raw Data'!Y$3,FALSE)</f>
        <v>-4.6062092885542603</v>
      </c>
      <c r="S21" s="48">
        <f>VLOOKUP($A21,'Occupancy Raw Data'!$B$8:$BE$45,'Occupancy Raw Data'!AA$3,FALSE)</f>
        <v>8.1594323873121795</v>
      </c>
      <c r="T21" s="48">
        <f>VLOOKUP($A21,'Occupancy Raw Data'!$B$8:$BE$45,'Occupancy Raw Data'!AB$3,FALSE)</f>
        <v>-5.7469077069457599</v>
      </c>
      <c r="U21" s="49">
        <f>VLOOKUP($A21,'Occupancy Raw Data'!$B$8:$BE$45,'Occupancy Raw Data'!AC$3,FALSE)</f>
        <v>0.88583656812978895</v>
      </c>
      <c r="V21" s="50">
        <f>VLOOKUP($A21,'Occupancy Raw Data'!$B$8:$BE$45,'Occupancy Raw Data'!AE$3,FALSE)</f>
        <v>-2.9683279408708998</v>
      </c>
      <c r="X21" s="51">
        <f>VLOOKUP($A21,'ADR Raw Data'!$B$6:$BE$43,'ADR Raw Data'!G$1,FALSE)</f>
        <v>90.3095387453874</v>
      </c>
      <c r="Y21" s="52">
        <f>VLOOKUP($A21,'ADR Raw Data'!$B$6:$BE$43,'ADR Raw Data'!H$1,FALSE)</f>
        <v>89.979334619093507</v>
      </c>
      <c r="Z21" s="52">
        <f>VLOOKUP($A21,'ADR Raw Data'!$B$6:$BE$43,'ADR Raw Data'!I$1,FALSE)</f>
        <v>90.686238449402694</v>
      </c>
      <c r="AA21" s="52">
        <f>VLOOKUP($A21,'ADR Raw Data'!$B$6:$BE$43,'ADR Raw Data'!J$1,FALSE)</f>
        <v>92.596278219737599</v>
      </c>
      <c r="AB21" s="52">
        <f>VLOOKUP($A21,'ADR Raw Data'!$B$6:$BE$43,'ADR Raw Data'!K$1,FALSE)</f>
        <v>92.761567958241301</v>
      </c>
      <c r="AC21" s="53">
        <f>VLOOKUP($A21,'ADR Raw Data'!$B$6:$BE$43,'ADR Raw Data'!L$1,FALSE)</f>
        <v>91.336050192878901</v>
      </c>
      <c r="AD21" s="52">
        <f>VLOOKUP($A21,'ADR Raw Data'!$B$6:$BE$43,'ADR Raw Data'!N$1,FALSE)</f>
        <v>93.111524213775795</v>
      </c>
      <c r="AE21" s="52">
        <f>VLOOKUP($A21,'ADR Raw Data'!$B$6:$BE$43,'ADR Raw Data'!O$1,FALSE)</f>
        <v>91.753276801938199</v>
      </c>
      <c r="AF21" s="53">
        <f>VLOOKUP($A21,'ADR Raw Data'!$B$6:$BE$43,'ADR Raw Data'!P$1,FALSE)</f>
        <v>92.447810773480597</v>
      </c>
      <c r="AG21" s="54">
        <f>VLOOKUP($A21,'ADR Raw Data'!$B$6:$BE$43,'ADR Raw Data'!R$1,FALSE)</f>
        <v>91.680777937532497</v>
      </c>
      <c r="AI21" s="47">
        <f>VLOOKUP($A21,'ADR Raw Data'!$B$6:$BE$43,'ADR Raw Data'!T$1,FALSE)</f>
        <v>-2.1304969350705498</v>
      </c>
      <c r="AJ21" s="48">
        <f>VLOOKUP($A21,'ADR Raw Data'!$B$6:$BE$43,'ADR Raw Data'!U$1,FALSE)</f>
        <v>-4.0080235539806299</v>
      </c>
      <c r="AK21" s="48">
        <f>VLOOKUP($A21,'ADR Raw Data'!$B$6:$BE$43,'ADR Raw Data'!V$1,FALSE)</f>
        <v>-5.5839050687723297</v>
      </c>
      <c r="AL21" s="48">
        <f>VLOOKUP($A21,'ADR Raw Data'!$B$6:$BE$43,'ADR Raw Data'!W$1,FALSE)</f>
        <v>-0.74280509839527997</v>
      </c>
      <c r="AM21" s="48">
        <f>VLOOKUP($A21,'ADR Raw Data'!$B$6:$BE$43,'ADR Raw Data'!X$1,FALSE)</f>
        <v>1.43881716732121</v>
      </c>
      <c r="AN21" s="49">
        <f>VLOOKUP($A21,'ADR Raw Data'!$B$6:$BE$43,'ADR Raw Data'!Y$1,FALSE)</f>
        <v>-2.2050898914238699</v>
      </c>
      <c r="AO21" s="48">
        <f>VLOOKUP($A21,'ADR Raw Data'!$B$6:$BE$43,'ADR Raw Data'!AA$1,FALSE)</f>
        <v>0.55462951041840203</v>
      </c>
      <c r="AP21" s="48">
        <f>VLOOKUP($A21,'ADR Raw Data'!$B$6:$BE$43,'ADR Raw Data'!AB$1,FALSE)</f>
        <v>-10.5614988323634</v>
      </c>
      <c r="AQ21" s="49">
        <f>VLOOKUP($A21,'ADR Raw Data'!$B$6:$BE$43,'ADR Raw Data'!AC$1,FALSE)</f>
        <v>-5.4950284846674204</v>
      </c>
      <c r="AR21" s="50">
        <f>VLOOKUP($A21,'ADR Raw Data'!$B$6:$BE$43,'ADR Raw Data'!AE$1,FALSE)</f>
        <v>-3.2045246054293899</v>
      </c>
      <c r="AS21" s="40"/>
      <c r="AT21" s="51">
        <f>VLOOKUP($A21,'RevPAR Raw Data'!$B$6:$BE$43,'RevPAR Raw Data'!G$1,FALSE)</f>
        <v>37.144959210775902</v>
      </c>
      <c r="AU21" s="52">
        <f>VLOOKUP($A21,'RevPAR Raw Data'!$B$6:$BE$43,'RevPAR Raw Data'!H$1,FALSE)</f>
        <v>35.404503889205003</v>
      </c>
      <c r="AV21" s="52">
        <f>VLOOKUP($A21,'RevPAR Raw Data'!$B$6:$BE$43,'RevPAR Raw Data'!I$1,FALSE)</f>
        <v>38.168738379814002</v>
      </c>
      <c r="AW21" s="52">
        <f>VLOOKUP($A21,'RevPAR Raw Data'!$B$6:$BE$43,'RevPAR Raw Data'!J$1,FALSE)</f>
        <v>40.852332574464</v>
      </c>
      <c r="AX21" s="52">
        <f>VLOOKUP($A21,'RevPAR Raw Data'!$B$6:$BE$43,'RevPAR Raw Data'!K$1,FALSE)</f>
        <v>43.8290049326503</v>
      </c>
      <c r="AY21" s="53">
        <f>VLOOKUP($A21,'RevPAR Raw Data'!$B$6:$BE$43,'RevPAR Raw Data'!L$1,FALSE)</f>
        <v>39.0799077973819</v>
      </c>
      <c r="AZ21" s="52">
        <f>VLOOKUP($A21,'RevPAR Raw Data'!$B$6:$BE$43,'RevPAR Raw Data'!N$1,FALSE)</f>
        <v>45.778507873268801</v>
      </c>
      <c r="BA21" s="52">
        <f>VLOOKUP($A21,'RevPAR Raw Data'!$B$6:$BE$43,'RevPAR Raw Data'!O$1,FALSE)</f>
        <v>43.108895845190602</v>
      </c>
      <c r="BB21" s="53">
        <f>VLOOKUP($A21,'RevPAR Raw Data'!$B$6:$BE$43,'RevPAR Raw Data'!P$1,FALSE)</f>
        <v>44.443701859229698</v>
      </c>
      <c r="BC21" s="54">
        <f>VLOOKUP($A21,'RevPAR Raw Data'!$B$6:$BE$43,'RevPAR Raw Data'!R$1,FALSE)</f>
        <v>40.612420386481197</v>
      </c>
      <c r="BE21" s="47">
        <f>VLOOKUP($A21,'RevPAR Raw Data'!$B$6:$BE$43,'RevPAR Raw Data'!T$1,FALSE)</f>
        <v>-3.33435870397857</v>
      </c>
      <c r="BF21" s="48">
        <f>VLOOKUP($A21,'RevPAR Raw Data'!$B$6:$BE$43,'RevPAR Raw Data'!U$1,FALSE)</f>
        <v>-16.138433382879398</v>
      </c>
      <c r="BG21" s="48">
        <f>VLOOKUP($A21,'RevPAR Raw Data'!$B$6:$BE$43,'RevPAR Raw Data'!V$1,FALSE)</f>
        <v>-15.145996919210599</v>
      </c>
      <c r="BH21" s="48">
        <f>VLOOKUP($A21,'RevPAR Raw Data'!$B$6:$BE$43,'RevPAR Raw Data'!W$1,FALSE)</f>
        <v>-3.8239138567992601</v>
      </c>
      <c r="BI21" s="48">
        <f>VLOOKUP($A21,'RevPAR Raw Data'!$B$6:$BE$43,'RevPAR Raw Data'!X$1,FALSE)</f>
        <v>5.9926050577778396</v>
      </c>
      <c r="BJ21" s="49">
        <f>VLOOKUP($A21,'RevPAR Raw Data'!$B$6:$BE$43,'RevPAR Raw Data'!Y$1,FALSE)</f>
        <v>-6.7097281245784002</v>
      </c>
      <c r="BK21" s="48">
        <f>VLOOKUP($A21,'RevPAR Raw Data'!$B$6:$BE$43,'RevPAR Raw Data'!AA$1,FALSE)</f>
        <v>8.7593165176332501</v>
      </c>
      <c r="BL21" s="48">
        <f>VLOOKUP($A21,'RevPAR Raw Data'!$B$6:$BE$43,'RevPAR Raw Data'!AB$1,FALSE)</f>
        <v>-15.701446948943101</v>
      </c>
      <c r="BM21" s="49">
        <f>VLOOKUP($A21,'RevPAR Raw Data'!$B$6:$BE$43,'RevPAR Raw Data'!AC$1,FALSE)</f>
        <v>-4.6578688882839598</v>
      </c>
      <c r="BN21" s="50">
        <f>VLOOKUP($A21,'RevPAR Raw Data'!$B$6:$BE$43,'RevPAR Raw Data'!AE$1,FALSE)</f>
        <v>-6.0777317470652497</v>
      </c>
    </row>
    <row r="22" spans="1:66" x14ac:dyDescent="0.4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S22" s="40"/>
      <c r="AT22" s="59"/>
      <c r="AU22" s="60"/>
      <c r="AV22" s="60"/>
      <c r="AW22" s="60"/>
      <c r="AX22" s="60"/>
      <c r="AY22" s="61"/>
      <c r="AZ22" s="60"/>
      <c r="BA22" s="60"/>
      <c r="BB22" s="61"/>
      <c r="BC22" s="62"/>
      <c r="BE22" s="55"/>
      <c r="BF22" s="56"/>
      <c r="BG22" s="56"/>
      <c r="BH22" s="56"/>
      <c r="BI22" s="56"/>
      <c r="BJ22" s="57"/>
      <c r="BK22" s="56"/>
      <c r="BL22" s="56"/>
      <c r="BM22" s="57"/>
      <c r="BN22" s="58"/>
    </row>
    <row r="23" spans="1:66" x14ac:dyDescent="0.45">
      <c r="A23" s="64" t="s">
        <v>19</v>
      </c>
      <c r="B23" s="47">
        <f>VLOOKUP($A23,'Occupancy Raw Data'!$B$8:$BE$45,'Occupancy Raw Data'!G$3,FALSE)</f>
        <v>40.094168779427697</v>
      </c>
      <c r="C23" s="48">
        <f>VLOOKUP($A23,'Occupancy Raw Data'!$B$8:$BE$45,'Occupancy Raw Data'!H$3,FALSE)</f>
        <v>37.879650230247798</v>
      </c>
      <c r="D23" s="48">
        <f>VLOOKUP($A23,'Occupancy Raw Data'!$B$8:$BE$45,'Occupancy Raw Data'!I$3,FALSE)</f>
        <v>40.311481347337903</v>
      </c>
      <c r="E23" s="48">
        <f>VLOOKUP($A23,'Occupancy Raw Data'!$B$8:$BE$45,'Occupancy Raw Data'!J$3,FALSE)</f>
        <v>44.1661923733636</v>
      </c>
      <c r="F23" s="48">
        <f>VLOOKUP($A23,'Occupancy Raw Data'!$B$8:$BE$45,'Occupancy Raw Data'!K$3,FALSE)</f>
        <v>48.4865731877684</v>
      </c>
      <c r="G23" s="49">
        <f>VLOOKUP($A23,'Occupancy Raw Data'!$B$8:$BE$45,'Occupancy Raw Data'!L$3,FALSE)</f>
        <v>42.187613183629097</v>
      </c>
      <c r="H23" s="48">
        <f>VLOOKUP($A23,'Occupancy Raw Data'!$B$8:$BE$45,'Occupancy Raw Data'!N$3,FALSE)</f>
        <v>48.7711491695555</v>
      </c>
      <c r="I23" s="48">
        <f>VLOOKUP($A23,'Occupancy Raw Data'!$B$8:$BE$45,'Occupancy Raw Data'!O$3,FALSE)</f>
        <v>48.326175816215603</v>
      </c>
      <c r="J23" s="49">
        <f>VLOOKUP($A23,'Occupancy Raw Data'!$B$8:$BE$45,'Occupancy Raw Data'!P$3,FALSE)</f>
        <v>48.548662492885597</v>
      </c>
      <c r="K23" s="50">
        <f>VLOOKUP($A23,'Occupancy Raw Data'!$B$8:$BE$45,'Occupancy Raw Data'!R$3,FALSE)</f>
        <v>44.005055843416599</v>
      </c>
      <c r="M23" s="47">
        <f>VLOOKUP($A23,'Occupancy Raw Data'!$B$8:$BE$45,'Occupancy Raw Data'!T$3,FALSE)</f>
        <v>-5.8467739210293601</v>
      </c>
      <c r="N23" s="48">
        <f>VLOOKUP($A23,'Occupancy Raw Data'!$B$8:$BE$45,'Occupancy Raw Data'!U$3,FALSE)</f>
        <v>-11.9894300976027</v>
      </c>
      <c r="O23" s="48">
        <f>VLOOKUP($A23,'Occupancy Raw Data'!$B$8:$BE$45,'Occupancy Raw Data'!V$3,FALSE)</f>
        <v>-13.997243702135901</v>
      </c>
      <c r="P23" s="48">
        <f>VLOOKUP($A23,'Occupancy Raw Data'!$B$8:$BE$45,'Occupancy Raw Data'!W$3,FALSE)</f>
        <v>-10.022556800455201</v>
      </c>
      <c r="Q23" s="48">
        <f>VLOOKUP($A23,'Occupancy Raw Data'!$B$8:$BE$45,'Occupancy Raw Data'!X$3,FALSE)</f>
        <v>-2.13702799252696</v>
      </c>
      <c r="R23" s="49">
        <f>VLOOKUP($A23,'Occupancy Raw Data'!$B$8:$BE$45,'Occupancy Raw Data'!Y$3,FALSE)</f>
        <v>-8.7371455730033691</v>
      </c>
      <c r="S23" s="48">
        <f>VLOOKUP($A23,'Occupancy Raw Data'!$B$8:$BE$45,'Occupancy Raw Data'!AA$3,FALSE)</f>
        <v>-0.80632584913891203</v>
      </c>
      <c r="T23" s="48">
        <f>VLOOKUP($A23,'Occupancy Raw Data'!$B$8:$BE$45,'Occupancy Raw Data'!AB$3,FALSE)</f>
        <v>-15.5480055384353</v>
      </c>
      <c r="U23" s="49">
        <f>VLOOKUP($A23,'Occupancy Raw Data'!$B$8:$BE$45,'Occupancy Raw Data'!AC$3,FALSE)</f>
        <v>-8.73526729040905</v>
      </c>
      <c r="V23" s="50">
        <f>VLOOKUP($A23,'Occupancy Raw Data'!$B$8:$BE$45,'Occupancy Raw Data'!AE$3,FALSE)</f>
        <v>-8.7355999408688501</v>
      </c>
      <c r="X23" s="51">
        <f>VLOOKUP($A23,'ADR Raw Data'!$B$6:$BE$43,'ADR Raw Data'!G$1,FALSE)</f>
        <v>102.07440070976899</v>
      </c>
      <c r="Y23" s="52">
        <f>VLOOKUP($A23,'ADR Raw Data'!$B$6:$BE$43,'ADR Raw Data'!H$1,FALSE)</f>
        <v>102.972044761644</v>
      </c>
      <c r="Z23" s="52">
        <f>VLOOKUP($A23,'ADR Raw Data'!$B$6:$BE$43,'ADR Raw Data'!I$1,FALSE)</f>
        <v>106.141948280066</v>
      </c>
      <c r="AA23" s="52">
        <f>VLOOKUP($A23,'ADR Raw Data'!$B$6:$BE$43,'ADR Raw Data'!J$1,FALSE)</f>
        <v>113.441371684629</v>
      </c>
      <c r="AB23" s="52">
        <f>VLOOKUP($A23,'ADR Raw Data'!$B$6:$BE$43,'ADR Raw Data'!K$1,FALSE)</f>
        <v>112.06518661829</v>
      </c>
      <c r="AC23" s="53">
        <f>VLOOKUP($A23,'ADR Raw Data'!$B$6:$BE$43,'ADR Raw Data'!L$1,FALSE)</f>
        <v>107.68944275779999</v>
      </c>
      <c r="AD23" s="52">
        <f>VLOOKUP($A23,'ADR Raw Data'!$B$6:$BE$43,'ADR Raw Data'!N$1,FALSE)</f>
        <v>117.079448217695</v>
      </c>
      <c r="AE23" s="52">
        <f>VLOOKUP($A23,'ADR Raw Data'!$B$6:$BE$43,'ADR Raw Data'!O$1,FALSE)</f>
        <v>117.204030305139</v>
      </c>
      <c r="AF23" s="53">
        <f>VLOOKUP($A23,'ADR Raw Data'!$B$6:$BE$43,'ADR Raw Data'!P$1,FALSE)</f>
        <v>117.14145379676</v>
      </c>
      <c r="AG23" s="54">
        <f>VLOOKUP($A23,'ADR Raw Data'!$B$6:$BE$43,'ADR Raw Data'!R$1,FALSE)</f>
        <v>110.668856859945</v>
      </c>
      <c r="AI23" s="47">
        <f>VLOOKUP($A23,'ADR Raw Data'!$B$6:$BE$43,'ADR Raw Data'!T$1,FALSE)</f>
        <v>-2.1197037929852098</v>
      </c>
      <c r="AJ23" s="48">
        <f>VLOOKUP($A23,'ADR Raw Data'!$B$6:$BE$43,'ADR Raw Data'!U$1,FALSE)</f>
        <v>-5.7023846125365996</v>
      </c>
      <c r="AK23" s="48">
        <f>VLOOKUP($A23,'ADR Raw Data'!$B$6:$BE$43,'ADR Raw Data'!V$1,FALSE)</f>
        <v>-7.3735798068795599</v>
      </c>
      <c r="AL23" s="48">
        <f>VLOOKUP($A23,'ADR Raw Data'!$B$6:$BE$43,'ADR Raw Data'!W$1,FALSE)</f>
        <v>-0.71470538014671503</v>
      </c>
      <c r="AM23" s="48">
        <f>VLOOKUP($A23,'ADR Raw Data'!$B$6:$BE$43,'ADR Raw Data'!X$1,FALSE)</f>
        <v>0.21625069543179001</v>
      </c>
      <c r="AN23" s="49">
        <f>VLOOKUP($A23,'ADR Raw Data'!$B$6:$BE$43,'ADR Raw Data'!Y$1,FALSE)</f>
        <v>-3.0046602537365801</v>
      </c>
      <c r="AO23" s="48">
        <f>VLOOKUP($A23,'ADR Raw Data'!$B$6:$BE$43,'ADR Raw Data'!AA$1,FALSE)</f>
        <v>-2.1681846678216998</v>
      </c>
      <c r="AP23" s="48">
        <f>VLOOKUP($A23,'ADR Raw Data'!$B$6:$BE$43,'ADR Raw Data'!AB$1,FALSE)</f>
        <v>-17.218407681640301</v>
      </c>
      <c r="AQ23" s="49">
        <f>VLOOKUP($A23,'ADR Raw Data'!$B$6:$BE$43,'ADR Raw Data'!AC$1,FALSE)</f>
        <v>-10.890336469744</v>
      </c>
      <c r="AR23" s="50">
        <f>VLOOKUP($A23,'ADR Raw Data'!$B$6:$BE$43,'ADR Raw Data'!AE$1,FALSE)</f>
        <v>-5.78509325475751</v>
      </c>
      <c r="AS23" s="40"/>
      <c r="AT23" s="51">
        <f>VLOOKUP($A23,'RevPAR Raw Data'!$B$6:$BE$43,'RevPAR Raw Data'!G$1,FALSE)</f>
        <v>40.925882501164097</v>
      </c>
      <c r="AU23" s="52">
        <f>VLOOKUP($A23,'RevPAR Raw Data'!$B$6:$BE$43,'RevPAR Raw Data'!H$1,FALSE)</f>
        <v>39.005450390645201</v>
      </c>
      <c r="AV23" s="52">
        <f>VLOOKUP($A23,'RevPAR Raw Data'!$B$6:$BE$43,'RevPAR Raw Data'!I$1,FALSE)</f>
        <v>42.787391682620097</v>
      </c>
      <c r="AW23" s="52">
        <f>VLOOKUP($A23,'RevPAR Raw Data'!$B$6:$BE$43,'RevPAR Raw Data'!J$1,FALSE)</f>
        <v>50.102734449216101</v>
      </c>
      <c r="AX23" s="52">
        <f>VLOOKUP($A23,'RevPAR Raw Data'!$B$6:$BE$43,'RevPAR Raw Data'!K$1,FALSE)</f>
        <v>54.336568727686597</v>
      </c>
      <c r="AY23" s="53">
        <f>VLOOKUP($A23,'RevPAR Raw Data'!$B$6:$BE$43,'RevPAR Raw Data'!L$1,FALSE)</f>
        <v>45.431605550266397</v>
      </c>
      <c r="AZ23" s="52">
        <f>VLOOKUP($A23,'RevPAR Raw Data'!$B$6:$BE$43,'RevPAR Raw Data'!N$1,FALSE)</f>
        <v>57.100992337144902</v>
      </c>
      <c r="BA23" s="52">
        <f>VLOOKUP($A23,'RevPAR Raw Data'!$B$6:$BE$43,'RevPAR Raw Data'!O$1,FALSE)</f>
        <v>56.640225748952197</v>
      </c>
      <c r="BB23" s="53">
        <f>VLOOKUP($A23,'RevPAR Raw Data'!$B$6:$BE$43,'RevPAR Raw Data'!P$1,FALSE)</f>
        <v>56.870609043048503</v>
      </c>
      <c r="BC23" s="54">
        <f>VLOOKUP($A23,'RevPAR Raw Data'!$B$6:$BE$43,'RevPAR Raw Data'!R$1,FALSE)</f>
        <v>48.699892262489897</v>
      </c>
      <c r="BE23" s="47">
        <f>VLOOKUP($A23,'RevPAR Raw Data'!$B$6:$BE$43,'RevPAR Raw Data'!T$1,FALSE)</f>
        <v>-7.8425434254432398</v>
      </c>
      <c r="BF23" s="48">
        <f>VLOOKUP($A23,'RevPAR Raw Data'!$B$6:$BE$43,'RevPAR Raw Data'!U$1,FALSE)</f>
        <v>-17.008131293122801</v>
      </c>
      <c r="BG23" s="48">
        <f>VLOOKUP($A23,'RevPAR Raw Data'!$B$6:$BE$43,'RevPAR Raw Data'!V$1,FALSE)</f>
        <v>-20.338725573875099</v>
      </c>
      <c r="BH23" s="48">
        <f>VLOOKUP($A23,'RevPAR Raw Data'!$B$6:$BE$43,'RevPAR Raw Data'!W$1,FALSE)</f>
        <v>-10.665630427920799</v>
      </c>
      <c r="BI23" s="48">
        <f>VLOOKUP($A23,'RevPAR Raw Data'!$B$6:$BE$43,'RevPAR Raw Data'!X$1,FALSE)</f>
        <v>-1.9253986349905801</v>
      </c>
      <c r="BJ23" s="49">
        <f>VLOOKUP($A23,'RevPAR Raw Data'!$B$6:$BE$43,'RevPAR Raw Data'!Y$1,FALSE)</f>
        <v>-11.479284286396799</v>
      </c>
      <c r="BK23" s="48">
        <f>VLOOKUP($A23,'RevPAR Raw Data'!$B$6:$BE$43,'RevPAR Raw Data'!AA$1,FALSE)</f>
        <v>-2.9570278835269002</v>
      </c>
      <c r="BL23" s="48">
        <f>VLOOKUP($A23,'RevPAR Raw Data'!$B$6:$BE$43,'RevPAR Raw Data'!AB$1,FALSE)</f>
        <v>-30.089294240103801</v>
      </c>
      <c r="BM23" s="49">
        <f>VLOOKUP($A23,'RevPAR Raw Data'!$B$6:$BE$43,'RevPAR Raw Data'!AC$1,FALSE)</f>
        <v>-18.674303760695999</v>
      </c>
      <c r="BN23" s="50">
        <f>VLOOKUP($A23,'RevPAR Raw Data'!$B$6:$BE$43,'RevPAR Raw Data'!AE$1,FALSE)</f>
        <v>-14.015330592684499</v>
      </c>
    </row>
    <row r="24" spans="1:66" x14ac:dyDescent="0.45">
      <c r="A24" s="63" t="s">
        <v>91</v>
      </c>
      <c r="B24" s="47">
        <f>VLOOKUP($A24,'Occupancy Raw Data'!$B$8:$BE$45,'Occupancy Raw Data'!G$3,FALSE)</f>
        <v>47.601031814273398</v>
      </c>
      <c r="C24" s="48">
        <f>VLOOKUP($A24,'Occupancy Raw Data'!$B$8:$BE$45,'Occupancy Raw Data'!H$3,FALSE)</f>
        <v>46.208082545141799</v>
      </c>
      <c r="D24" s="48">
        <f>VLOOKUP($A24,'Occupancy Raw Data'!$B$8:$BE$45,'Occupancy Raw Data'!I$3,FALSE)</f>
        <v>44.333619948409201</v>
      </c>
      <c r="E24" s="48">
        <f>VLOOKUP($A24,'Occupancy Raw Data'!$B$8:$BE$45,'Occupancy Raw Data'!J$3,FALSE)</f>
        <v>46.758383490971603</v>
      </c>
      <c r="F24" s="48">
        <f>VLOOKUP($A24,'Occupancy Raw Data'!$B$8:$BE$45,'Occupancy Raw Data'!K$3,FALSE)</f>
        <v>49.0111779879621</v>
      </c>
      <c r="G24" s="49">
        <f>VLOOKUP($A24,'Occupancy Raw Data'!$B$8:$BE$45,'Occupancy Raw Data'!L$3,FALSE)</f>
        <v>46.782459157351603</v>
      </c>
      <c r="H24" s="48">
        <f>VLOOKUP($A24,'Occupancy Raw Data'!$B$8:$BE$45,'Occupancy Raw Data'!N$3,FALSE)</f>
        <v>50.748065348237297</v>
      </c>
      <c r="I24" s="48">
        <f>VLOOKUP($A24,'Occupancy Raw Data'!$B$8:$BE$45,'Occupancy Raw Data'!O$3,FALSE)</f>
        <v>49.871023215821097</v>
      </c>
      <c r="J24" s="49">
        <f>VLOOKUP($A24,'Occupancy Raw Data'!$B$8:$BE$45,'Occupancy Raw Data'!P$3,FALSE)</f>
        <v>50.309544282029201</v>
      </c>
      <c r="K24" s="50">
        <f>VLOOKUP($A24,'Occupancy Raw Data'!$B$8:$BE$45,'Occupancy Raw Data'!R$3,FALSE)</f>
        <v>47.7901977644024</v>
      </c>
      <c r="M24" s="47">
        <f>VLOOKUP($A24,'Occupancy Raw Data'!$B$8:$BE$45,'Occupancy Raw Data'!T$3,FALSE)</f>
        <v>-7.3858280093341202</v>
      </c>
      <c r="N24" s="48">
        <f>VLOOKUP($A24,'Occupancy Raw Data'!$B$8:$BE$45,'Occupancy Raw Data'!U$3,FALSE)</f>
        <v>-7.2599086388074401</v>
      </c>
      <c r="O24" s="48">
        <f>VLOOKUP($A24,'Occupancy Raw Data'!$B$8:$BE$45,'Occupancy Raw Data'!V$3,FALSE)</f>
        <v>-14.728146515085101</v>
      </c>
      <c r="P24" s="48">
        <f>VLOOKUP($A24,'Occupancy Raw Data'!$B$8:$BE$45,'Occupancy Raw Data'!W$3,FALSE)</f>
        <v>-11.0207697343624</v>
      </c>
      <c r="Q24" s="48">
        <f>VLOOKUP($A24,'Occupancy Raw Data'!$B$8:$BE$45,'Occupancy Raw Data'!X$3,FALSE)</f>
        <v>-7.5632394074204896</v>
      </c>
      <c r="R24" s="49">
        <f>VLOOKUP($A24,'Occupancy Raw Data'!$B$8:$BE$45,'Occupancy Raw Data'!Y$3,FALSE)</f>
        <v>-9.6111617171697503</v>
      </c>
      <c r="S24" s="48">
        <f>VLOOKUP($A24,'Occupancy Raw Data'!$B$8:$BE$45,'Occupancy Raw Data'!AA$3,FALSE)</f>
        <v>-1.6970831583197199</v>
      </c>
      <c r="T24" s="48">
        <f>VLOOKUP($A24,'Occupancy Raw Data'!$B$8:$BE$45,'Occupancy Raw Data'!AB$3,FALSE)</f>
        <v>-13.544814128431099</v>
      </c>
      <c r="U24" s="49">
        <f>VLOOKUP($A24,'Occupancy Raw Data'!$B$8:$BE$45,'Occupancy Raw Data'!AC$3,FALSE)</f>
        <v>-7.9493687301807299</v>
      </c>
      <c r="V24" s="50">
        <f>VLOOKUP($A24,'Occupancy Raw Data'!$B$8:$BE$45,'Occupancy Raw Data'!AE$3,FALSE)</f>
        <v>-9.1176777153875097</v>
      </c>
      <c r="X24" s="51">
        <f>VLOOKUP($A24,'ADR Raw Data'!$B$6:$BE$43,'ADR Raw Data'!G$1,FALSE)</f>
        <v>79.795819328034597</v>
      </c>
      <c r="Y24" s="52">
        <f>VLOOKUP($A24,'ADR Raw Data'!$B$6:$BE$43,'ADR Raw Data'!H$1,FALSE)</f>
        <v>80.334800707108201</v>
      </c>
      <c r="Z24" s="52">
        <f>VLOOKUP($A24,'ADR Raw Data'!$B$6:$BE$43,'ADR Raw Data'!I$1,FALSE)</f>
        <v>78.8376251357641</v>
      </c>
      <c r="AA24" s="52">
        <f>VLOOKUP($A24,'ADR Raw Data'!$B$6:$BE$43,'ADR Raw Data'!J$1,FALSE)</f>
        <v>80.422848436925307</v>
      </c>
      <c r="AB24" s="52">
        <f>VLOOKUP($A24,'ADR Raw Data'!$B$6:$BE$43,'ADR Raw Data'!K$1,FALSE)</f>
        <v>80.059107578947305</v>
      </c>
      <c r="AC24" s="53">
        <f>VLOOKUP($A24,'ADR Raw Data'!$B$6:$BE$43,'ADR Raw Data'!L$1,FALSE)</f>
        <v>79.901192214380202</v>
      </c>
      <c r="AD24" s="52">
        <f>VLOOKUP($A24,'ADR Raw Data'!$B$6:$BE$43,'ADR Raw Data'!N$1,FALSE)</f>
        <v>83.696018603862996</v>
      </c>
      <c r="AE24" s="52">
        <f>VLOOKUP($A24,'ADR Raw Data'!$B$6:$BE$43,'ADR Raw Data'!O$1,FALSE)</f>
        <v>84.598713758620605</v>
      </c>
      <c r="AF24" s="53">
        <f>VLOOKUP($A24,'ADR Raw Data'!$B$6:$BE$43,'ADR Raw Data'!P$1,FALSE)</f>
        <v>84.143432028712994</v>
      </c>
      <c r="AG24" s="54">
        <f>VLOOKUP($A24,'ADR Raw Data'!$B$6:$BE$43,'ADR Raw Data'!R$1,FALSE)</f>
        <v>81.177157112013504</v>
      </c>
      <c r="AI24" s="47">
        <f>VLOOKUP($A24,'ADR Raw Data'!$B$6:$BE$43,'ADR Raw Data'!T$1,FALSE)</f>
        <v>-0.42996250152006299</v>
      </c>
      <c r="AJ24" s="48">
        <f>VLOOKUP($A24,'ADR Raw Data'!$B$6:$BE$43,'ADR Raw Data'!U$1,FALSE)</f>
        <v>0.39808752983450302</v>
      </c>
      <c r="AK24" s="48">
        <f>VLOOKUP($A24,'ADR Raw Data'!$B$6:$BE$43,'ADR Raw Data'!V$1,FALSE)</f>
        <v>-0.85180944628089095</v>
      </c>
      <c r="AL24" s="48">
        <f>VLOOKUP($A24,'ADR Raw Data'!$B$6:$BE$43,'ADR Raw Data'!W$1,FALSE)</f>
        <v>1.7877722049040701</v>
      </c>
      <c r="AM24" s="48">
        <f>VLOOKUP($A24,'ADR Raw Data'!$B$6:$BE$43,'ADR Raw Data'!X$1,FALSE)</f>
        <v>1.5542049719714099</v>
      </c>
      <c r="AN24" s="49">
        <f>VLOOKUP($A24,'ADR Raw Data'!$B$6:$BE$43,'ADR Raw Data'!Y$1,FALSE)</f>
        <v>0.51264337194640897</v>
      </c>
      <c r="AO24" s="48">
        <f>VLOOKUP($A24,'ADR Raw Data'!$B$6:$BE$43,'ADR Raw Data'!AA$1,FALSE)</f>
        <v>-1.2075155104841599</v>
      </c>
      <c r="AP24" s="48">
        <f>VLOOKUP($A24,'ADR Raw Data'!$B$6:$BE$43,'ADR Raw Data'!AB$1,FALSE)</f>
        <v>-8.7296253399673702</v>
      </c>
      <c r="AQ24" s="49">
        <f>VLOOKUP($A24,'ADR Raw Data'!$B$6:$BE$43,'ADR Raw Data'!AC$1,FALSE)</f>
        <v>-5.3776977225778202</v>
      </c>
      <c r="AR24" s="50">
        <f>VLOOKUP($A24,'ADR Raw Data'!$B$6:$BE$43,'ADR Raw Data'!AE$1,FALSE)</f>
        <v>-1.3578100248996701</v>
      </c>
      <c r="AS24" s="40"/>
      <c r="AT24" s="51">
        <f>VLOOKUP($A24,'RevPAR Raw Data'!$B$6:$BE$43,'RevPAR Raw Data'!G$1,FALSE)</f>
        <v>37.983633344797902</v>
      </c>
      <c r="AU24" s="52">
        <f>VLOOKUP($A24,'RevPAR Raw Data'!$B$6:$BE$43,'RevPAR Raw Data'!H$1,FALSE)</f>
        <v>37.121171023215801</v>
      </c>
      <c r="AV24" s="52">
        <f>VLOOKUP($A24,'RevPAR Raw Data'!$B$6:$BE$43,'RevPAR Raw Data'!I$1,FALSE)</f>
        <v>34.951573104041202</v>
      </c>
      <c r="AW24" s="52">
        <f>VLOOKUP($A24,'RevPAR Raw Data'!$B$6:$BE$43,'RevPAR Raw Data'!J$1,FALSE)</f>
        <v>37.604423886500399</v>
      </c>
      <c r="AX24" s="52">
        <f>VLOOKUP($A24,'RevPAR Raw Data'!$B$6:$BE$43,'RevPAR Raw Data'!K$1,FALSE)</f>
        <v>39.237911711092003</v>
      </c>
      <c r="AY24" s="53">
        <f>VLOOKUP($A24,'RevPAR Raw Data'!$B$6:$BE$43,'RevPAR Raw Data'!L$1,FALSE)</f>
        <v>37.379742613929402</v>
      </c>
      <c r="AZ24" s="52">
        <f>VLOOKUP($A24,'RevPAR Raw Data'!$B$6:$BE$43,'RevPAR Raw Data'!N$1,FALSE)</f>
        <v>42.4741102149613</v>
      </c>
      <c r="BA24" s="52">
        <f>VLOOKUP($A24,'RevPAR Raw Data'!$B$6:$BE$43,'RevPAR Raw Data'!O$1,FALSE)</f>
        <v>42.190244178847799</v>
      </c>
      <c r="BB24" s="53">
        <f>VLOOKUP($A24,'RevPAR Raw Data'!$B$6:$BE$43,'RevPAR Raw Data'!P$1,FALSE)</f>
        <v>42.332177196904503</v>
      </c>
      <c r="BC24" s="54">
        <f>VLOOKUP($A24,'RevPAR Raw Data'!$B$6:$BE$43,'RevPAR Raw Data'!R$1,FALSE)</f>
        <v>38.794723923350901</v>
      </c>
      <c r="BE24" s="47">
        <f>VLOOKUP($A24,'RevPAR Raw Data'!$B$6:$BE$43,'RevPAR Raw Data'!T$1,FALSE)</f>
        <v>-7.7840342199872801</v>
      </c>
      <c r="BF24" s="48">
        <f>VLOOKUP($A24,'RevPAR Raw Data'!$B$6:$BE$43,'RevPAR Raw Data'!U$1,FALSE)</f>
        <v>-6.8907218999413997</v>
      </c>
      <c r="BG24" s="48">
        <f>VLOOKUP($A24,'RevPAR Raw Data'!$B$6:$BE$43,'RevPAR Raw Data'!V$1,FALSE)</f>
        <v>-15.4545002180884</v>
      </c>
      <c r="BH24" s="48">
        <f>VLOOKUP($A24,'RevPAR Raw Data'!$B$6:$BE$43,'RevPAR Raw Data'!W$1,FALSE)</f>
        <v>-9.43002378753574</v>
      </c>
      <c r="BI24" s="48">
        <f>VLOOKUP($A24,'RevPAR Raw Data'!$B$6:$BE$43,'RevPAR Raw Data'!X$1,FALSE)</f>
        <v>-6.1265826783613102</v>
      </c>
      <c r="BJ24" s="49">
        <f>VLOOKUP($A24,'RevPAR Raw Data'!$B$6:$BE$43,'RevPAR Raw Data'!Y$1,FALSE)</f>
        <v>-9.1477893287334702</v>
      </c>
      <c r="BK24" s="48">
        <f>VLOOKUP($A24,'RevPAR Raw Data'!$B$6:$BE$43,'RevPAR Raw Data'!AA$1,FALSE)</f>
        <v>-2.8841061264413601</v>
      </c>
      <c r="BL24" s="48">
        <f>VLOOKUP($A24,'RevPAR Raw Data'!$B$6:$BE$43,'RevPAR Raw Data'!AB$1,FALSE)</f>
        <v>-21.0920279419915</v>
      </c>
      <c r="BM24" s="49">
        <f>VLOOKUP($A24,'RevPAR Raw Data'!$B$6:$BE$43,'RevPAR Raw Data'!AC$1,FALSE)</f>
        <v>-12.8995734315963</v>
      </c>
      <c r="BN24" s="50">
        <f>VLOOKUP($A24,'RevPAR Raw Data'!$B$6:$BE$43,'RevPAR Raw Data'!AE$1,FALSE)</f>
        <v>-10.351686998229599</v>
      </c>
    </row>
    <row r="25" spans="1:66" x14ac:dyDescent="0.45">
      <c r="A25" s="63" t="s">
        <v>32</v>
      </c>
      <c r="B25" s="47">
        <f>VLOOKUP($A25,'Occupancy Raw Data'!$B$8:$BE$45,'Occupancy Raw Data'!G$3,FALSE)</f>
        <v>45.041024902835701</v>
      </c>
      <c r="C25" s="48">
        <f>VLOOKUP($A25,'Occupancy Raw Data'!$B$8:$BE$45,'Occupancy Raw Data'!H$3,FALSE)</f>
        <v>42.478767813444598</v>
      </c>
      <c r="D25" s="48">
        <f>VLOOKUP($A25,'Occupancy Raw Data'!$B$8:$BE$45,'Occupancy Raw Data'!I$3,FALSE)</f>
        <v>41.960558514466598</v>
      </c>
      <c r="E25" s="48">
        <f>VLOOKUP($A25,'Occupancy Raw Data'!$B$8:$BE$45,'Occupancy Raw Data'!J$3,FALSE)</f>
        <v>43.443212897653602</v>
      </c>
      <c r="F25" s="48">
        <f>VLOOKUP($A25,'Occupancy Raw Data'!$B$8:$BE$45,'Occupancy Raw Data'!K$3,FALSE)</f>
        <v>48.394990643443201</v>
      </c>
      <c r="G25" s="49">
        <f>VLOOKUP($A25,'Occupancy Raw Data'!$B$8:$BE$45,'Occupancy Raw Data'!L$3,FALSE)</f>
        <v>44.263710954368698</v>
      </c>
      <c r="H25" s="48">
        <f>VLOOKUP($A25,'Occupancy Raw Data'!$B$8:$BE$45,'Occupancy Raw Data'!N$3,FALSE)</f>
        <v>49.085936375413802</v>
      </c>
      <c r="I25" s="48">
        <f>VLOOKUP($A25,'Occupancy Raw Data'!$B$8:$BE$45,'Occupancy Raw Data'!O$3,FALSE)</f>
        <v>45.991075284295299</v>
      </c>
      <c r="J25" s="49">
        <f>VLOOKUP($A25,'Occupancy Raw Data'!$B$8:$BE$45,'Occupancy Raw Data'!P$3,FALSE)</f>
        <v>47.5385058298546</v>
      </c>
      <c r="K25" s="50">
        <f>VLOOKUP($A25,'Occupancy Raw Data'!$B$8:$BE$45,'Occupancy Raw Data'!R$3,FALSE)</f>
        <v>45.199366633079002</v>
      </c>
      <c r="M25" s="47">
        <f>VLOOKUP($A25,'Occupancy Raw Data'!$B$8:$BE$45,'Occupancy Raw Data'!T$3,FALSE)</f>
        <v>-8.6558549255975308</v>
      </c>
      <c r="N25" s="48">
        <f>VLOOKUP($A25,'Occupancy Raw Data'!$B$8:$BE$45,'Occupancy Raw Data'!U$3,FALSE)</f>
        <v>-8.6529004123140005</v>
      </c>
      <c r="O25" s="48">
        <f>VLOOKUP($A25,'Occupancy Raw Data'!$B$8:$BE$45,'Occupancy Raw Data'!V$3,FALSE)</f>
        <v>-12.0006155875295</v>
      </c>
      <c r="P25" s="48">
        <f>VLOOKUP($A25,'Occupancy Raw Data'!$B$8:$BE$45,'Occupancy Raw Data'!W$3,FALSE)</f>
        <v>-16.686877390864499</v>
      </c>
      <c r="Q25" s="48">
        <f>VLOOKUP($A25,'Occupancy Raw Data'!$B$8:$BE$45,'Occupancy Raw Data'!X$3,FALSE)</f>
        <v>-8.5784679198903007</v>
      </c>
      <c r="R25" s="49">
        <f>VLOOKUP($A25,'Occupancy Raw Data'!$B$8:$BE$45,'Occupancy Raw Data'!Y$3,FALSE)</f>
        <v>-10.965125438320101</v>
      </c>
      <c r="S25" s="48">
        <f>VLOOKUP($A25,'Occupancy Raw Data'!$B$8:$BE$45,'Occupancy Raw Data'!AA$3,FALSE)</f>
        <v>-0.71351210003626897</v>
      </c>
      <c r="T25" s="48">
        <f>VLOOKUP($A25,'Occupancy Raw Data'!$B$8:$BE$45,'Occupancy Raw Data'!AB$3,FALSE)</f>
        <v>-17.4299764663348</v>
      </c>
      <c r="U25" s="49">
        <f>VLOOKUP($A25,'Occupancy Raw Data'!$B$8:$BE$45,'Occupancy Raw Data'!AC$3,FALSE)</f>
        <v>-9.5694624214018091</v>
      </c>
      <c r="V25" s="50">
        <f>VLOOKUP($A25,'Occupancy Raw Data'!$B$8:$BE$45,'Occupancy Raw Data'!AE$3,FALSE)</f>
        <v>-10.550276873110599</v>
      </c>
      <c r="X25" s="51">
        <f>VLOOKUP($A25,'ADR Raw Data'!$B$6:$BE$43,'ADR Raw Data'!G$1,FALSE)</f>
        <v>74.2196931287951</v>
      </c>
      <c r="Y25" s="52">
        <f>VLOOKUP($A25,'ADR Raw Data'!$B$6:$BE$43,'ADR Raw Data'!H$1,FALSE)</f>
        <v>73.893003896983998</v>
      </c>
      <c r="Z25" s="52">
        <f>VLOOKUP($A25,'ADR Raw Data'!$B$6:$BE$43,'ADR Raw Data'!I$1,FALSE)</f>
        <v>73.698339897083997</v>
      </c>
      <c r="AA25" s="52">
        <f>VLOOKUP($A25,'ADR Raw Data'!$B$6:$BE$43,'ADR Raw Data'!J$1,FALSE)</f>
        <v>73.610944267726893</v>
      </c>
      <c r="AB25" s="52">
        <f>VLOOKUP($A25,'ADR Raw Data'!$B$6:$BE$43,'ADR Raw Data'!K$1,FALSE)</f>
        <v>77.9062481856038</v>
      </c>
      <c r="AC25" s="53">
        <f>VLOOKUP($A25,'ADR Raw Data'!$B$6:$BE$43,'ADR Raw Data'!L$1,FALSE)</f>
        <v>74.744778621138195</v>
      </c>
      <c r="AD25" s="52">
        <f>VLOOKUP($A25,'ADR Raw Data'!$B$6:$BE$43,'ADR Raw Data'!N$1,FALSE)</f>
        <v>83.436298387096699</v>
      </c>
      <c r="AE25" s="52">
        <f>VLOOKUP($A25,'ADR Raw Data'!$B$6:$BE$43,'ADR Raw Data'!O$1,FALSE)</f>
        <v>79.531381971830896</v>
      </c>
      <c r="AF25" s="53">
        <f>VLOOKUP($A25,'ADR Raw Data'!$B$6:$BE$43,'ADR Raw Data'!P$1,FALSE)</f>
        <v>81.547394837244497</v>
      </c>
      <c r="AG25" s="54">
        <f>VLOOKUP($A25,'ADR Raw Data'!$B$6:$BE$43,'ADR Raw Data'!R$1,FALSE)</f>
        <v>76.788967888989902</v>
      </c>
      <c r="AI25" s="47">
        <f>VLOOKUP($A25,'ADR Raw Data'!$B$6:$BE$43,'ADR Raw Data'!T$1,FALSE)</f>
        <v>-0.120325883218709</v>
      </c>
      <c r="AJ25" s="48">
        <f>VLOOKUP($A25,'ADR Raw Data'!$B$6:$BE$43,'ADR Raw Data'!U$1,FALSE)</f>
        <v>0.46985484538421801</v>
      </c>
      <c r="AK25" s="48">
        <f>VLOOKUP($A25,'ADR Raw Data'!$B$6:$BE$43,'ADR Raw Data'!V$1,FALSE)</f>
        <v>1.4111846054408199</v>
      </c>
      <c r="AL25" s="48">
        <f>VLOOKUP($A25,'ADR Raw Data'!$B$6:$BE$43,'ADR Raw Data'!W$1,FALSE)</f>
        <v>-1.6254337543528601</v>
      </c>
      <c r="AM25" s="48">
        <f>VLOOKUP($A25,'ADR Raw Data'!$B$6:$BE$43,'ADR Raw Data'!X$1,FALSE)</f>
        <v>4.2020649143186501</v>
      </c>
      <c r="AN25" s="49">
        <f>VLOOKUP($A25,'ADR Raw Data'!$B$6:$BE$43,'ADR Raw Data'!Y$1,FALSE)</f>
        <v>0.92678690876815895</v>
      </c>
      <c r="AO25" s="48">
        <f>VLOOKUP($A25,'ADR Raw Data'!$B$6:$BE$43,'ADR Raw Data'!AA$1,FALSE)</f>
        <v>2.5768874204547099</v>
      </c>
      <c r="AP25" s="48">
        <f>VLOOKUP($A25,'ADR Raw Data'!$B$6:$BE$43,'ADR Raw Data'!AB$1,FALSE)</f>
        <v>-21.193985161251899</v>
      </c>
      <c r="AQ25" s="49">
        <f>VLOOKUP($A25,'ADR Raw Data'!$B$6:$BE$43,'ADR Raw Data'!AC$1,FALSE)</f>
        <v>-11.0844706707613</v>
      </c>
      <c r="AR25" s="50">
        <f>VLOOKUP($A25,'ADR Raw Data'!$B$6:$BE$43,'ADR Raw Data'!AE$1,FALSE)</f>
        <v>-3.1740476186104201</v>
      </c>
      <c r="AS25" s="40"/>
      <c r="AT25" s="51">
        <f>VLOOKUP($A25,'RevPAR Raw Data'!$B$6:$BE$43,'RevPAR Raw Data'!G$1,FALSE)</f>
        <v>33.429310464948799</v>
      </c>
      <c r="AU25" s="52">
        <f>VLOOKUP($A25,'RevPAR Raw Data'!$B$6:$BE$43,'RevPAR Raw Data'!H$1,FALSE)</f>
        <v>31.3888375557794</v>
      </c>
      <c r="AV25" s="52">
        <f>VLOOKUP($A25,'RevPAR Raw Data'!$B$6:$BE$43,'RevPAR Raw Data'!I$1,FALSE)</f>
        <v>30.924235036706399</v>
      </c>
      <c r="AW25" s="52">
        <f>VLOOKUP($A25,'RevPAR Raw Data'!$B$6:$BE$43,'RevPAR Raw Data'!J$1,FALSE)</f>
        <v>31.978959234201799</v>
      </c>
      <c r="AX25" s="52">
        <f>VLOOKUP($A25,'RevPAR Raw Data'!$B$6:$BE$43,'RevPAR Raw Data'!K$1,FALSE)</f>
        <v>37.702721520080601</v>
      </c>
      <c r="AY25" s="53">
        <f>VLOOKUP($A25,'RevPAR Raw Data'!$B$6:$BE$43,'RevPAR Raw Data'!L$1,FALSE)</f>
        <v>33.084812762343397</v>
      </c>
      <c r="AZ25" s="52">
        <f>VLOOKUP($A25,'RevPAR Raw Data'!$B$6:$BE$43,'RevPAR Raw Data'!N$1,FALSE)</f>
        <v>40.9554883402907</v>
      </c>
      <c r="BA25" s="52">
        <f>VLOOKUP($A25,'RevPAR Raw Data'!$B$6:$BE$43,'RevPAR Raw Data'!O$1,FALSE)</f>
        <v>36.577337757305301</v>
      </c>
      <c r="BB25" s="53">
        <f>VLOOKUP($A25,'RevPAR Raw Data'!$B$6:$BE$43,'RevPAR Raw Data'!P$1,FALSE)</f>
        <v>38.766413048798</v>
      </c>
      <c r="BC25" s="54">
        <f>VLOOKUP($A25,'RevPAR Raw Data'!$B$6:$BE$43,'RevPAR Raw Data'!R$1,FALSE)</f>
        <v>34.708127129901897</v>
      </c>
      <c r="BE25" s="47">
        <f>VLOOKUP($A25,'RevPAR Raw Data'!$B$6:$BE$43,'RevPAR Raw Data'!T$1,FALSE)</f>
        <v>-8.7657655749268901</v>
      </c>
      <c r="BF25" s="48">
        <f>VLOOKUP($A25,'RevPAR Raw Data'!$B$6:$BE$43,'RevPAR Raw Data'!U$1,FALSE)</f>
        <v>-8.2237016387833108</v>
      </c>
      <c r="BG25" s="48">
        <f>VLOOKUP($A25,'RevPAR Raw Data'!$B$6:$BE$43,'RevPAR Raw Data'!V$1,FALSE)</f>
        <v>-10.758781821818101</v>
      </c>
      <c r="BH25" s="48">
        <f>VLOOKUP($A25,'RevPAR Raw Data'!$B$6:$BE$43,'RevPAR Raw Data'!W$1,FALSE)</f>
        <v>-18.041077007558801</v>
      </c>
      <c r="BI25" s="48">
        <f>VLOOKUP($A25,'RevPAR Raw Data'!$B$6:$BE$43,'RevPAR Raw Data'!X$1,FALSE)</f>
        <v>-4.7368757962194401</v>
      </c>
      <c r="BJ25" s="49">
        <f>VLOOKUP($A25,'RevPAR Raw Data'!$B$6:$BE$43,'RevPAR Raw Data'!Y$1,FALSE)</f>
        <v>-10.1399618766443</v>
      </c>
      <c r="BK25" s="48">
        <f>VLOOKUP($A25,'RevPAR Raw Data'!$B$6:$BE$43,'RevPAR Raw Data'!AA$1,FALSE)</f>
        <v>1.84498891686918</v>
      </c>
      <c r="BL25" s="48">
        <f>VLOOKUP($A25,'RevPAR Raw Data'!$B$6:$BE$43,'RevPAR Raw Data'!AB$1,FALSE)</f>
        <v>-34.929855001702002</v>
      </c>
      <c r="BM25" s="49">
        <f>VLOOKUP($A25,'RevPAR Raw Data'!$B$6:$BE$43,'RevPAR Raw Data'!AC$1,FALSE)</f>
        <v>-19.593208836713298</v>
      </c>
      <c r="BN25" s="50">
        <f>VLOOKUP($A25,'RevPAR Raw Data'!$B$6:$BE$43,'RevPAR Raw Data'!AE$1,FALSE)</f>
        <v>-13.3894536798733</v>
      </c>
    </row>
    <row r="26" spans="1:66" x14ac:dyDescent="0.45">
      <c r="A26" s="63" t="s">
        <v>92</v>
      </c>
      <c r="B26" s="47">
        <f>VLOOKUP($A26,'Occupancy Raw Data'!$B$8:$BE$45,'Occupancy Raw Data'!G$3,FALSE)</f>
        <v>33.567539083084398</v>
      </c>
      <c r="C26" s="48">
        <f>VLOOKUP($A26,'Occupancy Raw Data'!$B$8:$BE$45,'Occupancy Raw Data'!H$3,FALSE)</f>
        <v>32.1096082908835</v>
      </c>
      <c r="D26" s="48">
        <f>VLOOKUP($A26,'Occupancy Raw Data'!$B$8:$BE$45,'Occupancy Raw Data'!I$3,FALSE)</f>
        <v>35.938872299314902</v>
      </c>
      <c r="E26" s="48">
        <f>VLOOKUP($A26,'Occupancy Raw Data'!$B$8:$BE$45,'Occupancy Raw Data'!J$3,FALSE)</f>
        <v>36.571227823643</v>
      </c>
      <c r="F26" s="48">
        <f>VLOOKUP($A26,'Occupancy Raw Data'!$B$8:$BE$45,'Occupancy Raw Data'!K$3,FALSE)</f>
        <v>40.997716493939897</v>
      </c>
      <c r="G26" s="49">
        <f>VLOOKUP($A26,'Occupancy Raw Data'!$B$8:$BE$45,'Occupancy Raw Data'!L$3,FALSE)</f>
        <v>35.8369927981731</v>
      </c>
      <c r="H26" s="48">
        <f>VLOOKUP($A26,'Occupancy Raw Data'!$B$8:$BE$45,'Occupancy Raw Data'!N$3,FALSE)</f>
        <v>42.806955910767599</v>
      </c>
      <c r="I26" s="48">
        <f>VLOOKUP($A26,'Occupancy Raw Data'!$B$8:$BE$45,'Occupancy Raw Data'!O$3,FALSE)</f>
        <v>46.495696469348303</v>
      </c>
      <c r="J26" s="49">
        <f>VLOOKUP($A26,'Occupancy Raw Data'!$B$8:$BE$45,'Occupancy Raw Data'!P$3,FALSE)</f>
        <v>44.651326190057901</v>
      </c>
      <c r="K26" s="50">
        <f>VLOOKUP($A26,'Occupancy Raw Data'!$B$8:$BE$45,'Occupancy Raw Data'!R$3,FALSE)</f>
        <v>38.355373767283098</v>
      </c>
      <c r="M26" s="47">
        <f>VLOOKUP($A26,'Occupancy Raw Data'!$B$8:$BE$45,'Occupancy Raw Data'!T$3,FALSE)</f>
        <v>-15.043827273936399</v>
      </c>
      <c r="N26" s="48">
        <f>VLOOKUP($A26,'Occupancy Raw Data'!$B$8:$BE$45,'Occupancy Raw Data'!U$3,FALSE)</f>
        <v>-15.2282512097824</v>
      </c>
      <c r="O26" s="48">
        <f>VLOOKUP($A26,'Occupancy Raw Data'!$B$8:$BE$45,'Occupancy Raw Data'!V$3,FALSE)</f>
        <v>-9.52496190725312</v>
      </c>
      <c r="P26" s="48">
        <f>VLOOKUP($A26,'Occupancy Raw Data'!$B$8:$BE$45,'Occupancy Raw Data'!W$3,FALSE)</f>
        <v>-11.3065919164139</v>
      </c>
      <c r="Q26" s="48">
        <f>VLOOKUP($A26,'Occupancy Raw Data'!$B$8:$BE$45,'Occupancy Raw Data'!X$3,FALSE)</f>
        <v>-3.1303435933972299</v>
      </c>
      <c r="R26" s="49">
        <f>VLOOKUP($A26,'Occupancy Raw Data'!$B$8:$BE$45,'Occupancy Raw Data'!Y$3,FALSE)</f>
        <v>-10.7055843953765</v>
      </c>
      <c r="S26" s="48">
        <f>VLOOKUP($A26,'Occupancy Raw Data'!$B$8:$BE$45,'Occupancy Raw Data'!AA$3,FALSE)</f>
        <v>-5.9964533008914902</v>
      </c>
      <c r="T26" s="48">
        <f>VLOOKUP($A26,'Occupancy Raw Data'!$B$8:$BE$45,'Occupancy Raw Data'!AB$3,FALSE)</f>
        <v>-21.769581938063599</v>
      </c>
      <c r="U26" s="49">
        <f>VLOOKUP($A26,'Occupancy Raw Data'!$B$8:$BE$45,'Occupancy Raw Data'!AC$3,FALSE)</f>
        <v>-14.927079941820899</v>
      </c>
      <c r="V26" s="50">
        <f>VLOOKUP($A26,'Occupancy Raw Data'!$B$8:$BE$45,'Occupancy Raw Data'!AE$3,FALSE)</f>
        <v>-12.1554571257326</v>
      </c>
      <c r="X26" s="51">
        <f>VLOOKUP($A26,'ADR Raw Data'!$B$6:$BE$43,'ADR Raw Data'!G$1,FALSE)</f>
        <v>88.171394714808997</v>
      </c>
      <c r="Y26" s="52">
        <f>VLOOKUP($A26,'ADR Raw Data'!$B$6:$BE$43,'ADR Raw Data'!H$1,FALSE)</f>
        <v>90.725720842450698</v>
      </c>
      <c r="Z26" s="52">
        <f>VLOOKUP($A26,'ADR Raw Data'!$B$6:$BE$43,'ADR Raw Data'!I$1,FALSE)</f>
        <v>90.7040659824046</v>
      </c>
      <c r="AA26" s="52">
        <f>VLOOKUP($A26,'ADR Raw Data'!$B$6:$BE$43,'ADR Raw Data'!J$1,FALSE)</f>
        <v>89.974057444764597</v>
      </c>
      <c r="AB26" s="52">
        <f>VLOOKUP($A26,'ADR Raw Data'!$B$6:$BE$43,'ADR Raw Data'!K$1,FALSE)</f>
        <v>85.035042073693205</v>
      </c>
      <c r="AC26" s="53">
        <f>VLOOKUP($A26,'ADR Raw Data'!$B$6:$BE$43,'ADR Raw Data'!L$1,FALSE)</f>
        <v>88.787417684540699</v>
      </c>
      <c r="AD26" s="52">
        <f>VLOOKUP($A26,'ADR Raw Data'!$B$6:$BE$43,'ADR Raw Data'!N$1,FALSE)</f>
        <v>97.438511161263804</v>
      </c>
      <c r="AE26" s="52">
        <f>VLOOKUP($A26,'ADR Raw Data'!$B$6:$BE$43,'ADR Raw Data'!O$1,FALSE)</f>
        <v>104.982607857952</v>
      </c>
      <c r="AF26" s="53">
        <f>VLOOKUP($A26,'ADR Raw Data'!$B$6:$BE$43,'ADR Raw Data'!P$1,FALSE)</f>
        <v>101.3663679583</v>
      </c>
      <c r="AG26" s="54">
        <f>VLOOKUP($A26,'ADR Raw Data'!$B$6:$BE$43,'ADR Raw Data'!R$1,FALSE)</f>
        <v>92.971348544324499</v>
      </c>
      <c r="AI26" s="47">
        <f>VLOOKUP($A26,'ADR Raw Data'!$B$6:$BE$43,'ADR Raw Data'!T$1,FALSE)</f>
        <v>7.0864991147281096</v>
      </c>
      <c r="AJ26" s="48">
        <f>VLOOKUP($A26,'ADR Raw Data'!$B$6:$BE$43,'ADR Raw Data'!U$1,FALSE)</f>
        <v>12.6313223044459</v>
      </c>
      <c r="AK26" s="48">
        <f>VLOOKUP($A26,'ADR Raw Data'!$B$6:$BE$43,'ADR Raw Data'!V$1,FALSE)</f>
        <v>9.4959205170625296</v>
      </c>
      <c r="AL26" s="48">
        <f>VLOOKUP($A26,'ADR Raw Data'!$B$6:$BE$43,'ADR Raw Data'!W$1,FALSE)</f>
        <v>7.75579505791353</v>
      </c>
      <c r="AM26" s="48">
        <f>VLOOKUP($A26,'ADR Raw Data'!$B$6:$BE$43,'ADR Raw Data'!X$1,FALSE)</f>
        <v>3.7118594192625198</v>
      </c>
      <c r="AN26" s="49">
        <f>VLOOKUP($A26,'ADR Raw Data'!$B$6:$BE$43,'ADR Raw Data'!Y$1,FALSE)</f>
        <v>7.9289386916203801</v>
      </c>
      <c r="AO26" s="48">
        <f>VLOOKUP($A26,'ADR Raw Data'!$B$6:$BE$43,'ADR Raw Data'!AA$1,FALSE)</f>
        <v>6.6504377876520202</v>
      </c>
      <c r="AP26" s="48">
        <f>VLOOKUP($A26,'ADR Raw Data'!$B$6:$BE$43,'ADR Raw Data'!AB$1,FALSE)</f>
        <v>-17.634835244400499</v>
      </c>
      <c r="AQ26" s="49">
        <f>VLOOKUP($A26,'ADR Raw Data'!$B$6:$BE$43,'ADR Raw Data'!AC$1,FALSE)</f>
        <v>-9.3329052300766708</v>
      </c>
      <c r="AR26" s="50">
        <f>VLOOKUP($A26,'ADR Raw Data'!$B$6:$BE$43,'ADR Raw Data'!AE$1,FALSE)</f>
        <v>0.60874987317120799</v>
      </c>
      <c r="AS26" s="40"/>
      <c r="AT26" s="51">
        <f>VLOOKUP($A26,'RevPAR Raw Data'!$B$6:$BE$43,'RevPAR Raw Data'!G$1,FALSE)</f>
        <v>29.596967380994201</v>
      </c>
      <c r="AU26" s="52">
        <f>VLOOKUP($A26,'RevPAR Raw Data'!$B$6:$BE$43,'RevPAR Raw Data'!H$1,FALSE)</f>
        <v>29.1316735815914</v>
      </c>
      <c r="AV26" s="52">
        <f>VLOOKUP($A26,'RevPAR Raw Data'!$B$6:$BE$43,'RevPAR Raw Data'!I$1,FALSE)</f>
        <v>32.598018443702699</v>
      </c>
      <c r="AW26" s="52">
        <f>VLOOKUP($A26,'RevPAR Raw Data'!$B$6:$BE$43,'RevPAR Raw Data'!J$1,FALSE)</f>
        <v>32.9046175303003</v>
      </c>
      <c r="AX26" s="52">
        <f>VLOOKUP($A26,'RevPAR Raw Data'!$B$6:$BE$43,'RevPAR Raw Data'!K$1,FALSE)</f>
        <v>34.862425469875198</v>
      </c>
      <c r="AY26" s="53">
        <f>VLOOKUP($A26,'RevPAR Raw Data'!$B$6:$BE$43,'RevPAR Raw Data'!L$1,FALSE)</f>
        <v>31.818740481292799</v>
      </c>
      <c r="AZ26" s="52">
        <f>VLOOKUP($A26,'RevPAR Raw Data'!$B$6:$BE$43,'RevPAR Raw Data'!N$1,FALSE)</f>
        <v>41.710460512910501</v>
      </c>
      <c r="BA26" s="52">
        <f>VLOOKUP($A26,'RevPAR Raw Data'!$B$6:$BE$43,'RevPAR Raw Data'!O$1,FALSE)</f>
        <v>48.812394695239703</v>
      </c>
      <c r="BB26" s="53">
        <f>VLOOKUP($A26,'RevPAR Raw Data'!$B$6:$BE$43,'RevPAR Raw Data'!P$1,FALSE)</f>
        <v>45.261427604075102</v>
      </c>
      <c r="BC26" s="54">
        <f>VLOOKUP($A26,'RevPAR Raw Data'!$B$6:$BE$43,'RevPAR Raw Data'!R$1,FALSE)</f>
        <v>35.659508230659199</v>
      </c>
      <c r="BE26" s="47">
        <f>VLOOKUP($A26,'RevPAR Raw Data'!$B$6:$BE$43,'RevPAR Raw Data'!T$1,FALSE)</f>
        <v>-9.0234088457970696</v>
      </c>
      <c r="BF26" s="48">
        <f>VLOOKUP($A26,'RevPAR Raw Data'!$B$6:$BE$43,'RevPAR Raw Data'!U$1,FALSE)</f>
        <v>-4.5204583969747301</v>
      </c>
      <c r="BG26" s="48">
        <f>VLOOKUP($A26,'RevPAR Raw Data'!$B$6:$BE$43,'RevPAR Raw Data'!V$1,FALSE)</f>
        <v>-0.93352420218382504</v>
      </c>
      <c r="BH26" s="48">
        <f>VLOOKUP($A26,'RevPAR Raw Data'!$B$6:$BE$43,'RevPAR Raw Data'!W$1,FALSE)</f>
        <v>-4.4277129555721402</v>
      </c>
      <c r="BI26" s="48">
        <f>VLOOKUP($A26,'RevPAR Raw Data'!$B$6:$BE$43,'RevPAR Raw Data'!X$1,FALSE)</f>
        <v>0.46532187233849398</v>
      </c>
      <c r="BJ26" s="49">
        <f>VLOOKUP($A26,'RevPAR Raw Data'!$B$6:$BE$43,'RevPAR Raw Data'!Y$1,FALSE)</f>
        <v>-3.6254849270452301</v>
      </c>
      <c r="BK26" s="48">
        <f>VLOOKUP($A26,'RevPAR Raw Data'!$B$6:$BE$43,'RevPAR Raw Data'!AA$1,FALSE)</f>
        <v>0.255194090519129</v>
      </c>
      <c r="BL26" s="48">
        <f>VLOOKUP($A26,'RevPAR Raw Data'!$B$6:$BE$43,'RevPAR Raw Data'!AB$1,FALSE)</f>
        <v>-35.565387274291901</v>
      </c>
      <c r="BM26" s="49">
        <f>VLOOKUP($A26,'RevPAR Raw Data'!$B$6:$BE$43,'RevPAR Raw Data'!AC$1,FALSE)</f>
        <v>-22.866854947309601</v>
      </c>
      <c r="BN26" s="50">
        <f>VLOOKUP($A26,'RevPAR Raw Data'!$B$6:$BE$43,'RevPAR Raw Data'!AE$1,FALSE)</f>
        <v>-11.620703582397701</v>
      </c>
    </row>
    <row r="27" spans="1:66" x14ac:dyDescent="0.45">
      <c r="A27" s="63" t="s">
        <v>93</v>
      </c>
      <c r="B27" s="47">
        <f>VLOOKUP($A27,'Occupancy Raw Data'!$B$8:$BE$45,'Occupancy Raw Data'!G$3,FALSE)</f>
        <v>35.9795950900685</v>
      </c>
      <c r="C27" s="48">
        <f>VLOOKUP($A27,'Occupancy Raw Data'!$B$8:$BE$45,'Occupancy Raw Data'!H$3,FALSE)</f>
        <v>33.532600031882602</v>
      </c>
      <c r="D27" s="48">
        <f>VLOOKUP($A27,'Occupancy Raw Data'!$B$8:$BE$45,'Occupancy Raw Data'!I$3,FALSE)</f>
        <v>35.716563047983399</v>
      </c>
      <c r="E27" s="48">
        <f>VLOOKUP($A27,'Occupancy Raw Data'!$B$8:$BE$45,'Occupancy Raw Data'!J$3,FALSE)</f>
        <v>39.446835644826997</v>
      </c>
      <c r="F27" s="48">
        <f>VLOOKUP($A27,'Occupancy Raw Data'!$B$8:$BE$45,'Occupancy Raw Data'!K$3,FALSE)</f>
        <v>42.300334768053503</v>
      </c>
      <c r="G27" s="49">
        <f>VLOOKUP($A27,'Occupancy Raw Data'!$B$8:$BE$45,'Occupancy Raw Data'!L$3,FALSE)</f>
        <v>37.395185716562999</v>
      </c>
      <c r="H27" s="48">
        <f>VLOOKUP($A27,'Occupancy Raw Data'!$B$8:$BE$45,'Occupancy Raw Data'!N$3,FALSE)</f>
        <v>44.9545671927307</v>
      </c>
      <c r="I27" s="48">
        <f>VLOOKUP($A27,'Occupancy Raw Data'!$B$8:$BE$45,'Occupancy Raw Data'!O$3,FALSE)</f>
        <v>47.401562250916598</v>
      </c>
      <c r="J27" s="49">
        <f>VLOOKUP($A27,'Occupancy Raw Data'!$B$8:$BE$45,'Occupancy Raw Data'!P$3,FALSE)</f>
        <v>46.178064721823603</v>
      </c>
      <c r="K27" s="50">
        <f>VLOOKUP($A27,'Occupancy Raw Data'!$B$8:$BE$45,'Occupancy Raw Data'!R$3,FALSE)</f>
        <v>39.904579718066003</v>
      </c>
      <c r="M27" s="47">
        <f>VLOOKUP($A27,'Occupancy Raw Data'!$B$8:$BE$45,'Occupancy Raw Data'!T$3,FALSE)</f>
        <v>-1.4162295563713401</v>
      </c>
      <c r="N27" s="48">
        <f>VLOOKUP($A27,'Occupancy Raw Data'!$B$8:$BE$45,'Occupancy Raw Data'!U$3,FALSE)</f>
        <v>-8.0391585501418792</v>
      </c>
      <c r="O27" s="48">
        <f>VLOOKUP($A27,'Occupancy Raw Data'!$B$8:$BE$45,'Occupancy Raw Data'!V$3,FALSE)</f>
        <v>-6.9193272290865702</v>
      </c>
      <c r="P27" s="48">
        <f>VLOOKUP($A27,'Occupancy Raw Data'!$B$8:$BE$45,'Occupancy Raw Data'!W$3,FALSE)</f>
        <v>-1.94100880343718</v>
      </c>
      <c r="Q27" s="48">
        <f>VLOOKUP($A27,'Occupancy Raw Data'!$B$8:$BE$45,'Occupancy Raw Data'!X$3,FALSE)</f>
        <v>1.24302001314393</v>
      </c>
      <c r="R27" s="49">
        <f>VLOOKUP($A27,'Occupancy Raw Data'!$B$8:$BE$45,'Occupancy Raw Data'!Y$3,FALSE)</f>
        <v>-3.29631634135343</v>
      </c>
      <c r="S27" s="48">
        <f>VLOOKUP($A27,'Occupancy Raw Data'!$B$8:$BE$45,'Occupancy Raw Data'!AA$3,FALSE)</f>
        <v>1.74449995356423</v>
      </c>
      <c r="T27" s="48">
        <f>VLOOKUP($A27,'Occupancy Raw Data'!$B$8:$BE$45,'Occupancy Raw Data'!AB$3,FALSE)</f>
        <v>-19.589666019134899</v>
      </c>
      <c r="U27" s="49">
        <f>VLOOKUP($A27,'Occupancy Raw Data'!$B$8:$BE$45,'Occupancy Raw Data'!AC$3,FALSE)</f>
        <v>-10.449810419811699</v>
      </c>
      <c r="V27" s="50">
        <f>VLOOKUP($A27,'Occupancy Raw Data'!$B$8:$BE$45,'Occupancy Raw Data'!AE$3,FALSE)</f>
        <v>-5.7782453009898296</v>
      </c>
      <c r="X27" s="51">
        <f>VLOOKUP($A27,'ADR Raw Data'!$B$6:$BE$43,'ADR Raw Data'!G$1,FALSE)</f>
        <v>101.26812343819201</v>
      </c>
      <c r="Y27" s="52">
        <f>VLOOKUP($A27,'ADR Raw Data'!$B$6:$BE$43,'ADR Raw Data'!H$1,FALSE)</f>
        <v>100.627215997147</v>
      </c>
      <c r="Z27" s="52">
        <f>VLOOKUP($A27,'ADR Raw Data'!$B$6:$BE$43,'ADR Raw Data'!I$1,FALSE)</f>
        <v>101.717958201294</v>
      </c>
      <c r="AA27" s="52">
        <f>VLOOKUP($A27,'ADR Raw Data'!$B$6:$BE$43,'ADR Raw Data'!J$1,FALSE)</f>
        <v>105.35485857749001</v>
      </c>
      <c r="AB27" s="52">
        <f>VLOOKUP($A27,'ADR Raw Data'!$B$6:$BE$43,'ADR Raw Data'!K$1,FALSE)</f>
        <v>105.264014772941</v>
      </c>
      <c r="AC27" s="53">
        <f>VLOOKUP($A27,'ADR Raw Data'!$B$6:$BE$43,'ADR Raw Data'!L$1,FALSE)</f>
        <v>103.00530731946399</v>
      </c>
      <c r="AD27" s="52">
        <f>VLOOKUP($A27,'ADR Raw Data'!$B$6:$BE$43,'ADR Raw Data'!N$1,FALSE)</f>
        <v>114.414682216312</v>
      </c>
      <c r="AE27" s="52">
        <f>VLOOKUP($A27,'ADR Raw Data'!$B$6:$BE$43,'ADR Raw Data'!O$1,FALSE)</f>
        <v>118.298388733815</v>
      </c>
      <c r="AF27" s="53">
        <f>VLOOKUP($A27,'ADR Raw Data'!$B$6:$BE$43,'ADR Raw Data'!P$1,FALSE)</f>
        <v>116.407985285233</v>
      </c>
      <c r="AG27" s="54">
        <f>VLOOKUP($A27,'ADR Raw Data'!$B$6:$BE$43,'ADR Raw Data'!R$1,FALSE)</f>
        <v>107.436662137252</v>
      </c>
      <c r="AI27" s="47">
        <f>VLOOKUP($A27,'ADR Raw Data'!$B$6:$BE$43,'ADR Raw Data'!T$1,FALSE)</f>
        <v>2.9446009707899599</v>
      </c>
      <c r="AJ27" s="48">
        <f>VLOOKUP($A27,'ADR Raw Data'!$B$6:$BE$43,'ADR Raw Data'!U$1,FALSE)</f>
        <v>-0.351475376740635</v>
      </c>
      <c r="AK27" s="48">
        <f>VLOOKUP($A27,'ADR Raw Data'!$B$6:$BE$43,'ADR Raw Data'!V$1,FALSE)</f>
        <v>-0.97090268416710601</v>
      </c>
      <c r="AL27" s="48">
        <f>VLOOKUP($A27,'ADR Raw Data'!$B$6:$BE$43,'ADR Raw Data'!W$1,FALSE)</f>
        <v>2.43402284335715</v>
      </c>
      <c r="AM27" s="48">
        <f>VLOOKUP($A27,'ADR Raw Data'!$B$6:$BE$43,'ADR Raw Data'!X$1,FALSE)</f>
        <v>7.6802227730438002E-2</v>
      </c>
      <c r="AN27" s="49">
        <f>VLOOKUP($A27,'ADR Raw Data'!$B$6:$BE$43,'ADR Raw Data'!Y$1,FALSE)</f>
        <v>0.85615221528221497</v>
      </c>
      <c r="AO27" s="48">
        <f>VLOOKUP($A27,'ADR Raw Data'!$B$6:$BE$43,'ADR Raw Data'!AA$1,FALSE)</f>
        <v>-3.5585318507085599</v>
      </c>
      <c r="AP27" s="48">
        <f>VLOOKUP($A27,'ADR Raw Data'!$B$6:$BE$43,'ADR Raw Data'!AB$1,FALSE)</f>
        <v>-24.289404823275</v>
      </c>
      <c r="AQ27" s="49">
        <f>VLOOKUP($A27,'ADR Raw Data'!$B$6:$BE$43,'ADR Raw Data'!AC$1,FALSE)</f>
        <v>-16.932279320266499</v>
      </c>
      <c r="AR27" s="50">
        <f>VLOOKUP($A27,'ADR Raw Data'!$B$6:$BE$43,'ADR Raw Data'!AE$1,FALSE)</f>
        <v>-6.8536580665318203</v>
      </c>
      <c r="AS27" s="40"/>
      <c r="AT27" s="51">
        <f>VLOOKUP($A27,'RevPAR Raw Data'!$B$6:$BE$43,'RevPAR Raw Data'!G$1,FALSE)</f>
        <v>36.435860768372301</v>
      </c>
      <c r="AU27" s="52">
        <f>VLOOKUP($A27,'RevPAR Raw Data'!$B$6:$BE$43,'RevPAR Raw Data'!H$1,FALSE)</f>
        <v>33.742921863542101</v>
      </c>
      <c r="AV27" s="52">
        <f>VLOOKUP($A27,'RevPAR Raw Data'!$B$6:$BE$43,'RevPAR Raw Data'!I$1,FALSE)</f>
        <v>36.330158672086696</v>
      </c>
      <c r="AW27" s="52">
        <f>VLOOKUP($A27,'RevPAR Raw Data'!$B$6:$BE$43,'RevPAR Raw Data'!J$1,FALSE)</f>
        <v>41.559157906902499</v>
      </c>
      <c r="AX27" s="52">
        <f>VLOOKUP($A27,'RevPAR Raw Data'!$B$6:$BE$43,'RevPAR Raw Data'!K$1,FALSE)</f>
        <v>44.527030639247499</v>
      </c>
      <c r="AY27" s="53">
        <f>VLOOKUP($A27,'RevPAR Raw Data'!$B$6:$BE$43,'RevPAR Raw Data'!L$1,FALSE)</f>
        <v>38.519025970030199</v>
      </c>
      <c r="AZ27" s="52">
        <f>VLOOKUP($A27,'RevPAR Raw Data'!$B$6:$BE$43,'RevPAR Raw Data'!N$1,FALSE)</f>
        <v>51.434625195281299</v>
      </c>
      <c r="BA27" s="52">
        <f>VLOOKUP($A27,'RevPAR Raw Data'!$B$6:$BE$43,'RevPAR Raw Data'!O$1,FALSE)</f>
        <v>56.075284377490803</v>
      </c>
      <c r="BB27" s="53">
        <f>VLOOKUP($A27,'RevPAR Raw Data'!$B$6:$BE$43,'RevPAR Raw Data'!P$1,FALSE)</f>
        <v>53.754954786386001</v>
      </c>
      <c r="BC27" s="54">
        <f>VLOOKUP($A27,'RevPAR Raw Data'!$B$6:$BE$43,'RevPAR Raw Data'!R$1,FALSE)</f>
        <v>42.872148488988998</v>
      </c>
      <c r="BE27" s="47">
        <f>VLOOKUP($A27,'RevPAR Raw Data'!$B$6:$BE$43,'RevPAR Raw Data'!T$1,FALSE)</f>
        <v>1.48666910515309</v>
      </c>
      <c r="BF27" s="48">
        <f>VLOOKUP($A27,'RevPAR Raw Data'!$B$6:$BE$43,'RevPAR Raw Data'!U$1,FALSE)</f>
        <v>-8.3623782640816309</v>
      </c>
      <c r="BG27" s="48">
        <f>VLOOKUP($A27,'RevPAR Raw Data'!$B$6:$BE$43,'RevPAR Raw Data'!V$1,FALSE)</f>
        <v>-7.82304997946017</v>
      </c>
      <c r="BH27" s="48">
        <f>VLOOKUP($A27,'RevPAR Raw Data'!$B$6:$BE$43,'RevPAR Raw Data'!W$1,FALSE)</f>
        <v>0.44576944225273701</v>
      </c>
      <c r="BI27" s="48">
        <f>VLOOKUP($A27,'RevPAR Raw Data'!$B$6:$BE$43,'RevPAR Raw Data'!X$1,FALSE)</f>
        <v>1.3207769079356</v>
      </c>
      <c r="BJ27" s="49">
        <f>VLOOKUP($A27,'RevPAR Raw Data'!$B$6:$BE$43,'RevPAR Raw Data'!Y$1,FALSE)</f>
        <v>-2.4683856114504299</v>
      </c>
      <c r="BK27" s="48">
        <f>VLOOKUP($A27,'RevPAR Raw Data'!$B$6:$BE$43,'RevPAR Raw Data'!AA$1,FALSE)</f>
        <v>-1.8761104836275</v>
      </c>
      <c r="BL27" s="48">
        <f>VLOOKUP($A27,'RevPAR Raw Data'!$B$6:$BE$43,'RevPAR Raw Data'!AB$1,FALSE)</f>
        <v>-39.120857559494702</v>
      </c>
      <c r="BM27" s="49">
        <f>VLOOKUP($A27,'RevPAR Raw Data'!$B$6:$BE$43,'RevPAR Raw Data'!AC$1,FALSE)</f>
        <v>-25.612698651357402</v>
      </c>
      <c r="BN27" s="50">
        <f>VLOOKUP($A27,'RevPAR Raw Data'!$B$6:$BE$43,'RevPAR Raw Data'!AE$1,FALSE)</f>
        <v>-12.235882192346301</v>
      </c>
    </row>
    <row r="28" spans="1:66" x14ac:dyDescent="0.45">
      <c r="A28" s="63" t="s">
        <v>29</v>
      </c>
      <c r="B28" s="47">
        <f>VLOOKUP($A28,'Occupancy Raw Data'!$B$8:$BE$45,'Occupancy Raw Data'!G$3,FALSE)</f>
        <v>41.500065333856</v>
      </c>
      <c r="C28" s="48">
        <f>VLOOKUP($A28,'Occupancy Raw Data'!$B$8:$BE$45,'Occupancy Raw Data'!H$3,FALSE)</f>
        <v>38.795243695282799</v>
      </c>
      <c r="D28" s="48">
        <f>VLOOKUP($A28,'Occupancy Raw Data'!$B$8:$BE$45,'Occupancy Raw Data'!I$3,FALSE)</f>
        <v>46.543839017378801</v>
      </c>
      <c r="E28" s="48">
        <f>VLOOKUP($A28,'Occupancy Raw Data'!$B$8:$BE$45,'Occupancy Raw Data'!J$3,FALSE)</f>
        <v>56.239383248399299</v>
      </c>
      <c r="F28" s="48">
        <f>VLOOKUP($A28,'Occupancy Raw Data'!$B$8:$BE$45,'Occupancy Raw Data'!K$3,FALSE)</f>
        <v>63.8834444008885</v>
      </c>
      <c r="G28" s="49">
        <f>VLOOKUP($A28,'Occupancy Raw Data'!$B$8:$BE$45,'Occupancy Raw Data'!L$3,FALSE)</f>
        <v>49.392395139161103</v>
      </c>
      <c r="H28" s="48">
        <f>VLOOKUP($A28,'Occupancy Raw Data'!$B$8:$BE$45,'Occupancy Raw Data'!N$3,FALSE)</f>
        <v>57.676728080491301</v>
      </c>
      <c r="I28" s="48">
        <f>VLOOKUP($A28,'Occupancy Raw Data'!$B$8:$BE$45,'Occupancy Raw Data'!O$3,FALSE)</f>
        <v>52.149483862537501</v>
      </c>
      <c r="J28" s="49">
        <f>VLOOKUP($A28,'Occupancy Raw Data'!$B$8:$BE$45,'Occupancy Raw Data'!P$3,FALSE)</f>
        <v>54.913105971514398</v>
      </c>
      <c r="K28" s="50">
        <f>VLOOKUP($A28,'Occupancy Raw Data'!$B$8:$BE$45,'Occupancy Raw Data'!R$3,FALSE)</f>
        <v>50.969741091262001</v>
      </c>
      <c r="M28" s="47">
        <f>VLOOKUP($A28,'Occupancy Raw Data'!$B$8:$BE$45,'Occupancy Raw Data'!T$3,FALSE)</f>
        <v>-1.12426402351484</v>
      </c>
      <c r="N28" s="48">
        <f>VLOOKUP($A28,'Occupancy Raw Data'!$B$8:$BE$45,'Occupancy Raw Data'!U$3,FALSE)</f>
        <v>-21.160035383767699</v>
      </c>
      <c r="O28" s="48">
        <f>VLOOKUP($A28,'Occupancy Raw Data'!$B$8:$BE$45,'Occupancy Raw Data'!V$3,FALSE)</f>
        <v>-23.977408708724301</v>
      </c>
      <c r="P28" s="48">
        <f>VLOOKUP($A28,'Occupancy Raw Data'!$B$8:$BE$45,'Occupancy Raw Data'!W$3,FALSE)</f>
        <v>-11.8626278000452</v>
      </c>
      <c r="Q28" s="48">
        <f>VLOOKUP($A28,'Occupancy Raw Data'!$B$8:$BE$45,'Occupancy Raw Data'!X$3,FALSE)</f>
        <v>3.5969570250768799</v>
      </c>
      <c r="R28" s="49">
        <f>VLOOKUP($A28,'Occupancy Raw Data'!$B$8:$BE$45,'Occupancy Raw Data'!Y$3,FALSE)</f>
        <v>-11.1255533211953</v>
      </c>
      <c r="S28" s="48">
        <f>VLOOKUP($A28,'Occupancy Raw Data'!$B$8:$BE$45,'Occupancy Raw Data'!AA$3,FALSE)</f>
        <v>-0.13597553674716301</v>
      </c>
      <c r="T28" s="48">
        <f>VLOOKUP($A28,'Occupancy Raw Data'!$B$8:$BE$45,'Occupancy Raw Data'!AB$3,FALSE)</f>
        <v>-3.1725212798325599</v>
      </c>
      <c r="U28" s="49">
        <f>VLOOKUP($A28,'Occupancy Raw Data'!$B$8:$BE$45,'Occupancy Raw Data'!AC$3,FALSE)</f>
        <v>-1.60123608735611</v>
      </c>
      <c r="V28" s="50">
        <f>VLOOKUP($A28,'Occupancy Raw Data'!$B$8:$BE$45,'Occupancy Raw Data'!AE$3,FALSE)</f>
        <v>-8.3962422558200398</v>
      </c>
      <c r="X28" s="51">
        <f>VLOOKUP($A28,'ADR Raw Data'!$B$6:$BE$43,'ADR Raw Data'!G$1,FALSE)</f>
        <v>158.44488979848799</v>
      </c>
      <c r="Y28" s="52">
        <f>VLOOKUP($A28,'ADR Raw Data'!$B$6:$BE$43,'ADR Raw Data'!H$1,FALSE)</f>
        <v>163.224486359043</v>
      </c>
      <c r="Z28" s="52">
        <f>VLOOKUP($A28,'ADR Raw Data'!$B$6:$BE$43,'ADR Raw Data'!I$1,FALSE)</f>
        <v>166.886886580572</v>
      </c>
      <c r="AA28" s="52">
        <f>VLOOKUP($A28,'ADR Raw Data'!$B$6:$BE$43,'ADR Raw Data'!J$1,FALSE)</f>
        <v>182.88019516728599</v>
      </c>
      <c r="AB28" s="52">
        <f>VLOOKUP($A28,'ADR Raw Data'!$B$6:$BE$43,'ADR Raw Data'!K$1,FALSE)</f>
        <v>174.49960114542799</v>
      </c>
      <c r="AC28" s="53">
        <f>VLOOKUP($A28,'ADR Raw Data'!$B$6:$BE$43,'ADR Raw Data'!L$1,FALSE)</f>
        <v>170.50425767195699</v>
      </c>
      <c r="AD28" s="52">
        <f>VLOOKUP($A28,'ADR Raw Data'!$B$6:$BE$43,'ADR Raw Data'!N$1,FALSE)</f>
        <v>179.63764612596199</v>
      </c>
      <c r="AE28" s="52">
        <f>VLOOKUP($A28,'ADR Raw Data'!$B$6:$BE$43,'ADR Raw Data'!O$1,FALSE)</f>
        <v>177.530135304434</v>
      </c>
      <c r="AF28" s="53">
        <f>VLOOKUP($A28,'ADR Raw Data'!$B$6:$BE$43,'ADR Raw Data'!P$1,FALSE)</f>
        <v>178.63692325996399</v>
      </c>
      <c r="AG28" s="54">
        <f>VLOOKUP($A28,'ADR Raw Data'!$B$6:$BE$43,'ADR Raw Data'!R$1,FALSE)</f>
        <v>173.007647317341</v>
      </c>
      <c r="AI28" s="47">
        <f>VLOOKUP($A28,'ADR Raw Data'!$B$6:$BE$43,'ADR Raw Data'!T$1,FALSE)</f>
        <v>-12.735478543232199</v>
      </c>
      <c r="AJ28" s="48">
        <f>VLOOKUP($A28,'ADR Raw Data'!$B$6:$BE$43,'ADR Raw Data'!U$1,FALSE)</f>
        <v>-13.0105418133559</v>
      </c>
      <c r="AK28" s="48">
        <f>VLOOKUP($A28,'ADR Raw Data'!$B$6:$BE$43,'ADR Raw Data'!V$1,FALSE)</f>
        <v>-13.6907915722247</v>
      </c>
      <c r="AL28" s="48">
        <f>VLOOKUP($A28,'ADR Raw Data'!$B$6:$BE$43,'ADR Raw Data'!W$1,FALSE)</f>
        <v>-4.3524724394951599</v>
      </c>
      <c r="AM28" s="48">
        <f>VLOOKUP($A28,'ADR Raw Data'!$B$6:$BE$43,'ADR Raw Data'!X$1,FALSE)</f>
        <v>-5.1499326662848999</v>
      </c>
      <c r="AN28" s="49">
        <f>VLOOKUP($A28,'ADR Raw Data'!$B$6:$BE$43,'ADR Raw Data'!Y$1,FALSE)</f>
        <v>-9.2999786875950594</v>
      </c>
      <c r="AO28" s="48">
        <f>VLOOKUP($A28,'ADR Raw Data'!$B$6:$BE$43,'ADR Raw Data'!AA$1,FALSE)</f>
        <v>-5.60683780089275</v>
      </c>
      <c r="AP28" s="48">
        <f>VLOOKUP($A28,'ADR Raw Data'!$B$6:$BE$43,'ADR Raw Data'!AB$1,FALSE)</f>
        <v>-13.1110473730536</v>
      </c>
      <c r="AQ28" s="49">
        <f>VLOOKUP($A28,'ADR Raw Data'!$B$6:$BE$43,'ADR Raw Data'!AC$1,FALSE)</f>
        <v>-9.3529075194602793</v>
      </c>
      <c r="AR28" s="50">
        <f>VLOOKUP($A28,'ADR Raw Data'!$B$6:$BE$43,'ADR Raw Data'!AE$1,FALSE)</f>
        <v>-9.2249570113702202</v>
      </c>
      <c r="AS28" s="40"/>
      <c r="AT28" s="51">
        <f>VLOOKUP($A28,'RevPAR Raw Data'!$B$6:$BE$43,'RevPAR Raw Data'!G$1,FALSE)</f>
        <v>65.754732784528898</v>
      </c>
      <c r="AU28" s="52">
        <f>VLOOKUP($A28,'RevPAR Raw Data'!$B$6:$BE$43,'RevPAR Raw Data'!H$1,FALSE)</f>
        <v>63.323337253364599</v>
      </c>
      <c r="AV28" s="52">
        <f>VLOOKUP($A28,'RevPAR Raw Data'!$B$6:$BE$43,'RevPAR Raw Data'!I$1,FALSE)</f>
        <v>77.6755638311773</v>
      </c>
      <c r="AW28" s="52">
        <f>VLOOKUP($A28,'RevPAR Raw Data'!$B$6:$BE$43,'RevPAR Raw Data'!J$1,FALSE)</f>
        <v>102.85069384555</v>
      </c>
      <c r="AX28" s="52">
        <f>VLOOKUP($A28,'RevPAR Raw Data'!$B$6:$BE$43,'RevPAR Raw Data'!K$1,FALSE)</f>
        <v>111.476355677512</v>
      </c>
      <c r="AY28" s="53">
        <f>VLOOKUP($A28,'RevPAR Raw Data'!$B$6:$BE$43,'RevPAR Raw Data'!L$1,FALSE)</f>
        <v>84.216136678426693</v>
      </c>
      <c r="AZ28" s="52">
        <f>VLOOKUP($A28,'RevPAR Raw Data'!$B$6:$BE$43,'RevPAR Raw Data'!N$1,FALSE)</f>
        <v>103.60911668626601</v>
      </c>
      <c r="BA28" s="52">
        <f>VLOOKUP($A28,'RevPAR Raw Data'!$B$6:$BE$43,'RevPAR Raw Data'!O$1,FALSE)</f>
        <v>92.581049261727401</v>
      </c>
      <c r="BB28" s="53">
        <f>VLOOKUP($A28,'RevPAR Raw Data'!$B$6:$BE$43,'RevPAR Raw Data'!P$1,FALSE)</f>
        <v>98.095082973997094</v>
      </c>
      <c r="BC28" s="54">
        <f>VLOOKUP($A28,'RevPAR Raw Data'!$B$6:$BE$43,'RevPAR Raw Data'!R$1,FALSE)</f>
        <v>88.181549905732496</v>
      </c>
      <c r="BE28" s="47">
        <f>VLOOKUP($A28,'RevPAR Raw Data'!$B$6:$BE$43,'RevPAR Raw Data'!T$1,FALSE)</f>
        <v>-13.716562163262999</v>
      </c>
      <c r="BF28" s="48">
        <f>VLOOKUP($A28,'RevPAR Raw Data'!$B$6:$BE$43,'RevPAR Raw Data'!U$1,FALSE)</f>
        <v>-31.417541945797701</v>
      </c>
      <c r="BG28" s="48">
        <f>VLOOKUP($A28,'RevPAR Raw Data'!$B$6:$BE$43,'RevPAR Raw Data'!V$1,FALSE)</f>
        <v>-34.385503230217097</v>
      </c>
      <c r="BH28" s="48">
        <f>VLOOKUP($A28,'RevPAR Raw Data'!$B$6:$BE$43,'RevPAR Raw Data'!W$1,FALSE)</f>
        <v>-15.6987826339435</v>
      </c>
      <c r="BI28" s="48">
        <f>VLOOKUP($A28,'RevPAR Raw Data'!$B$6:$BE$43,'RevPAR Raw Data'!X$1,FALSE)</f>
        <v>-1.7382165060346799</v>
      </c>
      <c r="BJ28" s="49">
        <f>VLOOKUP($A28,'RevPAR Raw Data'!$B$6:$BE$43,'RevPAR Raw Data'!Y$1,FALSE)</f>
        <v>-19.390857921042102</v>
      </c>
      <c r="BK28" s="48">
        <f>VLOOKUP($A28,'RevPAR Raw Data'!$B$6:$BE$43,'RevPAR Raw Data'!AA$1,FALSE)</f>
        <v>-5.7351894098456002</v>
      </c>
      <c r="BL28" s="48">
        <f>VLOOKUP($A28,'RevPAR Raw Data'!$B$6:$BE$43,'RevPAR Raw Data'!AB$1,FALSE)</f>
        <v>-15.8676178849671</v>
      </c>
      <c r="BM28" s="49">
        <f>VLOOKUP($A28,'RevPAR Raw Data'!$B$6:$BE$43,'RevPAR Raw Data'!AC$1,FALSE)</f>
        <v>-10.804381476397699</v>
      </c>
      <c r="BN28" s="50">
        <f>VLOOKUP($A28,'RevPAR Raw Data'!$B$6:$BE$43,'RevPAR Raw Data'!AE$1,FALSE)</f>
        <v>-16.846649528520299</v>
      </c>
    </row>
    <row r="29" spans="1:66" x14ac:dyDescent="0.4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46</v>
      </c>
      <c r="B30" s="47">
        <f>VLOOKUP($A30,'Occupancy Raw Data'!$B$8:$BE$45,'Occupancy Raw Data'!G$3,FALSE)</f>
        <v>28.089077116395899</v>
      </c>
      <c r="C30" s="48">
        <f>VLOOKUP($A30,'Occupancy Raw Data'!$B$8:$BE$45,'Occupancy Raw Data'!H$3,FALSE)</f>
        <v>29.906455065853699</v>
      </c>
      <c r="D30" s="48">
        <f>VLOOKUP($A30,'Occupancy Raw Data'!$B$8:$BE$45,'Occupancy Raw Data'!I$3,FALSE)</f>
        <v>42.423325731837799</v>
      </c>
      <c r="E30" s="48">
        <f>VLOOKUP($A30,'Occupancy Raw Data'!$B$8:$BE$45,'Occupancy Raw Data'!J$3,FALSE)</f>
        <v>49.2064969516451</v>
      </c>
      <c r="F30" s="48">
        <f>VLOOKUP($A30,'Occupancy Raw Data'!$B$8:$BE$45,'Occupancy Raw Data'!K$3,FALSE)</f>
        <v>48.782985060734298</v>
      </c>
      <c r="G30" s="49">
        <f>VLOOKUP($A30,'Occupancy Raw Data'!$B$8:$BE$45,'Occupancy Raw Data'!L$3,FALSE)</f>
        <v>39.681667985293402</v>
      </c>
      <c r="H30" s="48">
        <f>VLOOKUP($A30,'Occupancy Raw Data'!$B$8:$BE$45,'Occupancy Raw Data'!N$3,FALSE)</f>
        <v>46.544422208777398</v>
      </c>
      <c r="I30" s="48">
        <f>VLOOKUP($A30,'Occupancy Raw Data'!$B$8:$BE$45,'Occupancy Raw Data'!O$3,FALSE)</f>
        <v>43.682226462512197</v>
      </c>
      <c r="J30" s="49">
        <f>VLOOKUP($A30,'Occupancy Raw Data'!$B$8:$BE$45,'Occupancy Raw Data'!P$3,FALSE)</f>
        <v>45.113324335644798</v>
      </c>
      <c r="K30" s="50">
        <f>VLOOKUP($A30,'Occupancy Raw Data'!$B$8:$BE$45,'Occupancy Raw Data'!R$3,FALSE)</f>
        <v>41.233569799679501</v>
      </c>
      <c r="M30" s="47">
        <f>VLOOKUP($A30,'Occupancy Raw Data'!$B$8:$BE$45,'Occupancy Raw Data'!T$3,FALSE)</f>
        <v>-24.643047022965401</v>
      </c>
      <c r="N30" s="48">
        <f>VLOOKUP($A30,'Occupancy Raw Data'!$B$8:$BE$45,'Occupancy Raw Data'!U$3,FALSE)</f>
        <v>-34.032909612237198</v>
      </c>
      <c r="O30" s="48">
        <f>VLOOKUP($A30,'Occupancy Raw Data'!$B$8:$BE$45,'Occupancy Raw Data'!V$3,FALSE)</f>
        <v>-18.2251260433578</v>
      </c>
      <c r="P30" s="48">
        <f>VLOOKUP($A30,'Occupancy Raw Data'!$B$8:$BE$45,'Occupancy Raw Data'!W$3,FALSE)</f>
        <v>-5.7598787672394502</v>
      </c>
      <c r="Q30" s="48">
        <f>VLOOKUP($A30,'Occupancy Raw Data'!$B$8:$BE$45,'Occupancy Raw Data'!X$3,FALSE)</f>
        <v>-1.48533783963289</v>
      </c>
      <c r="R30" s="49">
        <f>VLOOKUP($A30,'Occupancy Raw Data'!$B$8:$BE$45,'Occupancy Raw Data'!Y$3,FALSE)</f>
        <v>-16.007240549350499</v>
      </c>
      <c r="S30" s="48">
        <f>VLOOKUP($A30,'Occupancy Raw Data'!$B$8:$BE$45,'Occupancy Raw Data'!AA$3,FALSE)</f>
        <v>6.4007178624060703</v>
      </c>
      <c r="T30" s="48">
        <f>VLOOKUP($A30,'Occupancy Raw Data'!$B$8:$BE$45,'Occupancy Raw Data'!AB$3,FALSE)</f>
        <v>-1.53304814331481</v>
      </c>
      <c r="U30" s="49">
        <f>VLOOKUP($A30,'Occupancy Raw Data'!$B$8:$BE$45,'Occupancy Raw Data'!AC$3,FALSE)</f>
        <v>2.4060166056686199</v>
      </c>
      <c r="V30" s="50">
        <f>VLOOKUP($A30,'Occupancy Raw Data'!$B$8:$BE$45,'Occupancy Raw Data'!AE$3,FALSE)</f>
        <v>-11.005009760017799</v>
      </c>
      <c r="X30" s="51">
        <f>VLOOKUP($A30,'ADR Raw Data'!$B$6:$BE$43,'ADR Raw Data'!G$1,FALSE)</f>
        <v>102.343872090133</v>
      </c>
      <c r="Y30" s="52">
        <f>VLOOKUP($A30,'ADR Raw Data'!$B$6:$BE$43,'ADR Raw Data'!H$1,FALSE)</f>
        <v>101.523931683784</v>
      </c>
      <c r="Z30" s="52">
        <f>VLOOKUP($A30,'ADR Raw Data'!$B$6:$BE$43,'ADR Raw Data'!I$1,FALSE)</f>
        <v>103.84458998409301</v>
      </c>
      <c r="AA30" s="52">
        <f>VLOOKUP($A30,'ADR Raw Data'!$B$6:$BE$43,'ADR Raw Data'!J$1,FALSE)</f>
        <v>110.878171285349</v>
      </c>
      <c r="AB30" s="52">
        <f>VLOOKUP($A30,'ADR Raw Data'!$B$6:$BE$43,'ADR Raw Data'!K$1,FALSE)</f>
        <v>112.15155552375499</v>
      </c>
      <c r="AC30" s="53">
        <f>VLOOKUP($A30,'ADR Raw Data'!$B$6:$BE$43,'ADR Raw Data'!L$1,FALSE)</f>
        <v>107.069152162694</v>
      </c>
      <c r="AD30" s="52">
        <f>VLOOKUP($A30,'ADR Raw Data'!$B$6:$BE$43,'ADR Raw Data'!N$1,FALSE)</f>
        <v>121.17774322567701</v>
      </c>
      <c r="AE30" s="52">
        <f>VLOOKUP($A30,'ADR Raw Data'!$B$6:$BE$43,'ADR Raw Data'!O$1,FALSE)</f>
        <v>121.160259428936</v>
      </c>
      <c r="AF30" s="53">
        <f>VLOOKUP($A30,'ADR Raw Data'!$B$6:$BE$43,'ADR Raw Data'!P$1,FALSE)</f>
        <v>121.169278640325</v>
      </c>
      <c r="AG30" s="54">
        <f>VLOOKUP($A30,'ADR Raw Data'!$B$6:$BE$43,'ADR Raw Data'!R$1,FALSE)</f>
        <v>111.476820006772</v>
      </c>
      <c r="AI30" s="47">
        <f>VLOOKUP($A30,'ADR Raw Data'!$B$6:$BE$43,'ADR Raw Data'!T$1,FALSE)</f>
        <v>2.2100546661914202</v>
      </c>
      <c r="AJ30" s="48">
        <f>VLOOKUP($A30,'ADR Raw Data'!$B$6:$BE$43,'ADR Raw Data'!U$1,FALSE)</f>
        <v>1.67346850104065</v>
      </c>
      <c r="AK30" s="48">
        <f>VLOOKUP($A30,'ADR Raw Data'!$B$6:$BE$43,'ADR Raw Data'!V$1,FALSE)</f>
        <v>-0.37658559314302698</v>
      </c>
      <c r="AL30" s="48">
        <f>VLOOKUP($A30,'ADR Raw Data'!$B$6:$BE$43,'ADR Raw Data'!W$1,FALSE)</f>
        <v>7.15533519902701</v>
      </c>
      <c r="AM30" s="48">
        <f>VLOOKUP($A30,'ADR Raw Data'!$B$6:$BE$43,'ADR Raw Data'!X$1,FALSE)</f>
        <v>9.2932420991308309</v>
      </c>
      <c r="AN30" s="49">
        <f>VLOOKUP($A30,'ADR Raw Data'!$B$6:$BE$43,'ADR Raw Data'!Y$1,FALSE)</f>
        <v>4.7242126993821003</v>
      </c>
      <c r="AO30" s="48">
        <f>VLOOKUP($A30,'ADR Raw Data'!$B$6:$BE$43,'ADR Raw Data'!AA$1,FALSE)</f>
        <v>7.8735062584532898</v>
      </c>
      <c r="AP30" s="48">
        <f>VLOOKUP($A30,'ADR Raw Data'!$B$6:$BE$43,'ADR Raw Data'!AB$1,FALSE)</f>
        <v>-0.51013878371462495</v>
      </c>
      <c r="AQ30" s="49">
        <f>VLOOKUP($A30,'ADR Raw Data'!$B$6:$BE$43,'ADR Raw Data'!AC$1,FALSE)</f>
        <v>3.4834611180416801</v>
      </c>
      <c r="AR30" s="50">
        <f>VLOOKUP($A30,'ADR Raw Data'!$B$6:$BE$43,'ADR Raw Data'!AE$1,FALSE)</f>
        <v>4.8957937821736897</v>
      </c>
      <c r="AS30" s="40"/>
      <c r="AT30" s="51">
        <f>VLOOKUP($A30,'RevPAR Raw Data'!$B$6:$BE$43,'RevPAR Raw Data'!G$1,FALSE)</f>
        <v>28.747449155303201</v>
      </c>
      <c r="AU30" s="52">
        <f>VLOOKUP($A30,'RevPAR Raw Data'!$B$6:$BE$43,'RevPAR Raw Data'!H$1,FALSE)</f>
        <v>30.3622090100991</v>
      </c>
      <c r="AV30" s="52">
        <f>VLOOKUP($A30,'RevPAR Raw Data'!$B$6:$BE$43,'RevPAR Raw Data'!I$1,FALSE)</f>
        <v>44.054328663843201</v>
      </c>
      <c r="AW30" s="52">
        <f>VLOOKUP($A30,'RevPAR Raw Data'!$B$6:$BE$43,'RevPAR Raw Data'!J$1,FALSE)</f>
        <v>54.5592639735654</v>
      </c>
      <c r="AX30" s="52">
        <f>VLOOKUP($A30,'RevPAR Raw Data'!$B$6:$BE$43,'RevPAR Raw Data'!K$1,FALSE)</f>
        <v>54.710876576534602</v>
      </c>
      <c r="AY30" s="53">
        <f>VLOOKUP($A30,'RevPAR Raw Data'!$B$6:$BE$43,'RevPAR Raw Data'!L$1,FALSE)</f>
        <v>42.486825475869097</v>
      </c>
      <c r="AZ30" s="52">
        <f>VLOOKUP($A30,'RevPAR Raw Data'!$B$6:$BE$43,'RevPAR Raw Data'!N$1,FALSE)</f>
        <v>56.401480430027398</v>
      </c>
      <c r="BA30" s="52">
        <f>VLOOKUP($A30,'RevPAR Raw Data'!$B$6:$BE$43,'RevPAR Raw Data'!O$1,FALSE)</f>
        <v>52.925498906315397</v>
      </c>
      <c r="BB30" s="53">
        <f>VLOOKUP($A30,'RevPAR Raw Data'!$B$6:$BE$43,'RevPAR Raw Data'!P$1,FALSE)</f>
        <v>54.663489668171401</v>
      </c>
      <c r="BC30" s="54">
        <f>VLOOKUP($A30,'RevPAR Raw Data'!$B$6:$BE$43,'RevPAR Raw Data'!R$1,FALSE)</f>
        <v>45.9658723879555</v>
      </c>
      <c r="BE30" s="47">
        <f>VLOOKUP($A30,'RevPAR Raw Data'!$B$6:$BE$43,'RevPAR Raw Data'!T$1,FALSE)</f>
        <v>-22.977617167396801</v>
      </c>
      <c r="BF30" s="48">
        <f>VLOOKUP($A30,'RevPAR Raw Data'!$B$6:$BE$43,'RevPAR Raw Data'!U$1,FALSE)</f>
        <v>-32.928971133544998</v>
      </c>
      <c r="BG30" s="48">
        <f>VLOOKUP($A30,'RevPAR Raw Data'!$B$6:$BE$43,'RevPAR Raw Data'!V$1,FALSE)</f>
        <v>-18.533078437489401</v>
      </c>
      <c r="BH30" s="48">
        <f>VLOOKUP($A30,'RevPAR Raw Data'!$B$6:$BE$43,'RevPAR Raw Data'!W$1,FALSE)</f>
        <v>0.98331779893398696</v>
      </c>
      <c r="BI30" s="48">
        <f>VLOOKUP($A30,'RevPAR Raw Data'!$B$6:$BE$43,'RevPAR Raw Data'!X$1,FALSE)</f>
        <v>7.6698682180708504</v>
      </c>
      <c r="BJ30" s="49">
        <f>VLOOKUP($A30,'RevPAR Raw Data'!$B$6:$BE$43,'RevPAR Raw Data'!Y$1,FALSE)</f>
        <v>-12.0392439408214</v>
      </c>
      <c r="BK30" s="48">
        <f>VLOOKUP($A30,'RevPAR Raw Data'!$B$6:$BE$43,'RevPAR Raw Data'!AA$1,FALSE)</f>
        <v>14.7781850423418</v>
      </c>
      <c r="BL30" s="48">
        <f>VLOOKUP($A30,'RevPAR Raw Data'!$B$6:$BE$43,'RevPAR Raw Data'!AB$1,FALSE)</f>
        <v>-2.03536625387737</v>
      </c>
      <c r="BM30" s="49">
        <f>VLOOKUP($A30,'RevPAR Raw Data'!$B$6:$BE$43,'RevPAR Raw Data'!AC$1,FALSE)</f>
        <v>5.9732903766624004</v>
      </c>
      <c r="BN30" s="50">
        <f>VLOOKUP($A30,'RevPAR Raw Data'!$B$6:$BE$43,'RevPAR Raw Data'!AE$1,FALSE)</f>
        <v>-6.6479985614027397</v>
      </c>
    </row>
    <row r="31" spans="1:66" x14ac:dyDescent="0.45">
      <c r="A31" s="63" t="s">
        <v>70</v>
      </c>
      <c r="B31" s="47">
        <f>VLOOKUP($A31,'Occupancy Raw Data'!$B$8:$BE$45,'Occupancy Raw Data'!G$3,FALSE)</f>
        <v>27.669978671383198</v>
      </c>
      <c r="C31" s="48">
        <f>VLOOKUP($A31,'Occupancy Raw Data'!$B$8:$BE$45,'Occupancy Raw Data'!H$3,FALSE)</f>
        <v>28.767622119336199</v>
      </c>
      <c r="D31" s="48">
        <f>VLOOKUP($A31,'Occupancy Raw Data'!$B$8:$BE$45,'Occupancy Raw Data'!I$3,FALSE)</f>
        <v>39.655620870831797</v>
      </c>
      <c r="E31" s="48">
        <f>VLOOKUP($A31,'Occupancy Raw Data'!$B$8:$BE$45,'Occupancy Raw Data'!J$3,FALSE)</f>
        <v>46.361129896478097</v>
      </c>
      <c r="F31" s="48">
        <f>VLOOKUP($A31,'Occupancy Raw Data'!$B$8:$BE$45,'Occupancy Raw Data'!K$3,FALSE)</f>
        <v>45.7472819018883</v>
      </c>
      <c r="G31" s="49">
        <f>VLOOKUP($A31,'Occupancy Raw Data'!$B$8:$BE$45,'Occupancy Raw Data'!L$3,FALSE)</f>
        <v>37.640326691983503</v>
      </c>
      <c r="H31" s="48">
        <f>VLOOKUP($A31,'Occupancy Raw Data'!$B$8:$BE$45,'Occupancy Raw Data'!N$3,FALSE)</f>
        <v>44.457160692919899</v>
      </c>
      <c r="I31" s="48">
        <f>VLOOKUP($A31,'Occupancy Raw Data'!$B$8:$BE$45,'Occupancy Raw Data'!O$3,FALSE)</f>
        <v>41.200645060604401</v>
      </c>
      <c r="J31" s="49">
        <f>VLOOKUP($A31,'Occupancy Raw Data'!$B$8:$BE$45,'Occupancy Raw Data'!P$3,FALSE)</f>
        <v>42.8289028767622</v>
      </c>
      <c r="K31" s="50">
        <f>VLOOKUP($A31,'Occupancy Raw Data'!$B$8:$BE$45,'Occupancy Raw Data'!R$3,FALSE)</f>
        <v>39.122777030491697</v>
      </c>
      <c r="M31" s="47">
        <f>VLOOKUP($A31,'Occupancy Raw Data'!$B$8:$BE$45,'Occupancy Raw Data'!T$3,FALSE)</f>
        <v>-18.4717794899788</v>
      </c>
      <c r="N31" s="48">
        <f>VLOOKUP($A31,'Occupancy Raw Data'!$B$8:$BE$45,'Occupancy Raw Data'!U$3,FALSE)</f>
        <v>-29.533596187461601</v>
      </c>
      <c r="O31" s="48">
        <f>VLOOKUP($A31,'Occupancy Raw Data'!$B$8:$BE$45,'Occupancy Raw Data'!V$3,FALSE)</f>
        <v>-15.8099496493794</v>
      </c>
      <c r="P31" s="48">
        <f>VLOOKUP($A31,'Occupancy Raw Data'!$B$8:$BE$45,'Occupancy Raw Data'!W$3,FALSE)</f>
        <v>-2.9540609188720901</v>
      </c>
      <c r="Q31" s="48">
        <f>VLOOKUP($A31,'Occupancy Raw Data'!$B$8:$BE$45,'Occupancy Raw Data'!X$3,FALSE)</f>
        <v>0.170682759132017</v>
      </c>
      <c r="R31" s="49">
        <f>VLOOKUP($A31,'Occupancy Raw Data'!$B$8:$BE$45,'Occupancy Raw Data'!Y$3,FALSE)</f>
        <v>-12.589546180515599</v>
      </c>
      <c r="S31" s="48">
        <f>VLOOKUP($A31,'Occupancy Raw Data'!$B$8:$BE$45,'Occupancy Raw Data'!AA$3,FALSE)</f>
        <v>9.5248817480174193</v>
      </c>
      <c r="T31" s="48">
        <f>VLOOKUP($A31,'Occupancy Raw Data'!$B$8:$BE$45,'Occupancy Raw Data'!AB$3,FALSE)</f>
        <v>-2.7882844183875002</v>
      </c>
      <c r="U31" s="49">
        <f>VLOOKUP($A31,'Occupancy Raw Data'!$B$8:$BE$45,'Occupancy Raw Data'!AC$3,FALSE)</f>
        <v>3.2353728769868701</v>
      </c>
      <c r="V31" s="50">
        <f>VLOOKUP($A31,'Occupancy Raw Data'!$B$8:$BE$45,'Occupancy Raw Data'!AE$3,FALSE)</f>
        <v>-8.1875062170765691</v>
      </c>
      <c r="X31" s="51">
        <f>VLOOKUP($A31,'ADR Raw Data'!$B$6:$BE$43,'ADR Raw Data'!G$1,FALSE)</f>
        <v>107.393750705019</v>
      </c>
      <c r="Y31" s="52">
        <f>VLOOKUP($A31,'ADR Raw Data'!$B$6:$BE$43,'ADR Raw Data'!H$1,FALSE)</f>
        <v>106.00480289330901</v>
      </c>
      <c r="Z31" s="52">
        <f>VLOOKUP($A31,'ADR Raw Data'!$B$6:$BE$43,'ADR Raw Data'!I$1,FALSE)</f>
        <v>109.403645546372</v>
      </c>
      <c r="AA31" s="52">
        <f>VLOOKUP($A31,'ADR Raw Data'!$B$6:$BE$43,'ADR Raw Data'!J$1,FALSE)</f>
        <v>119.75055767504401</v>
      </c>
      <c r="AB31" s="52">
        <f>VLOOKUP($A31,'ADR Raw Data'!$B$6:$BE$43,'ADR Raw Data'!K$1,FALSE)</f>
        <v>124.197035478735</v>
      </c>
      <c r="AC31" s="53">
        <f>VLOOKUP($A31,'ADR Raw Data'!$B$6:$BE$43,'ADR Raw Data'!L$1,FALSE)</f>
        <v>114.733363093592</v>
      </c>
      <c r="AD31" s="52">
        <f>VLOOKUP($A31,'ADR Raw Data'!$B$6:$BE$43,'ADR Raw Data'!N$1,FALSE)</f>
        <v>132.95408729229999</v>
      </c>
      <c r="AE31" s="52">
        <f>VLOOKUP($A31,'ADR Raw Data'!$B$6:$BE$43,'ADR Raw Data'!O$1,FALSE)</f>
        <v>130.34769570706999</v>
      </c>
      <c r="AF31" s="53">
        <f>VLOOKUP($A31,'ADR Raw Data'!$B$6:$BE$43,'ADR Raw Data'!P$1,FALSE)</f>
        <v>131.70043605004199</v>
      </c>
      <c r="AG31" s="54">
        <f>VLOOKUP($A31,'ADR Raw Data'!$B$6:$BE$43,'ADR Raw Data'!R$1,FALSE)</f>
        <v>120.04032729275799</v>
      </c>
      <c r="AI31" s="47">
        <f>VLOOKUP($A31,'ADR Raw Data'!$B$6:$BE$43,'ADR Raw Data'!T$1,FALSE)</f>
        <v>2.38300787613169</v>
      </c>
      <c r="AJ31" s="48">
        <f>VLOOKUP($A31,'ADR Raw Data'!$B$6:$BE$43,'ADR Raw Data'!U$1,FALSE)</f>
        <v>1.7912398423782301</v>
      </c>
      <c r="AK31" s="48">
        <f>VLOOKUP($A31,'ADR Raw Data'!$B$6:$BE$43,'ADR Raw Data'!V$1,FALSE)</f>
        <v>0.90036746679933999</v>
      </c>
      <c r="AL31" s="48">
        <f>VLOOKUP($A31,'ADR Raw Data'!$B$6:$BE$43,'ADR Raw Data'!W$1,FALSE)</f>
        <v>11.998642258932501</v>
      </c>
      <c r="AM31" s="48">
        <f>VLOOKUP($A31,'ADR Raw Data'!$B$6:$BE$43,'ADR Raw Data'!X$1,FALSE)</f>
        <v>15.605626242752701</v>
      </c>
      <c r="AN31" s="49">
        <f>VLOOKUP($A31,'ADR Raw Data'!$B$6:$BE$43,'ADR Raw Data'!Y$1,FALSE)</f>
        <v>7.7186707266544001</v>
      </c>
      <c r="AO31" s="48">
        <f>VLOOKUP($A31,'ADR Raw Data'!$B$6:$BE$43,'ADR Raw Data'!AA$1,FALSE)</f>
        <v>12.851492965218601</v>
      </c>
      <c r="AP31" s="48">
        <f>VLOOKUP($A31,'ADR Raw Data'!$B$6:$BE$43,'ADR Raw Data'!AB$1,FALSE)</f>
        <v>5.9456850540447101</v>
      </c>
      <c r="AQ31" s="49">
        <f>VLOOKUP($A31,'ADR Raw Data'!$B$6:$BE$43,'ADR Raw Data'!AC$1,FALSE)</f>
        <v>9.31375881331412</v>
      </c>
      <c r="AR31" s="50">
        <f>VLOOKUP($A31,'ADR Raw Data'!$B$6:$BE$43,'ADR Raw Data'!AE$1,FALSE)</f>
        <v>8.7348055688423401</v>
      </c>
      <c r="AS31" s="40"/>
      <c r="AT31" s="51">
        <f>VLOOKUP($A31,'RevPAR Raw Data'!$B$6:$BE$43,'RevPAR Raw Data'!G$1,FALSE)</f>
        <v>29.715827914477401</v>
      </c>
      <c r="AU31" s="52">
        <f>VLOOKUP($A31,'RevPAR Raw Data'!$B$6:$BE$43,'RevPAR Raw Data'!H$1,FALSE)</f>
        <v>30.495061124694299</v>
      </c>
      <c r="AV31" s="52">
        <f>VLOOKUP($A31,'RevPAR Raw Data'!$B$6:$BE$43,'RevPAR Raw Data'!I$1,FALSE)</f>
        <v>43.384694896738203</v>
      </c>
      <c r="AW31" s="52">
        <f>VLOOKUP($A31,'RevPAR Raw Data'!$B$6:$BE$43,'RevPAR Raw Data'!J$1,FALSE)</f>
        <v>55.517711595484499</v>
      </c>
      <c r="AX31" s="52">
        <f>VLOOKUP($A31,'RevPAR Raw Data'!$B$6:$BE$43,'RevPAR Raw Data'!K$1,FALSE)</f>
        <v>56.816767934245398</v>
      </c>
      <c r="AY31" s="53">
        <f>VLOOKUP($A31,'RevPAR Raw Data'!$B$6:$BE$43,'RevPAR Raw Data'!L$1,FALSE)</f>
        <v>43.186012693127999</v>
      </c>
      <c r="AZ31" s="52">
        <f>VLOOKUP($A31,'RevPAR Raw Data'!$B$6:$BE$43,'RevPAR Raw Data'!N$1,FALSE)</f>
        <v>59.107612235342998</v>
      </c>
      <c r="BA31" s="52">
        <f>VLOOKUP($A31,'RevPAR Raw Data'!$B$6:$BE$43,'RevPAR Raw Data'!O$1,FALSE)</f>
        <v>53.704091452946898</v>
      </c>
      <c r="BB31" s="53">
        <f>VLOOKUP($A31,'RevPAR Raw Data'!$B$6:$BE$43,'RevPAR Raw Data'!P$1,FALSE)</f>
        <v>56.405851844144998</v>
      </c>
      <c r="BC31" s="54">
        <f>VLOOKUP($A31,'RevPAR Raw Data'!$B$6:$BE$43,'RevPAR Raw Data'!R$1,FALSE)</f>
        <v>46.963109593418501</v>
      </c>
      <c r="BE31" s="47">
        <f>VLOOKUP($A31,'RevPAR Raw Data'!$B$6:$BE$43,'RevPAR Raw Data'!T$1,FALSE)</f>
        <v>-16.528955573954999</v>
      </c>
      <c r="BF31" s="48">
        <f>VLOOKUP($A31,'RevPAR Raw Data'!$B$6:$BE$43,'RevPAR Raw Data'!U$1,FALSE)</f>
        <v>-28.271373886880198</v>
      </c>
      <c r="BG31" s="48">
        <f>VLOOKUP($A31,'RevPAR Raw Data'!$B$6:$BE$43,'RevPAR Raw Data'!V$1,FALSE)</f>
        <v>-15.0519298257404</v>
      </c>
      <c r="BH31" s="48">
        <f>VLOOKUP($A31,'RevPAR Raw Data'!$B$6:$BE$43,'RevPAR Raw Data'!W$1,FALSE)</f>
        <v>8.6901341382940505</v>
      </c>
      <c r="BI31" s="48">
        <f>VLOOKUP($A31,'RevPAR Raw Data'!$B$6:$BE$43,'RevPAR Raw Data'!X$1,FALSE)</f>
        <v>15.802945115335699</v>
      </c>
      <c r="BJ31" s="49">
        <f>VLOOKUP($A31,'RevPAR Raw Data'!$B$6:$BE$43,'RevPAR Raw Data'!Y$1,FALSE)</f>
        <v>-5.8426210695153902</v>
      </c>
      <c r="BK31" s="48">
        <f>VLOOKUP($A31,'RevPAR Raw Data'!$B$6:$BE$43,'RevPAR Raw Data'!AA$1,FALSE)</f>
        <v>23.600464221027799</v>
      </c>
      <c r="BL31" s="48">
        <f>VLOOKUP($A31,'RevPAR Raw Data'!$B$6:$BE$43,'RevPAR Raw Data'!AB$1,FALSE)</f>
        <v>2.9916180257288798</v>
      </c>
      <c r="BM31" s="49">
        <f>VLOOKUP($A31,'RevPAR Raw Data'!$B$6:$BE$43,'RevPAR Raw Data'!AC$1,FALSE)</f>
        <v>12.850466516774899</v>
      </c>
      <c r="BN31" s="50">
        <f>VLOOKUP($A31,'RevPAR Raw Data'!$B$6:$BE$43,'RevPAR Raw Data'!AE$1,FALSE)</f>
        <v>-0.16786339723274499</v>
      </c>
    </row>
    <row r="32" spans="1:66" x14ac:dyDescent="0.45">
      <c r="A32" s="63" t="s">
        <v>52</v>
      </c>
      <c r="B32" s="47">
        <f>VLOOKUP($A32,'Occupancy Raw Data'!$B$8:$BE$45,'Occupancy Raw Data'!G$3,FALSE)</f>
        <v>27.713920817369001</v>
      </c>
      <c r="C32" s="48">
        <f>VLOOKUP($A32,'Occupancy Raw Data'!$B$8:$BE$45,'Occupancy Raw Data'!H$3,FALSE)</f>
        <v>26.596424010217099</v>
      </c>
      <c r="D32" s="48">
        <f>VLOOKUP($A32,'Occupancy Raw Data'!$B$8:$BE$45,'Occupancy Raw Data'!I$3,FALSE)</f>
        <v>31.513409961685799</v>
      </c>
      <c r="E32" s="48">
        <f>VLOOKUP($A32,'Occupancy Raw Data'!$B$8:$BE$45,'Occupancy Raw Data'!J$3,FALSE)</f>
        <v>36.2388250319284</v>
      </c>
      <c r="F32" s="48">
        <f>VLOOKUP($A32,'Occupancy Raw Data'!$B$8:$BE$45,'Occupancy Raw Data'!K$3,FALSE)</f>
        <v>38.601532567049802</v>
      </c>
      <c r="G32" s="49">
        <f>VLOOKUP($A32,'Occupancy Raw Data'!$B$8:$BE$45,'Occupancy Raw Data'!L$3,FALSE)</f>
        <v>32.132822477650002</v>
      </c>
      <c r="H32" s="48">
        <f>VLOOKUP($A32,'Occupancy Raw Data'!$B$8:$BE$45,'Occupancy Raw Data'!N$3,FALSE)</f>
        <v>35.855683269476302</v>
      </c>
      <c r="I32" s="48">
        <f>VLOOKUP($A32,'Occupancy Raw Data'!$B$8:$BE$45,'Occupancy Raw Data'!O$3,FALSE)</f>
        <v>37.388250319284801</v>
      </c>
      <c r="J32" s="49">
        <f>VLOOKUP($A32,'Occupancy Raw Data'!$B$8:$BE$45,'Occupancy Raw Data'!P$3,FALSE)</f>
        <v>36.621966794380498</v>
      </c>
      <c r="K32" s="50">
        <f>VLOOKUP($A32,'Occupancy Raw Data'!$B$8:$BE$45,'Occupancy Raw Data'!R$3,FALSE)</f>
        <v>33.415435139572999</v>
      </c>
      <c r="M32" s="47">
        <f>VLOOKUP($A32,'Occupancy Raw Data'!$B$8:$BE$45,'Occupancy Raw Data'!T$3,FALSE)</f>
        <v>-37.570127415650497</v>
      </c>
      <c r="N32" s="48">
        <f>VLOOKUP($A32,'Occupancy Raw Data'!$B$8:$BE$45,'Occupancy Raw Data'!U$3,FALSE)</f>
        <v>-32.3290026982245</v>
      </c>
      <c r="O32" s="48">
        <f>VLOOKUP($A32,'Occupancy Raw Data'!$B$8:$BE$45,'Occupancy Raw Data'!V$3,FALSE)</f>
        <v>-29.061397519062201</v>
      </c>
      <c r="P32" s="48">
        <f>VLOOKUP($A32,'Occupancy Raw Data'!$B$8:$BE$45,'Occupancy Raw Data'!W$3,FALSE)</f>
        <v>-11.813317984229</v>
      </c>
      <c r="Q32" s="48">
        <f>VLOOKUP($A32,'Occupancy Raw Data'!$B$8:$BE$45,'Occupancy Raw Data'!X$3,FALSE)</f>
        <v>-2.6397161957848301</v>
      </c>
      <c r="R32" s="49">
        <f>VLOOKUP($A32,'Occupancy Raw Data'!$B$8:$BE$45,'Occupancy Raw Data'!Y$3,FALSE)</f>
        <v>-23.075531027105701</v>
      </c>
      <c r="S32" s="48">
        <f>VLOOKUP($A32,'Occupancy Raw Data'!$B$8:$BE$45,'Occupancy Raw Data'!AA$3,FALSE)</f>
        <v>-5.7566970712276602</v>
      </c>
      <c r="T32" s="48">
        <f>VLOOKUP($A32,'Occupancy Raw Data'!$B$8:$BE$45,'Occupancy Raw Data'!AB$3,FALSE)</f>
        <v>-9.0162073652266592</v>
      </c>
      <c r="U32" s="49">
        <f>VLOOKUP($A32,'Occupancy Raw Data'!$B$8:$BE$45,'Occupancy Raw Data'!AC$3,FALSE)</f>
        <v>-7.4492097606086398</v>
      </c>
      <c r="V32" s="50">
        <f>VLOOKUP($A32,'Occupancy Raw Data'!$B$8:$BE$45,'Occupancy Raw Data'!AE$3,FALSE)</f>
        <v>-18.781574086961101</v>
      </c>
      <c r="X32" s="51">
        <f>VLOOKUP($A32,'ADR Raw Data'!$B$6:$BE$43,'ADR Raw Data'!G$1,FALSE)</f>
        <v>94.790668202764905</v>
      </c>
      <c r="Y32" s="52">
        <f>VLOOKUP($A32,'ADR Raw Data'!$B$6:$BE$43,'ADR Raw Data'!H$1,FALSE)</f>
        <v>97.057935174069598</v>
      </c>
      <c r="Z32" s="52">
        <f>VLOOKUP($A32,'ADR Raw Data'!$B$6:$BE$43,'ADR Raw Data'!I$1,FALSE)</f>
        <v>93.580243161094202</v>
      </c>
      <c r="AA32" s="52">
        <f>VLOOKUP($A32,'ADR Raw Data'!$B$6:$BE$43,'ADR Raw Data'!J$1,FALSE)</f>
        <v>100.07107488986701</v>
      </c>
      <c r="AB32" s="52">
        <f>VLOOKUP($A32,'ADR Raw Data'!$B$6:$BE$43,'ADR Raw Data'!K$1,FALSE)</f>
        <v>97.878329197683996</v>
      </c>
      <c r="AC32" s="53">
        <f>VLOOKUP($A32,'ADR Raw Data'!$B$6:$BE$43,'ADR Raw Data'!L$1,FALSE)</f>
        <v>96.861452702702707</v>
      </c>
      <c r="AD32" s="52">
        <f>VLOOKUP($A32,'ADR Raw Data'!$B$6:$BE$43,'ADR Raw Data'!N$1,FALSE)</f>
        <v>102.66546749777299</v>
      </c>
      <c r="AE32" s="52">
        <f>VLOOKUP($A32,'ADR Raw Data'!$B$6:$BE$43,'ADR Raw Data'!O$1,FALSE)</f>
        <v>107.458163962425</v>
      </c>
      <c r="AF32" s="53">
        <f>VLOOKUP($A32,'ADR Raw Data'!$B$6:$BE$43,'ADR Raw Data'!P$1,FALSE)</f>
        <v>105.11195727985999</v>
      </c>
      <c r="AG32" s="54">
        <f>VLOOKUP($A32,'ADR Raw Data'!$B$6:$BE$43,'ADR Raw Data'!R$1,FALSE)</f>
        <v>99.444944034944001</v>
      </c>
      <c r="AI32" s="47">
        <f>VLOOKUP($A32,'ADR Raw Data'!$B$6:$BE$43,'ADR Raw Data'!T$1,FALSE)</f>
        <v>-0.92525718012653402</v>
      </c>
      <c r="AJ32" s="48">
        <f>VLOOKUP($A32,'ADR Raw Data'!$B$6:$BE$43,'ADR Raw Data'!U$1,FALSE)</f>
        <v>5.3984855111276504</v>
      </c>
      <c r="AK32" s="48">
        <f>VLOOKUP($A32,'ADR Raw Data'!$B$6:$BE$43,'ADR Raw Data'!V$1,FALSE)</f>
        <v>3.7183496007080201E-2</v>
      </c>
      <c r="AL32" s="48">
        <f>VLOOKUP($A32,'ADR Raw Data'!$B$6:$BE$43,'ADR Raw Data'!W$1,FALSE)</f>
        <v>5.1813189192204501</v>
      </c>
      <c r="AM32" s="48">
        <f>VLOOKUP($A32,'ADR Raw Data'!$B$6:$BE$43,'ADR Raw Data'!X$1,FALSE)</f>
        <v>4.8316319161150103</v>
      </c>
      <c r="AN32" s="49">
        <f>VLOOKUP($A32,'ADR Raw Data'!$B$6:$BE$43,'ADR Raw Data'!Y$1,FALSE)</f>
        <v>3.0397802329167201</v>
      </c>
      <c r="AO32" s="48">
        <f>VLOOKUP($A32,'ADR Raw Data'!$B$6:$BE$43,'ADR Raw Data'!AA$1,FALSE)</f>
        <v>2.14317091868236</v>
      </c>
      <c r="AP32" s="48">
        <f>VLOOKUP($A32,'ADR Raw Data'!$B$6:$BE$43,'ADR Raw Data'!AB$1,FALSE)</f>
        <v>-2.12100894314209</v>
      </c>
      <c r="AQ32" s="49">
        <f>VLOOKUP($A32,'ADR Raw Data'!$B$6:$BE$43,'ADR Raw Data'!AC$1,FALSE)</f>
        <v>-0.20476368074036699</v>
      </c>
      <c r="AR32" s="50">
        <f>VLOOKUP($A32,'ADR Raw Data'!$B$6:$BE$43,'ADR Raw Data'!AE$1,FALSE)</f>
        <v>2.3985519046644401</v>
      </c>
      <c r="AS32" s="40"/>
      <c r="AT32" s="51">
        <f>VLOOKUP($A32,'RevPAR Raw Data'!$B$6:$BE$43,'RevPAR Raw Data'!G$1,FALSE)</f>
        <v>26.2702107279693</v>
      </c>
      <c r="AU32" s="52">
        <f>VLOOKUP($A32,'RevPAR Raw Data'!$B$6:$BE$43,'RevPAR Raw Data'!H$1,FALSE)</f>
        <v>25.813939974457199</v>
      </c>
      <c r="AV32" s="52">
        <f>VLOOKUP($A32,'RevPAR Raw Data'!$B$6:$BE$43,'RevPAR Raw Data'!I$1,FALSE)</f>
        <v>29.490325670497999</v>
      </c>
      <c r="AW32" s="52">
        <f>VLOOKUP($A32,'RevPAR Raw Data'!$B$6:$BE$43,'RevPAR Raw Data'!J$1,FALSE)</f>
        <v>36.2645817369093</v>
      </c>
      <c r="AX32" s="52">
        <f>VLOOKUP($A32,'RevPAR Raw Data'!$B$6:$BE$43,'RevPAR Raw Data'!K$1,FALSE)</f>
        <v>37.782535121328202</v>
      </c>
      <c r="AY32" s="53">
        <f>VLOOKUP($A32,'RevPAR Raw Data'!$B$6:$BE$43,'RevPAR Raw Data'!L$1,FALSE)</f>
        <v>31.1243186462324</v>
      </c>
      <c r="AZ32" s="52">
        <f>VLOOKUP($A32,'RevPAR Raw Data'!$B$6:$BE$43,'RevPAR Raw Data'!N$1,FALSE)</f>
        <v>36.811404853128899</v>
      </c>
      <c r="BA32" s="52">
        <f>VLOOKUP($A32,'RevPAR Raw Data'!$B$6:$BE$43,'RevPAR Raw Data'!O$1,FALSE)</f>
        <v>40.176727330779002</v>
      </c>
      <c r="BB32" s="53">
        <f>VLOOKUP($A32,'RevPAR Raw Data'!$B$6:$BE$43,'RevPAR Raw Data'!P$1,FALSE)</f>
        <v>38.494066091953997</v>
      </c>
      <c r="BC32" s="54">
        <f>VLOOKUP($A32,'RevPAR Raw Data'!$B$6:$BE$43,'RevPAR Raw Data'!R$1,FALSE)</f>
        <v>33.229960773581404</v>
      </c>
      <c r="BE32" s="47">
        <f>VLOOKUP($A32,'RevPAR Raw Data'!$B$6:$BE$43,'RevPAR Raw Data'!T$1,FALSE)</f>
        <v>-38.147764294280996</v>
      </c>
      <c r="BF32" s="48">
        <f>VLOOKUP($A32,'RevPAR Raw Data'!$B$6:$BE$43,'RevPAR Raw Data'!U$1,FALSE)</f>
        <v>-28.675793713652599</v>
      </c>
      <c r="BG32" s="48">
        <f>VLOOKUP($A32,'RevPAR Raw Data'!$B$6:$BE$43,'RevPAR Raw Data'!V$1,FALSE)</f>
        <v>-29.035020066641199</v>
      </c>
      <c r="BH32" s="48">
        <f>VLOOKUP($A32,'RevPAR Raw Data'!$B$6:$BE$43,'RevPAR Raw Data'!W$1,FALSE)</f>
        <v>-7.2440847447131604</v>
      </c>
      <c r="BI32" s="48">
        <f>VLOOKUP($A32,'RevPAR Raw Data'!$B$6:$BE$43,'RevPAR Raw Data'!X$1,FALSE)</f>
        <v>2.0643743501197802</v>
      </c>
      <c r="BJ32" s="49">
        <f>VLOOKUP($A32,'RevPAR Raw Data'!$B$6:$BE$43,'RevPAR Raw Data'!Y$1,FALSE)</f>
        <v>-20.7371962249915</v>
      </c>
      <c r="BK32" s="48">
        <f>VLOOKUP($A32,'RevPAR Raw Data'!$B$6:$BE$43,'RevPAR Raw Data'!AA$1,FALSE)</f>
        <v>-3.7369020100524901</v>
      </c>
      <c r="BL32" s="48">
        <f>VLOOKUP($A32,'RevPAR Raw Data'!$B$6:$BE$43,'RevPAR Raw Data'!AB$1,FALSE)</f>
        <v>-10.945981743820001</v>
      </c>
      <c r="BM32" s="49">
        <f>VLOOKUP($A32,'RevPAR Raw Data'!$B$6:$BE$43,'RevPAR Raw Data'!AC$1,FALSE)</f>
        <v>-7.6387201652571202</v>
      </c>
      <c r="BN32" s="50">
        <f>VLOOKUP($A32,'RevPAR Raw Data'!$B$6:$BE$43,'RevPAR Raw Data'!AE$1,FALSE)</f>
        <v>-16.833507985285401</v>
      </c>
    </row>
    <row r="33" spans="1:66" x14ac:dyDescent="0.45">
      <c r="A33" s="63" t="s">
        <v>51</v>
      </c>
      <c r="B33" s="47">
        <f>VLOOKUP($A33,'Occupancy Raw Data'!$B$8:$BE$45,'Occupancy Raw Data'!G$3,FALSE)</f>
        <v>18.898225957049402</v>
      </c>
      <c r="C33" s="48">
        <f>VLOOKUP($A33,'Occupancy Raw Data'!$B$8:$BE$45,'Occupancy Raw Data'!H$3,FALSE)</f>
        <v>24.817927170868298</v>
      </c>
      <c r="D33" s="48">
        <f>VLOOKUP($A33,'Occupancy Raw Data'!$B$8:$BE$45,'Occupancy Raw Data'!I$3,FALSE)</f>
        <v>42.110177404295001</v>
      </c>
      <c r="E33" s="48">
        <f>VLOOKUP($A33,'Occupancy Raw Data'!$B$8:$BE$45,'Occupancy Raw Data'!J$3,FALSE)</f>
        <v>48.664799253034502</v>
      </c>
      <c r="F33" s="48">
        <f>VLOOKUP($A33,'Occupancy Raw Data'!$B$8:$BE$45,'Occupancy Raw Data'!K$3,FALSE)</f>
        <v>46.946778711484498</v>
      </c>
      <c r="G33" s="49">
        <f>VLOOKUP($A33,'Occupancy Raw Data'!$B$8:$BE$45,'Occupancy Raw Data'!L$3,FALSE)</f>
        <v>36.287581699346397</v>
      </c>
      <c r="H33" s="48">
        <f>VLOOKUP($A33,'Occupancy Raw Data'!$B$8:$BE$45,'Occupancy Raw Data'!N$3,FALSE)</f>
        <v>41.1391223155929</v>
      </c>
      <c r="I33" s="48">
        <f>VLOOKUP($A33,'Occupancy Raw Data'!$B$8:$BE$45,'Occupancy Raw Data'!O$3,FALSE)</f>
        <v>38.281979458450003</v>
      </c>
      <c r="J33" s="49">
        <f>VLOOKUP($A33,'Occupancy Raw Data'!$B$8:$BE$45,'Occupancy Raw Data'!P$3,FALSE)</f>
        <v>39.710550887021398</v>
      </c>
      <c r="K33" s="50">
        <f>VLOOKUP($A33,'Occupancy Raw Data'!$B$8:$BE$45,'Occupancy Raw Data'!R$3,FALSE)</f>
        <v>37.265572895824903</v>
      </c>
      <c r="M33" s="47">
        <f>VLOOKUP($A33,'Occupancy Raw Data'!$B$8:$BE$45,'Occupancy Raw Data'!T$3,FALSE)</f>
        <v>-39.875644084794402</v>
      </c>
      <c r="N33" s="48">
        <f>VLOOKUP($A33,'Occupancy Raw Data'!$B$8:$BE$45,'Occupancy Raw Data'!U$3,FALSE)</f>
        <v>-42.330208909533098</v>
      </c>
      <c r="O33" s="48">
        <f>VLOOKUP($A33,'Occupancy Raw Data'!$B$8:$BE$45,'Occupancy Raw Data'!V$3,FALSE)</f>
        <v>-17.944856581574001</v>
      </c>
      <c r="P33" s="48">
        <f>VLOOKUP($A33,'Occupancy Raw Data'!$B$8:$BE$45,'Occupancy Raw Data'!W$3,FALSE)</f>
        <v>-2.36731204743477</v>
      </c>
      <c r="Q33" s="48">
        <f>VLOOKUP($A33,'Occupancy Raw Data'!$B$8:$BE$45,'Occupancy Raw Data'!X$3,FALSE)</f>
        <v>3.2268333954742299</v>
      </c>
      <c r="R33" s="49">
        <f>VLOOKUP($A33,'Occupancy Raw Data'!$B$8:$BE$45,'Occupancy Raw Data'!Y$3,FALSE)</f>
        <v>-17.942174412762601</v>
      </c>
      <c r="S33" s="48">
        <f>VLOOKUP($A33,'Occupancy Raw Data'!$B$8:$BE$45,'Occupancy Raw Data'!AA$3,FALSE)</f>
        <v>6.7712399504341203</v>
      </c>
      <c r="T33" s="48">
        <f>VLOOKUP($A33,'Occupancy Raw Data'!$B$8:$BE$45,'Occupancy Raw Data'!AB$3,FALSE)</f>
        <v>6.0828415191976797</v>
      </c>
      <c r="U33" s="49">
        <f>VLOOKUP($A33,'Occupancy Raw Data'!$B$8:$BE$45,'Occupancy Raw Data'!AC$3,FALSE)</f>
        <v>6.43831129125246</v>
      </c>
      <c r="V33" s="50">
        <f>VLOOKUP($A33,'Occupancy Raw Data'!$B$8:$BE$45,'Occupancy Raw Data'!AE$3,FALSE)</f>
        <v>-11.788839387762399</v>
      </c>
      <c r="X33" s="51">
        <f>VLOOKUP($A33,'ADR Raw Data'!$B$6:$BE$43,'ADR Raw Data'!G$1,FALSE)</f>
        <v>83.629565217391303</v>
      </c>
      <c r="Y33" s="52">
        <f>VLOOKUP($A33,'ADR Raw Data'!$B$6:$BE$43,'ADR Raw Data'!H$1,FALSE)</f>
        <v>84.774793077501798</v>
      </c>
      <c r="Z33" s="52">
        <f>VLOOKUP($A33,'ADR Raw Data'!$B$6:$BE$43,'ADR Raw Data'!I$1,FALSE)</f>
        <v>87.303680709534305</v>
      </c>
      <c r="AA33" s="52">
        <f>VLOOKUP($A33,'ADR Raw Data'!$B$6:$BE$43,'ADR Raw Data'!J$1,FALSE)</f>
        <v>87.109677666922394</v>
      </c>
      <c r="AB33" s="52">
        <f>VLOOKUP($A33,'ADR Raw Data'!$B$6:$BE$43,'ADR Raw Data'!K$1,FALSE)</f>
        <v>85.955087509944306</v>
      </c>
      <c r="AC33" s="53">
        <f>VLOOKUP($A33,'ADR Raw Data'!$B$6:$BE$43,'ADR Raw Data'!L$1,FALSE)</f>
        <v>86.174097365170795</v>
      </c>
      <c r="AD33" s="52">
        <f>VLOOKUP($A33,'ADR Raw Data'!$B$6:$BE$43,'ADR Raw Data'!N$1,FALSE)</f>
        <v>90.769568769859205</v>
      </c>
      <c r="AE33" s="52">
        <f>VLOOKUP($A33,'ADR Raw Data'!$B$6:$BE$43,'ADR Raw Data'!O$1,FALSE)</f>
        <v>91.493531707317004</v>
      </c>
      <c r="AF33" s="53">
        <f>VLOOKUP($A33,'ADR Raw Data'!$B$6:$BE$43,'ADR Raw Data'!P$1,FALSE)</f>
        <v>91.118528097813297</v>
      </c>
      <c r="AG33" s="54">
        <f>VLOOKUP($A33,'ADR Raw Data'!$B$6:$BE$43,'ADR Raw Data'!R$1,FALSE)</f>
        <v>87.679478130145299</v>
      </c>
      <c r="AI33" s="47">
        <f>VLOOKUP($A33,'ADR Raw Data'!$B$6:$BE$43,'ADR Raw Data'!T$1,FALSE)</f>
        <v>-2.37312773437319</v>
      </c>
      <c r="AJ33" s="48">
        <f>VLOOKUP($A33,'ADR Raw Data'!$B$6:$BE$43,'ADR Raw Data'!U$1,FALSE)</f>
        <v>-2.6538062242179001</v>
      </c>
      <c r="AK33" s="48">
        <f>VLOOKUP($A33,'ADR Raw Data'!$B$6:$BE$43,'ADR Raw Data'!V$1,FALSE)</f>
        <v>-1.2201638183966801</v>
      </c>
      <c r="AL33" s="48">
        <f>VLOOKUP($A33,'ADR Raw Data'!$B$6:$BE$43,'ADR Raw Data'!W$1,FALSE)</f>
        <v>-0.91428868691606302</v>
      </c>
      <c r="AM33" s="48">
        <f>VLOOKUP($A33,'ADR Raw Data'!$B$6:$BE$43,'ADR Raw Data'!X$1,FALSE)</f>
        <v>-1.3135427284453201</v>
      </c>
      <c r="AN33" s="49">
        <f>VLOOKUP($A33,'ADR Raw Data'!$B$6:$BE$43,'ADR Raw Data'!Y$1,FALSE)</f>
        <v>-1.37292894492415</v>
      </c>
      <c r="AO33" s="48">
        <f>VLOOKUP($A33,'ADR Raw Data'!$B$6:$BE$43,'ADR Raw Data'!AA$1,FALSE)</f>
        <v>-2.9688713724997502</v>
      </c>
      <c r="AP33" s="48">
        <f>VLOOKUP($A33,'ADR Raw Data'!$B$6:$BE$43,'ADR Raw Data'!AB$1,FALSE)</f>
        <v>-6.6032216163200399</v>
      </c>
      <c r="AQ33" s="49">
        <f>VLOOKUP($A33,'ADR Raw Data'!$B$6:$BE$43,'ADR Raw Data'!AC$1,FALSE)</f>
        <v>-4.7696490711073496</v>
      </c>
      <c r="AR33" s="50">
        <f>VLOOKUP($A33,'ADR Raw Data'!$B$6:$BE$43,'ADR Raw Data'!AE$1,FALSE)</f>
        <v>-2.00232953188645</v>
      </c>
      <c r="AS33" s="40"/>
      <c r="AT33" s="51">
        <f>VLOOKUP($A33,'RevPAR Raw Data'!$B$6:$BE$43,'RevPAR Raw Data'!G$1,FALSE)</f>
        <v>15.804504201680601</v>
      </c>
      <c r="AU33" s="52">
        <f>VLOOKUP($A33,'RevPAR Raw Data'!$B$6:$BE$43,'RevPAR Raw Data'!H$1,FALSE)</f>
        <v>21.039346405228699</v>
      </c>
      <c r="AV33" s="52">
        <f>VLOOKUP($A33,'RevPAR Raw Data'!$B$6:$BE$43,'RevPAR Raw Data'!I$1,FALSE)</f>
        <v>36.763734827264201</v>
      </c>
      <c r="AW33" s="52">
        <f>VLOOKUP($A33,'RevPAR Raw Data'!$B$6:$BE$43,'RevPAR Raw Data'!J$1,FALSE)</f>
        <v>42.391749766573199</v>
      </c>
      <c r="AX33" s="52">
        <f>VLOOKUP($A33,'RevPAR Raw Data'!$B$6:$BE$43,'RevPAR Raw Data'!K$1,FALSE)</f>
        <v>40.353144724556401</v>
      </c>
      <c r="AY33" s="53">
        <f>VLOOKUP($A33,'RevPAR Raw Data'!$B$6:$BE$43,'RevPAR Raw Data'!L$1,FALSE)</f>
        <v>31.270495985060599</v>
      </c>
      <c r="AZ33" s="52">
        <f>VLOOKUP($A33,'RevPAR Raw Data'!$B$6:$BE$43,'RevPAR Raw Data'!N$1,FALSE)</f>
        <v>37.341803921568598</v>
      </c>
      <c r="BA33" s="52">
        <f>VLOOKUP($A33,'RevPAR Raw Data'!$B$6:$BE$43,'RevPAR Raw Data'!O$1,FALSE)</f>
        <v>35.025535014005598</v>
      </c>
      <c r="BB33" s="53">
        <f>VLOOKUP($A33,'RevPAR Raw Data'!$B$6:$BE$43,'RevPAR Raw Data'!P$1,FALSE)</f>
        <v>36.183669467787098</v>
      </c>
      <c r="BC33" s="54">
        <f>VLOOKUP($A33,'RevPAR Raw Data'!$B$6:$BE$43,'RevPAR Raw Data'!R$1,FALSE)</f>
        <v>32.674259837268202</v>
      </c>
      <c r="BE33" s="47">
        <f>VLOOKUP($A33,'RevPAR Raw Data'!$B$6:$BE$43,'RevPAR Raw Data'!T$1,FALSE)</f>
        <v>-41.302471850131397</v>
      </c>
      <c r="BF33" s="48">
        <f>VLOOKUP($A33,'RevPAR Raw Data'!$B$6:$BE$43,'RevPAR Raw Data'!U$1,FALSE)</f>
        <v>-43.8606534149854</v>
      </c>
      <c r="BG33" s="48">
        <f>VLOOKUP($A33,'RevPAR Raw Data'!$B$6:$BE$43,'RevPAR Raw Data'!V$1,FALSE)</f>
        <v>-18.9460637526991</v>
      </c>
      <c r="BH33" s="48">
        <f>VLOOKUP($A33,'RevPAR Raw Data'!$B$6:$BE$43,'RevPAR Raw Data'!W$1,FALSE)</f>
        <v>-3.2599566681171401</v>
      </c>
      <c r="BI33" s="48">
        <f>VLOOKUP($A33,'RevPAR Raw Data'!$B$6:$BE$43,'RevPAR Raw Data'!X$1,FALSE)</f>
        <v>1.8709048316036001</v>
      </c>
      <c r="BJ33" s="49">
        <f>VLOOKUP($A33,'RevPAR Raw Data'!$B$6:$BE$43,'RevPAR Raw Data'!Y$1,FALSE)</f>
        <v>-19.068770051825201</v>
      </c>
      <c r="BK33" s="48">
        <f>VLOOKUP($A33,'RevPAR Raw Data'!$B$6:$BE$43,'RevPAR Raw Data'!AA$1,FALSE)</f>
        <v>3.6013391734826601</v>
      </c>
      <c r="BL33" s="48">
        <f>VLOOKUP($A33,'RevPAR Raw Data'!$B$6:$BE$43,'RevPAR Raw Data'!AB$1,FALSE)</f>
        <v>-0.92204360320451095</v>
      </c>
      <c r="BM33" s="49">
        <f>VLOOKUP($A33,'RevPAR Raw Data'!$B$6:$BE$43,'RevPAR Raw Data'!AC$1,FALSE)</f>
        <v>1.3615773654468799</v>
      </c>
      <c r="BN33" s="50">
        <f>VLOOKUP($A33,'RevPAR Raw Data'!$B$6:$BE$43,'RevPAR Raw Data'!AE$1,FALSE)</f>
        <v>-13.555117507121</v>
      </c>
    </row>
    <row r="34" spans="1:66" x14ac:dyDescent="0.45">
      <c r="A34" s="63" t="s">
        <v>50</v>
      </c>
      <c r="B34" s="47">
        <f>VLOOKUP($A34,'Occupancy Raw Data'!$B$8:$BE$45,'Occupancy Raw Data'!G$3,FALSE)</f>
        <v>28.313796212804299</v>
      </c>
      <c r="C34" s="48">
        <f>VLOOKUP($A34,'Occupancy Raw Data'!$B$8:$BE$45,'Occupancy Raw Data'!H$3,FALSE)</f>
        <v>30.550045085662699</v>
      </c>
      <c r="D34" s="48">
        <f>VLOOKUP($A34,'Occupancy Raw Data'!$B$8:$BE$45,'Occupancy Raw Data'!I$3,FALSE)</f>
        <v>48.2055906221821</v>
      </c>
      <c r="E34" s="48">
        <f>VLOOKUP($A34,'Occupancy Raw Data'!$B$8:$BE$45,'Occupancy Raw Data'!J$3,FALSE)</f>
        <v>53.345356176735699</v>
      </c>
      <c r="F34" s="48">
        <f>VLOOKUP($A34,'Occupancy Raw Data'!$B$8:$BE$45,'Occupancy Raw Data'!K$3,FALSE)</f>
        <v>53.994589720468802</v>
      </c>
      <c r="G34" s="49">
        <f>VLOOKUP($A34,'Occupancy Raw Data'!$B$8:$BE$45,'Occupancy Raw Data'!L$3,FALSE)</f>
        <v>42.881875563570702</v>
      </c>
      <c r="H34" s="48">
        <f>VLOOKUP($A34,'Occupancy Raw Data'!$B$8:$BE$45,'Occupancy Raw Data'!N$3,FALSE)</f>
        <v>52.876465284039597</v>
      </c>
      <c r="I34" s="48">
        <f>VLOOKUP($A34,'Occupancy Raw Data'!$B$8:$BE$45,'Occupancy Raw Data'!O$3,FALSE)</f>
        <v>51.469792605951298</v>
      </c>
      <c r="J34" s="49">
        <f>VLOOKUP($A34,'Occupancy Raw Data'!$B$8:$BE$45,'Occupancy Raw Data'!P$3,FALSE)</f>
        <v>52.173128944995398</v>
      </c>
      <c r="K34" s="50">
        <f>VLOOKUP($A34,'Occupancy Raw Data'!$B$8:$BE$45,'Occupancy Raw Data'!R$3,FALSE)</f>
        <v>45.536519386834897</v>
      </c>
      <c r="M34" s="47">
        <f>VLOOKUP($A34,'Occupancy Raw Data'!$B$8:$BE$45,'Occupancy Raw Data'!T$3,FALSE)</f>
        <v>-23.037698067680399</v>
      </c>
      <c r="N34" s="48">
        <f>VLOOKUP($A34,'Occupancy Raw Data'!$B$8:$BE$45,'Occupancy Raw Data'!U$3,FALSE)</f>
        <v>-41.764309315618803</v>
      </c>
      <c r="O34" s="48">
        <f>VLOOKUP($A34,'Occupancy Raw Data'!$B$8:$BE$45,'Occupancy Raw Data'!V$3,FALSE)</f>
        <v>-21.184940175571199</v>
      </c>
      <c r="P34" s="48">
        <f>VLOOKUP($A34,'Occupancy Raw Data'!$B$8:$BE$45,'Occupancy Raw Data'!W$3,FALSE)</f>
        <v>-14.9924962323519</v>
      </c>
      <c r="Q34" s="48">
        <f>VLOOKUP($A34,'Occupancy Raw Data'!$B$8:$BE$45,'Occupancy Raw Data'!X$3,FALSE)</f>
        <v>-9.9706063471815902</v>
      </c>
      <c r="R34" s="49">
        <f>VLOOKUP($A34,'Occupancy Raw Data'!$B$8:$BE$45,'Occupancy Raw Data'!Y$3,FALSE)</f>
        <v>-21.501881959710499</v>
      </c>
      <c r="S34" s="48">
        <f>VLOOKUP($A34,'Occupancy Raw Data'!$B$8:$BE$45,'Occupancy Raw Data'!AA$3,FALSE)</f>
        <v>0.47998215372237102</v>
      </c>
      <c r="T34" s="48">
        <f>VLOOKUP($A34,'Occupancy Raw Data'!$B$8:$BE$45,'Occupancy Raw Data'!AB$3,FALSE)</f>
        <v>5.3474160785732403</v>
      </c>
      <c r="U34" s="49">
        <f>VLOOKUP($A34,'Occupancy Raw Data'!$B$8:$BE$45,'Occupancy Raw Data'!AC$3,FALSE)</f>
        <v>2.8233665586235399</v>
      </c>
      <c r="V34" s="50">
        <f>VLOOKUP($A34,'Occupancy Raw Data'!$B$8:$BE$45,'Occupancy Raw Data'!AE$3,FALSE)</f>
        <v>-14.912408644757701</v>
      </c>
      <c r="X34" s="51">
        <f>VLOOKUP($A34,'ADR Raw Data'!$B$6:$BE$43,'ADR Raw Data'!G$1,FALSE)</f>
        <v>96.885254777070003</v>
      </c>
      <c r="Y34" s="52">
        <f>VLOOKUP($A34,'ADR Raw Data'!$B$6:$BE$43,'ADR Raw Data'!H$1,FALSE)</f>
        <v>100.63262101534799</v>
      </c>
      <c r="Z34" s="52">
        <f>VLOOKUP($A34,'ADR Raw Data'!$B$6:$BE$43,'ADR Raw Data'!I$1,FALSE)</f>
        <v>105.22426487093099</v>
      </c>
      <c r="AA34" s="52">
        <f>VLOOKUP($A34,'ADR Raw Data'!$B$6:$BE$43,'ADR Raw Data'!J$1,FALSE)</f>
        <v>110.59960784313699</v>
      </c>
      <c r="AB34" s="52">
        <f>VLOOKUP($A34,'ADR Raw Data'!$B$6:$BE$43,'ADR Raw Data'!K$1,FALSE)</f>
        <v>109.145293921175</v>
      </c>
      <c r="AC34" s="53">
        <f>VLOOKUP($A34,'ADR Raw Data'!$B$6:$BE$43,'ADR Raw Data'!L$1,FALSE)</f>
        <v>105.79364286315</v>
      </c>
      <c r="AD34" s="52">
        <f>VLOOKUP($A34,'ADR Raw Data'!$B$6:$BE$43,'ADR Raw Data'!N$1,FALSE)</f>
        <v>119.647967257844</v>
      </c>
      <c r="AE34" s="52">
        <f>VLOOKUP($A34,'ADR Raw Data'!$B$6:$BE$43,'ADR Raw Data'!O$1,FALSE)</f>
        <v>118.394509460406</v>
      </c>
      <c r="AF34" s="53">
        <f>VLOOKUP($A34,'ADR Raw Data'!$B$6:$BE$43,'ADR Raw Data'!P$1,FALSE)</f>
        <v>119.02968717594101</v>
      </c>
      <c r="AG34" s="54">
        <f>VLOOKUP($A34,'ADR Raw Data'!$B$6:$BE$43,'ADR Raw Data'!R$1,FALSE)</f>
        <v>110.126528429985</v>
      </c>
      <c r="AI34" s="47">
        <f>VLOOKUP($A34,'ADR Raw Data'!$B$6:$BE$43,'ADR Raw Data'!T$1,FALSE)</f>
        <v>-1.46451085446786</v>
      </c>
      <c r="AJ34" s="48">
        <f>VLOOKUP($A34,'ADR Raw Data'!$B$6:$BE$43,'ADR Raw Data'!U$1,FALSE)</f>
        <v>3.2541942623168501</v>
      </c>
      <c r="AK34" s="48">
        <f>VLOOKUP($A34,'ADR Raw Data'!$B$6:$BE$43,'ADR Raw Data'!V$1,FALSE)</f>
        <v>3.2698255359894302</v>
      </c>
      <c r="AL34" s="48">
        <f>VLOOKUP($A34,'ADR Raw Data'!$B$6:$BE$43,'ADR Raw Data'!W$1,FALSE)</f>
        <v>10.0367436087481</v>
      </c>
      <c r="AM34" s="48">
        <f>VLOOKUP($A34,'ADR Raw Data'!$B$6:$BE$43,'ADR Raw Data'!X$1,FALSE)</f>
        <v>10.795779463977301</v>
      </c>
      <c r="AN34" s="49">
        <f>VLOOKUP($A34,'ADR Raw Data'!$B$6:$BE$43,'ADR Raw Data'!Y$1,FALSE)</f>
        <v>6.3241833130520604</v>
      </c>
      <c r="AO34" s="48">
        <f>VLOOKUP($A34,'ADR Raw Data'!$B$6:$BE$43,'ADR Raw Data'!AA$1,FALSE)</f>
        <v>12.0615374528237</v>
      </c>
      <c r="AP34" s="48">
        <f>VLOOKUP($A34,'ADR Raw Data'!$B$6:$BE$43,'ADR Raw Data'!AB$1,FALSE)</f>
        <v>-0.556024946578622</v>
      </c>
      <c r="AQ34" s="49">
        <f>VLOOKUP($A34,'ADR Raw Data'!$B$6:$BE$43,'ADR Raw Data'!AC$1,FALSE)</f>
        <v>5.63030925171915</v>
      </c>
      <c r="AR34" s="50">
        <f>VLOOKUP($A34,'ADR Raw Data'!$B$6:$BE$43,'ADR Raw Data'!AE$1,FALSE)</f>
        <v>6.8437814069570004</v>
      </c>
      <c r="AS34" s="40"/>
      <c r="AT34" s="51">
        <f>VLOOKUP($A34,'RevPAR Raw Data'!$B$6:$BE$43,'RevPAR Raw Data'!G$1,FALSE)</f>
        <v>27.431893597835799</v>
      </c>
      <c r="AU34" s="52">
        <f>VLOOKUP($A34,'RevPAR Raw Data'!$B$6:$BE$43,'RevPAR Raw Data'!H$1,FALSE)</f>
        <v>30.743311091073</v>
      </c>
      <c r="AV34" s="52">
        <f>VLOOKUP($A34,'RevPAR Raw Data'!$B$6:$BE$43,'RevPAR Raw Data'!I$1,FALSE)</f>
        <v>50.723978358881801</v>
      </c>
      <c r="AW34" s="52">
        <f>VLOOKUP($A34,'RevPAR Raw Data'!$B$6:$BE$43,'RevPAR Raw Data'!J$1,FALSE)</f>
        <v>58.9997547339945</v>
      </c>
      <c r="AX34" s="52">
        <f>VLOOKUP($A34,'RevPAR Raw Data'!$B$6:$BE$43,'RevPAR Raw Data'!K$1,FALSE)</f>
        <v>58.932553651938598</v>
      </c>
      <c r="AY34" s="53">
        <f>VLOOKUP($A34,'RevPAR Raw Data'!$B$6:$BE$43,'RevPAR Raw Data'!L$1,FALSE)</f>
        <v>45.366298286744801</v>
      </c>
      <c r="AZ34" s="52">
        <f>VLOOKUP($A34,'RevPAR Raw Data'!$B$6:$BE$43,'RevPAR Raw Data'!N$1,FALSE)</f>
        <v>63.265615870153198</v>
      </c>
      <c r="BA34" s="52">
        <f>VLOOKUP($A34,'RevPAR Raw Data'!$B$6:$BE$43,'RevPAR Raw Data'!O$1,FALSE)</f>
        <v>60.937408476104501</v>
      </c>
      <c r="BB34" s="53">
        <f>VLOOKUP($A34,'RevPAR Raw Data'!$B$6:$BE$43,'RevPAR Raw Data'!P$1,FALSE)</f>
        <v>62.101512173128903</v>
      </c>
      <c r="BC34" s="54">
        <f>VLOOKUP($A34,'RevPAR Raw Data'!$B$6:$BE$43,'RevPAR Raw Data'!R$1,FALSE)</f>
        <v>50.147787968568799</v>
      </c>
      <c r="BE34" s="47">
        <f>VLOOKUP($A34,'RevPAR Raw Data'!$B$6:$BE$43,'RevPAR Raw Data'!T$1,FALSE)</f>
        <v>-24.1648193333276</v>
      </c>
      <c r="BF34" s="48">
        <f>VLOOKUP($A34,'RevPAR Raw Data'!$B$6:$BE$43,'RevPAR Raw Data'!U$1,FALSE)</f>
        <v>-39.869206810747002</v>
      </c>
      <c r="BG34" s="48">
        <f>VLOOKUP($A34,'RevPAR Raw Data'!$B$6:$BE$43,'RevPAR Raw Data'!V$1,FALSE)</f>
        <v>-18.607825223226701</v>
      </c>
      <c r="BH34" s="48">
        <f>VLOOKUP($A34,'RevPAR Raw Data'!$B$6:$BE$43,'RevPAR Raw Data'!W$1,FALSE)</f>
        <v>-6.46051103099619</v>
      </c>
      <c r="BI34" s="48">
        <f>VLOOKUP($A34,'RevPAR Raw Data'!$B$6:$BE$43,'RevPAR Raw Data'!X$1,FALSE)</f>
        <v>-0.25123155566731697</v>
      </c>
      <c r="BJ34" s="49">
        <f>VLOOKUP($A34,'RevPAR Raw Data'!$B$6:$BE$43,'RevPAR Raw Data'!Y$1,FALSE)</f>
        <v>-16.537517077546699</v>
      </c>
      <c r="BK34" s="48">
        <f>VLOOKUP($A34,'RevPAR Raw Data'!$B$6:$BE$43,'RevPAR Raw Data'!AA$1,FALSE)</f>
        <v>12.5994128337842</v>
      </c>
      <c r="BL34" s="48">
        <f>VLOOKUP($A34,'RevPAR Raw Data'!$B$6:$BE$43,'RevPAR Raw Data'!AB$1,FALSE)</f>
        <v>4.7616581646003899</v>
      </c>
      <c r="BM34" s="49">
        <f>VLOOKUP($A34,'RevPAR Raw Data'!$B$6:$BE$43,'RevPAR Raw Data'!AC$1,FALSE)</f>
        <v>8.6126400789028299</v>
      </c>
      <c r="BN34" s="50">
        <f>VLOOKUP($A34,'RevPAR Raw Data'!$B$6:$BE$43,'RevPAR Raw Data'!AE$1,FALSE)</f>
        <v>-9.0891998879600902</v>
      </c>
    </row>
    <row r="35" spans="1:66" x14ac:dyDescent="0.45">
      <c r="A35" s="63" t="s">
        <v>47</v>
      </c>
      <c r="B35" s="47">
        <f>VLOOKUP($A35,'Occupancy Raw Data'!$B$8:$BE$45,'Occupancy Raw Data'!G$3,FALSE)</f>
        <v>34.935064935064901</v>
      </c>
      <c r="C35" s="48">
        <f>VLOOKUP($A35,'Occupancy Raw Data'!$B$8:$BE$45,'Occupancy Raw Data'!H$3,FALSE)</f>
        <v>37.569573283858901</v>
      </c>
      <c r="D35" s="48">
        <f>VLOOKUP($A35,'Occupancy Raw Data'!$B$8:$BE$45,'Occupancy Raw Data'!I$3,FALSE)</f>
        <v>52.430426716141</v>
      </c>
      <c r="E35" s="48">
        <f>VLOOKUP($A35,'Occupancy Raw Data'!$B$8:$BE$45,'Occupancy Raw Data'!J$3,FALSE)</f>
        <v>57.551020408163197</v>
      </c>
      <c r="F35" s="48">
        <f>VLOOKUP($A35,'Occupancy Raw Data'!$B$8:$BE$45,'Occupancy Raw Data'!K$3,FALSE)</f>
        <v>60.983302411873801</v>
      </c>
      <c r="G35" s="49">
        <f>VLOOKUP($A35,'Occupancy Raw Data'!$B$8:$BE$45,'Occupancy Raw Data'!L$3,FALSE)</f>
        <v>48.6938775510204</v>
      </c>
      <c r="H35" s="48">
        <f>VLOOKUP($A35,'Occupancy Raw Data'!$B$8:$BE$45,'Occupancy Raw Data'!N$3,FALSE)</f>
        <v>59.536178107606602</v>
      </c>
      <c r="I35" s="48">
        <f>VLOOKUP($A35,'Occupancy Raw Data'!$B$8:$BE$45,'Occupancy Raw Data'!O$3,FALSE)</f>
        <v>51.447124304267099</v>
      </c>
      <c r="J35" s="49">
        <f>VLOOKUP($A35,'Occupancy Raw Data'!$B$8:$BE$45,'Occupancy Raw Data'!P$3,FALSE)</f>
        <v>55.491651205936897</v>
      </c>
      <c r="K35" s="50">
        <f>VLOOKUP($A35,'Occupancy Raw Data'!$B$8:$BE$45,'Occupancy Raw Data'!R$3,FALSE)</f>
        <v>50.636098595282199</v>
      </c>
      <c r="M35" s="47">
        <f>VLOOKUP($A35,'Occupancy Raw Data'!$B$8:$BE$45,'Occupancy Raw Data'!T$3,FALSE)</f>
        <v>-33.316594909515203</v>
      </c>
      <c r="N35" s="48">
        <f>VLOOKUP($A35,'Occupancy Raw Data'!$B$8:$BE$45,'Occupancy Raw Data'!U$3,FALSE)</f>
        <v>-39.0364100185528</v>
      </c>
      <c r="O35" s="48">
        <f>VLOOKUP($A35,'Occupancy Raw Data'!$B$8:$BE$45,'Occupancy Raw Data'!V$3,FALSE)</f>
        <v>-13.723640544566001</v>
      </c>
      <c r="P35" s="48">
        <f>VLOOKUP($A35,'Occupancy Raw Data'!$B$8:$BE$45,'Occupancy Raw Data'!W$3,FALSE)</f>
        <v>-1.8412036347385601</v>
      </c>
      <c r="Q35" s="48">
        <f>VLOOKUP($A35,'Occupancy Raw Data'!$B$8:$BE$45,'Occupancy Raw Data'!X$3,FALSE)</f>
        <v>4.2347942474210498</v>
      </c>
      <c r="R35" s="49">
        <f>VLOOKUP($A35,'Occupancy Raw Data'!$B$8:$BE$45,'Occupancy Raw Data'!Y$3,FALSE)</f>
        <v>-16.5978665609545</v>
      </c>
      <c r="S35" s="48">
        <f>VLOOKUP($A35,'Occupancy Raw Data'!$B$8:$BE$45,'Occupancy Raw Data'!AA$3,FALSE)</f>
        <v>15.011673037360699</v>
      </c>
      <c r="T35" s="48">
        <f>VLOOKUP($A35,'Occupancy Raw Data'!$B$8:$BE$45,'Occupancy Raw Data'!AB$3,FALSE)</f>
        <v>-0.81970673828454998</v>
      </c>
      <c r="U35" s="49">
        <f>VLOOKUP($A35,'Occupancy Raw Data'!$B$8:$BE$45,'Occupancy Raw Data'!AC$3,FALSE)</f>
        <v>7.0878114118699997</v>
      </c>
      <c r="V35" s="50">
        <f>VLOOKUP($A35,'Occupancy Raw Data'!$B$8:$BE$45,'Occupancy Raw Data'!AE$3,FALSE)</f>
        <v>-10.3921612741107</v>
      </c>
      <c r="X35" s="51">
        <f>VLOOKUP($A35,'ADR Raw Data'!$B$6:$BE$43,'ADR Raw Data'!G$1,FALSE)</f>
        <v>89.214636218799697</v>
      </c>
      <c r="Y35" s="52">
        <f>VLOOKUP($A35,'ADR Raw Data'!$B$6:$BE$43,'ADR Raw Data'!H$1,FALSE)</f>
        <v>88.465896296296194</v>
      </c>
      <c r="Z35" s="52">
        <f>VLOOKUP($A35,'ADR Raw Data'!$B$6:$BE$43,'ADR Raw Data'!I$1,FALSE)</f>
        <v>91.271029723991504</v>
      </c>
      <c r="AA35" s="52">
        <f>VLOOKUP($A35,'ADR Raw Data'!$B$6:$BE$43,'ADR Raw Data'!J$1,FALSE)</f>
        <v>92.345344938749093</v>
      </c>
      <c r="AB35" s="52">
        <f>VLOOKUP($A35,'ADR Raw Data'!$B$6:$BE$43,'ADR Raw Data'!K$1,FALSE)</f>
        <v>93.627785214481193</v>
      </c>
      <c r="AC35" s="53">
        <f>VLOOKUP($A35,'ADR Raw Data'!$B$6:$BE$43,'ADR Raw Data'!L$1,FALSE)</f>
        <v>91.387359597652903</v>
      </c>
      <c r="AD35" s="52">
        <f>VLOOKUP($A35,'ADR Raw Data'!$B$6:$BE$43,'ADR Raw Data'!N$1,FALSE)</f>
        <v>103.102103459021</v>
      </c>
      <c r="AE35" s="52">
        <f>VLOOKUP($A35,'ADR Raw Data'!$B$6:$BE$43,'ADR Raw Data'!O$1,FALSE)</f>
        <v>99.225943021997793</v>
      </c>
      <c r="AF35" s="53">
        <f>VLOOKUP($A35,'ADR Raw Data'!$B$6:$BE$43,'ADR Raw Data'!P$1,FALSE)</f>
        <v>101.305280842527</v>
      </c>
      <c r="AG35" s="54">
        <f>VLOOKUP($A35,'ADR Raw Data'!$B$6:$BE$43,'ADR Raw Data'!R$1,FALSE)</f>
        <v>94.492777283433597</v>
      </c>
      <c r="AI35" s="47">
        <f>VLOOKUP($A35,'ADR Raw Data'!$B$6:$BE$43,'ADR Raw Data'!T$1,FALSE)</f>
        <v>-3.75934383152982</v>
      </c>
      <c r="AJ35" s="48">
        <f>VLOOKUP($A35,'ADR Raw Data'!$B$6:$BE$43,'ADR Raw Data'!U$1,FALSE)</f>
        <v>-4.3956302651869397</v>
      </c>
      <c r="AK35" s="48">
        <f>VLOOKUP($A35,'ADR Raw Data'!$B$6:$BE$43,'ADR Raw Data'!V$1,FALSE)</f>
        <v>-1.99400892186456</v>
      </c>
      <c r="AL35" s="48">
        <f>VLOOKUP($A35,'ADR Raw Data'!$B$6:$BE$43,'ADR Raw Data'!W$1,FALSE)</f>
        <v>1.02421949454312</v>
      </c>
      <c r="AM35" s="48">
        <f>VLOOKUP($A35,'ADR Raw Data'!$B$6:$BE$43,'ADR Raw Data'!X$1,FALSE)</f>
        <v>3.8322132255250301</v>
      </c>
      <c r="AN35" s="49">
        <f>VLOOKUP($A35,'ADR Raw Data'!$B$6:$BE$43,'ADR Raw Data'!Y$1,FALSE)</f>
        <v>-0.65290384568404203</v>
      </c>
      <c r="AO35" s="48">
        <f>VLOOKUP($A35,'ADR Raw Data'!$B$6:$BE$43,'ADR Raw Data'!AA$1,FALSE)</f>
        <v>6.7508573232045901</v>
      </c>
      <c r="AP35" s="48">
        <f>VLOOKUP($A35,'ADR Raw Data'!$B$6:$BE$43,'ADR Raw Data'!AB$1,FALSE)</f>
        <v>-13.6069268322477</v>
      </c>
      <c r="AQ35" s="49">
        <f>VLOOKUP($A35,'ADR Raw Data'!$B$6:$BE$43,'ADR Raw Data'!AC$1,FALSE)</f>
        <v>-4.1826137914062702</v>
      </c>
      <c r="AR35" s="50">
        <f>VLOOKUP($A35,'ADR Raw Data'!$B$6:$BE$43,'ADR Raw Data'!AE$1,FALSE)</f>
        <v>-1.1454999652895199</v>
      </c>
      <c r="AS35" s="40"/>
      <c r="AT35" s="51">
        <f>VLOOKUP($A35,'RevPAR Raw Data'!$B$6:$BE$43,'RevPAR Raw Data'!G$1,FALSE)</f>
        <v>31.1671910946196</v>
      </c>
      <c r="AU35" s="52">
        <f>VLOOKUP($A35,'RevPAR Raw Data'!$B$6:$BE$43,'RevPAR Raw Data'!H$1,FALSE)</f>
        <v>33.236259740259698</v>
      </c>
      <c r="AV35" s="52">
        <f>VLOOKUP($A35,'RevPAR Raw Data'!$B$6:$BE$43,'RevPAR Raw Data'!I$1,FALSE)</f>
        <v>47.853790352504603</v>
      </c>
      <c r="AW35" s="52">
        <f>VLOOKUP($A35,'RevPAR Raw Data'!$B$6:$BE$43,'RevPAR Raw Data'!J$1,FALSE)</f>
        <v>53.145688311688303</v>
      </c>
      <c r="AX35" s="52">
        <f>VLOOKUP($A35,'RevPAR Raw Data'!$B$6:$BE$43,'RevPAR Raw Data'!K$1,FALSE)</f>
        <v>57.097315398886799</v>
      </c>
      <c r="AY35" s="53">
        <f>VLOOKUP($A35,'RevPAR Raw Data'!$B$6:$BE$43,'RevPAR Raw Data'!L$1,FALSE)</f>
        <v>44.500048979591803</v>
      </c>
      <c r="AZ35" s="52">
        <f>VLOOKUP($A35,'RevPAR Raw Data'!$B$6:$BE$43,'RevPAR Raw Data'!N$1,FALSE)</f>
        <v>61.3830519480519</v>
      </c>
      <c r="BA35" s="52">
        <f>VLOOKUP($A35,'RevPAR Raw Data'!$B$6:$BE$43,'RevPAR Raw Data'!O$1,FALSE)</f>
        <v>51.048894248608498</v>
      </c>
      <c r="BB35" s="53">
        <f>VLOOKUP($A35,'RevPAR Raw Data'!$B$6:$BE$43,'RevPAR Raw Data'!P$1,FALSE)</f>
        <v>56.215973098330203</v>
      </c>
      <c r="BC35" s="54">
        <f>VLOOKUP($A35,'RevPAR Raw Data'!$B$6:$BE$43,'RevPAR Raw Data'!R$1,FALSE)</f>
        <v>47.8474558706599</v>
      </c>
      <c r="BE35" s="47">
        <f>VLOOKUP($A35,'RevPAR Raw Data'!$B$6:$BE$43,'RevPAR Raw Data'!T$1,FALSE)</f>
        <v>-35.823453385438398</v>
      </c>
      <c r="BF35" s="48">
        <f>VLOOKUP($A35,'RevPAR Raw Data'!$B$6:$BE$43,'RevPAR Raw Data'!U$1,FALSE)</f>
        <v>-41.716144030521797</v>
      </c>
      <c r="BG35" s="48">
        <f>VLOOKUP($A35,'RevPAR Raw Data'!$B$6:$BE$43,'RevPAR Raw Data'!V$1,FALSE)</f>
        <v>-15.443998849567301</v>
      </c>
      <c r="BH35" s="48">
        <f>VLOOKUP($A35,'RevPAR Raw Data'!$B$6:$BE$43,'RevPAR Raw Data'!W$1,FALSE)</f>
        <v>-0.83584210675666704</v>
      </c>
      <c r="BI35" s="48">
        <f>VLOOKUP($A35,'RevPAR Raw Data'!$B$6:$BE$43,'RevPAR Raw Data'!X$1,FALSE)</f>
        <v>8.2292938181695305</v>
      </c>
      <c r="BJ35" s="49">
        <f>VLOOKUP($A35,'RevPAR Raw Data'!$B$6:$BE$43,'RevPAR Raw Data'!Y$1,FALSE)</f>
        <v>-17.142402297560601</v>
      </c>
      <c r="BK35" s="48">
        <f>VLOOKUP($A35,'RevPAR Raw Data'!$B$6:$BE$43,'RevPAR Raw Data'!AA$1,FALSE)</f>
        <v>22.775946989143499</v>
      </c>
      <c r="BL35" s="48">
        <f>VLOOKUP($A35,'RevPAR Raw Data'!$B$6:$BE$43,'RevPAR Raw Data'!AB$1,FALSE)</f>
        <v>-14.3150966744149</v>
      </c>
      <c r="BM35" s="49">
        <f>VLOOKUP($A35,'RevPAR Raw Data'!$B$6:$BE$43,'RevPAR Raw Data'!AC$1,FALSE)</f>
        <v>2.6087418428419902</v>
      </c>
      <c r="BN35" s="50">
        <f>VLOOKUP($A35,'RevPAR Raw Data'!$B$6:$BE$43,'RevPAR Raw Data'!AE$1,FALSE)</f>
        <v>-11.418619035612499</v>
      </c>
    </row>
    <row r="36" spans="1:66" x14ac:dyDescent="0.45">
      <c r="A36" s="63" t="s">
        <v>48</v>
      </c>
      <c r="B36" s="47">
        <f>VLOOKUP($A36,'Occupancy Raw Data'!$B$8:$BE$45,'Occupancy Raw Data'!G$3,FALSE)</f>
        <v>32.778932778932699</v>
      </c>
      <c r="C36" s="48">
        <f>VLOOKUP($A36,'Occupancy Raw Data'!$B$8:$BE$45,'Occupancy Raw Data'!H$3,FALSE)</f>
        <v>33.287133287133202</v>
      </c>
      <c r="D36" s="48">
        <f>VLOOKUP($A36,'Occupancy Raw Data'!$B$8:$BE$45,'Occupancy Raw Data'!I$3,FALSE)</f>
        <v>43.127743127743102</v>
      </c>
      <c r="E36" s="48">
        <f>VLOOKUP($A36,'Occupancy Raw Data'!$B$8:$BE$45,'Occupancy Raw Data'!J$3,FALSE)</f>
        <v>56.202356202356199</v>
      </c>
      <c r="F36" s="48">
        <f>VLOOKUP($A36,'Occupancy Raw Data'!$B$8:$BE$45,'Occupancy Raw Data'!K$3,FALSE)</f>
        <v>50.034650034649999</v>
      </c>
      <c r="G36" s="49">
        <f>VLOOKUP($A36,'Occupancy Raw Data'!$B$8:$BE$45,'Occupancy Raw Data'!L$3,FALSE)</f>
        <v>43.086163086162998</v>
      </c>
      <c r="H36" s="48">
        <f>VLOOKUP($A36,'Occupancy Raw Data'!$B$8:$BE$45,'Occupancy Raw Data'!N$3,FALSE)</f>
        <v>45.945945945945901</v>
      </c>
      <c r="I36" s="48">
        <f>VLOOKUP($A36,'Occupancy Raw Data'!$B$8:$BE$45,'Occupancy Raw Data'!O$3,FALSE)</f>
        <v>46.292446292446201</v>
      </c>
      <c r="J36" s="49">
        <f>VLOOKUP($A36,'Occupancy Raw Data'!$B$8:$BE$45,'Occupancy Raw Data'!P$3,FALSE)</f>
        <v>46.119196119196097</v>
      </c>
      <c r="K36" s="50">
        <f>VLOOKUP($A36,'Occupancy Raw Data'!$B$8:$BE$45,'Occupancy Raw Data'!R$3,FALSE)</f>
        <v>43.952743952743901</v>
      </c>
      <c r="M36" s="47">
        <f>VLOOKUP($A36,'Occupancy Raw Data'!$B$8:$BE$45,'Occupancy Raw Data'!T$3,FALSE)</f>
        <v>-5.8192217701420104</v>
      </c>
      <c r="N36" s="48">
        <f>VLOOKUP($A36,'Occupancy Raw Data'!$B$8:$BE$45,'Occupancy Raw Data'!U$3,FALSE)</f>
        <v>-21.485580970751599</v>
      </c>
      <c r="O36" s="48">
        <f>VLOOKUP($A36,'Occupancy Raw Data'!$B$8:$BE$45,'Occupancy Raw Data'!V$3,FALSE)</f>
        <v>-23.168454233542899</v>
      </c>
      <c r="P36" s="48">
        <f>VLOOKUP($A36,'Occupancy Raw Data'!$B$8:$BE$45,'Occupancy Raw Data'!W$3,FALSE)</f>
        <v>-8.7469447638939108</v>
      </c>
      <c r="Q36" s="48">
        <f>VLOOKUP($A36,'Occupancy Raw Data'!$B$8:$BE$45,'Occupancy Raw Data'!X$3,FALSE)</f>
        <v>-7.2984396061319101</v>
      </c>
      <c r="R36" s="49">
        <f>VLOOKUP($A36,'Occupancy Raw Data'!$B$8:$BE$45,'Occupancy Raw Data'!Y$3,FALSE)</f>
        <v>-13.445726142323201</v>
      </c>
      <c r="S36" s="48">
        <f>VLOOKUP($A36,'Occupancy Raw Data'!$B$8:$BE$45,'Occupancy Raw Data'!AA$3,FALSE)</f>
        <v>-1.49432239971405</v>
      </c>
      <c r="T36" s="48">
        <f>VLOOKUP($A36,'Occupancy Raw Data'!$B$8:$BE$45,'Occupancy Raw Data'!AB$3,FALSE)</f>
        <v>-7.7434226370396502</v>
      </c>
      <c r="U36" s="49">
        <f>VLOOKUP($A36,'Occupancy Raw Data'!$B$8:$BE$45,'Occupancy Raw Data'!AC$3,FALSE)</f>
        <v>-4.7329519027632196</v>
      </c>
      <c r="V36" s="50">
        <f>VLOOKUP($A36,'Occupancy Raw Data'!$B$8:$BE$45,'Occupancy Raw Data'!AE$3,FALSE)</f>
        <v>-11.0056471091332</v>
      </c>
      <c r="X36" s="51">
        <f>VLOOKUP($A36,'ADR Raw Data'!$B$6:$BE$43,'ADR Raw Data'!G$1,FALSE)</f>
        <v>124.84361522198699</v>
      </c>
      <c r="Y36" s="52">
        <f>VLOOKUP($A36,'ADR Raw Data'!$B$6:$BE$43,'ADR Raw Data'!H$1,FALSE)</f>
        <v>121.754996530187</v>
      </c>
      <c r="Z36" s="52">
        <f>VLOOKUP($A36,'ADR Raw Data'!$B$6:$BE$43,'ADR Raw Data'!I$1,FALSE)</f>
        <v>123.608377075522</v>
      </c>
      <c r="AA36" s="52">
        <f>VLOOKUP($A36,'ADR Raw Data'!$B$6:$BE$43,'ADR Raw Data'!J$1,FALSE)</f>
        <v>132.84646526921401</v>
      </c>
      <c r="AB36" s="52">
        <f>VLOOKUP($A36,'ADR Raw Data'!$B$6:$BE$43,'ADR Raw Data'!K$1,FALSE)</f>
        <v>133.88501846721999</v>
      </c>
      <c r="AC36" s="53">
        <f>VLOOKUP($A36,'ADR Raw Data'!$B$6:$BE$43,'ADR Raw Data'!L$1,FALSE)</f>
        <v>128.30680677675301</v>
      </c>
      <c r="AD36" s="52">
        <f>VLOOKUP($A36,'ADR Raw Data'!$B$6:$BE$43,'ADR Raw Data'!N$1,FALSE)</f>
        <v>146.128919054801</v>
      </c>
      <c r="AE36" s="52">
        <f>VLOOKUP($A36,'ADR Raw Data'!$B$6:$BE$43,'ADR Raw Data'!O$1,FALSE)</f>
        <v>157.49497005987999</v>
      </c>
      <c r="AF36" s="53">
        <f>VLOOKUP($A36,'ADR Raw Data'!$B$6:$BE$43,'ADR Raw Data'!P$1,FALSE)</f>
        <v>151.83329326321001</v>
      </c>
      <c r="AG36" s="54">
        <f>VLOOKUP($A36,'ADR Raw Data'!$B$6:$BE$43,'ADR Raw Data'!R$1,FALSE)</f>
        <v>135.359983482243</v>
      </c>
      <c r="AI36" s="47">
        <f>VLOOKUP($A36,'ADR Raw Data'!$B$6:$BE$43,'ADR Raw Data'!T$1,FALSE)</f>
        <v>7.1276267553388104</v>
      </c>
      <c r="AJ36" s="48">
        <f>VLOOKUP($A36,'ADR Raw Data'!$B$6:$BE$43,'ADR Raw Data'!U$1,FALSE)</f>
        <v>1.2318740557360299</v>
      </c>
      <c r="AK36" s="48">
        <f>VLOOKUP($A36,'ADR Raw Data'!$B$6:$BE$43,'ADR Raw Data'!V$1,FALSE)</f>
        <v>-6.0746647932758497</v>
      </c>
      <c r="AL36" s="48">
        <f>VLOOKUP($A36,'ADR Raw Data'!$B$6:$BE$43,'ADR Raw Data'!W$1,FALSE)</f>
        <v>2.1478130340560702</v>
      </c>
      <c r="AM36" s="48">
        <f>VLOOKUP($A36,'ADR Raw Data'!$B$6:$BE$43,'ADR Raw Data'!X$1,FALSE)</f>
        <v>3.8061487929697599</v>
      </c>
      <c r="AN36" s="49">
        <f>VLOOKUP($A36,'ADR Raw Data'!$B$6:$BE$43,'ADR Raw Data'!Y$1,FALSE)</f>
        <v>1.3376005662727499</v>
      </c>
      <c r="AO36" s="48">
        <f>VLOOKUP($A36,'ADR Raw Data'!$B$6:$BE$43,'ADR Raw Data'!AA$1,FALSE)</f>
        <v>-1.40737816235016</v>
      </c>
      <c r="AP36" s="48">
        <f>VLOOKUP($A36,'ADR Raw Data'!$B$6:$BE$43,'ADR Raw Data'!AB$1,FALSE)</f>
        <v>-0.50928101148948401</v>
      </c>
      <c r="AQ36" s="49">
        <f>VLOOKUP($A36,'ADR Raw Data'!$B$6:$BE$43,'ADR Raw Data'!AC$1,FALSE)</f>
        <v>-1.04850647698123</v>
      </c>
      <c r="AR36" s="50">
        <f>VLOOKUP($A36,'ADR Raw Data'!$B$6:$BE$43,'ADR Raw Data'!AE$1,FALSE)</f>
        <v>0.91936296191409295</v>
      </c>
      <c r="AS36" s="40"/>
      <c r="AT36" s="51">
        <f>VLOOKUP($A36,'RevPAR Raw Data'!$B$6:$BE$43,'RevPAR Raw Data'!G$1,FALSE)</f>
        <v>40.922404712404699</v>
      </c>
      <c r="AU36" s="52">
        <f>VLOOKUP($A36,'RevPAR Raw Data'!$B$6:$BE$43,'RevPAR Raw Data'!H$1,FALSE)</f>
        <v>40.528747978747901</v>
      </c>
      <c r="AV36" s="52">
        <f>VLOOKUP($A36,'RevPAR Raw Data'!$B$6:$BE$43,'RevPAR Raw Data'!I$1,FALSE)</f>
        <v>53.309503349503302</v>
      </c>
      <c r="AW36" s="52">
        <f>VLOOKUP($A36,'RevPAR Raw Data'!$B$6:$BE$43,'RevPAR Raw Data'!J$1,FALSE)</f>
        <v>74.662843612843602</v>
      </c>
      <c r="AX36" s="52">
        <f>VLOOKUP($A36,'RevPAR Raw Data'!$B$6:$BE$43,'RevPAR Raw Data'!K$1,FALSE)</f>
        <v>66.988900438900401</v>
      </c>
      <c r="AY36" s="53">
        <f>VLOOKUP($A36,'RevPAR Raw Data'!$B$6:$BE$43,'RevPAR Raw Data'!L$1,FALSE)</f>
        <v>55.282480018480001</v>
      </c>
      <c r="AZ36" s="52">
        <f>VLOOKUP($A36,'RevPAR Raw Data'!$B$6:$BE$43,'RevPAR Raw Data'!N$1,FALSE)</f>
        <v>67.140314160314105</v>
      </c>
      <c r="BA36" s="52">
        <f>VLOOKUP($A36,'RevPAR Raw Data'!$B$6:$BE$43,'RevPAR Raw Data'!O$1,FALSE)</f>
        <v>72.908274428274396</v>
      </c>
      <c r="BB36" s="53">
        <f>VLOOKUP($A36,'RevPAR Raw Data'!$B$6:$BE$43,'RevPAR Raw Data'!P$1,FALSE)</f>
        <v>70.024294294294194</v>
      </c>
      <c r="BC36" s="54">
        <f>VLOOKUP($A36,'RevPAR Raw Data'!$B$6:$BE$43,'RevPAR Raw Data'!R$1,FALSE)</f>
        <v>59.494426954426899</v>
      </c>
      <c r="BE36" s="47">
        <f>VLOOKUP($A36,'RevPAR Raw Data'!$B$6:$BE$43,'RevPAR Raw Data'!T$1,FALSE)</f>
        <v>0.89363257735565205</v>
      </c>
      <c r="BF36" s="48">
        <f>VLOOKUP($A36,'RevPAR Raw Data'!$B$6:$BE$43,'RevPAR Raw Data'!U$1,FALSE)</f>
        <v>-20.5183822127184</v>
      </c>
      <c r="BG36" s="48">
        <f>VLOOKUP($A36,'RevPAR Raw Data'!$B$6:$BE$43,'RevPAR Raw Data'!V$1,FALSE)</f>
        <v>-27.835713094347501</v>
      </c>
      <c r="BH36" s="48">
        <f>VLOOKUP($A36,'RevPAR Raw Data'!$B$6:$BE$43,'RevPAR Raw Data'!W$1,FALSE)</f>
        <v>-6.78699974955844</v>
      </c>
      <c r="BI36" s="48">
        <f>VLOOKUP($A36,'RevPAR Raw Data'!$B$6:$BE$43,'RevPAR Raw Data'!X$1,FALSE)</f>
        <v>-3.7700802841365602</v>
      </c>
      <c r="BJ36" s="49">
        <f>VLOOKUP($A36,'RevPAR Raw Data'!$B$6:$BE$43,'RevPAR Raw Data'!Y$1,FALSE)</f>
        <v>-12.2879756850696</v>
      </c>
      <c r="BK36" s="48">
        <f>VLOOKUP($A36,'RevPAR Raw Data'!$B$6:$BE$43,'RevPAR Raw Data'!AA$1,FALSE)</f>
        <v>-2.8806697949355402</v>
      </c>
      <c r="BL36" s="48">
        <f>VLOOKUP($A36,'RevPAR Raw Data'!$B$6:$BE$43,'RevPAR Raw Data'!AB$1,FALSE)</f>
        <v>-8.2132678673993205</v>
      </c>
      <c r="BM36" s="49">
        <f>VLOOKUP($A36,'RevPAR Raw Data'!$B$6:$BE$43,'RevPAR Raw Data'!AC$1,FALSE)</f>
        <v>-5.7318330724915798</v>
      </c>
      <c r="BN36" s="50">
        <f>VLOOKUP($A36,'RevPAR Raw Data'!$B$6:$BE$43,'RevPAR Raw Data'!AE$1,FALSE)</f>
        <v>-10.187465990459399</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72</v>
      </c>
      <c r="B38" s="47">
        <f>VLOOKUP($A38,'Occupancy Raw Data'!$B$8:$BE$45,'Occupancy Raw Data'!G$3,FALSE)</f>
        <v>29.5992849694622</v>
      </c>
      <c r="C38" s="48">
        <f>VLOOKUP($A38,'Occupancy Raw Data'!$B$8:$BE$45,'Occupancy Raw Data'!H$3,FALSE)</f>
        <v>31.178310740354501</v>
      </c>
      <c r="D38" s="48">
        <f>VLOOKUP($A38,'Occupancy Raw Data'!$B$8:$BE$45,'Occupancy Raw Data'!I$3,FALSE)</f>
        <v>47.907046030090797</v>
      </c>
      <c r="E38" s="48">
        <f>VLOOKUP($A38,'Occupancy Raw Data'!$B$8:$BE$45,'Occupancy Raw Data'!J$3,FALSE)</f>
        <v>54.804111425592097</v>
      </c>
      <c r="F38" s="48">
        <f>VLOOKUP($A38,'Occupancy Raw Data'!$B$8:$BE$45,'Occupancy Raw Data'!K$3,FALSE)</f>
        <v>54.982869060032698</v>
      </c>
      <c r="G38" s="49">
        <f>VLOOKUP($A38,'Occupancy Raw Data'!$B$8:$BE$45,'Occupancy Raw Data'!L$3,FALSE)</f>
        <v>43.694324445106503</v>
      </c>
      <c r="H38" s="48">
        <f>VLOOKUP($A38,'Occupancy Raw Data'!$B$8:$BE$45,'Occupancy Raw Data'!N$3,FALSE)</f>
        <v>51.2587516758528</v>
      </c>
      <c r="I38" s="48">
        <f>VLOOKUP($A38,'Occupancy Raw Data'!$B$8:$BE$45,'Occupancy Raw Data'!O$3,FALSE)</f>
        <v>46.432295545955597</v>
      </c>
      <c r="J38" s="49">
        <f>VLOOKUP($A38,'Occupancy Raw Data'!$B$8:$BE$45,'Occupancy Raw Data'!P$3,FALSE)</f>
        <v>48.845523610904202</v>
      </c>
      <c r="K38" s="50">
        <f>VLOOKUP($A38,'Occupancy Raw Data'!$B$8:$BE$45,'Occupancy Raw Data'!R$3,FALSE)</f>
        <v>45.166095635334401</v>
      </c>
      <c r="M38" s="47">
        <f>VLOOKUP($A38,'Occupancy Raw Data'!$B$8:$BE$45,'Occupancy Raw Data'!T$3,FALSE)</f>
        <v>-14.3024150259147</v>
      </c>
      <c r="N38" s="48">
        <f>VLOOKUP($A38,'Occupancy Raw Data'!$B$8:$BE$45,'Occupancy Raw Data'!U$3,FALSE)</f>
        <v>-35.640837970817003</v>
      </c>
      <c r="O38" s="48">
        <f>VLOOKUP($A38,'Occupancy Raw Data'!$B$8:$BE$45,'Occupancy Raw Data'!V$3,FALSE)</f>
        <v>-20.780002908882199</v>
      </c>
      <c r="P38" s="48">
        <f>VLOOKUP($A38,'Occupancy Raw Data'!$B$8:$BE$45,'Occupancy Raw Data'!W$3,FALSE)</f>
        <v>-10.4986101517864</v>
      </c>
      <c r="Q38" s="48">
        <f>VLOOKUP($A38,'Occupancy Raw Data'!$B$8:$BE$45,'Occupancy Raw Data'!X$3,FALSE)</f>
        <v>-3.0656347831390698</v>
      </c>
      <c r="R38" s="49">
        <f>VLOOKUP($A38,'Occupancy Raw Data'!$B$8:$BE$45,'Occupancy Raw Data'!Y$3,FALSE)</f>
        <v>-16.426112734842398</v>
      </c>
      <c r="S38" s="48">
        <f>VLOOKUP($A38,'Occupancy Raw Data'!$B$8:$BE$45,'Occupancy Raw Data'!AA$3,FALSE)</f>
        <v>0.43904171724136798</v>
      </c>
      <c r="T38" s="48">
        <f>VLOOKUP($A38,'Occupancy Raw Data'!$B$8:$BE$45,'Occupancy Raw Data'!AB$3,FALSE)</f>
        <v>-4.7677162802492097</v>
      </c>
      <c r="U38" s="49">
        <f>VLOOKUP($A38,'Occupancy Raw Data'!$B$8:$BE$45,'Occupancy Raw Data'!AC$3,FALSE)</f>
        <v>-2.1049135925873101</v>
      </c>
      <c r="V38" s="50">
        <f>VLOOKUP($A38,'Occupancy Raw Data'!$B$8:$BE$45,'Occupancy Raw Data'!AE$3,FALSE)</f>
        <v>-12.469514026964401</v>
      </c>
      <c r="X38" s="51">
        <f>VLOOKUP($A38,'ADR Raw Data'!$B$6:$BE$43,'ADR Raw Data'!G$1,FALSE)</f>
        <v>87.347478610971294</v>
      </c>
      <c r="Y38" s="52">
        <f>VLOOKUP($A38,'ADR Raw Data'!$B$6:$BE$43,'ADR Raw Data'!H$1,FALSE)</f>
        <v>86.524357381748601</v>
      </c>
      <c r="Z38" s="52">
        <f>VLOOKUP($A38,'ADR Raw Data'!$B$6:$BE$43,'ADR Raw Data'!I$1,FALSE)</f>
        <v>90.815963930348204</v>
      </c>
      <c r="AA38" s="52">
        <f>VLOOKUP($A38,'ADR Raw Data'!$B$6:$BE$43,'ADR Raw Data'!J$1,FALSE)</f>
        <v>94.367110627887996</v>
      </c>
      <c r="AB38" s="52">
        <f>VLOOKUP($A38,'ADR Raw Data'!$B$6:$BE$43,'ADR Raw Data'!K$1,FALSE)</f>
        <v>94.707556217827104</v>
      </c>
      <c r="AC38" s="53">
        <f>VLOOKUP($A38,'ADR Raw Data'!$B$6:$BE$43,'ADR Raw Data'!L$1,FALSE)</f>
        <v>91.603794490658601</v>
      </c>
      <c r="AD38" s="52">
        <f>VLOOKUP($A38,'ADR Raw Data'!$B$6:$BE$43,'ADR Raw Data'!N$1,FALSE)</f>
        <v>98.775786108689303</v>
      </c>
      <c r="AE38" s="52">
        <f>VLOOKUP($A38,'ADR Raw Data'!$B$6:$BE$43,'ADR Raw Data'!O$1,FALSE)</f>
        <v>98.051235162014706</v>
      </c>
      <c r="AF38" s="53">
        <f>VLOOKUP($A38,'ADR Raw Data'!$B$6:$BE$43,'ADR Raw Data'!P$1,FALSE)</f>
        <v>98.431408966148197</v>
      </c>
      <c r="AG38" s="54">
        <f>VLOOKUP($A38,'ADR Raw Data'!$B$6:$BE$43,'ADR Raw Data'!R$1,FALSE)</f>
        <v>93.713457877874106</v>
      </c>
      <c r="AH38" s="65"/>
      <c r="AI38" s="47">
        <f>VLOOKUP($A38,'ADR Raw Data'!$B$6:$BE$43,'ADR Raw Data'!T$1,FALSE)</f>
        <v>-1.32599138466612</v>
      </c>
      <c r="AJ38" s="48">
        <f>VLOOKUP($A38,'ADR Raw Data'!$B$6:$BE$43,'ADR Raw Data'!U$1,FALSE)</f>
        <v>-5.1862520426912901</v>
      </c>
      <c r="AK38" s="48">
        <f>VLOOKUP($A38,'ADR Raw Data'!$B$6:$BE$43,'ADR Raw Data'!V$1,FALSE)</f>
        <v>-2.9587388273417798</v>
      </c>
      <c r="AL38" s="48">
        <f>VLOOKUP($A38,'ADR Raw Data'!$B$6:$BE$43,'ADR Raw Data'!W$1,FALSE)</f>
        <v>1.42068103899002</v>
      </c>
      <c r="AM38" s="48">
        <f>VLOOKUP($A38,'ADR Raw Data'!$B$6:$BE$43,'ADR Raw Data'!X$1,FALSE)</f>
        <v>3.6689387266790798</v>
      </c>
      <c r="AN38" s="49">
        <f>VLOOKUP($A38,'ADR Raw Data'!$B$6:$BE$43,'ADR Raw Data'!Y$1,FALSE)</f>
        <v>-0.29453855704589799</v>
      </c>
      <c r="AO38" s="48">
        <f>VLOOKUP($A38,'ADR Raw Data'!$B$6:$BE$43,'ADR Raw Data'!AA$1,FALSE)</f>
        <v>0.90782600011200398</v>
      </c>
      <c r="AP38" s="48">
        <f>VLOOKUP($A38,'ADR Raw Data'!$B$6:$BE$43,'ADR Raw Data'!AB$1,FALSE)</f>
        <v>-6.5229031650742701</v>
      </c>
      <c r="AQ38" s="49">
        <f>VLOOKUP($A38,'ADR Raw Data'!$B$6:$BE$43,'ADR Raw Data'!AC$1,FALSE)</f>
        <v>-2.8416309228507699</v>
      </c>
      <c r="AR38" s="50">
        <f>VLOOKUP($A38,'ADR Raw Data'!$B$6:$BE$43,'ADR Raw Data'!AE$1,FALSE)</f>
        <v>-0.81269430213642602</v>
      </c>
      <c r="AS38" s="40"/>
      <c r="AT38" s="51">
        <f>VLOOKUP($A38,'RevPAR Raw Data'!$B$6:$BE$43,'RevPAR Raw Data'!G$1,FALSE)</f>
        <v>25.8542291077014</v>
      </c>
      <c r="AU38" s="52">
        <f>VLOOKUP($A38,'RevPAR Raw Data'!$B$6:$BE$43,'RevPAR Raw Data'!H$1,FALSE)</f>
        <v>26.976833010576399</v>
      </c>
      <c r="AV38" s="52">
        <f>VLOOKUP($A38,'RevPAR Raw Data'!$B$6:$BE$43,'RevPAR Raw Data'!I$1,FALSE)</f>
        <v>43.5072456427826</v>
      </c>
      <c r="AW38" s="52">
        <f>VLOOKUP($A38,'RevPAR Raw Data'!$B$6:$BE$43,'RevPAR Raw Data'!J$1,FALSE)</f>
        <v>51.717056457619499</v>
      </c>
      <c r="AX38" s="52">
        <f>VLOOKUP($A38,'RevPAR Raw Data'!$B$6:$BE$43,'RevPAR Raw Data'!K$1,FALSE)</f>
        <v>52.072931625204802</v>
      </c>
      <c r="AY38" s="53">
        <f>VLOOKUP($A38,'RevPAR Raw Data'!$B$6:$BE$43,'RevPAR Raw Data'!L$1,FALSE)</f>
        <v>40.025659168776897</v>
      </c>
      <c r="AZ38" s="52">
        <f>VLOOKUP($A38,'RevPAR Raw Data'!$B$6:$BE$43,'RevPAR Raw Data'!N$1,FALSE)</f>
        <v>50.631234917324498</v>
      </c>
      <c r="BA38" s="52">
        <f>VLOOKUP($A38,'RevPAR Raw Data'!$B$6:$BE$43,'RevPAR Raw Data'!O$1,FALSE)</f>
        <v>45.527439296886598</v>
      </c>
      <c r="BB38" s="53">
        <f>VLOOKUP($A38,'RevPAR Raw Data'!$B$6:$BE$43,'RevPAR Raw Data'!P$1,FALSE)</f>
        <v>48.079337107105601</v>
      </c>
      <c r="BC38" s="54">
        <f>VLOOKUP($A38,'RevPAR Raw Data'!$B$6:$BE$43,'RevPAR Raw Data'!R$1,FALSE)</f>
        <v>42.326710008299401</v>
      </c>
      <c r="BE38" s="47">
        <f>VLOOKUP($A38,'RevPAR Raw Data'!$B$6:$BE$43,'RevPAR Raw Data'!T$1,FALSE)</f>
        <v>-15.438757619538</v>
      </c>
      <c r="BF38" s="48">
        <f>VLOOKUP($A38,'RevPAR Raw Data'!$B$6:$BE$43,'RevPAR Raw Data'!U$1,FALSE)</f>
        <v>-38.978666326214501</v>
      </c>
      <c r="BG38" s="48">
        <f>VLOOKUP($A38,'RevPAR Raw Data'!$B$6:$BE$43,'RevPAR Raw Data'!V$1,FALSE)</f>
        <v>-23.123915721836099</v>
      </c>
      <c r="BH38" s="48">
        <f>VLOOKUP($A38,'RevPAR Raw Data'!$B$6:$BE$43,'RevPAR Raw Data'!W$1,FALSE)</f>
        <v>-9.2270808765803203</v>
      </c>
      <c r="BI38" s="48">
        <f>VLOOKUP($A38,'RevPAR Raw Data'!$B$6:$BE$43,'RevPAR Raw Data'!X$1,FALSE)</f>
        <v>0.490827681762873</v>
      </c>
      <c r="BJ38" s="49">
        <f>VLOOKUP($A38,'RevPAR Raw Data'!$B$6:$BE$43,'RevPAR Raw Data'!Y$1,FALSE)</f>
        <v>-16.672270056460299</v>
      </c>
      <c r="BK38" s="48">
        <f>VLOOKUP($A38,'RevPAR Raw Data'!$B$6:$BE$43,'RevPAR Raw Data'!AA$1,FALSE)</f>
        <v>1.35085345221382</v>
      </c>
      <c r="BL38" s="48">
        <f>VLOOKUP($A38,'RevPAR Raw Data'!$B$6:$BE$43,'RevPAR Raw Data'!AB$1,FALSE)</f>
        <v>-10.979625929177301</v>
      </c>
      <c r="BM38" s="49">
        <f>VLOOKUP($A38,'RevPAR Raw Data'!$B$6:$BE$43,'RevPAR Raw Data'!AC$1,FALSE)</f>
        <v>-4.8867306398918302</v>
      </c>
      <c r="BN38" s="50">
        <f>VLOOKUP($A38,'RevPAR Raw Data'!$B$6:$BE$43,'RevPAR Raw Data'!AE$1,FALSE)</f>
        <v>-13.1808692990995</v>
      </c>
    </row>
    <row r="39" spans="1:66" x14ac:dyDescent="0.4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S39" s="40"/>
      <c r="AT39" s="59"/>
      <c r="AU39" s="60"/>
      <c r="AV39" s="60"/>
      <c r="AW39" s="60"/>
      <c r="AX39" s="60"/>
      <c r="AY39" s="61"/>
      <c r="AZ39" s="60"/>
      <c r="BA39" s="60"/>
      <c r="BB39" s="61"/>
      <c r="BC39" s="62"/>
      <c r="BE39" s="55"/>
      <c r="BF39" s="56"/>
      <c r="BG39" s="56"/>
      <c r="BH39" s="56"/>
      <c r="BI39" s="56"/>
      <c r="BJ39" s="57"/>
      <c r="BK39" s="56"/>
      <c r="BL39" s="56"/>
      <c r="BM39" s="57"/>
      <c r="BN39" s="58"/>
    </row>
    <row r="40" spans="1:66" x14ac:dyDescent="0.45">
      <c r="A40" s="46" t="s">
        <v>71</v>
      </c>
      <c r="B40" s="47">
        <f>VLOOKUP($A40,'Occupancy Raw Data'!$B$8:$BE$45,'Occupancy Raw Data'!G$3,FALSE)</f>
        <v>38.2290655607517</v>
      </c>
      <c r="C40" s="48">
        <f>VLOOKUP($A40,'Occupancy Raw Data'!$B$8:$BE$45,'Occupancy Raw Data'!H$3,FALSE)</f>
        <v>37.602576546369001</v>
      </c>
      <c r="D40" s="48">
        <f>VLOOKUP($A40,'Occupancy Raw Data'!$B$8:$BE$45,'Occupancy Raw Data'!I$3,FALSE)</f>
        <v>42.045354275125703</v>
      </c>
      <c r="E40" s="48">
        <f>VLOOKUP($A40,'Occupancy Raw Data'!$B$8:$BE$45,'Occupancy Raw Data'!J$3,FALSE)</f>
        <v>45.266037236389302</v>
      </c>
      <c r="F40" s="48">
        <f>VLOOKUP($A40,'Occupancy Raw Data'!$B$8:$BE$45,'Occupancy Raw Data'!K$3,FALSE)</f>
        <v>46.977852289773203</v>
      </c>
      <c r="G40" s="49">
        <f>VLOOKUP($A40,'Occupancy Raw Data'!$B$8:$BE$45,'Occupancy Raw Data'!L$3,FALSE)</f>
        <v>42.0241771816818</v>
      </c>
      <c r="H40" s="48">
        <f>VLOOKUP($A40,'Occupancy Raw Data'!$B$8:$BE$45,'Occupancy Raw Data'!N$3,FALSE)</f>
        <v>47.7190505603105</v>
      </c>
      <c r="I40" s="48">
        <f>VLOOKUP($A40,'Occupancy Raw Data'!$B$8:$BE$45,'Occupancy Raw Data'!O$3,FALSE)</f>
        <v>45.857231095032198</v>
      </c>
      <c r="J40" s="49">
        <f>VLOOKUP($A40,'Occupancy Raw Data'!$B$8:$BE$45,'Occupancy Raw Data'!P$3,FALSE)</f>
        <v>46.788140827671398</v>
      </c>
      <c r="K40" s="50">
        <f>VLOOKUP($A40,'Occupancy Raw Data'!$B$8:$BE$45,'Occupancy Raw Data'!R$3,FALSE)</f>
        <v>43.385309651964498</v>
      </c>
      <c r="M40" s="47">
        <f>VLOOKUP($A40,'Occupancy Raw Data'!$B$8:$BE$45,'Occupancy Raw Data'!T$3,FALSE)</f>
        <v>-8.3580567051308492</v>
      </c>
      <c r="N40" s="48">
        <f>VLOOKUP($A40,'Occupancy Raw Data'!$B$8:$BE$45,'Occupancy Raw Data'!U$3,FALSE)</f>
        <v>-13.376263453390701</v>
      </c>
      <c r="O40" s="48">
        <f>VLOOKUP($A40,'Occupancy Raw Data'!$B$8:$BE$45,'Occupancy Raw Data'!V$3,FALSE)</f>
        <v>-12.3224839760411</v>
      </c>
      <c r="P40" s="48">
        <f>VLOOKUP($A40,'Occupancy Raw Data'!$B$8:$BE$45,'Occupancy Raw Data'!W$3,FALSE)</f>
        <v>-6.1384332300336304</v>
      </c>
      <c r="Q40" s="48">
        <f>VLOOKUP($A40,'Occupancy Raw Data'!$B$8:$BE$45,'Occupancy Raw Data'!X$3,FALSE)</f>
        <v>-1.91821684196955</v>
      </c>
      <c r="R40" s="49">
        <f>VLOOKUP($A40,'Occupancy Raw Data'!$B$8:$BE$45,'Occupancy Raw Data'!Y$3,FALSE)</f>
        <v>-8.32514767202575</v>
      </c>
      <c r="S40" s="48">
        <f>VLOOKUP($A40,'Occupancy Raw Data'!$B$8:$BE$45,'Occupancy Raw Data'!AA$3,FALSE)</f>
        <v>-0.18498372731452201</v>
      </c>
      <c r="T40" s="48">
        <f>VLOOKUP($A40,'Occupancy Raw Data'!$B$8:$BE$45,'Occupancy Raw Data'!AB$3,FALSE)</f>
        <v>-16.249998716324299</v>
      </c>
      <c r="U40" s="49">
        <f>VLOOKUP($A40,'Occupancy Raw Data'!$B$8:$BE$45,'Occupancy Raw Data'!AC$3,FALSE)</f>
        <v>-8.7616006801697708</v>
      </c>
      <c r="V40" s="50">
        <f>VLOOKUP($A40,'Occupancy Raw Data'!$B$8:$BE$45,'Occupancy Raw Data'!AE$3,FALSE)</f>
        <v>-8.4600736066705302</v>
      </c>
      <c r="X40" s="51">
        <f>VLOOKUP($A40,'ADR Raw Data'!$B$6:$BE$43,'ADR Raw Data'!G$1,FALSE)</f>
        <v>90.108868447778406</v>
      </c>
      <c r="Y40" s="52">
        <f>VLOOKUP($A40,'ADR Raw Data'!$B$6:$BE$43,'ADR Raw Data'!H$1,FALSE)</f>
        <v>90.878528745746806</v>
      </c>
      <c r="Z40" s="52">
        <f>VLOOKUP($A40,'ADR Raw Data'!$B$6:$BE$43,'ADR Raw Data'!I$1,FALSE)</f>
        <v>89.771906568730302</v>
      </c>
      <c r="AA40" s="52">
        <f>VLOOKUP($A40,'ADR Raw Data'!$B$6:$BE$43,'ADR Raw Data'!J$1,FALSE)</f>
        <v>90.871302524366399</v>
      </c>
      <c r="AB40" s="52">
        <f>VLOOKUP($A40,'ADR Raw Data'!$B$6:$BE$43,'ADR Raw Data'!K$1,FALSE)</f>
        <v>91.587516763711406</v>
      </c>
      <c r="AC40" s="53">
        <f>VLOOKUP($A40,'ADR Raw Data'!$B$6:$BE$43,'ADR Raw Data'!L$1,FALSE)</f>
        <v>90.674017503044496</v>
      </c>
      <c r="AD40" s="52">
        <f>VLOOKUP($A40,'ADR Raw Data'!$B$6:$BE$43,'ADR Raw Data'!N$1,FALSE)</f>
        <v>95.749836899038399</v>
      </c>
      <c r="AE40" s="52">
        <f>VLOOKUP($A40,'ADR Raw Data'!$B$6:$BE$43,'ADR Raw Data'!O$1,FALSE)</f>
        <v>96.560696421012096</v>
      </c>
      <c r="AF40" s="53">
        <f>VLOOKUP($A40,'ADR Raw Data'!$B$6:$BE$43,'ADR Raw Data'!P$1,FALSE)</f>
        <v>96.147200117868906</v>
      </c>
      <c r="AG40" s="54">
        <f>VLOOKUP($A40,'ADR Raw Data'!$B$6:$BE$43,'ADR Raw Data'!R$1,FALSE)</f>
        <v>92.360434541518899</v>
      </c>
      <c r="AI40" s="47">
        <f>VLOOKUP($A40,'ADR Raw Data'!$B$6:$BE$43,'ADR Raw Data'!T$1,FALSE)</f>
        <v>-3.1305797906659998</v>
      </c>
      <c r="AJ40" s="48">
        <f>VLOOKUP($A40,'ADR Raw Data'!$B$6:$BE$43,'ADR Raw Data'!U$1,FALSE)</f>
        <v>-1.0747229524309201</v>
      </c>
      <c r="AK40" s="48">
        <f>VLOOKUP($A40,'ADR Raw Data'!$B$6:$BE$43,'ADR Raw Data'!V$1,FALSE)</f>
        <v>-3.70869177710961</v>
      </c>
      <c r="AL40" s="48">
        <f>VLOOKUP($A40,'ADR Raw Data'!$B$6:$BE$43,'ADR Raw Data'!W$1,FALSE)</f>
        <v>-2.5779193475369602</v>
      </c>
      <c r="AM40" s="48">
        <f>VLOOKUP($A40,'ADR Raw Data'!$B$6:$BE$43,'ADR Raw Data'!X$1,FALSE)</f>
        <v>-4.3961066290121399E-2</v>
      </c>
      <c r="AN40" s="49">
        <f>VLOOKUP($A40,'ADR Raw Data'!$B$6:$BE$43,'ADR Raw Data'!Y$1,FALSE)</f>
        <v>-2.08869989028363</v>
      </c>
      <c r="AO40" s="48">
        <f>VLOOKUP($A40,'ADR Raw Data'!$B$6:$BE$43,'ADR Raw Data'!AA$1,FALSE)</f>
        <v>-4.5044975508924603</v>
      </c>
      <c r="AP40" s="48">
        <f>VLOOKUP($A40,'ADR Raw Data'!$B$6:$BE$43,'ADR Raw Data'!AB$1,FALSE)</f>
        <v>-11.377215984854001</v>
      </c>
      <c r="AQ40" s="49">
        <f>VLOOKUP($A40,'ADR Raw Data'!$B$6:$BE$43,'ADR Raw Data'!AC$1,FALSE)</f>
        <v>-8.3491830178207795</v>
      </c>
      <c r="AR40" s="50">
        <f>VLOOKUP($A40,'ADR Raw Data'!$B$6:$BE$43,'ADR Raw Data'!AE$1,FALSE)</f>
        <v>-4.2004099890663902</v>
      </c>
      <c r="AS40" s="40"/>
      <c r="AT40" s="51">
        <f>VLOOKUP($A40,'RevPAR Raw Data'!$B$6:$BE$43,'RevPAR Raw Data'!G$1,FALSE)</f>
        <v>34.447778394952699</v>
      </c>
      <c r="AU40" s="52">
        <f>VLOOKUP($A40,'RevPAR Raw Data'!$B$6:$BE$43,'RevPAR Raw Data'!H$1,FALSE)</f>
        <v>34.1726683358334</v>
      </c>
      <c r="AV40" s="52">
        <f>VLOOKUP($A40,'RevPAR Raw Data'!$B$6:$BE$43,'RevPAR Raw Data'!I$1,FALSE)</f>
        <v>37.744916156357498</v>
      </c>
      <c r="AW40" s="52">
        <f>VLOOKUP($A40,'RevPAR Raw Data'!$B$6:$BE$43,'RevPAR Raw Data'!J$1,FALSE)</f>
        <v>41.1338376378717</v>
      </c>
      <c r="AX40" s="52">
        <f>VLOOKUP($A40,'RevPAR Raw Data'!$B$6:$BE$43,'RevPAR Raw Data'!K$1,FALSE)</f>
        <v>43.025848341127599</v>
      </c>
      <c r="AY40" s="53">
        <f>VLOOKUP($A40,'RevPAR Raw Data'!$B$6:$BE$43,'RevPAR Raw Data'!L$1,FALSE)</f>
        <v>38.105009773228602</v>
      </c>
      <c r="AZ40" s="52">
        <f>VLOOKUP($A40,'RevPAR Raw Data'!$B$6:$BE$43,'RevPAR Raw Data'!N$1,FALSE)</f>
        <v>45.690913081266999</v>
      </c>
      <c r="BA40" s="52">
        <f>VLOOKUP($A40,'RevPAR Raw Data'!$B$6:$BE$43,'RevPAR Raw Data'!O$1,FALSE)</f>
        <v>44.280061704756001</v>
      </c>
      <c r="BB40" s="53">
        <f>VLOOKUP($A40,'RevPAR Raw Data'!$B$6:$BE$43,'RevPAR Raw Data'!P$1,FALSE)</f>
        <v>44.985487393011503</v>
      </c>
      <c r="BC40" s="54">
        <f>VLOOKUP($A40,'RevPAR Raw Data'!$B$6:$BE$43,'RevPAR Raw Data'!R$1,FALSE)</f>
        <v>40.070860521737998</v>
      </c>
      <c r="BD40" s="65"/>
      <c r="BE40" s="47">
        <f>VLOOKUP($A40,'RevPAR Raw Data'!$B$6:$BE$43,'RevPAR Raw Data'!T$1,FALSE)</f>
        <v>-11.226980861693599</v>
      </c>
      <c r="BF40" s="48">
        <f>VLOOKUP($A40,'RevPAR Raw Data'!$B$6:$BE$43,'RevPAR Raw Data'!U$1,FALSE)</f>
        <v>-14.3072286323104</v>
      </c>
      <c r="BG40" s="48">
        <f>VLOOKUP($A40,'RevPAR Raw Data'!$B$6:$BE$43,'RevPAR Raw Data'!V$1,FALSE)</f>
        <v>-15.5741728031956</v>
      </c>
      <c r="BH40" s="48">
        <f>VLOOKUP($A40,'RevPAR Raw Data'!$B$6:$BE$43,'RevPAR Raw Data'!W$1,FALSE)</f>
        <v>-8.5581087196979198</v>
      </c>
      <c r="BI40" s="48">
        <f>VLOOKUP($A40,'RevPAR Raw Data'!$B$6:$BE$43,'RevPAR Raw Data'!X$1,FALSE)</f>
        <v>-1.96133463968218</v>
      </c>
      <c r="BJ40" s="49">
        <f>VLOOKUP($A40,'RevPAR Raw Data'!$B$6:$BE$43,'RevPAR Raw Data'!Y$1,FALSE)</f>
        <v>-10.239960212017801</v>
      </c>
      <c r="BK40" s="48">
        <f>VLOOKUP($A40,'RevPAR Raw Data'!$B$6:$BE$43,'RevPAR Raw Data'!AA$1,FALSE)</f>
        <v>-4.6811486907405504</v>
      </c>
      <c r="BL40" s="48">
        <f>VLOOKUP($A40,'RevPAR Raw Data'!$B$6:$BE$43,'RevPAR Raw Data'!AB$1,FALSE)</f>
        <v>-25.7784172496861</v>
      </c>
      <c r="BM40" s="49">
        <f>VLOOKUP($A40,'RevPAR Raw Data'!$B$6:$BE$43,'RevPAR Raw Data'!AC$1,FALSE)</f>
        <v>-16.379261621912502</v>
      </c>
      <c r="BN40" s="50">
        <f>VLOOKUP($A40,'RevPAR Raw Data'!$B$6:$BE$43,'RevPAR Raw Data'!AE$1,FALSE)</f>
        <v>-12.305125818879899</v>
      </c>
    </row>
    <row r="41" spans="1:66" x14ac:dyDescent="0.45">
      <c r="A41" s="63" t="s">
        <v>45</v>
      </c>
      <c r="B41" s="47">
        <f>VLOOKUP($A41,'Occupancy Raw Data'!$B$8:$BE$45,'Occupancy Raw Data'!G$3,FALSE)</f>
        <v>39.392796530265798</v>
      </c>
      <c r="C41" s="48">
        <f>VLOOKUP($A41,'Occupancy Raw Data'!$B$8:$BE$45,'Occupancy Raw Data'!H$3,FALSE)</f>
        <v>39.864227795587396</v>
      </c>
      <c r="D41" s="48">
        <f>VLOOKUP($A41,'Occupancy Raw Data'!$B$8:$BE$45,'Occupancy Raw Data'!I$3,FALSE)</f>
        <v>46.577409013765703</v>
      </c>
      <c r="E41" s="48">
        <f>VLOOKUP($A41,'Occupancy Raw Data'!$B$8:$BE$45,'Occupancy Raw Data'!J$3,FALSE)</f>
        <v>49.896285121629198</v>
      </c>
      <c r="F41" s="48">
        <f>VLOOKUP($A41,'Occupancy Raw Data'!$B$8:$BE$45,'Occupancy Raw Data'!K$3,FALSE)</f>
        <v>51.008862907788</v>
      </c>
      <c r="G41" s="49">
        <f>VLOOKUP($A41,'Occupancy Raw Data'!$B$8:$BE$45,'Occupancy Raw Data'!L$3,FALSE)</f>
        <v>45.347916273807201</v>
      </c>
      <c r="H41" s="48">
        <f>VLOOKUP($A41,'Occupancy Raw Data'!$B$8:$BE$45,'Occupancy Raw Data'!N$3,FALSE)</f>
        <v>50.990005657175097</v>
      </c>
      <c r="I41" s="48">
        <f>VLOOKUP($A41,'Occupancy Raw Data'!$B$8:$BE$45,'Occupancy Raw Data'!O$3,FALSE)</f>
        <v>48.1802753158589</v>
      </c>
      <c r="J41" s="49">
        <f>VLOOKUP($A41,'Occupancy Raw Data'!$B$8:$BE$45,'Occupancy Raw Data'!P$3,FALSE)</f>
        <v>49.585140486516998</v>
      </c>
      <c r="K41" s="50">
        <f>VLOOKUP($A41,'Occupancy Raw Data'!$B$8:$BE$45,'Occupancy Raw Data'!R$3,FALSE)</f>
        <v>46.558551763152899</v>
      </c>
      <c r="M41" s="47">
        <f>VLOOKUP($A41,'Occupancy Raw Data'!$B$8:$BE$45,'Occupancy Raw Data'!T$3,FALSE)</f>
        <v>-0.87839306687155605</v>
      </c>
      <c r="N41" s="48">
        <f>VLOOKUP($A41,'Occupancy Raw Data'!$B$8:$BE$45,'Occupancy Raw Data'!U$3,FALSE)</f>
        <v>-8.9928005827772797</v>
      </c>
      <c r="O41" s="48">
        <f>VLOOKUP($A41,'Occupancy Raw Data'!$B$8:$BE$45,'Occupancy Raw Data'!V$3,FALSE)</f>
        <v>-2.7283519248783299</v>
      </c>
      <c r="P41" s="48">
        <f>VLOOKUP($A41,'Occupancy Raw Data'!$B$8:$BE$45,'Occupancy Raw Data'!W$3,FALSE)</f>
        <v>8.2352928389726596</v>
      </c>
      <c r="Q41" s="48">
        <f>VLOOKUP($A41,'Occupancy Raw Data'!$B$8:$BE$45,'Occupancy Raw Data'!X$3,FALSE)</f>
        <v>10.9684965570335</v>
      </c>
      <c r="R41" s="49">
        <f>VLOOKUP($A41,'Occupancy Raw Data'!$B$8:$BE$45,'Occupancy Raw Data'!Y$3,FALSE)</f>
        <v>1.4513293336831401</v>
      </c>
      <c r="S41" s="48">
        <f>VLOOKUP($A41,'Occupancy Raw Data'!$B$8:$BE$45,'Occupancy Raw Data'!AA$3,FALSE)</f>
        <v>14.326102045811</v>
      </c>
      <c r="T41" s="48">
        <f>VLOOKUP($A41,'Occupancy Raw Data'!$B$8:$BE$45,'Occupancy Raw Data'!AB$3,FALSE)</f>
        <v>2.5290269140794801</v>
      </c>
      <c r="U41" s="49">
        <f>VLOOKUP($A41,'Occupancy Raw Data'!$B$8:$BE$45,'Occupancy Raw Data'!AC$3,FALSE)</f>
        <v>8.2735620486773307</v>
      </c>
      <c r="V41" s="50">
        <f>VLOOKUP($A41,'Occupancy Raw Data'!$B$8:$BE$45,'Occupancy Raw Data'!AE$3,FALSE)</f>
        <v>3.43446962295925</v>
      </c>
      <c r="X41" s="51">
        <f>VLOOKUP($A41,'ADR Raw Data'!$B$6:$BE$43,'ADR Raw Data'!G$1,FALSE)</f>
        <v>73.805152465294299</v>
      </c>
      <c r="Y41" s="52">
        <f>VLOOKUP($A41,'ADR Raw Data'!$B$6:$BE$43,'ADR Raw Data'!H$1,FALSE)</f>
        <v>76.842480274361407</v>
      </c>
      <c r="Z41" s="52">
        <f>VLOOKUP($A41,'ADR Raw Data'!$B$6:$BE$43,'ADR Raw Data'!I$1,FALSE)</f>
        <v>78.966903076923003</v>
      </c>
      <c r="AA41" s="52">
        <f>VLOOKUP($A41,'ADR Raw Data'!$B$6:$BE$43,'ADR Raw Data'!J$1,FALSE)</f>
        <v>80.560638397581201</v>
      </c>
      <c r="AB41" s="52">
        <f>VLOOKUP($A41,'ADR Raw Data'!$B$6:$BE$43,'ADR Raw Data'!K$1,FALSE)</f>
        <v>80.399998706099794</v>
      </c>
      <c r="AC41" s="53">
        <f>VLOOKUP($A41,'ADR Raw Data'!$B$6:$BE$43,'ADR Raw Data'!L$1,FALSE)</f>
        <v>78.369732460079803</v>
      </c>
      <c r="AD41" s="52">
        <f>VLOOKUP($A41,'ADR Raw Data'!$B$6:$BE$43,'ADR Raw Data'!N$1,FALSE)</f>
        <v>80.279696560650805</v>
      </c>
      <c r="AE41" s="52">
        <f>VLOOKUP($A41,'ADR Raw Data'!$B$6:$BE$43,'ADR Raw Data'!O$1,FALSE)</f>
        <v>82.468892641878597</v>
      </c>
      <c r="AF41" s="53">
        <f>VLOOKUP($A41,'ADR Raw Data'!$B$6:$BE$43,'ADR Raw Data'!P$1,FALSE)</f>
        <v>81.343282030804303</v>
      </c>
      <c r="AG41" s="54">
        <f>VLOOKUP($A41,'ADR Raw Data'!$B$6:$BE$43,'ADR Raw Data'!R$1,FALSE)</f>
        <v>79.274546276688</v>
      </c>
      <c r="AI41" s="47">
        <f>VLOOKUP($A41,'ADR Raw Data'!$B$6:$BE$43,'ADR Raw Data'!T$1,FALSE)</f>
        <v>-8.7147666222826903</v>
      </c>
      <c r="AJ41" s="48">
        <f>VLOOKUP($A41,'ADR Raw Data'!$B$6:$BE$43,'ADR Raw Data'!U$1,FALSE)</f>
        <v>-3.3169411425025701</v>
      </c>
      <c r="AK41" s="48">
        <f>VLOOKUP($A41,'ADR Raw Data'!$B$6:$BE$43,'ADR Raw Data'!V$1,FALSE)</f>
        <v>-4.4856333586550896</v>
      </c>
      <c r="AL41" s="48">
        <f>VLOOKUP($A41,'ADR Raw Data'!$B$6:$BE$43,'ADR Raw Data'!W$1,FALSE)</f>
        <v>2.6483531998498502</v>
      </c>
      <c r="AM41" s="48">
        <f>VLOOKUP($A41,'ADR Raw Data'!$B$6:$BE$43,'ADR Raw Data'!X$1,FALSE)</f>
        <v>1.44252350671056</v>
      </c>
      <c r="AN41" s="49">
        <f>VLOOKUP($A41,'ADR Raw Data'!$B$6:$BE$43,'ADR Raw Data'!Y$1,FALSE)</f>
        <v>-2.2290212005675598</v>
      </c>
      <c r="AO41" s="48">
        <f>VLOOKUP($A41,'ADR Raw Data'!$B$6:$BE$43,'ADR Raw Data'!AA$1,FALSE)</f>
        <v>-1.8580364646993299</v>
      </c>
      <c r="AP41" s="48">
        <f>VLOOKUP($A41,'ADR Raw Data'!$B$6:$BE$43,'ADR Raw Data'!AB$1,FALSE)</f>
        <v>-3.1442502456497898</v>
      </c>
      <c r="AQ41" s="49">
        <f>VLOOKUP($A41,'ADR Raw Data'!$B$6:$BE$43,'ADR Raw Data'!AC$1,FALSE)</f>
        <v>-2.6021622568738398</v>
      </c>
      <c r="AR41" s="50">
        <f>VLOOKUP($A41,'ADR Raw Data'!$B$6:$BE$43,'ADR Raw Data'!AE$1,FALSE)</f>
        <v>-2.2908323124725598</v>
      </c>
      <c r="AS41" s="40"/>
      <c r="AT41" s="51">
        <f>VLOOKUP($A41,'RevPAR Raw Data'!$B$6:$BE$43,'RevPAR Raw Data'!G$1,FALSE)</f>
        <v>29.073913539505899</v>
      </c>
      <c r="AU41" s="52">
        <f>VLOOKUP($A41,'RevPAR Raw Data'!$B$6:$BE$43,'RevPAR Raw Data'!H$1,FALSE)</f>
        <v>30.632661380350701</v>
      </c>
      <c r="AV41" s="52">
        <f>VLOOKUP($A41,'RevPAR Raw Data'!$B$6:$BE$43,'RevPAR Raw Data'!I$1,FALSE)</f>
        <v>36.7807374316424</v>
      </c>
      <c r="AW41" s="52">
        <f>VLOOKUP($A41,'RevPAR Raw Data'!$B$6:$BE$43,'RevPAR Raw Data'!J$1,FALSE)</f>
        <v>40.196765830661803</v>
      </c>
      <c r="AX41" s="52">
        <f>VLOOKUP($A41,'RevPAR Raw Data'!$B$6:$BE$43,'RevPAR Raw Data'!K$1,FALSE)</f>
        <v>41.011125117857802</v>
      </c>
      <c r="AY41" s="53">
        <f>VLOOKUP($A41,'RevPAR Raw Data'!$B$6:$BE$43,'RevPAR Raw Data'!L$1,FALSE)</f>
        <v>35.5390406600037</v>
      </c>
      <c r="AZ41" s="52">
        <f>VLOOKUP($A41,'RevPAR Raw Data'!$B$6:$BE$43,'RevPAR Raw Data'!N$1,FALSE)</f>
        <v>40.934621817838902</v>
      </c>
      <c r="BA41" s="52">
        <f>VLOOKUP($A41,'RevPAR Raw Data'!$B$6:$BE$43,'RevPAR Raw Data'!O$1,FALSE)</f>
        <v>39.733739524797201</v>
      </c>
      <c r="BB41" s="53">
        <f>VLOOKUP($A41,'RevPAR Raw Data'!$B$6:$BE$43,'RevPAR Raw Data'!P$1,FALSE)</f>
        <v>40.334180671318101</v>
      </c>
      <c r="BC41" s="54">
        <f>VLOOKUP($A41,'RevPAR Raw Data'!$B$6:$BE$43,'RevPAR Raw Data'!R$1,FALSE)</f>
        <v>36.909080663236402</v>
      </c>
      <c r="BE41" s="47">
        <f>VLOOKUP($A41,'RevPAR Raw Data'!$B$6:$BE$43,'RevPAR Raw Data'!T$1,FALSE)</f>
        <v>-9.5166097833500807</v>
      </c>
      <c r="BF41" s="48">
        <f>VLOOKUP($A41,'RevPAR Raw Data'!$B$6:$BE$43,'RevPAR Raw Data'!U$1,FALSE)</f>
        <v>-12.0114558228865</v>
      </c>
      <c r="BG41" s="48">
        <f>VLOOKUP($A41,'RevPAR Raw Data'!$B$6:$BE$43,'RevPAR Raw Data'!V$1,FALSE)</f>
        <v>-7.09160141944957</v>
      </c>
      <c r="BH41" s="48">
        <f>VLOOKUP($A41,'RevPAR Raw Data'!$B$6:$BE$43,'RevPAR Raw Data'!W$1,FALSE)</f>
        <v>11.1017456802404</v>
      </c>
      <c r="BI41" s="48">
        <f>VLOOKUP($A41,'RevPAR Raw Data'!$B$6:$BE$43,'RevPAR Raw Data'!X$1,FALSE)</f>
        <v>12.569243204912</v>
      </c>
      <c r="BJ41" s="49">
        <f>VLOOKUP($A41,'RevPAR Raw Data'!$B$6:$BE$43,'RevPAR Raw Data'!Y$1,FALSE)</f>
        <v>-0.81004230542227196</v>
      </c>
      <c r="BK41" s="48">
        <f>VLOOKUP($A41,'RevPAR Raw Data'!$B$6:$BE$43,'RevPAR Raw Data'!AA$1,FALSE)</f>
        <v>12.2018813811305</v>
      </c>
      <c r="BL41" s="48">
        <f>VLOOKUP($A41,'RevPAR Raw Data'!$B$6:$BE$43,'RevPAR Raw Data'!AB$1,FALSE)</f>
        <v>-0.694742266528802</v>
      </c>
      <c r="BM41" s="49">
        <f>VLOOKUP($A41,'RevPAR Raw Data'!$B$6:$BE$43,'RevPAR Raw Data'!AC$1,FALSE)</f>
        <v>5.4561082828737701</v>
      </c>
      <c r="BN41" s="50">
        <f>VLOOKUP($A41,'RevPAR Raw Data'!$B$6:$BE$43,'RevPAR Raw Data'!AE$1,FALSE)</f>
        <v>1.0649593706018801</v>
      </c>
    </row>
    <row r="42" spans="1:66" x14ac:dyDescent="0.45">
      <c r="A42" s="63" t="s">
        <v>109</v>
      </c>
      <c r="B42" s="47">
        <f>VLOOKUP($A42,'Occupancy Raw Data'!$B$8:$BE$45,'Occupancy Raw Data'!G$3,FALSE)</f>
        <v>26.220497898480399</v>
      </c>
      <c r="C42" s="48">
        <f>VLOOKUP($A42,'Occupancy Raw Data'!$B$8:$BE$45,'Occupancy Raw Data'!H$3,FALSE)</f>
        <v>26.0588425476883</v>
      </c>
      <c r="D42" s="48">
        <f>VLOOKUP($A42,'Occupancy Raw Data'!$B$8:$BE$45,'Occupancy Raw Data'!I$3,FALSE)</f>
        <v>30.2295505981247</v>
      </c>
      <c r="E42" s="48">
        <f>VLOOKUP($A42,'Occupancy Raw Data'!$B$8:$BE$45,'Occupancy Raw Data'!J$3,FALSE)</f>
        <v>33.1070158422243</v>
      </c>
      <c r="F42" s="48">
        <f>VLOOKUP($A42,'Occupancy Raw Data'!$B$8:$BE$45,'Occupancy Raw Data'!K$3,FALSE)</f>
        <v>34.658907209828598</v>
      </c>
      <c r="G42" s="49">
        <f>VLOOKUP($A42,'Occupancy Raw Data'!$B$8:$BE$45,'Occupancy Raw Data'!L$3,FALSE)</f>
        <v>30.054962819269299</v>
      </c>
      <c r="H42" s="48">
        <f>VLOOKUP($A42,'Occupancy Raw Data'!$B$8:$BE$45,'Occupancy Raw Data'!N$3,FALSE)</f>
        <v>37.956676365987697</v>
      </c>
      <c r="I42" s="48">
        <f>VLOOKUP($A42,'Occupancy Raw Data'!$B$8:$BE$45,'Occupancy Raw Data'!O$3,FALSE)</f>
        <v>37.439379243452898</v>
      </c>
      <c r="J42" s="49">
        <f>VLOOKUP($A42,'Occupancy Raw Data'!$B$8:$BE$45,'Occupancy Raw Data'!P$3,FALSE)</f>
        <v>37.698027804720297</v>
      </c>
      <c r="K42" s="50">
        <f>VLOOKUP($A42,'Occupancy Raw Data'!$B$8:$BE$45,'Occupancy Raw Data'!R$3,FALSE)</f>
        <v>32.238695672255297</v>
      </c>
      <c r="M42" s="47">
        <f>VLOOKUP($A42,'Occupancy Raw Data'!$B$8:$BE$45,'Occupancy Raw Data'!T$3,FALSE)</f>
        <v>-0.123152709359605</v>
      </c>
      <c r="N42" s="48">
        <f>VLOOKUP($A42,'Occupancy Raw Data'!$B$8:$BE$45,'Occupancy Raw Data'!U$3,FALSE)</f>
        <v>-9.6412556053811596</v>
      </c>
      <c r="O42" s="48">
        <f>VLOOKUP($A42,'Occupancy Raw Data'!$B$8:$BE$45,'Occupancy Raw Data'!V$3,FALSE)</f>
        <v>-10.6972301814708</v>
      </c>
      <c r="P42" s="48">
        <f>VLOOKUP($A42,'Occupancy Raw Data'!$B$8:$BE$45,'Occupancy Raw Data'!W$3,FALSE)</f>
        <v>-3.9399624765478398</v>
      </c>
      <c r="Q42" s="48">
        <f>VLOOKUP($A42,'Occupancy Raw Data'!$B$8:$BE$45,'Occupancy Raw Data'!X$3,FALSE)</f>
        <v>-6.21172353455818</v>
      </c>
      <c r="R42" s="49">
        <f>VLOOKUP($A42,'Occupancy Raw Data'!$B$8:$BE$45,'Occupancy Raw Data'!Y$3,FALSE)</f>
        <v>-6.2903225806451601</v>
      </c>
      <c r="S42" s="48">
        <f>VLOOKUP($A42,'Occupancy Raw Data'!$B$8:$BE$45,'Occupancy Raw Data'!AA$3,FALSE)</f>
        <v>-14.742193173565701</v>
      </c>
      <c r="T42" s="48">
        <f>VLOOKUP($A42,'Occupancy Raw Data'!$B$8:$BE$45,'Occupancy Raw Data'!AB$3,FALSE)</f>
        <v>-35.343383584589603</v>
      </c>
      <c r="U42" s="49">
        <f>VLOOKUP($A42,'Occupancy Raw Data'!$B$8:$BE$45,'Occupancy Raw Data'!AC$3,FALSE)</f>
        <v>-26.3888888888888</v>
      </c>
      <c r="V42" s="50">
        <f>VLOOKUP($A42,'Occupancy Raw Data'!$B$8:$BE$45,'Occupancy Raw Data'!AE$3,FALSE)</f>
        <v>-14.1240157480314</v>
      </c>
      <c r="X42" s="51">
        <f>VLOOKUP($A42,'ADR Raw Data'!$B$6:$BE$43,'ADR Raw Data'!G$1,FALSE)</f>
        <v>167.324784217016</v>
      </c>
      <c r="Y42" s="52">
        <f>VLOOKUP($A42,'ADR Raw Data'!$B$6:$BE$43,'ADR Raw Data'!H$1,FALSE)</f>
        <v>166.98460297766701</v>
      </c>
      <c r="Z42" s="52">
        <f>VLOOKUP($A42,'ADR Raw Data'!$B$6:$BE$43,'ADR Raw Data'!I$1,FALSE)</f>
        <v>145.29992513368899</v>
      </c>
      <c r="AA42" s="52">
        <f>VLOOKUP($A42,'ADR Raw Data'!$B$6:$BE$43,'ADR Raw Data'!J$1,FALSE)</f>
        <v>144.41997070312499</v>
      </c>
      <c r="AB42" s="52">
        <f>VLOOKUP($A42,'ADR Raw Data'!$B$6:$BE$43,'ADR Raw Data'!K$1,FALSE)</f>
        <v>150.51798507462601</v>
      </c>
      <c r="AC42" s="53">
        <f>VLOOKUP($A42,'ADR Raw Data'!$B$6:$BE$43,'ADR Raw Data'!L$1,FALSE)</f>
        <v>153.91281196213399</v>
      </c>
      <c r="AD42" s="52">
        <f>VLOOKUP($A42,'ADR Raw Data'!$B$6:$BE$43,'ADR Raw Data'!N$1,FALSE)</f>
        <v>154.32402044292999</v>
      </c>
      <c r="AE42" s="52">
        <f>VLOOKUP($A42,'ADR Raw Data'!$B$6:$BE$43,'ADR Raw Data'!O$1,FALSE)</f>
        <v>158.12769430051799</v>
      </c>
      <c r="AF42" s="53">
        <f>VLOOKUP($A42,'ADR Raw Data'!$B$6:$BE$43,'ADR Raw Data'!P$1,FALSE)</f>
        <v>156.21280874785501</v>
      </c>
      <c r="AG42" s="54">
        <f>VLOOKUP($A42,'ADR Raw Data'!$B$6:$BE$43,'ADR Raw Data'!R$1,FALSE)</f>
        <v>154.68123495702</v>
      </c>
      <c r="AI42" s="47">
        <f>VLOOKUP($A42,'ADR Raw Data'!$B$6:$BE$43,'ADR Raw Data'!T$1,FALSE)</f>
        <v>2.0562916569458598</v>
      </c>
      <c r="AJ42" s="48">
        <f>VLOOKUP($A42,'ADR Raw Data'!$B$6:$BE$43,'ADR Raw Data'!U$1,FALSE)</f>
        <v>4.7675928044939599</v>
      </c>
      <c r="AK42" s="48">
        <f>VLOOKUP($A42,'ADR Raw Data'!$B$6:$BE$43,'ADR Raw Data'!V$1,FALSE)</f>
        <v>-9.0956656913654204</v>
      </c>
      <c r="AL42" s="48">
        <f>VLOOKUP($A42,'ADR Raw Data'!$B$6:$BE$43,'ADR Raw Data'!W$1,FALSE)</f>
        <v>-13.815819810515899</v>
      </c>
      <c r="AM42" s="48">
        <f>VLOOKUP($A42,'ADR Raw Data'!$B$6:$BE$43,'ADR Raw Data'!X$1,FALSE)</f>
        <v>-5.0419416404054003</v>
      </c>
      <c r="AN42" s="49">
        <f>VLOOKUP($A42,'ADR Raw Data'!$B$6:$BE$43,'ADR Raw Data'!Y$1,FALSE)</f>
        <v>-4.8666937684429996</v>
      </c>
      <c r="AO42" s="48">
        <f>VLOOKUP($A42,'ADR Raw Data'!$B$6:$BE$43,'ADR Raw Data'!AA$1,FALSE)</f>
        <v>-13.467627246747501</v>
      </c>
      <c r="AP42" s="48">
        <f>VLOOKUP($A42,'ADR Raw Data'!$B$6:$BE$43,'ADR Raw Data'!AB$1,FALSE)</f>
        <v>-14.5718511581761</v>
      </c>
      <c r="AQ42" s="49">
        <f>VLOOKUP($A42,'ADR Raw Data'!$B$6:$BE$43,'ADR Raw Data'!AC$1,FALSE)</f>
        <v>-14.2455551443971</v>
      </c>
      <c r="AR42" s="50">
        <f>VLOOKUP($A42,'ADR Raw Data'!$B$6:$BE$43,'ADR Raw Data'!AE$1,FALSE)</f>
        <v>-8.8654760271077393</v>
      </c>
      <c r="AS42" s="40"/>
      <c r="AT42" s="51">
        <f>VLOOKUP($A42,'RevPAR Raw Data'!$B$6:$BE$43,'RevPAR Raw Data'!G$1,FALSE)</f>
        <v>43.8733915292596</v>
      </c>
      <c r="AU42" s="52">
        <f>VLOOKUP($A42,'RevPAR Raw Data'!$B$6:$BE$43,'RevPAR Raw Data'!H$1,FALSE)</f>
        <v>43.514254768832799</v>
      </c>
      <c r="AV42" s="52">
        <f>VLOOKUP($A42,'RevPAR Raw Data'!$B$6:$BE$43,'RevPAR Raw Data'!I$1,FALSE)</f>
        <v>43.9235143873262</v>
      </c>
      <c r="AW42" s="52">
        <f>VLOOKUP($A42,'RevPAR Raw Data'!$B$6:$BE$43,'RevPAR Raw Data'!J$1,FALSE)</f>
        <v>47.813142580019303</v>
      </c>
      <c r="AX42" s="52">
        <f>VLOOKUP($A42,'RevPAR Raw Data'!$B$6:$BE$43,'RevPAR Raw Data'!K$1,FALSE)</f>
        <v>52.167888781118599</v>
      </c>
      <c r="AY42" s="53">
        <f>VLOOKUP($A42,'RevPAR Raw Data'!$B$6:$BE$43,'RevPAR Raw Data'!L$1,FALSE)</f>
        <v>46.258438409311303</v>
      </c>
      <c r="AZ42" s="52">
        <f>VLOOKUP($A42,'RevPAR Raw Data'!$B$6:$BE$43,'RevPAR Raw Data'!N$1,FALSE)</f>
        <v>58.5762689945037</v>
      </c>
      <c r="BA42" s="52">
        <f>VLOOKUP($A42,'RevPAR Raw Data'!$B$6:$BE$43,'RevPAR Raw Data'!O$1,FALSE)</f>
        <v>59.2020271580989</v>
      </c>
      <c r="BB42" s="53">
        <f>VLOOKUP($A42,'RevPAR Raw Data'!$B$6:$BE$43,'RevPAR Raw Data'!P$1,FALSE)</f>
        <v>58.889148076301304</v>
      </c>
      <c r="BC42" s="54">
        <f>VLOOKUP($A42,'RevPAR Raw Data'!$B$6:$BE$43,'RevPAR Raw Data'!R$1,FALSE)</f>
        <v>49.867212599879899</v>
      </c>
      <c r="BE42" s="47">
        <f>VLOOKUP($A42,'RevPAR Raw Data'!$B$6:$BE$43,'RevPAR Raw Data'!T$1,FALSE)</f>
        <v>1.93060656869839</v>
      </c>
      <c r="BF42" s="48">
        <f>VLOOKUP($A42,'RevPAR Raw Data'!$B$6:$BE$43,'RevPAR Raw Data'!U$1,FALSE)</f>
        <v>-5.3333186093922196</v>
      </c>
      <c r="BG42" s="48">
        <f>VLOOKUP($A42,'RevPAR Raw Data'!$B$6:$BE$43,'RevPAR Raw Data'!V$1,FALSE)</f>
        <v>-18.819911577293801</v>
      </c>
      <c r="BH42" s="48">
        <f>VLOOKUP($A42,'RevPAR Raw Data'!$B$6:$BE$43,'RevPAR Raw Data'!W$1,FALSE)</f>
        <v>-17.211444170701999</v>
      </c>
      <c r="BI42" s="48">
        <f>VLOOKUP($A42,'RevPAR Raw Data'!$B$6:$BE$43,'RevPAR Raw Data'!X$1,FALSE)</f>
        <v>-10.9404736994878</v>
      </c>
      <c r="BJ42" s="49">
        <f>VLOOKUP($A42,'RevPAR Raw Data'!$B$6:$BE$43,'RevPAR Raw Data'!Y$1,FALSE)</f>
        <v>-10.8508856120409</v>
      </c>
      <c r="BK42" s="48">
        <f>VLOOKUP($A42,'RevPAR Raw Data'!$B$6:$BE$43,'RevPAR Raw Data'!AA$1,FALSE)</f>
        <v>-26.224396795701999</v>
      </c>
      <c r="BL42" s="48">
        <f>VLOOKUP($A42,'RevPAR Raw Data'!$B$6:$BE$43,'RevPAR Raw Data'!AB$1,FALSE)</f>
        <v>-44.765049492556102</v>
      </c>
      <c r="BM42" s="49">
        <f>VLOOKUP($A42,'RevPAR Raw Data'!$B$6:$BE$43,'RevPAR Raw Data'!AC$1,FALSE)</f>
        <v>-36.875200314625602</v>
      </c>
      <c r="BN42" s="50">
        <f>VLOOKUP($A42,'RevPAR Raw Data'!$B$6:$BE$43,'RevPAR Raw Data'!AE$1,FALSE)</f>
        <v>-21.737330544932501</v>
      </c>
    </row>
    <row r="43" spans="1:66" x14ac:dyDescent="0.45">
      <c r="A43" s="63" t="s">
        <v>94</v>
      </c>
      <c r="B43" s="47">
        <f>VLOOKUP($A43,'Occupancy Raw Data'!$B$8:$BE$45,'Occupancy Raw Data'!G$3,FALSE)</f>
        <v>40.147225368063403</v>
      </c>
      <c r="C43" s="48">
        <f>VLOOKUP($A43,'Occupancy Raw Data'!$B$8:$BE$45,'Occupancy Raw Data'!H$3,FALSE)</f>
        <v>39.490373725934298</v>
      </c>
      <c r="D43" s="48">
        <f>VLOOKUP($A43,'Occupancy Raw Data'!$B$8:$BE$45,'Occupancy Raw Data'!I$3,FALSE)</f>
        <v>43.442808607021497</v>
      </c>
      <c r="E43" s="48">
        <f>VLOOKUP($A43,'Occupancy Raw Data'!$B$8:$BE$45,'Occupancy Raw Data'!J$3,FALSE)</f>
        <v>46.908267270668098</v>
      </c>
      <c r="F43" s="48">
        <f>VLOOKUP($A43,'Occupancy Raw Data'!$B$8:$BE$45,'Occupancy Raw Data'!K$3,FALSE)</f>
        <v>48.720271800679498</v>
      </c>
      <c r="G43" s="49">
        <f>VLOOKUP($A43,'Occupancy Raw Data'!$B$8:$BE$45,'Occupancy Raw Data'!L$3,FALSE)</f>
        <v>43.741789354473298</v>
      </c>
      <c r="H43" s="48">
        <f>VLOOKUP($A43,'Occupancy Raw Data'!$B$8:$BE$45,'Occupancy Raw Data'!N$3,FALSE)</f>
        <v>49.388448471121102</v>
      </c>
      <c r="I43" s="48">
        <f>VLOOKUP($A43,'Occupancy Raw Data'!$B$8:$BE$45,'Occupancy Raw Data'!O$3,FALSE)</f>
        <v>47.882219705549197</v>
      </c>
      <c r="J43" s="49">
        <f>VLOOKUP($A43,'Occupancy Raw Data'!$B$8:$BE$45,'Occupancy Raw Data'!P$3,FALSE)</f>
        <v>48.635334088335199</v>
      </c>
      <c r="K43" s="50">
        <f>VLOOKUP($A43,'Occupancy Raw Data'!$B$8:$BE$45,'Occupancy Raw Data'!R$3,FALSE)</f>
        <v>45.139944992719599</v>
      </c>
      <c r="M43" s="47">
        <f>VLOOKUP($A43,'Occupancy Raw Data'!$B$8:$BE$45,'Occupancy Raw Data'!T$3,FALSE)</f>
        <v>-9.6661284893639401</v>
      </c>
      <c r="N43" s="48">
        <f>VLOOKUP($A43,'Occupancy Raw Data'!$B$8:$BE$45,'Occupancy Raw Data'!U$3,FALSE)</f>
        <v>-13.815601757296401</v>
      </c>
      <c r="O43" s="48">
        <f>VLOOKUP($A43,'Occupancy Raw Data'!$B$8:$BE$45,'Occupancy Raw Data'!V$3,FALSE)</f>
        <v>-15.0997781114362</v>
      </c>
      <c r="P43" s="48">
        <f>VLOOKUP($A43,'Occupancy Raw Data'!$B$8:$BE$45,'Occupancy Raw Data'!W$3,FALSE)</f>
        <v>-8.7401773234162796</v>
      </c>
      <c r="Q43" s="48">
        <f>VLOOKUP($A43,'Occupancy Raw Data'!$B$8:$BE$45,'Occupancy Raw Data'!X$3,FALSE)</f>
        <v>-4.6133935144447999</v>
      </c>
      <c r="R43" s="49">
        <f>VLOOKUP($A43,'Occupancy Raw Data'!$B$8:$BE$45,'Occupancy Raw Data'!Y$3,FALSE)</f>
        <v>-10.3323421985046</v>
      </c>
      <c r="S43" s="48">
        <f>VLOOKUP($A43,'Occupancy Raw Data'!$B$8:$BE$45,'Occupancy Raw Data'!AA$3,FALSE)</f>
        <v>-2.7098248817457802</v>
      </c>
      <c r="T43" s="48">
        <f>VLOOKUP($A43,'Occupancy Raw Data'!$B$8:$BE$45,'Occupancy Raw Data'!AB$3,FALSE)</f>
        <v>-18.9006639575422</v>
      </c>
      <c r="U43" s="49">
        <f>VLOOKUP($A43,'Occupancy Raw Data'!$B$8:$BE$45,'Occupancy Raw Data'!AC$3,FALSE)</f>
        <v>-11.4154948117997</v>
      </c>
      <c r="V43" s="50">
        <f>VLOOKUP($A43,'Occupancy Raw Data'!$B$8:$BE$45,'Occupancy Raw Data'!AE$3,FALSE)</f>
        <v>-10.6685895814039</v>
      </c>
      <c r="X43" s="51">
        <f>VLOOKUP($A43,'ADR Raw Data'!$B$6:$BE$43,'ADR Raw Data'!G$1,FALSE)</f>
        <v>85.332409026798302</v>
      </c>
      <c r="Y43" s="52">
        <f>VLOOKUP($A43,'ADR Raw Data'!$B$6:$BE$43,'ADR Raw Data'!H$1,FALSE)</f>
        <v>85.656684829366199</v>
      </c>
      <c r="Z43" s="52">
        <f>VLOOKUP($A43,'ADR Raw Data'!$B$6:$BE$43,'ADR Raw Data'!I$1,FALSE)</f>
        <v>87.418561001042704</v>
      </c>
      <c r="AA43" s="52">
        <f>VLOOKUP($A43,'ADR Raw Data'!$B$6:$BE$43,'ADR Raw Data'!J$1,FALSE)</f>
        <v>87.308923225494894</v>
      </c>
      <c r="AB43" s="52">
        <f>VLOOKUP($A43,'ADR Raw Data'!$B$6:$BE$43,'ADR Raw Data'!K$1,FALSE)</f>
        <v>87.526517898651704</v>
      </c>
      <c r="AC43" s="53">
        <f>VLOOKUP($A43,'ADR Raw Data'!$B$6:$BE$43,'ADR Raw Data'!L$1,FALSE)</f>
        <v>86.718024544324706</v>
      </c>
      <c r="AD43" s="52">
        <f>VLOOKUP($A43,'ADR Raw Data'!$B$6:$BE$43,'ADR Raw Data'!N$1,FALSE)</f>
        <v>93.970043567988895</v>
      </c>
      <c r="AE43" s="52">
        <f>VLOOKUP($A43,'ADR Raw Data'!$B$6:$BE$43,'ADR Raw Data'!O$1,FALSE)</f>
        <v>91.439775307473894</v>
      </c>
      <c r="AF43" s="53">
        <f>VLOOKUP($A43,'ADR Raw Data'!$B$6:$BE$43,'ADR Raw Data'!P$1,FALSE)</f>
        <v>92.724499941785993</v>
      </c>
      <c r="AG43" s="54">
        <f>VLOOKUP($A43,'ADR Raw Data'!$B$6:$BE$43,'ADR Raw Data'!R$1,FALSE)</f>
        <v>88.567048492885505</v>
      </c>
      <c r="AI43" s="47">
        <f>VLOOKUP($A43,'ADR Raw Data'!$B$6:$BE$43,'ADR Raw Data'!T$1,FALSE)</f>
        <v>-3.4964291079043699</v>
      </c>
      <c r="AJ43" s="48">
        <f>VLOOKUP($A43,'ADR Raw Data'!$B$6:$BE$43,'ADR Raw Data'!U$1,FALSE)</f>
        <v>-2.3260847117740799</v>
      </c>
      <c r="AK43" s="48">
        <f>VLOOKUP($A43,'ADR Raw Data'!$B$6:$BE$43,'ADR Raw Data'!V$1,FALSE)</f>
        <v>-1.08522351664996</v>
      </c>
      <c r="AL43" s="48">
        <f>VLOOKUP($A43,'ADR Raw Data'!$B$6:$BE$43,'ADR Raw Data'!W$1,FALSE)</f>
        <v>-1.78019228016122</v>
      </c>
      <c r="AM43" s="48">
        <f>VLOOKUP($A43,'ADR Raw Data'!$B$6:$BE$43,'ADR Raw Data'!X$1,FALSE)</f>
        <v>3.0135552479546202</v>
      </c>
      <c r="AN43" s="49">
        <f>VLOOKUP($A43,'ADR Raw Data'!$B$6:$BE$43,'ADR Raw Data'!Y$1,FALSE)</f>
        <v>-1.0655571163454001</v>
      </c>
      <c r="AO43" s="48">
        <f>VLOOKUP($A43,'ADR Raw Data'!$B$6:$BE$43,'ADR Raw Data'!AA$1,FALSE)</f>
        <v>0.51385053171620099</v>
      </c>
      <c r="AP43" s="48">
        <f>VLOOKUP($A43,'ADR Raw Data'!$B$6:$BE$43,'ADR Raw Data'!AB$1,FALSE)</f>
        <v>-11.2615551902182</v>
      </c>
      <c r="AQ43" s="49">
        <f>VLOOKUP($A43,'ADR Raw Data'!$B$6:$BE$43,'ADR Raw Data'!AC$1,FALSE)</f>
        <v>-5.9846861539060496</v>
      </c>
      <c r="AR43" s="50">
        <f>VLOOKUP($A43,'ADR Raw Data'!$B$6:$BE$43,'ADR Raw Data'!AE$1,FALSE)</f>
        <v>-2.73665855953745</v>
      </c>
      <c r="AS43" s="40"/>
      <c r="AT43" s="51">
        <f>VLOOKUP($A43,'RevPAR Raw Data'!$B$6:$BE$43,'RevPAR Raw Data'!G$1,FALSE)</f>
        <v>34.258594563986399</v>
      </c>
      <c r="AU43" s="52">
        <f>VLOOKUP($A43,'RevPAR Raw Data'!$B$6:$BE$43,'RevPAR Raw Data'!H$1,FALSE)</f>
        <v>33.826144960362399</v>
      </c>
      <c r="AV43" s="52">
        <f>VLOOKUP($A43,'RevPAR Raw Data'!$B$6:$BE$43,'RevPAR Raw Data'!I$1,FALSE)</f>
        <v>37.977078142695298</v>
      </c>
      <c r="AW43" s="52">
        <f>VLOOKUP($A43,'RevPAR Raw Data'!$B$6:$BE$43,'RevPAR Raw Data'!J$1,FALSE)</f>
        <v>40.955103057757597</v>
      </c>
      <c r="AX43" s="52">
        <f>VLOOKUP($A43,'RevPAR Raw Data'!$B$6:$BE$43,'RevPAR Raw Data'!K$1,FALSE)</f>
        <v>42.643157417893498</v>
      </c>
      <c r="AY43" s="53">
        <f>VLOOKUP($A43,'RevPAR Raw Data'!$B$6:$BE$43,'RevPAR Raw Data'!L$1,FALSE)</f>
        <v>37.932015628538998</v>
      </c>
      <c r="AZ43" s="52">
        <f>VLOOKUP($A43,'RevPAR Raw Data'!$B$6:$BE$43,'RevPAR Raw Data'!N$1,FALSE)</f>
        <v>46.410346545866297</v>
      </c>
      <c r="BA43" s="52">
        <f>VLOOKUP($A43,'RevPAR Raw Data'!$B$6:$BE$43,'RevPAR Raw Data'!O$1,FALSE)</f>
        <v>43.783394110985199</v>
      </c>
      <c r="BB43" s="53">
        <f>VLOOKUP($A43,'RevPAR Raw Data'!$B$6:$BE$43,'RevPAR Raw Data'!P$1,FALSE)</f>
        <v>45.096870328425801</v>
      </c>
      <c r="BC43" s="54">
        <f>VLOOKUP($A43,'RevPAR Raw Data'!$B$6:$BE$43,'RevPAR Raw Data'!R$1,FALSE)</f>
        <v>39.979116971363801</v>
      </c>
      <c r="BE43" s="47">
        <f>VLOOKUP($A43,'RevPAR Raw Data'!$B$6:$BE$43,'RevPAR Raw Data'!T$1,FALSE)</f>
        <v>-12.824588267158701</v>
      </c>
      <c r="BF43" s="48">
        <f>VLOOKUP($A43,'RevPAR Raw Data'!$B$6:$BE$43,'RevPAR Raw Data'!U$1,FALSE)</f>
        <v>-15.8203238687544</v>
      </c>
      <c r="BG43" s="48">
        <f>VLOOKUP($A43,'RevPAR Raw Data'!$B$6:$BE$43,'RevPAR Raw Data'!V$1,FALSE)</f>
        <v>-16.0211352850589</v>
      </c>
      <c r="BH43" s="48">
        <f>VLOOKUP($A43,'RevPAR Raw Data'!$B$6:$BE$43,'RevPAR Raw Data'!W$1,FALSE)</f>
        <v>-10.3647776415936</v>
      </c>
      <c r="BI43" s="48">
        <f>VLOOKUP($A43,'RevPAR Raw Data'!$B$6:$BE$43,'RevPAR Raw Data'!X$1,FALSE)</f>
        <v>-1.7388654288535199</v>
      </c>
      <c r="BJ43" s="49">
        <f>VLOOKUP($A43,'RevPAR Raw Data'!$B$6:$BE$43,'RevPAR Raw Data'!Y$1,FALSE)</f>
        <v>-11.2878023072687</v>
      </c>
      <c r="BK43" s="48">
        <f>VLOOKUP($A43,'RevPAR Raw Data'!$B$6:$BE$43,'RevPAR Raw Data'!AA$1,FALSE)</f>
        <v>-2.2098987995930099</v>
      </c>
      <c r="BL43" s="48">
        <f>VLOOKUP($A43,'RevPAR Raw Data'!$B$6:$BE$43,'RevPAR Raw Data'!AB$1,FALSE)</f>
        <v>-28.033710444864099</v>
      </c>
      <c r="BM43" s="49">
        <f>VLOOKUP($A43,'RevPAR Raw Data'!$B$6:$BE$43,'RevPAR Raw Data'!AC$1,FALSE)</f>
        <v>-16.716999428304099</v>
      </c>
      <c r="BN43" s="50">
        <f>VLOOKUP($A43,'RevPAR Raw Data'!$B$6:$BE$43,'RevPAR Raw Data'!AE$1,FALSE)</f>
        <v>-13.113285270979899</v>
      </c>
    </row>
    <row r="44" spans="1:66" x14ac:dyDescent="0.45">
      <c r="A44" s="63" t="s">
        <v>44</v>
      </c>
      <c r="B44" s="47">
        <f>VLOOKUP($A44,'Occupancy Raw Data'!$B$8:$BE$45,'Occupancy Raw Data'!G$3,FALSE)</f>
        <v>47.602739726027302</v>
      </c>
      <c r="C44" s="48">
        <f>VLOOKUP($A44,'Occupancy Raw Data'!$B$8:$BE$45,'Occupancy Raw Data'!H$3,FALSE)</f>
        <v>43.253424657534197</v>
      </c>
      <c r="D44" s="48">
        <f>VLOOKUP($A44,'Occupancy Raw Data'!$B$8:$BE$45,'Occupancy Raw Data'!I$3,FALSE)</f>
        <v>43.630136986301302</v>
      </c>
      <c r="E44" s="48">
        <f>VLOOKUP($A44,'Occupancy Raw Data'!$B$8:$BE$45,'Occupancy Raw Data'!J$3,FALSE)</f>
        <v>45.616438356164302</v>
      </c>
      <c r="F44" s="48">
        <f>VLOOKUP($A44,'Occupancy Raw Data'!$B$8:$BE$45,'Occupancy Raw Data'!K$3,FALSE)</f>
        <v>48.013698630136901</v>
      </c>
      <c r="G44" s="49">
        <f>VLOOKUP($A44,'Occupancy Raw Data'!$B$8:$BE$45,'Occupancy Raw Data'!L$3,FALSE)</f>
        <v>45.623287671232802</v>
      </c>
      <c r="H44" s="48">
        <f>VLOOKUP($A44,'Occupancy Raw Data'!$B$8:$BE$45,'Occupancy Raw Data'!N$3,FALSE)</f>
        <v>49.9657534246575</v>
      </c>
      <c r="I44" s="48">
        <f>VLOOKUP($A44,'Occupancy Raw Data'!$B$8:$BE$45,'Occupancy Raw Data'!O$3,FALSE)</f>
        <v>48.047945205479401</v>
      </c>
      <c r="J44" s="49">
        <f>VLOOKUP($A44,'Occupancy Raw Data'!$B$8:$BE$45,'Occupancy Raw Data'!P$3,FALSE)</f>
        <v>49.006849315068401</v>
      </c>
      <c r="K44" s="50">
        <f>VLOOKUP($A44,'Occupancy Raw Data'!$B$8:$BE$45,'Occupancy Raw Data'!R$3,FALSE)</f>
        <v>46.5900195694716</v>
      </c>
      <c r="M44" s="47">
        <f>VLOOKUP($A44,'Occupancy Raw Data'!$B$8:$BE$45,'Occupancy Raw Data'!T$3,FALSE)</f>
        <v>-11.689961880559</v>
      </c>
      <c r="N44" s="48">
        <f>VLOOKUP($A44,'Occupancy Raw Data'!$B$8:$BE$45,'Occupancy Raw Data'!U$3,FALSE)</f>
        <v>-15.968063872255399</v>
      </c>
      <c r="O44" s="48">
        <f>VLOOKUP($A44,'Occupancy Raw Data'!$B$8:$BE$45,'Occupancy Raw Data'!V$3,FALSE)</f>
        <v>-19.519898926089699</v>
      </c>
      <c r="P44" s="48">
        <f>VLOOKUP($A44,'Occupancy Raw Data'!$B$8:$BE$45,'Occupancy Raw Data'!W$3,FALSE)</f>
        <v>-19.710669077757601</v>
      </c>
      <c r="Q44" s="48">
        <f>VLOOKUP($A44,'Occupancy Raw Data'!$B$8:$BE$45,'Occupancy Raw Data'!X$3,FALSE)</f>
        <v>-15.6438026474127</v>
      </c>
      <c r="R44" s="49">
        <f>VLOOKUP($A44,'Occupancy Raw Data'!$B$8:$BE$45,'Occupancy Raw Data'!Y$3,FALSE)</f>
        <v>-16.539280791880699</v>
      </c>
      <c r="S44" s="48">
        <f>VLOOKUP($A44,'Occupancy Raw Data'!$B$8:$BE$45,'Occupancy Raw Data'!AA$3,FALSE)</f>
        <v>-2.8628495339547202</v>
      </c>
      <c r="T44" s="48">
        <f>VLOOKUP($A44,'Occupancy Raw Data'!$B$8:$BE$45,'Occupancy Raw Data'!AB$3,FALSE)</f>
        <v>-10.6938255887969</v>
      </c>
      <c r="U44" s="49">
        <f>VLOOKUP($A44,'Occupancy Raw Data'!$B$8:$BE$45,'Occupancy Raw Data'!AC$3,FALSE)</f>
        <v>-6.8662544744549301</v>
      </c>
      <c r="V44" s="50">
        <f>VLOOKUP($A44,'Occupancy Raw Data'!$B$8:$BE$45,'Occupancy Raw Data'!AE$3,FALSE)</f>
        <v>-13.850189976479101</v>
      </c>
      <c r="X44" s="51">
        <f>VLOOKUP($A44,'ADR Raw Data'!$B$6:$BE$43,'ADR Raw Data'!G$1,FALSE)</f>
        <v>86.592238561151007</v>
      </c>
      <c r="Y44" s="52">
        <f>VLOOKUP($A44,'ADR Raw Data'!$B$6:$BE$43,'ADR Raw Data'!H$1,FALSE)</f>
        <v>85.308984323040306</v>
      </c>
      <c r="Z44" s="52">
        <f>VLOOKUP($A44,'ADR Raw Data'!$B$6:$BE$43,'ADR Raw Data'!I$1,FALSE)</f>
        <v>80.847471742543107</v>
      </c>
      <c r="AA44" s="52">
        <f>VLOOKUP($A44,'ADR Raw Data'!$B$6:$BE$43,'ADR Raw Data'!J$1,FALSE)</f>
        <v>84.437968993993906</v>
      </c>
      <c r="AB44" s="52">
        <f>VLOOKUP($A44,'ADR Raw Data'!$B$6:$BE$43,'ADR Raw Data'!K$1,FALSE)</f>
        <v>84.033161198288099</v>
      </c>
      <c r="AC44" s="53">
        <f>VLOOKUP($A44,'ADR Raw Data'!$B$6:$BE$43,'ADR Raw Data'!L$1,FALSE)</f>
        <v>84.280739303407799</v>
      </c>
      <c r="AD44" s="52">
        <f>VLOOKUP($A44,'ADR Raw Data'!$B$6:$BE$43,'ADR Raw Data'!N$1,FALSE)</f>
        <v>89.176899520219294</v>
      </c>
      <c r="AE44" s="52">
        <f>VLOOKUP($A44,'ADR Raw Data'!$B$6:$BE$43,'ADR Raw Data'!O$1,FALSE)</f>
        <v>93.278801069137501</v>
      </c>
      <c r="AF44" s="53">
        <f>VLOOKUP($A44,'ADR Raw Data'!$B$6:$BE$43,'ADR Raw Data'!P$1,FALSE)</f>
        <v>91.1877198812019</v>
      </c>
      <c r="AG44" s="54">
        <f>VLOOKUP($A44,'ADR Raw Data'!$B$6:$BE$43,'ADR Raw Data'!R$1,FALSE)</f>
        <v>86.356532479260693</v>
      </c>
      <c r="AI44" s="47">
        <f>VLOOKUP($A44,'ADR Raw Data'!$B$6:$BE$43,'ADR Raw Data'!T$1,FALSE)</f>
        <v>-3.99996873308223</v>
      </c>
      <c r="AJ44" s="48">
        <f>VLOOKUP($A44,'ADR Raw Data'!$B$6:$BE$43,'ADR Raw Data'!U$1,FALSE)</f>
        <v>0.26898397395115903</v>
      </c>
      <c r="AK44" s="48">
        <f>VLOOKUP($A44,'ADR Raw Data'!$B$6:$BE$43,'ADR Raw Data'!V$1,FALSE)</f>
        <v>-6.7429226775662698</v>
      </c>
      <c r="AL44" s="48">
        <f>VLOOKUP($A44,'ADR Raw Data'!$B$6:$BE$43,'ADR Raw Data'!W$1,FALSE)</f>
        <v>-1.32722955316313</v>
      </c>
      <c r="AM44" s="48">
        <f>VLOOKUP($A44,'ADR Raw Data'!$B$6:$BE$43,'ADR Raw Data'!X$1,FALSE)</f>
        <v>-2.3897478227951701</v>
      </c>
      <c r="AN44" s="49">
        <f>VLOOKUP($A44,'ADR Raw Data'!$B$6:$BE$43,'ADR Raw Data'!Y$1,FALSE)</f>
        <v>-2.8159901802256799</v>
      </c>
      <c r="AO44" s="48">
        <f>VLOOKUP($A44,'ADR Raw Data'!$B$6:$BE$43,'ADR Raw Data'!AA$1,FALSE)</f>
        <v>1.1855101005245801</v>
      </c>
      <c r="AP44" s="48">
        <f>VLOOKUP($A44,'ADR Raw Data'!$B$6:$BE$43,'ADR Raw Data'!AB$1,FALSE)</f>
        <v>-0.12644633825332899</v>
      </c>
      <c r="AQ44" s="49">
        <f>VLOOKUP($A44,'ADR Raw Data'!$B$6:$BE$43,'ADR Raw Data'!AC$1,FALSE)</f>
        <v>0.40091057476661601</v>
      </c>
      <c r="AR44" s="50">
        <f>VLOOKUP($A44,'ADR Raw Data'!$B$6:$BE$43,'ADR Raw Data'!AE$1,FALSE)</f>
        <v>-1.71439731211612</v>
      </c>
      <c r="AS44" s="40"/>
      <c r="AT44" s="51">
        <f>VLOOKUP($A44,'RevPAR Raw Data'!$B$6:$BE$43,'RevPAR Raw Data'!G$1,FALSE)</f>
        <v>41.220277945205403</v>
      </c>
      <c r="AU44" s="52">
        <f>VLOOKUP($A44,'RevPAR Raw Data'!$B$6:$BE$43,'RevPAR Raw Data'!H$1,FALSE)</f>
        <v>36.899057260273899</v>
      </c>
      <c r="AV44" s="52">
        <f>VLOOKUP($A44,'RevPAR Raw Data'!$B$6:$BE$43,'RevPAR Raw Data'!I$1,FALSE)</f>
        <v>35.273862671232799</v>
      </c>
      <c r="AW44" s="52">
        <f>VLOOKUP($A44,'RevPAR Raw Data'!$B$6:$BE$43,'RevPAR Raw Data'!J$1,FALSE)</f>
        <v>38.517594075342402</v>
      </c>
      <c r="AX44" s="52">
        <f>VLOOKUP($A44,'RevPAR Raw Data'!$B$6:$BE$43,'RevPAR Raw Data'!K$1,FALSE)</f>
        <v>40.347428767123198</v>
      </c>
      <c r="AY44" s="53">
        <f>VLOOKUP($A44,'RevPAR Raw Data'!$B$6:$BE$43,'RevPAR Raw Data'!L$1,FALSE)</f>
        <v>38.451644143835601</v>
      </c>
      <c r="AZ44" s="52">
        <f>VLOOKUP($A44,'RevPAR Raw Data'!$B$6:$BE$43,'RevPAR Raw Data'!N$1,FALSE)</f>
        <v>44.557909726027297</v>
      </c>
      <c r="BA44" s="52">
        <f>VLOOKUP($A44,'RevPAR Raw Data'!$B$6:$BE$43,'RevPAR Raw Data'!O$1,FALSE)</f>
        <v>44.818547226027299</v>
      </c>
      <c r="BB44" s="53">
        <f>VLOOKUP($A44,'RevPAR Raw Data'!$B$6:$BE$43,'RevPAR Raw Data'!P$1,FALSE)</f>
        <v>44.688228476027298</v>
      </c>
      <c r="BC44" s="54">
        <f>VLOOKUP($A44,'RevPAR Raw Data'!$B$6:$BE$43,'RevPAR Raw Data'!R$1,FALSE)</f>
        <v>40.233525381604601</v>
      </c>
      <c r="BE44" s="47">
        <f>VLOOKUP($A44,'RevPAR Raw Data'!$B$6:$BE$43,'RevPAR Raw Data'!T$1,FALSE)</f>
        <v>-15.2223357935097</v>
      </c>
      <c r="BF44" s="48">
        <f>VLOOKUP($A44,'RevPAR Raw Data'!$B$6:$BE$43,'RevPAR Raw Data'!U$1,FALSE)</f>
        <v>-15.742031431070901</v>
      </c>
      <c r="BG44" s="48">
        <f>VLOOKUP($A44,'RevPAR Raw Data'!$B$6:$BE$43,'RevPAR Raw Data'!V$1,FALSE)</f>
        <v>-24.946609912330601</v>
      </c>
      <c r="BH44" s="48">
        <f>VLOOKUP($A44,'RevPAR Raw Data'!$B$6:$BE$43,'RevPAR Raw Data'!W$1,FALSE)</f>
        <v>-20.776292805794601</v>
      </c>
      <c r="BI44" s="48">
        <f>VLOOKUP($A44,'RevPAR Raw Data'!$B$6:$BE$43,'RevPAR Raw Data'!X$1,FALSE)</f>
        <v>-17.659703037039002</v>
      </c>
      <c r="BJ44" s="49">
        <f>VLOOKUP($A44,'RevPAR Raw Data'!$B$6:$BE$43,'RevPAR Raw Data'!Y$1,FALSE)</f>
        <v>-18.889526449127001</v>
      </c>
      <c r="BK44" s="48">
        <f>VLOOKUP($A44,'RevPAR Raw Data'!$B$6:$BE$43,'RevPAR Raw Data'!AA$1,FALSE)</f>
        <v>-1.711278803818</v>
      </c>
      <c r="BL44" s="48">
        <f>VLOOKUP($A44,'RevPAR Raw Data'!$B$6:$BE$43,'RevPAR Raw Data'!AB$1,FALSE)</f>
        <v>-10.806749976174</v>
      </c>
      <c r="BM44" s="49">
        <f>VLOOKUP($A44,'RevPAR Raw Data'!$B$6:$BE$43,'RevPAR Raw Data'!AC$1,FALSE)</f>
        <v>-6.4928714399667804</v>
      </c>
      <c r="BN44" s="50">
        <f>VLOOKUP($A44,'RevPAR Raw Data'!$B$6:$BE$43,'RevPAR Raw Data'!AE$1,FALSE)</f>
        <v>-15.3271400039154</v>
      </c>
    </row>
    <row r="45" spans="1:66" x14ac:dyDescent="0.4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S45" s="40"/>
      <c r="AT45" s="59"/>
      <c r="AU45" s="60"/>
      <c r="AV45" s="60"/>
      <c r="AW45" s="60"/>
      <c r="AX45" s="60"/>
      <c r="AY45" s="61"/>
      <c r="AZ45" s="60"/>
      <c r="BA45" s="60"/>
      <c r="BB45" s="61"/>
      <c r="BC45" s="62"/>
      <c r="BE45" s="55"/>
      <c r="BF45" s="56"/>
      <c r="BG45" s="56"/>
      <c r="BH45" s="56"/>
      <c r="BI45" s="56"/>
      <c r="BJ45" s="57"/>
      <c r="BK45" s="56"/>
      <c r="BL45" s="56"/>
      <c r="BM45" s="57"/>
      <c r="BN45" s="58"/>
    </row>
    <row r="46" spans="1:66" x14ac:dyDescent="0.4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S46" s="40"/>
      <c r="AT46" s="59"/>
      <c r="AU46" s="60"/>
      <c r="AV46" s="60"/>
      <c r="AW46" s="60"/>
      <c r="AX46" s="60"/>
      <c r="AY46" s="61"/>
      <c r="AZ46" s="60"/>
      <c r="BA46" s="60"/>
      <c r="BB46" s="61"/>
      <c r="BC46" s="62"/>
      <c r="BE46" s="55"/>
      <c r="BF46" s="56"/>
      <c r="BG46" s="56"/>
      <c r="BH46" s="56"/>
      <c r="BI46" s="56"/>
      <c r="BJ46" s="57"/>
      <c r="BK46" s="56"/>
      <c r="BL46" s="56"/>
      <c r="BM46" s="57"/>
      <c r="BN46" s="58"/>
    </row>
    <row r="47" spans="1:66" x14ac:dyDescent="0.45">
      <c r="A47" s="63" t="s">
        <v>77</v>
      </c>
      <c r="B47" s="47">
        <f>VLOOKUP($A47,'Occupancy Raw Data'!$B$8:$BE$45,'Occupancy Raw Data'!G$3,FALSE)</f>
        <v>35.979083014286999</v>
      </c>
      <c r="C47" s="48">
        <f>VLOOKUP($A47,'Occupancy Raw Data'!$B$8:$BE$45,'Occupancy Raw Data'!H$3,FALSE)</f>
        <v>35.555763065334403</v>
      </c>
      <c r="D47" s="48">
        <f>VLOOKUP($A47,'Occupancy Raw Data'!$B$8:$BE$45,'Occupancy Raw Data'!I$3,FALSE)</f>
        <v>40.996669468048601</v>
      </c>
      <c r="E47" s="48">
        <f>VLOOKUP($A47,'Occupancy Raw Data'!$B$8:$BE$45,'Occupancy Raw Data'!J$3,FALSE)</f>
        <v>45.942665048090298</v>
      </c>
      <c r="F47" s="48">
        <f>VLOOKUP($A47,'Occupancy Raw Data'!$B$8:$BE$45,'Occupancy Raw Data'!K$3,FALSE)</f>
        <v>46.534067917950601</v>
      </c>
      <c r="G47" s="49">
        <f>VLOOKUP($A47,'Occupancy Raw Data'!$B$8:$BE$45,'Occupancy Raw Data'!L$3,FALSE)</f>
        <v>41.001649702742199</v>
      </c>
      <c r="H47" s="48">
        <f>VLOOKUP($A47,'Occupancy Raw Data'!$B$8:$BE$45,'Occupancy Raw Data'!N$3,FALSE)</f>
        <v>46.225915896286601</v>
      </c>
      <c r="I47" s="48">
        <f>VLOOKUP($A47,'Occupancy Raw Data'!$B$8:$BE$45,'Occupancy Raw Data'!O$3,FALSE)</f>
        <v>44.996420456313999</v>
      </c>
      <c r="J47" s="49">
        <f>VLOOKUP($A47,'Occupancy Raw Data'!$B$8:$BE$45,'Occupancy Raw Data'!P$3,FALSE)</f>
        <v>45.611168176300303</v>
      </c>
      <c r="K47" s="50">
        <f>VLOOKUP($A47,'Occupancy Raw Data'!$B$8:$BE$45,'Occupancy Raw Data'!R$3,FALSE)</f>
        <v>42.318654980901599</v>
      </c>
      <c r="M47" s="47">
        <f>VLOOKUP($A47,'Occupancy Raw Data'!$B$8:$BE$45,'Occupancy Raw Data'!T$3,FALSE)</f>
        <v>-12.4674849780786</v>
      </c>
      <c r="N47" s="48">
        <f>VLOOKUP($A47,'Occupancy Raw Data'!$B$8:$BE$45,'Occupancy Raw Data'!U$3,FALSE)</f>
        <v>-16.6315678446731</v>
      </c>
      <c r="O47" s="48">
        <f>VLOOKUP($A47,'Occupancy Raw Data'!$B$8:$BE$45,'Occupancy Raw Data'!V$3,FALSE)</f>
        <v>-15.4329148562875</v>
      </c>
      <c r="P47" s="48">
        <f>VLOOKUP($A47,'Occupancy Raw Data'!$B$8:$BE$45,'Occupancy Raw Data'!W$3,FALSE)</f>
        <v>-6.6814346114098901</v>
      </c>
      <c r="Q47" s="48">
        <f>VLOOKUP($A47,'Occupancy Raw Data'!$B$8:$BE$45,'Occupancy Raw Data'!X$3,FALSE)</f>
        <v>-2.4558438054098199</v>
      </c>
      <c r="R47" s="49">
        <f>VLOOKUP($A47,'Occupancy Raw Data'!$B$8:$BE$45,'Occupancy Raw Data'!Y$3,FALSE)</f>
        <v>-10.542621470183599</v>
      </c>
      <c r="S47" s="48">
        <f>VLOOKUP($A47,'Occupancy Raw Data'!$B$8:$BE$45,'Occupancy Raw Data'!AA$3,FALSE)</f>
        <v>-0.10269896003058</v>
      </c>
      <c r="T47" s="48">
        <f>VLOOKUP($A47,'Occupancy Raw Data'!$B$8:$BE$45,'Occupancy Raw Data'!AB$3,FALSE)</f>
        <v>-14.048414272343299</v>
      </c>
      <c r="U47" s="49">
        <f>VLOOKUP($A47,'Occupancy Raw Data'!$B$8:$BE$45,'Occupancy Raw Data'!AC$3,FALSE)</f>
        <v>-7.5052397334336103</v>
      </c>
      <c r="V47" s="50">
        <f>VLOOKUP($A47,'Occupancy Raw Data'!$B$8:$BE$45,'Occupancy Raw Data'!AE$3,FALSE)</f>
        <v>-9.6287527397954999</v>
      </c>
      <c r="X47" s="51">
        <f>VLOOKUP($A47,'ADR Raw Data'!$B$6:$BE$43,'ADR Raw Data'!G$1,FALSE)</f>
        <v>96.681801193874904</v>
      </c>
      <c r="Y47" s="52">
        <f>VLOOKUP($A47,'ADR Raw Data'!$B$6:$BE$43,'ADR Raw Data'!H$1,FALSE)</f>
        <v>97.221980215354904</v>
      </c>
      <c r="Z47" s="52">
        <f>VLOOKUP($A47,'ADR Raw Data'!$B$6:$BE$43,'ADR Raw Data'!I$1,FALSE)</f>
        <v>97.368431402323196</v>
      </c>
      <c r="AA47" s="52">
        <f>VLOOKUP($A47,'ADR Raw Data'!$B$6:$BE$43,'ADR Raw Data'!J$1,FALSE)</f>
        <v>101.970294715447</v>
      </c>
      <c r="AB47" s="52">
        <f>VLOOKUP($A47,'ADR Raw Data'!$B$6:$BE$43,'ADR Raw Data'!K$1,FALSE)</f>
        <v>102.06352709030099</v>
      </c>
      <c r="AC47" s="53">
        <f>VLOOKUP($A47,'ADR Raw Data'!$B$6:$BE$43,'ADR Raw Data'!L$1,FALSE)</f>
        <v>99.319534640086204</v>
      </c>
      <c r="AD47" s="52">
        <f>VLOOKUP($A47,'ADR Raw Data'!$B$6:$BE$43,'ADR Raw Data'!N$1,FALSE)</f>
        <v>107.42876843310199</v>
      </c>
      <c r="AE47" s="52">
        <f>VLOOKUP($A47,'ADR Raw Data'!$B$6:$BE$43,'ADR Raw Data'!O$1,FALSE)</f>
        <v>109.595765080243</v>
      </c>
      <c r="AF47" s="53">
        <f>VLOOKUP($A47,'ADR Raw Data'!$B$6:$BE$43,'ADR Raw Data'!P$1,FALSE)</f>
        <v>108.497663356877</v>
      </c>
      <c r="AG47" s="54">
        <f>VLOOKUP($A47,'ADR Raw Data'!$B$6:$BE$43,'ADR Raw Data'!R$1,FALSE)</f>
        <v>102.145881370179</v>
      </c>
      <c r="AI47" s="47">
        <f>VLOOKUP($A47,'ADR Raw Data'!$B$6:$BE$43,'ADR Raw Data'!T$1,FALSE)</f>
        <v>-1.0146020323226801</v>
      </c>
      <c r="AJ47" s="48">
        <f>VLOOKUP($A47,'ADR Raw Data'!$B$6:$BE$43,'ADR Raw Data'!U$1,FALSE)</f>
        <v>-5.5759933018994699E-2</v>
      </c>
      <c r="AK47" s="48">
        <f>VLOOKUP($A47,'ADR Raw Data'!$B$6:$BE$43,'ADR Raw Data'!V$1,FALSE)</f>
        <v>-3.7448518372685302</v>
      </c>
      <c r="AL47" s="48">
        <f>VLOOKUP($A47,'ADR Raw Data'!$B$6:$BE$43,'ADR Raw Data'!W$1,FALSE)</f>
        <v>0.66565434877921603</v>
      </c>
      <c r="AM47" s="48">
        <f>VLOOKUP($A47,'ADR Raw Data'!$B$6:$BE$43,'ADR Raw Data'!X$1,FALSE)</f>
        <v>2.85013731855339</v>
      </c>
      <c r="AN47" s="49">
        <f>VLOOKUP($A47,'ADR Raw Data'!$B$6:$BE$43,'ADR Raw Data'!Y$1,FALSE)</f>
        <v>-0.120708354452446</v>
      </c>
      <c r="AO47" s="48">
        <f>VLOOKUP($A47,'ADR Raw Data'!$B$6:$BE$43,'ADR Raw Data'!AA$1,FALSE)</f>
        <v>-1.3196858248785399</v>
      </c>
      <c r="AP47" s="48">
        <f>VLOOKUP($A47,'ADR Raw Data'!$B$6:$BE$43,'ADR Raw Data'!AB$1,FALSE)</f>
        <v>-6.6302051386967999</v>
      </c>
      <c r="AQ47" s="49">
        <f>VLOOKUP($A47,'ADR Raw Data'!$B$6:$BE$43,'ADR Raw Data'!AC$1,FALSE)</f>
        <v>-4.3096325162559799</v>
      </c>
      <c r="AR47" s="50">
        <f>VLOOKUP($A47,'ADR Raw Data'!$B$6:$BE$43,'ADR Raw Data'!AE$1,FALSE)</f>
        <v>-1.4369946520624299</v>
      </c>
      <c r="AS47" s="40"/>
      <c r="AT47" s="51">
        <f>VLOOKUP($A47,'RevPAR Raw Data'!$B$6:$BE$43,'RevPAR Raw Data'!G$1,FALSE)</f>
        <v>34.7852255112522</v>
      </c>
      <c r="AU47" s="52">
        <f>VLOOKUP($A47,'RevPAR Raw Data'!$B$6:$BE$43,'RevPAR Raw Data'!H$1,FALSE)</f>
        <v>34.568016932797903</v>
      </c>
      <c r="AV47" s="52">
        <f>VLOOKUP($A47,'RevPAR Raw Data'!$B$6:$BE$43,'RevPAR Raw Data'!I$1,FALSE)</f>
        <v>39.917813988234101</v>
      </c>
      <c r="AW47" s="52">
        <f>VLOOKUP($A47,'RevPAR Raw Data'!$B$6:$BE$43,'RevPAR Raw Data'!J$1,FALSE)</f>
        <v>46.847870949668497</v>
      </c>
      <c r="AX47" s="52">
        <f>VLOOKUP($A47,'RevPAR Raw Data'!$B$6:$BE$43,'RevPAR Raw Data'!K$1,FALSE)</f>
        <v>47.494311015656599</v>
      </c>
      <c r="AY47" s="53">
        <f>VLOOKUP($A47,'RevPAR Raw Data'!$B$6:$BE$43,'RevPAR Raw Data'!L$1,FALSE)</f>
        <v>40.722647679521799</v>
      </c>
      <c r="AZ47" s="52">
        <f>VLOOKUP($A47,'RevPAR Raw Data'!$B$6:$BE$43,'RevPAR Raw Data'!N$1,FALSE)</f>
        <v>49.659932144302303</v>
      </c>
      <c r="BA47" s="52">
        <f>VLOOKUP($A47,'RevPAR Raw Data'!$B$6:$BE$43,'RevPAR Raw Data'!O$1,FALSE)</f>
        <v>49.314171257820497</v>
      </c>
      <c r="BB47" s="53">
        <f>VLOOKUP($A47,'RevPAR Raw Data'!$B$6:$BE$43,'RevPAR Raw Data'!P$1,FALSE)</f>
        <v>49.487051701061397</v>
      </c>
      <c r="BC47" s="54">
        <f>VLOOKUP($A47,'RevPAR Raw Data'!$B$6:$BE$43,'RevPAR Raw Data'!R$1,FALSE)</f>
        <v>43.226763114247397</v>
      </c>
      <c r="BE47" s="47">
        <f>VLOOKUP($A47,'RevPAR Raw Data'!$B$6:$BE$43,'RevPAR Raw Data'!T$1,FALSE)</f>
        <v>-13.3555916544341</v>
      </c>
      <c r="BF47" s="48">
        <f>VLOOKUP($A47,'RevPAR Raw Data'!$B$6:$BE$43,'RevPAR Raw Data'!U$1,FALSE)</f>
        <v>-16.678054026601899</v>
      </c>
      <c r="BG47" s="48">
        <f>VLOOKUP($A47,'RevPAR Raw Data'!$B$6:$BE$43,'RevPAR Raw Data'!V$1,FALSE)</f>
        <v>-18.5998268980162</v>
      </c>
      <c r="BH47" s="48">
        <f>VLOOKUP($A47,'RevPAR Raw Data'!$B$6:$BE$43,'RevPAR Raw Data'!W$1,FALSE)</f>
        <v>-6.0602555226823602</v>
      </c>
      <c r="BI47" s="48">
        <f>VLOOKUP($A47,'RevPAR Raw Data'!$B$6:$BE$43,'RevPAR Raw Data'!X$1,FALSE)</f>
        <v>0.32429859236020597</v>
      </c>
      <c r="BJ47" s="49">
        <f>VLOOKUP($A47,'RevPAR Raw Data'!$B$6:$BE$43,'RevPAR Raw Data'!Y$1,FALSE)</f>
        <v>-10.6506039997432</v>
      </c>
      <c r="BK47" s="48">
        <f>VLOOKUP($A47,'RevPAR Raw Data'!$B$6:$BE$43,'RevPAR Raw Data'!AA$1,FALSE)</f>
        <v>-1.4210294812913</v>
      </c>
      <c r="BL47" s="48">
        <f>VLOOKUP($A47,'RevPAR Raw Data'!$B$6:$BE$43,'RevPAR Raw Data'!AB$1,FALSE)</f>
        <v>-19.747180726049798</v>
      </c>
      <c r="BM47" s="49">
        <f>VLOOKUP($A47,'RevPAR Raw Data'!$B$6:$BE$43,'RevPAR Raw Data'!AC$1,FALSE)</f>
        <v>-11.491423997714501</v>
      </c>
      <c r="BN47" s="50">
        <f>VLOOKUP($A47,'RevPAR Raw Data'!$B$6:$BE$43,'RevPAR Raw Data'!AE$1,FALSE)</f>
        <v>-10.9273827299267</v>
      </c>
    </row>
    <row r="48" spans="1:66" x14ac:dyDescent="0.45">
      <c r="A48" s="63" t="s">
        <v>78</v>
      </c>
      <c r="B48" s="47">
        <f>VLOOKUP($A48,'Occupancy Raw Data'!$B$8:$BE$45,'Occupancy Raw Data'!G$3,FALSE)</f>
        <v>33.358954650268998</v>
      </c>
      <c r="C48" s="48">
        <f>VLOOKUP($A48,'Occupancy Raw Data'!$B$8:$BE$45,'Occupancy Raw Data'!H$3,FALSE)</f>
        <v>31.283627978477998</v>
      </c>
      <c r="D48" s="48">
        <f>VLOOKUP($A48,'Occupancy Raw Data'!$B$8:$BE$45,'Occupancy Raw Data'!I$3,FALSE)</f>
        <v>32.744043043812397</v>
      </c>
      <c r="E48" s="48">
        <f>VLOOKUP($A48,'Occupancy Raw Data'!$B$8:$BE$45,'Occupancy Raw Data'!J$3,FALSE)</f>
        <v>38.431975403535702</v>
      </c>
      <c r="F48" s="48">
        <f>VLOOKUP($A48,'Occupancy Raw Data'!$B$8:$BE$45,'Occupancy Raw Data'!K$3,FALSE)</f>
        <v>38.278247501921498</v>
      </c>
      <c r="G48" s="49">
        <f>VLOOKUP($A48,'Occupancy Raw Data'!$B$8:$BE$45,'Occupancy Raw Data'!L$3,FALSE)</f>
        <v>34.819369715603301</v>
      </c>
      <c r="H48" s="48">
        <f>VLOOKUP($A48,'Occupancy Raw Data'!$B$8:$BE$45,'Occupancy Raw Data'!N$3,FALSE)</f>
        <v>36.4335126825518</v>
      </c>
      <c r="I48" s="48">
        <f>VLOOKUP($A48,'Occupancy Raw Data'!$B$8:$BE$45,'Occupancy Raw Data'!O$3,FALSE)</f>
        <v>33.897002305918498</v>
      </c>
      <c r="J48" s="49">
        <f>VLOOKUP($A48,'Occupancy Raw Data'!$B$8:$BE$45,'Occupancy Raw Data'!P$3,FALSE)</f>
        <v>35.165257494235199</v>
      </c>
      <c r="K48" s="50">
        <f>VLOOKUP($A48,'Occupancy Raw Data'!$B$8:$BE$45,'Occupancy Raw Data'!R$3,FALSE)</f>
        <v>34.918194795212401</v>
      </c>
      <c r="M48" s="47">
        <f>VLOOKUP($A48,'Occupancy Raw Data'!$B$8:$BE$45,'Occupancy Raw Data'!T$3,FALSE)</f>
        <v>-13.0260521042084</v>
      </c>
      <c r="N48" s="48">
        <f>VLOOKUP($A48,'Occupancy Raw Data'!$B$8:$BE$45,'Occupancy Raw Data'!U$3,FALSE)</f>
        <v>-15.3846153846153</v>
      </c>
      <c r="O48" s="48">
        <f>VLOOKUP($A48,'Occupancy Raw Data'!$B$8:$BE$45,'Occupancy Raw Data'!V$3,FALSE)</f>
        <v>-24.064171122994601</v>
      </c>
      <c r="P48" s="48">
        <f>VLOOKUP($A48,'Occupancy Raw Data'!$B$8:$BE$45,'Occupancy Raw Data'!W$3,FALSE)</f>
        <v>-17.6276771004942</v>
      </c>
      <c r="Q48" s="48">
        <f>VLOOKUP($A48,'Occupancy Raw Data'!$B$8:$BE$45,'Occupancy Raw Data'!X$3,FALSE)</f>
        <v>-11.229946524064101</v>
      </c>
      <c r="R48" s="49">
        <f>VLOOKUP($A48,'Occupancy Raw Data'!$B$8:$BE$45,'Occupancy Raw Data'!Y$3,FALSE)</f>
        <v>-16.389811738648898</v>
      </c>
      <c r="S48" s="48">
        <f>VLOOKUP($A48,'Occupancy Raw Data'!$B$8:$BE$45,'Occupancy Raw Data'!AA$3,FALSE)</f>
        <v>0</v>
      </c>
      <c r="T48" s="48">
        <f>VLOOKUP($A48,'Occupancy Raw Data'!$B$8:$BE$45,'Occupancy Raw Data'!AB$3,FALSE)</f>
        <v>-19.963702359346598</v>
      </c>
      <c r="U48" s="49">
        <f>VLOOKUP($A48,'Occupancy Raw Data'!$B$8:$BE$45,'Occupancy Raw Data'!AC$3,FALSE)</f>
        <v>-10.7317073170731</v>
      </c>
      <c r="V48" s="50">
        <f>VLOOKUP($A48,'Occupancy Raw Data'!$B$8:$BE$45,'Occupancy Raw Data'!AE$3,FALSE)</f>
        <v>-14.8366363149437</v>
      </c>
      <c r="X48" s="51">
        <f>VLOOKUP($A48,'ADR Raw Data'!$B$6:$BE$43,'ADR Raw Data'!G$1,FALSE)</f>
        <v>106.90244239631301</v>
      </c>
      <c r="Y48" s="52">
        <f>VLOOKUP($A48,'ADR Raw Data'!$B$6:$BE$43,'ADR Raw Data'!H$1,FALSE)</f>
        <v>105.937444717444</v>
      </c>
      <c r="Z48" s="52">
        <f>VLOOKUP($A48,'ADR Raw Data'!$B$6:$BE$43,'ADR Raw Data'!I$1,FALSE)</f>
        <v>100.379389671361</v>
      </c>
      <c r="AA48" s="52">
        <f>VLOOKUP($A48,'ADR Raw Data'!$B$6:$BE$43,'ADR Raw Data'!J$1,FALSE)</f>
        <v>102.97454</v>
      </c>
      <c r="AB48" s="52">
        <f>VLOOKUP($A48,'ADR Raw Data'!$B$6:$BE$43,'ADR Raw Data'!K$1,FALSE)</f>
        <v>104.459497991967</v>
      </c>
      <c r="AC48" s="53">
        <f>VLOOKUP($A48,'ADR Raw Data'!$B$6:$BE$43,'ADR Raw Data'!L$1,FALSE)</f>
        <v>104.097977924944</v>
      </c>
      <c r="AD48" s="52">
        <f>VLOOKUP($A48,'ADR Raw Data'!$B$6:$BE$43,'ADR Raw Data'!N$1,FALSE)</f>
        <v>112.008544303797</v>
      </c>
      <c r="AE48" s="52">
        <f>VLOOKUP($A48,'ADR Raw Data'!$B$6:$BE$43,'ADR Raw Data'!O$1,FALSE)</f>
        <v>113.694421768707</v>
      </c>
      <c r="AF48" s="53">
        <f>VLOOKUP($A48,'ADR Raw Data'!$B$6:$BE$43,'ADR Raw Data'!P$1,FALSE)</f>
        <v>112.821081967213</v>
      </c>
      <c r="AG48" s="54">
        <f>VLOOKUP($A48,'ADR Raw Data'!$B$6:$BE$43,'ADR Raw Data'!R$1,FALSE)</f>
        <v>106.607927672955</v>
      </c>
      <c r="AI48" s="47">
        <f>VLOOKUP($A48,'ADR Raw Data'!$B$6:$BE$43,'ADR Raw Data'!T$1,FALSE)</f>
        <v>-0.20584151568512399</v>
      </c>
      <c r="AJ48" s="48">
        <f>VLOOKUP($A48,'ADR Raw Data'!$B$6:$BE$43,'ADR Raw Data'!U$1,FALSE)</f>
        <v>-2.4946590510512601</v>
      </c>
      <c r="AK48" s="48">
        <f>VLOOKUP($A48,'ADR Raw Data'!$B$6:$BE$43,'ADR Raw Data'!V$1,FALSE)</f>
        <v>-5.7470677272466499</v>
      </c>
      <c r="AL48" s="48">
        <f>VLOOKUP($A48,'ADR Raw Data'!$B$6:$BE$43,'ADR Raw Data'!W$1,FALSE)</f>
        <v>-6.3561094820184403</v>
      </c>
      <c r="AM48" s="48">
        <f>VLOOKUP($A48,'ADR Raw Data'!$B$6:$BE$43,'ADR Raw Data'!X$1,FALSE)</f>
        <v>1.1182342971149599</v>
      </c>
      <c r="AN48" s="49">
        <f>VLOOKUP($A48,'ADR Raw Data'!$B$6:$BE$43,'ADR Raw Data'!Y$1,FALSE)</f>
        <v>-2.81252845004978</v>
      </c>
      <c r="AO48" s="48">
        <f>VLOOKUP($A48,'ADR Raw Data'!$B$6:$BE$43,'ADR Raw Data'!AA$1,FALSE)</f>
        <v>-5.8577984555175302</v>
      </c>
      <c r="AP48" s="48">
        <f>VLOOKUP($A48,'ADR Raw Data'!$B$6:$BE$43,'ADR Raw Data'!AB$1,FALSE)</f>
        <v>-6.8503781862735504</v>
      </c>
      <c r="AQ48" s="49">
        <f>VLOOKUP($A48,'ADR Raw Data'!$B$6:$BE$43,'ADR Raw Data'!AC$1,FALSE)</f>
        <v>-6.4753597733883197</v>
      </c>
      <c r="AR48" s="50">
        <f>VLOOKUP($A48,'ADR Raw Data'!$B$6:$BE$43,'ADR Raw Data'!AE$1,FALSE)</f>
        <v>-3.8028504028611998</v>
      </c>
      <c r="AS48" s="40"/>
      <c r="AT48" s="51">
        <f>VLOOKUP($A48,'RevPAR Raw Data'!$B$6:$BE$43,'RevPAR Raw Data'!G$1,FALSE)</f>
        <v>35.661537279016102</v>
      </c>
      <c r="AU48" s="52">
        <f>VLOOKUP($A48,'RevPAR Raw Data'!$B$6:$BE$43,'RevPAR Raw Data'!H$1,FALSE)</f>
        <v>33.141076095311199</v>
      </c>
      <c r="AV48" s="52">
        <f>VLOOKUP($A48,'RevPAR Raw Data'!$B$6:$BE$43,'RevPAR Raw Data'!I$1,FALSE)</f>
        <v>32.868270561106797</v>
      </c>
      <c r="AW48" s="52">
        <f>VLOOKUP($A48,'RevPAR Raw Data'!$B$6:$BE$43,'RevPAR Raw Data'!J$1,FALSE)</f>
        <v>39.575149884703997</v>
      </c>
      <c r="AX48" s="52">
        <f>VLOOKUP($A48,'RevPAR Raw Data'!$B$6:$BE$43,'RevPAR Raw Data'!K$1,FALSE)</f>
        <v>39.985265180630201</v>
      </c>
      <c r="AY48" s="53">
        <f>VLOOKUP($A48,'RevPAR Raw Data'!$B$6:$BE$43,'RevPAR Raw Data'!L$1,FALSE)</f>
        <v>36.246259800153702</v>
      </c>
      <c r="AZ48" s="52">
        <f>VLOOKUP($A48,'RevPAR Raw Data'!$B$6:$BE$43,'RevPAR Raw Data'!N$1,FALSE)</f>
        <v>40.808647194465699</v>
      </c>
      <c r="BA48" s="52">
        <f>VLOOKUP($A48,'RevPAR Raw Data'!$B$6:$BE$43,'RevPAR Raw Data'!O$1,FALSE)</f>
        <v>38.539000768639497</v>
      </c>
      <c r="BB48" s="53">
        <f>VLOOKUP($A48,'RevPAR Raw Data'!$B$6:$BE$43,'RevPAR Raw Data'!P$1,FALSE)</f>
        <v>39.673823981552601</v>
      </c>
      <c r="BC48" s="54">
        <f>VLOOKUP($A48,'RevPAR Raw Data'!$B$6:$BE$43,'RevPAR Raw Data'!R$1,FALSE)</f>
        <v>37.225563851981903</v>
      </c>
      <c r="BE48" s="47">
        <f>VLOOKUP($A48,'RevPAR Raw Data'!$B$6:$BE$43,'RevPAR Raw Data'!T$1,FALSE)</f>
        <v>-13.205080596808299</v>
      </c>
      <c r="BF48" s="48">
        <f>VLOOKUP($A48,'RevPAR Raw Data'!$B$6:$BE$43,'RevPAR Raw Data'!U$1,FALSE)</f>
        <v>-17.495480735504898</v>
      </c>
      <c r="BG48" s="48">
        <f>VLOOKUP($A48,'RevPAR Raw Data'!$B$6:$BE$43,'RevPAR Raw Data'!V$1,FALSE)</f>
        <v>-28.428254637802201</v>
      </c>
      <c r="BH48" s="48">
        <f>VLOOKUP($A48,'RevPAR Raw Data'!$B$6:$BE$43,'RevPAR Raw Data'!W$1,FALSE)</f>
        <v>-22.863352126868499</v>
      </c>
      <c r="BI48" s="48">
        <f>VLOOKUP($A48,'RevPAR Raw Data'!$B$6:$BE$43,'RevPAR Raw Data'!X$1,FALSE)</f>
        <v>-10.2372893405289</v>
      </c>
      <c r="BJ48" s="49">
        <f>VLOOKUP($A48,'RevPAR Raw Data'!$B$6:$BE$43,'RevPAR Raw Data'!Y$1,FALSE)</f>
        <v>-18.741372070639599</v>
      </c>
      <c r="BK48" s="48">
        <f>VLOOKUP($A48,'RevPAR Raw Data'!$B$6:$BE$43,'RevPAR Raw Data'!AA$1,FALSE)</f>
        <v>-5.8577984555175302</v>
      </c>
      <c r="BL48" s="48">
        <f>VLOOKUP($A48,'RevPAR Raw Data'!$B$6:$BE$43,'RevPAR Raw Data'!AB$1,FALSE)</f>
        <v>-25.446491434022899</v>
      </c>
      <c r="BM48" s="49">
        <f>VLOOKUP($A48,'RevPAR Raw Data'!$B$6:$BE$43,'RevPAR Raw Data'!AC$1,FALSE)</f>
        <v>-16.5121504318539</v>
      </c>
      <c r="BN48" s="50">
        <f>VLOOKUP($A48,'RevPAR Raw Data'!$B$6:$BE$43,'RevPAR Raw Data'!AE$1,FALSE)</f>
        <v>-18.075271633930999</v>
      </c>
    </row>
    <row r="49" spans="1:66" x14ac:dyDescent="0.45">
      <c r="A49" s="63" t="s">
        <v>79</v>
      </c>
      <c r="B49" s="47">
        <f>VLOOKUP($A49,'Occupancy Raw Data'!$B$8:$BE$45,'Occupancy Raw Data'!G$3,FALSE)</f>
        <v>23.338048090523301</v>
      </c>
      <c r="C49" s="48">
        <f>VLOOKUP($A49,'Occupancy Raw Data'!$B$8:$BE$45,'Occupancy Raw Data'!H$3,FALSE)</f>
        <v>24.7524752475247</v>
      </c>
      <c r="D49" s="48">
        <f>VLOOKUP($A49,'Occupancy Raw Data'!$B$8:$BE$45,'Occupancy Raw Data'!I$3,FALSE)</f>
        <v>33.592644978783497</v>
      </c>
      <c r="E49" s="48">
        <f>VLOOKUP($A49,'Occupancy Raw Data'!$B$8:$BE$45,'Occupancy Raw Data'!J$3,FALSE)</f>
        <v>41.442715700141399</v>
      </c>
      <c r="F49" s="48">
        <f>VLOOKUP($A49,'Occupancy Raw Data'!$B$8:$BE$45,'Occupancy Raw Data'!K$3,FALSE)</f>
        <v>43.847241867043799</v>
      </c>
      <c r="G49" s="49">
        <f>VLOOKUP($A49,'Occupancy Raw Data'!$B$8:$BE$45,'Occupancy Raw Data'!L$3,FALSE)</f>
        <v>33.394625176803302</v>
      </c>
      <c r="H49" s="48">
        <f>VLOOKUP($A49,'Occupancy Raw Data'!$B$8:$BE$45,'Occupancy Raw Data'!N$3,FALSE)</f>
        <v>43.564356435643496</v>
      </c>
      <c r="I49" s="48">
        <f>VLOOKUP($A49,'Occupancy Raw Data'!$B$8:$BE$45,'Occupancy Raw Data'!O$3,FALSE)</f>
        <v>41.513437057991503</v>
      </c>
      <c r="J49" s="49">
        <f>VLOOKUP($A49,'Occupancy Raw Data'!$B$8:$BE$45,'Occupancy Raw Data'!P$3,FALSE)</f>
        <v>42.5388967468175</v>
      </c>
      <c r="K49" s="50">
        <f>VLOOKUP($A49,'Occupancy Raw Data'!$B$8:$BE$45,'Occupancy Raw Data'!R$3,FALSE)</f>
        <v>36.007274196807401</v>
      </c>
      <c r="M49" s="47">
        <f>VLOOKUP($A49,'Occupancy Raw Data'!$B$8:$BE$45,'Occupancy Raw Data'!T$3,FALSE)</f>
        <v>-14.0625</v>
      </c>
      <c r="N49" s="48">
        <f>VLOOKUP($A49,'Occupancy Raw Data'!$B$8:$BE$45,'Occupancy Raw Data'!U$3,FALSE)</f>
        <v>-29.0060851926977</v>
      </c>
      <c r="O49" s="48">
        <f>VLOOKUP($A49,'Occupancy Raw Data'!$B$8:$BE$45,'Occupancy Raw Data'!V$3,FALSE)</f>
        <v>-17.9620034542314</v>
      </c>
      <c r="P49" s="48">
        <f>VLOOKUP($A49,'Occupancy Raw Data'!$B$8:$BE$45,'Occupancy Raw Data'!W$3,FALSE)</f>
        <v>-5.4838709677419297</v>
      </c>
      <c r="Q49" s="48">
        <f>VLOOKUP($A49,'Occupancy Raw Data'!$B$8:$BE$45,'Occupancy Raw Data'!X$3,FALSE)</f>
        <v>7.2664359861591601</v>
      </c>
      <c r="R49" s="49">
        <f>VLOOKUP($A49,'Occupancy Raw Data'!$B$8:$BE$45,'Occupancy Raw Data'!Y$3,FALSE)</f>
        <v>-11.039939713639701</v>
      </c>
      <c r="S49" s="48">
        <f>VLOOKUP($A49,'Occupancy Raw Data'!$B$8:$BE$45,'Occupancy Raw Data'!AA$3,FALSE)</f>
        <v>8.8339222614840907</v>
      </c>
      <c r="T49" s="48">
        <f>VLOOKUP($A49,'Occupancy Raw Data'!$B$8:$BE$45,'Occupancy Raw Data'!AB$3,FALSE)</f>
        <v>-9.9693251533742302</v>
      </c>
      <c r="U49" s="49">
        <f>VLOOKUP($A49,'Occupancy Raw Data'!$B$8:$BE$45,'Occupancy Raw Data'!AC$3,FALSE)</f>
        <v>-1.2315270935960501</v>
      </c>
      <c r="V49" s="50">
        <f>VLOOKUP($A49,'Occupancy Raw Data'!$B$8:$BE$45,'Occupancy Raw Data'!AE$3,FALSE)</f>
        <v>-7.9545454545454497</v>
      </c>
      <c r="X49" s="51">
        <f>VLOOKUP($A49,'ADR Raw Data'!$B$6:$BE$43,'ADR Raw Data'!G$1,FALSE)</f>
        <v>86.370575757575693</v>
      </c>
      <c r="Y49" s="52">
        <f>VLOOKUP($A49,'ADR Raw Data'!$B$6:$BE$43,'ADR Raw Data'!H$1,FALSE)</f>
        <v>87.830657142857106</v>
      </c>
      <c r="Z49" s="52">
        <f>VLOOKUP($A49,'ADR Raw Data'!$B$6:$BE$43,'ADR Raw Data'!I$1,FALSE)</f>
        <v>89.825894736842102</v>
      </c>
      <c r="AA49" s="52">
        <f>VLOOKUP($A49,'ADR Raw Data'!$B$6:$BE$43,'ADR Raw Data'!J$1,FALSE)</f>
        <v>90.1731740614334</v>
      </c>
      <c r="AB49" s="52">
        <f>VLOOKUP($A49,'ADR Raw Data'!$B$6:$BE$43,'ADR Raw Data'!K$1,FALSE)</f>
        <v>92.380741935483798</v>
      </c>
      <c r="AC49" s="53">
        <f>VLOOKUP($A49,'ADR Raw Data'!$B$6:$BE$43,'ADR Raw Data'!L$1,FALSE)</f>
        <v>89.804260906395498</v>
      </c>
      <c r="AD49" s="52">
        <f>VLOOKUP($A49,'ADR Raw Data'!$B$6:$BE$43,'ADR Raw Data'!N$1,FALSE)</f>
        <v>95.536590909090904</v>
      </c>
      <c r="AE49" s="52">
        <f>VLOOKUP($A49,'ADR Raw Data'!$B$6:$BE$43,'ADR Raw Data'!O$1,FALSE)</f>
        <v>101.645843270868</v>
      </c>
      <c r="AF49" s="53">
        <f>VLOOKUP($A49,'ADR Raw Data'!$B$6:$BE$43,'ADR Raw Data'!P$1,FALSE)</f>
        <v>98.517581047381498</v>
      </c>
      <c r="AG49" s="54">
        <f>VLOOKUP($A49,'ADR Raw Data'!$B$6:$BE$43,'ADR Raw Data'!R$1,FALSE)</f>
        <v>92.745373176206499</v>
      </c>
      <c r="AI49" s="47">
        <f>VLOOKUP($A49,'ADR Raw Data'!$B$6:$BE$43,'ADR Raw Data'!T$1,FALSE)</f>
        <v>-3.5760749809162999</v>
      </c>
      <c r="AJ49" s="48">
        <f>VLOOKUP($A49,'ADR Raw Data'!$B$6:$BE$43,'ADR Raw Data'!U$1,FALSE)</f>
        <v>-5.3832077259078597</v>
      </c>
      <c r="AK49" s="48">
        <f>VLOOKUP($A49,'ADR Raw Data'!$B$6:$BE$43,'ADR Raw Data'!V$1,FALSE)</f>
        <v>-4.1945018973843204</v>
      </c>
      <c r="AL49" s="48">
        <f>VLOOKUP($A49,'ADR Raw Data'!$B$6:$BE$43,'ADR Raw Data'!W$1,FALSE)</f>
        <v>-2.5694098539208801</v>
      </c>
      <c r="AM49" s="48">
        <f>VLOOKUP($A49,'ADR Raw Data'!$B$6:$BE$43,'ADR Raw Data'!X$1,FALSE)</f>
        <v>-1.08591424793792</v>
      </c>
      <c r="AN49" s="49">
        <f>VLOOKUP($A49,'ADR Raw Data'!$B$6:$BE$43,'ADR Raw Data'!Y$1,FALSE)</f>
        <v>-3.0389899488195802</v>
      </c>
      <c r="AO49" s="48">
        <f>VLOOKUP($A49,'ADR Raw Data'!$B$6:$BE$43,'ADR Raw Data'!AA$1,FALSE)</f>
        <v>-8.4701989048907702</v>
      </c>
      <c r="AP49" s="48">
        <f>VLOOKUP($A49,'ADR Raw Data'!$B$6:$BE$43,'ADR Raw Data'!AB$1,FALSE)</f>
        <v>-9.0769666452645801</v>
      </c>
      <c r="AQ49" s="49">
        <f>VLOOKUP($A49,'ADR Raw Data'!$B$6:$BE$43,'ADR Raw Data'!AC$1,FALSE)</f>
        <v>-9.0723609955079407</v>
      </c>
      <c r="AR49" s="50">
        <f>VLOOKUP($A49,'ADR Raw Data'!$B$6:$BE$43,'ADR Raw Data'!AE$1,FALSE)</f>
        <v>-4.9414033711179197</v>
      </c>
      <c r="AS49" s="40"/>
      <c r="AT49" s="51">
        <f>VLOOKUP($A49,'RevPAR Raw Data'!$B$6:$BE$43,'RevPAR Raw Data'!G$1,FALSE)</f>
        <v>20.157206506364901</v>
      </c>
      <c r="AU49" s="52">
        <f>VLOOKUP($A49,'RevPAR Raw Data'!$B$6:$BE$43,'RevPAR Raw Data'!H$1,FALSE)</f>
        <v>21.740261669024001</v>
      </c>
      <c r="AV49" s="52">
        <f>VLOOKUP($A49,'RevPAR Raw Data'!$B$6:$BE$43,'RevPAR Raw Data'!I$1,FALSE)</f>
        <v>30.1748939179632</v>
      </c>
      <c r="AW49" s="52">
        <f>VLOOKUP($A49,'RevPAR Raw Data'!$B$6:$BE$43,'RevPAR Raw Data'!J$1,FALSE)</f>
        <v>37.3702121640735</v>
      </c>
      <c r="AX49" s="52">
        <f>VLOOKUP($A49,'RevPAR Raw Data'!$B$6:$BE$43,'RevPAR Raw Data'!K$1,FALSE)</f>
        <v>40.506407355021203</v>
      </c>
      <c r="AY49" s="53">
        <f>VLOOKUP($A49,'RevPAR Raw Data'!$B$6:$BE$43,'RevPAR Raw Data'!L$1,FALSE)</f>
        <v>29.989796322489301</v>
      </c>
      <c r="AZ49" s="52">
        <f>VLOOKUP($A49,'RevPAR Raw Data'!$B$6:$BE$43,'RevPAR Raw Data'!N$1,FALSE)</f>
        <v>41.619900990098998</v>
      </c>
      <c r="BA49" s="52">
        <f>VLOOKUP($A49,'RevPAR Raw Data'!$B$6:$BE$43,'RevPAR Raw Data'!O$1,FALSE)</f>
        <v>42.196683168316802</v>
      </c>
      <c r="BB49" s="53">
        <f>VLOOKUP($A49,'RevPAR Raw Data'!$B$6:$BE$43,'RevPAR Raw Data'!P$1,FALSE)</f>
        <v>41.908292079207897</v>
      </c>
      <c r="BC49" s="54">
        <f>VLOOKUP($A49,'RevPAR Raw Data'!$B$6:$BE$43,'RevPAR Raw Data'!R$1,FALSE)</f>
        <v>33.3950808244089</v>
      </c>
      <c r="BE49" s="47">
        <f>VLOOKUP($A49,'RevPAR Raw Data'!$B$6:$BE$43,'RevPAR Raw Data'!T$1,FALSE)</f>
        <v>-17.135689436724899</v>
      </c>
      <c r="BF49" s="48">
        <f>VLOOKUP($A49,'RevPAR Raw Data'!$B$6:$BE$43,'RevPAR Raw Data'!U$1,FALSE)</f>
        <v>-32.827835099528897</v>
      </c>
      <c r="BG49" s="48">
        <f>VLOOKUP($A49,'RevPAR Raw Data'!$B$6:$BE$43,'RevPAR Raw Data'!V$1,FALSE)</f>
        <v>-21.403088775919699</v>
      </c>
      <c r="BH49" s="48">
        <f>VLOOKUP($A49,'RevPAR Raw Data'!$B$6:$BE$43,'RevPAR Raw Data'!W$1,FALSE)</f>
        <v>-7.9123777006413496</v>
      </c>
      <c r="BI49" s="48">
        <f>VLOOKUP($A49,'RevPAR Raw Data'!$B$6:$BE$43,'RevPAR Raw Data'!X$1,FALSE)</f>
        <v>6.1016144745302396</v>
      </c>
      <c r="BJ49" s="49">
        <f>VLOOKUP($A49,'RevPAR Raw Data'!$B$6:$BE$43,'RevPAR Raw Data'!Y$1,FALSE)</f>
        <v>-13.743427004206101</v>
      </c>
      <c r="BK49" s="48">
        <f>VLOOKUP($A49,'RevPAR Raw Data'!$B$6:$BE$43,'RevPAR Raw Data'!AA$1,FALSE)</f>
        <v>-0.38452743005779999</v>
      </c>
      <c r="BL49" s="48">
        <f>VLOOKUP($A49,'RevPAR Raw Data'!$B$6:$BE$43,'RevPAR Raw Data'!AB$1,FALSE)</f>
        <v>-18.141379479708998</v>
      </c>
      <c r="BM49" s="49">
        <f>VLOOKUP($A49,'RevPAR Raw Data'!$B$6:$BE$43,'RevPAR Raw Data'!AC$1,FALSE)</f>
        <v>-10.1921595054154</v>
      </c>
      <c r="BN49" s="50">
        <f>VLOOKUP($A49,'RevPAR Raw Data'!$B$6:$BE$43,'RevPAR Raw Data'!AE$1,FALSE)</f>
        <v>-12.5028826484153</v>
      </c>
    </row>
    <row r="50" spans="1:66" x14ac:dyDescent="0.45">
      <c r="A50" s="63" t="s">
        <v>80</v>
      </c>
      <c r="B50" s="47">
        <f>VLOOKUP($A50,'Occupancy Raw Data'!$B$8:$BE$45,'Occupancy Raw Data'!G$3,FALSE)</f>
        <v>40.050059348712303</v>
      </c>
      <c r="C50" s="48">
        <f>VLOOKUP($A50,'Occupancy Raw Data'!$B$8:$BE$45,'Occupancy Raw Data'!H$3,FALSE)</f>
        <v>37.874800020643001</v>
      </c>
      <c r="D50" s="48">
        <f>VLOOKUP($A50,'Occupancy Raw Data'!$B$8:$BE$45,'Occupancy Raw Data'!I$3,FALSE)</f>
        <v>40.297775713474699</v>
      </c>
      <c r="E50" s="48">
        <f>VLOOKUP($A50,'Occupancy Raw Data'!$B$8:$BE$45,'Occupancy Raw Data'!J$3,FALSE)</f>
        <v>44.096093306497302</v>
      </c>
      <c r="F50" s="48">
        <f>VLOOKUP($A50,'Occupancy Raw Data'!$B$8:$BE$45,'Occupancy Raw Data'!K$3,FALSE)</f>
        <v>48.444031583836498</v>
      </c>
      <c r="G50" s="49">
        <f>VLOOKUP($A50,'Occupancy Raw Data'!$B$8:$BE$45,'Occupancy Raw Data'!L$3,FALSE)</f>
        <v>42.152551994632802</v>
      </c>
      <c r="H50" s="48">
        <f>VLOOKUP($A50,'Occupancy Raw Data'!$B$8:$BE$45,'Occupancy Raw Data'!N$3,FALSE)</f>
        <v>48.836249161376799</v>
      </c>
      <c r="I50" s="48">
        <f>VLOOKUP($A50,'Occupancy Raw Data'!$B$8:$BE$45,'Occupancy Raw Data'!O$3,FALSE)</f>
        <v>48.371780977447401</v>
      </c>
      <c r="J50" s="49">
        <f>VLOOKUP($A50,'Occupancy Raw Data'!$B$8:$BE$45,'Occupancy Raw Data'!P$3,FALSE)</f>
        <v>48.6040150694121</v>
      </c>
      <c r="K50" s="50">
        <f>VLOOKUP($A50,'Occupancy Raw Data'!$B$8:$BE$45,'Occupancy Raw Data'!R$3,FALSE)</f>
        <v>43.995827158855398</v>
      </c>
      <c r="M50" s="47">
        <f>VLOOKUP($A50,'Occupancy Raw Data'!$B$8:$BE$45,'Occupancy Raw Data'!T$3,FALSE)</f>
        <v>-5.7629817232345397</v>
      </c>
      <c r="N50" s="48">
        <f>VLOOKUP($A50,'Occupancy Raw Data'!$B$8:$BE$45,'Occupancy Raw Data'!U$3,FALSE)</f>
        <v>-11.915396797340501</v>
      </c>
      <c r="O50" s="48">
        <f>VLOOKUP($A50,'Occupancy Raw Data'!$B$8:$BE$45,'Occupancy Raw Data'!V$3,FALSE)</f>
        <v>-13.984175340748299</v>
      </c>
      <c r="P50" s="48">
        <f>VLOOKUP($A50,'Occupancy Raw Data'!$B$8:$BE$45,'Occupancy Raw Data'!W$3,FALSE)</f>
        <v>-9.9698923282077594</v>
      </c>
      <c r="Q50" s="48">
        <f>VLOOKUP($A50,'Occupancy Raw Data'!$B$8:$BE$45,'Occupancy Raw Data'!X$3,FALSE)</f>
        <v>-2.0865720881943099</v>
      </c>
      <c r="R50" s="49">
        <f>VLOOKUP($A50,'Occupancy Raw Data'!$B$8:$BE$45,'Occupancy Raw Data'!Y$3,FALSE)</f>
        <v>-8.6845726584031198</v>
      </c>
      <c r="S50" s="48">
        <f>VLOOKUP($A50,'Occupancy Raw Data'!$B$8:$BE$45,'Occupancy Raw Data'!AA$3,FALSE)</f>
        <v>-0.64153441833112002</v>
      </c>
      <c r="T50" s="48">
        <f>VLOOKUP($A50,'Occupancy Raw Data'!$B$8:$BE$45,'Occupancy Raw Data'!AB$3,FALSE)</f>
        <v>-15.344433700708899</v>
      </c>
      <c r="U50" s="49">
        <f>VLOOKUP($A50,'Occupancy Raw Data'!$B$8:$BE$45,'Occupancy Raw Data'!AC$3,FALSE)</f>
        <v>-8.5454570743111002</v>
      </c>
      <c r="V50" s="50">
        <f>VLOOKUP($A50,'Occupancy Raw Data'!$B$8:$BE$45,'Occupancy Raw Data'!AE$3,FALSE)</f>
        <v>-8.6397525210473898</v>
      </c>
      <c r="X50" s="51">
        <f>VLOOKUP($A50,'ADR Raw Data'!$B$6:$BE$43,'ADR Raw Data'!G$1,FALSE)</f>
        <v>101.698867341021</v>
      </c>
      <c r="Y50" s="52">
        <f>VLOOKUP($A50,'ADR Raw Data'!$B$6:$BE$43,'ADR Raw Data'!H$1,FALSE)</f>
        <v>102.574086387791</v>
      </c>
      <c r="Z50" s="52">
        <f>VLOOKUP($A50,'ADR Raw Data'!$B$6:$BE$43,'ADR Raw Data'!I$1,FALSE)</f>
        <v>105.750758788499</v>
      </c>
      <c r="AA50" s="52">
        <f>VLOOKUP($A50,'ADR Raw Data'!$B$6:$BE$43,'ADR Raw Data'!J$1,FALSE)</f>
        <v>113.02872959213499</v>
      </c>
      <c r="AB50" s="52">
        <f>VLOOKUP($A50,'ADR Raw Data'!$B$6:$BE$43,'ADR Raw Data'!K$1,FALSE)</f>
        <v>111.712887503994</v>
      </c>
      <c r="AC50" s="53">
        <f>VLOOKUP($A50,'ADR Raw Data'!$B$6:$BE$43,'ADR Raw Data'!L$1,FALSE)</f>
        <v>107.303050600521</v>
      </c>
      <c r="AD50" s="52">
        <f>VLOOKUP($A50,'ADR Raw Data'!$B$6:$BE$43,'ADR Raw Data'!N$1,FALSE)</f>
        <v>116.626353164958</v>
      </c>
      <c r="AE50" s="52">
        <f>VLOOKUP($A50,'ADR Raw Data'!$B$6:$BE$43,'ADR Raw Data'!O$1,FALSE)</f>
        <v>116.834563106796</v>
      </c>
      <c r="AF50" s="53">
        <f>VLOOKUP($A50,'ADR Raw Data'!$B$6:$BE$43,'ADR Raw Data'!P$1,FALSE)</f>
        <v>116.72996071352701</v>
      </c>
      <c r="AG50" s="54">
        <f>VLOOKUP($A50,'ADR Raw Data'!$B$6:$BE$43,'ADR Raw Data'!R$1,FALSE)</f>
        <v>110.27856448626299</v>
      </c>
      <c r="AI50" s="47">
        <f>VLOOKUP($A50,'ADR Raw Data'!$B$6:$BE$43,'ADR Raw Data'!T$1,FALSE)</f>
        <v>-2.1732735967696102</v>
      </c>
      <c r="AJ50" s="48">
        <f>VLOOKUP($A50,'ADR Raw Data'!$B$6:$BE$43,'ADR Raw Data'!U$1,FALSE)</f>
        <v>-5.7016459013668204</v>
      </c>
      <c r="AK50" s="48">
        <f>VLOOKUP($A50,'ADR Raw Data'!$B$6:$BE$43,'ADR Raw Data'!V$1,FALSE)</f>
        <v>-7.45648193239579</v>
      </c>
      <c r="AL50" s="48">
        <f>VLOOKUP($A50,'ADR Raw Data'!$B$6:$BE$43,'ADR Raw Data'!W$1,FALSE)</f>
        <v>-0.80583334127574902</v>
      </c>
      <c r="AM50" s="48">
        <f>VLOOKUP($A50,'ADR Raw Data'!$B$6:$BE$43,'ADR Raw Data'!X$1,FALSE)</f>
        <v>0.232507705534683</v>
      </c>
      <c r="AN50" s="49">
        <f>VLOOKUP($A50,'ADR Raw Data'!$B$6:$BE$43,'ADR Raw Data'!Y$1,FALSE)</f>
        <v>-3.0484170849476002</v>
      </c>
      <c r="AO50" s="48">
        <f>VLOOKUP($A50,'ADR Raw Data'!$B$6:$BE$43,'ADR Raw Data'!AA$1,FALSE)</f>
        <v>-2.3246277273014799</v>
      </c>
      <c r="AP50" s="48">
        <f>VLOOKUP($A50,'ADR Raw Data'!$B$6:$BE$43,'ADR Raw Data'!AB$1,FALSE)</f>
        <v>-17.336648431752799</v>
      </c>
      <c r="AQ50" s="49">
        <f>VLOOKUP($A50,'ADR Raw Data'!$B$6:$BE$43,'ADR Raw Data'!AC$1,FALSE)</f>
        <v>-11.0250313846732</v>
      </c>
      <c r="AR50" s="50">
        <f>VLOOKUP($A50,'ADR Raw Data'!$B$6:$BE$43,'ADR Raw Data'!AE$1,FALSE)</f>
        <v>-5.8612407088162799</v>
      </c>
      <c r="AS50" s="40"/>
      <c r="AT50" s="51">
        <f>VLOOKUP($A50,'RevPAR Raw Data'!$B$6:$BE$43,'RevPAR Raw Data'!G$1,FALSE)</f>
        <v>40.730456727047503</v>
      </c>
      <c r="AU50" s="52">
        <f>VLOOKUP($A50,'RevPAR Raw Data'!$B$6:$BE$43,'RevPAR Raw Data'!H$1,FALSE)</f>
        <v>38.849730092377499</v>
      </c>
      <c r="AV50" s="52">
        <f>VLOOKUP($A50,'RevPAR Raw Data'!$B$6:$BE$43,'RevPAR Raw Data'!I$1,FALSE)</f>
        <v>42.615203591887202</v>
      </c>
      <c r="AW50" s="52">
        <f>VLOOKUP($A50,'RevPAR Raw Data'!$B$6:$BE$43,'RevPAR Raw Data'!J$1,FALSE)</f>
        <v>49.841254064096603</v>
      </c>
      <c r="AX50" s="52">
        <f>VLOOKUP($A50,'RevPAR Raw Data'!$B$6:$BE$43,'RevPAR Raw Data'!K$1,FALSE)</f>
        <v>54.118226505651002</v>
      </c>
      <c r="AY50" s="53">
        <f>VLOOKUP($A50,'RevPAR Raw Data'!$B$6:$BE$43,'RevPAR Raw Data'!L$1,FALSE)</f>
        <v>45.230974196212003</v>
      </c>
      <c r="AZ50" s="52">
        <f>VLOOKUP($A50,'RevPAR Raw Data'!$B$6:$BE$43,'RevPAR Raw Data'!N$1,FALSE)</f>
        <v>56.955936419466298</v>
      </c>
      <c r="BA50" s="52">
        <f>VLOOKUP($A50,'RevPAR Raw Data'!$B$6:$BE$43,'RevPAR Raw Data'!O$1,FALSE)</f>
        <v>56.514958971977002</v>
      </c>
      <c r="BB50" s="53">
        <f>VLOOKUP($A50,'RevPAR Raw Data'!$B$6:$BE$43,'RevPAR Raw Data'!P$1,FALSE)</f>
        <v>56.735447695721703</v>
      </c>
      <c r="BC50" s="54">
        <f>VLOOKUP($A50,'RevPAR Raw Data'!$B$6:$BE$43,'RevPAR Raw Data'!R$1,FALSE)</f>
        <v>48.5179666246433</v>
      </c>
      <c r="BE50" s="47">
        <f>VLOOKUP($A50,'RevPAR Raw Data'!$B$6:$BE$43,'RevPAR Raw Data'!T$1,FALSE)</f>
        <v>-7.81100995982644</v>
      </c>
      <c r="BF50" s="48">
        <f>VLOOKUP($A50,'RevPAR Raw Data'!$B$6:$BE$43,'RevPAR Raw Data'!U$1,FALSE)</f>
        <v>-16.937668965580201</v>
      </c>
      <c r="BG50" s="48">
        <f>VLOOKUP($A50,'RevPAR Raw Data'!$B$6:$BE$43,'RevPAR Raw Data'!V$1,FALSE)</f>
        <v>-20.3979297654666</v>
      </c>
      <c r="BH50" s="48">
        <f>VLOOKUP($A50,'RevPAR Raw Data'!$B$6:$BE$43,'RevPAR Raw Data'!W$1,FALSE)</f>
        <v>-10.6953849530135</v>
      </c>
      <c r="BI50" s="48">
        <f>VLOOKUP($A50,'RevPAR Raw Data'!$B$6:$BE$43,'RevPAR Raw Data'!X$1,FALSE)</f>
        <v>-1.85891582354621</v>
      </c>
      <c r="BJ50" s="49">
        <f>VLOOKUP($A50,'RevPAR Raw Data'!$B$6:$BE$43,'RevPAR Raw Data'!Y$1,FALSE)</f>
        <v>-11.4682477466772</v>
      </c>
      <c r="BK50" s="48">
        <f>VLOOKUP($A50,'RevPAR Raw Data'!$B$6:$BE$43,'RevPAR Raw Data'!AA$1,FALSE)</f>
        <v>-2.9512488586638899</v>
      </c>
      <c r="BL50" s="48">
        <f>VLOOKUP($A50,'RevPAR Raw Data'!$B$6:$BE$43,'RevPAR Raw Data'!AB$1,FALSE)</f>
        <v>-30.020871607926399</v>
      </c>
      <c r="BM50" s="49">
        <f>VLOOKUP($A50,'RevPAR Raw Data'!$B$6:$BE$43,'RevPAR Raw Data'!AC$1,FALSE)</f>
        <v>-18.6283491345777</v>
      </c>
      <c r="BN50" s="50">
        <f>VLOOKUP($A50,'RevPAR Raw Data'!$B$6:$BE$43,'RevPAR Raw Data'!AE$1,FALSE)</f>
        <v>-13.994596537959</v>
      </c>
    </row>
    <row r="51" spans="1:66" x14ac:dyDescent="0.45">
      <c r="A51" s="66" t="s">
        <v>81</v>
      </c>
      <c r="B51" s="47">
        <f>VLOOKUP($A51,'Occupancy Raw Data'!$B$8:$BE$45,'Occupancy Raw Data'!G$3,FALSE)</f>
        <v>38.885191031321902</v>
      </c>
      <c r="C51" s="48">
        <f>VLOOKUP($A51,'Occupancy Raw Data'!$B$8:$BE$45,'Occupancy Raw Data'!H$3,FALSE)</f>
        <v>37.8145027860715</v>
      </c>
      <c r="D51" s="48">
        <f>VLOOKUP($A51,'Occupancy Raw Data'!$B$8:$BE$45,'Occupancy Raw Data'!I$3,FALSE)</f>
        <v>41.403115075214401</v>
      </c>
      <c r="E51" s="48">
        <f>VLOOKUP($A51,'Occupancy Raw Data'!$B$8:$BE$45,'Occupancy Raw Data'!J$3,FALSE)</f>
        <v>45.364471407108702</v>
      </c>
      <c r="F51" s="48">
        <f>VLOOKUP($A51,'Occupancy Raw Data'!$B$8:$BE$45,'Occupancy Raw Data'!K$3,FALSE)</f>
        <v>46.883973907917003</v>
      </c>
      <c r="G51" s="49">
        <f>VLOOKUP($A51,'Occupancy Raw Data'!$B$8:$BE$45,'Occupancy Raw Data'!L$3,FALSE)</f>
        <v>42.0702508415267</v>
      </c>
      <c r="H51" s="48">
        <f>VLOOKUP($A51,'Occupancy Raw Data'!$B$8:$BE$45,'Occupancy Raw Data'!N$3,FALSE)</f>
        <v>48.878915238765302</v>
      </c>
      <c r="I51" s="48">
        <f>VLOOKUP($A51,'Occupancy Raw Data'!$B$8:$BE$45,'Occupancy Raw Data'!O$3,FALSE)</f>
        <v>48.684936196109</v>
      </c>
      <c r="J51" s="49">
        <f>VLOOKUP($A51,'Occupancy Raw Data'!$B$8:$BE$45,'Occupancy Raw Data'!P$3,FALSE)</f>
        <v>48.781925717437097</v>
      </c>
      <c r="K51" s="50">
        <f>VLOOKUP($A51,'Occupancy Raw Data'!$B$8:$BE$45,'Occupancy Raw Data'!R$3,FALSE)</f>
        <v>43.987872234644001</v>
      </c>
      <c r="M51" s="47">
        <f>VLOOKUP($A51,'Occupancy Raw Data'!$B$8:$BE$45,'Occupancy Raw Data'!T$3,FALSE)</f>
        <v>-3.7066871561896901</v>
      </c>
      <c r="N51" s="48">
        <f>VLOOKUP($A51,'Occupancy Raw Data'!$B$8:$BE$45,'Occupancy Raw Data'!U$3,FALSE)</f>
        <v>-13.3264741606133</v>
      </c>
      <c r="O51" s="48">
        <f>VLOOKUP($A51,'Occupancy Raw Data'!$B$8:$BE$45,'Occupancy Raw Data'!V$3,FALSE)</f>
        <v>-11.3047499707433</v>
      </c>
      <c r="P51" s="48">
        <f>VLOOKUP($A51,'Occupancy Raw Data'!$B$8:$BE$45,'Occupancy Raw Data'!W$3,FALSE)</f>
        <v>-2.8916487896861098</v>
      </c>
      <c r="Q51" s="48">
        <f>VLOOKUP($A51,'Occupancy Raw Data'!$B$8:$BE$45,'Occupancy Raw Data'!X$3,FALSE)</f>
        <v>3.9290824230124199</v>
      </c>
      <c r="R51" s="49">
        <f>VLOOKUP($A51,'Occupancy Raw Data'!$B$8:$BE$45,'Occupancy Raw Data'!Y$3,FALSE)</f>
        <v>-5.4676332397709002</v>
      </c>
      <c r="S51" s="48">
        <f>VLOOKUP($A51,'Occupancy Raw Data'!$B$8:$BE$45,'Occupancy Raw Data'!AA$3,FALSE)</f>
        <v>5.1099707448368701</v>
      </c>
      <c r="T51" s="48">
        <f>VLOOKUP($A51,'Occupancy Raw Data'!$B$8:$BE$45,'Occupancy Raw Data'!AB$3,FALSE)</f>
        <v>-11.9499970055691</v>
      </c>
      <c r="U51" s="49">
        <f>VLOOKUP($A51,'Occupancy Raw Data'!$B$8:$BE$45,'Occupancy Raw Data'!AC$3,FALSE)</f>
        <v>-4.1565545858659201</v>
      </c>
      <c r="V51" s="50">
        <f>VLOOKUP($A51,'Occupancy Raw Data'!$B$8:$BE$45,'Occupancy Raw Data'!AE$3,FALSE)</f>
        <v>-5.0561129256679997</v>
      </c>
      <c r="X51" s="51">
        <f>VLOOKUP($A51,'ADR Raw Data'!$B$6:$BE$43,'ADR Raw Data'!G$1,FALSE)</f>
        <v>102.67303956570601</v>
      </c>
      <c r="Y51" s="52">
        <f>VLOOKUP($A51,'ADR Raw Data'!$B$6:$BE$43,'ADR Raw Data'!H$1,FALSE)</f>
        <v>103.17704133977</v>
      </c>
      <c r="Z51" s="52">
        <f>VLOOKUP($A51,'ADR Raw Data'!$B$6:$BE$43,'ADR Raw Data'!I$1,FALSE)</f>
        <v>102.549992191447</v>
      </c>
      <c r="AA51" s="52">
        <f>VLOOKUP($A51,'ADR Raw Data'!$B$6:$BE$43,'ADR Raw Data'!J$1,FALSE)</f>
        <v>104.023087951706</v>
      </c>
      <c r="AB51" s="52">
        <f>VLOOKUP($A51,'ADR Raw Data'!$B$6:$BE$43,'ADR Raw Data'!K$1,FALSE)</f>
        <v>106.279235387173</v>
      </c>
      <c r="AC51" s="53">
        <f>VLOOKUP($A51,'ADR Raw Data'!$B$6:$BE$43,'ADR Raw Data'!L$1,FALSE)</f>
        <v>103.83434024356001</v>
      </c>
      <c r="AD51" s="52">
        <f>VLOOKUP($A51,'ADR Raw Data'!$B$6:$BE$43,'ADR Raw Data'!N$1,FALSE)</f>
        <v>107.545004279822</v>
      </c>
      <c r="AE51" s="52">
        <f>VLOOKUP($A51,'ADR Raw Data'!$B$6:$BE$43,'ADR Raw Data'!O$1,FALSE)</f>
        <v>110.08247265625</v>
      </c>
      <c r="AF51" s="53">
        <f>VLOOKUP($A51,'ADR Raw Data'!$B$6:$BE$43,'ADR Raw Data'!P$1,FALSE)</f>
        <v>108.811215937</v>
      </c>
      <c r="AG51" s="54">
        <f>VLOOKUP($A51,'ADR Raw Data'!$B$6:$BE$43,'ADR Raw Data'!R$1,FALSE)</f>
        <v>105.411278665439</v>
      </c>
      <c r="AI51" s="47">
        <f>VLOOKUP($A51,'ADR Raw Data'!$B$6:$BE$43,'ADR Raw Data'!T$1,FALSE)</f>
        <v>0.85616140477007097</v>
      </c>
      <c r="AJ51" s="48">
        <f>VLOOKUP($A51,'ADR Raw Data'!$B$6:$BE$43,'ADR Raw Data'!U$1,FALSE)</f>
        <v>1.0730512595675701</v>
      </c>
      <c r="AK51" s="48">
        <f>VLOOKUP($A51,'ADR Raw Data'!$B$6:$BE$43,'ADR Raw Data'!V$1,FALSE)</f>
        <v>-0.75139916251634598</v>
      </c>
      <c r="AL51" s="48">
        <f>VLOOKUP($A51,'ADR Raw Data'!$B$6:$BE$43,'ADR Raw Data'!W$1,FALSE)</f>
        <v>0.457077768262593</v>
      </c>
      <c r="AM51" s="48">
        <f>VLOOKUP($A51,'ADR Raw Data'!$B$6:$BE$43,'ADR Raw Data'!X$1,FALSE)</f>
        <v>4.1617916345725003</v>
      </c>
      <c r="AN51" s="49">
        <f>VLOOKUP($A51,'ADR Raw Data'!$B$6:$BE$43,'ADR Raw Data'!Y$1,FALSE)</f>
        <v>1.2126796238526101</v>
      </c>
      <c r="AO51" s="48">
        <f>VLOOKUP($A51,'ADR Raw Data'!$B$6:$BE$43,'ADR Raw Data'!AA$1,FALSE)</f>
        <v>-0.55651392058043403</v>
      </c>
      <c r="AP51" s="48">
        <f>VLOOKUP($A51,'ADR Raw Data'!$B$6:$BE$43,'ADR Raw Data'!AB$1,FALSE)</f>
        <v>-16.608878197436098</v>
      </c>
      <c r="AQ51" s="49">
        <f>VLOOKUP($A51,'ADR Raw Data'!$B$6:$BE$43,'ADR Raw Data'!AC$1,FALSE)</f>
        <v>-10.1530414511068</v>
      </c>
      <c r="AR51" s="50">
        <f>VLOOKUP($A51,'ADR Raw Data'!$B$6:$BE$43,'ADR Raw Data'!AE$1,FALSE)</f>
        <v>-2.7592425928721598</v>
      </c>
      <c r="AS51" s="40"/>
      <c r="AT51" s="51">
        <f>VLOOKUP($A51,'RevPAR Raw Data'!$B$6:$BE$43,'RevPAR Raw Data'!G$1,FALSE)</f>
        <v>39.924607572789597</v>
      </c>
      <c r="AU51" s="52">
        <f>VLOOKUP($A51,'RevPAR Raw Data'!$B$6:$BE$43,'RevPAR Raw Data'!H$1,FALSE)</f>
        <v>39.015885172013697</v>
      </c>
      <c r="AV51" s="52">
        <f>VLOOKUP($A51,'RevPAR Raw Data'!$B$6:$BE$43,'RevPAR Raw Data'!I$1,FALSE)</f>
        <v>42.458891276648302</v>
      </c>
      <c r="AW51" s="52">
        <f>VLOOKUP($A51,'RevPAR Raw Data'!$B$6:$BE$43,'RevPAR Raw Data'!J$1,FALSE)</f>
        <v>47.189523990643302</v>
      </c>
      <c r="AX51" s="52">
        <f>VLOOKUP($A51,'RevPAR Raw Data'!$B$6:$BE$43,'RevPAR Raw Data'!K$1,FALSE)</f>
        <v>49.8279289884563</v>
      </c>
      <c r="AY51" s="53">
        <f>VLOOKUP($A51,'RevPAR Raw Data'!$B$6:$BE$43,'RevPAR Raw Data'!L$1,FALSE)</f>
        <v>43.683367400110299</v>
      </c>
      <c r="AZ51" s="52">
        <f>VLOOKUP($A51,'RevPAR Raw Data'!$B$6:$BE$43,'RevPAR Raw Data'!N$1,FALSE)</f>
        <v>52.566831485461002</v>
      </c>
      <c r="BA51" s="52">
        <f>VLOOKUP($A51,'RevPAR Raw Data'!$B$6:$BE$43,'RevPAR Raw Data'!O$1,FALSE)</f>
        <v>53.593581575794403</v>
      </c>
      <c r="BB51" s="53">
        <f>VLOOKUP($A51,'RevPAR Raw Data'!$B$6:$BE$43,'RevPAR Raw Data'!P$1,FALSE)</f>
        <v>53.080206530627699</v>
      </c>
      <c r="BC51" s="54">
        <f>VLOOKUP($A51,'RevPAR Raw Data'!$B$6:$BE$43,'RevPAR Raw Data'!R$1,FALSE)</f>
        <v>46.368178580258103</v>
      </c>
      <c r="BE51" s="47">
        <f>VLOOKUP($A51,'RevPAR Raw Data'!$B$6:$BE$43,'RevPAR Raw Data'!T$1,FALSE)</f>
        <v>-2.8822609762464899</v>
      </c>
      <c r="BF51" s="48">
        <f>VLOOKUP($A51,'RevPAR Raw Data'!$B$6:$BE$43,'RevPAR Raw Data'!U$1,FALSE)</f>
        <v>-12.396422799882099</v>
      </c>
      <c r="BG51" s="48">
        <f>VLOOKUP($A51,'RevPAR Raw Data'!$B$6:$BE$43,'RevPAR Raw Data'!V$1,FALSE)</f>
        <v>-11.971205336654901</v>
      </c>
      <c r="BH51" s="48">
        <f>VLOOKUP($A51,'RevPAR Raw Data'!$B$6:$BE$43,'RevPAR Raw Data'!W$1,FALSE)</f>
        <v>-2.44778810517741</v>
      </c>
      <c r="BI51" s="48">
        <f>VLOOKUP($A51,'RevPAR Raw Data'!$B$6:$BE$43,'RevPAR Raw Data'!X$1,FALSE)</f>
        <v>8.2543942811813196</v>
      </c>
      <c r="BJ51" s="49">
        <f>VLOOKUP($A51,'RevPAR Raw Data'!$B$6:$BE$43,'RevPAR Raw Data'!Y$1,FALSE)</f>
        <v>-4.3212584901239799</v>
      </c>
      <c r="BK51" s="48">
        <f>VLOOKUP($A51,'RevPAR Raw Data'!$B$6:$BE$43,'RevPAR Raw Data'!AA$1,FALSE)</f>
        <v>4.5250191257238299</v>
      </c>
      <c r="BL51" s="48">
        <f>VLOOKUP($A51,'RevPAR Raw Data'!$B$6:$BE$43,'RevPAR Raw Data'!AB$1,FALSE)</f>
        <v>-26.574114755753001</v>
      </c>
      <c r="BM51" s="49">
        <f>VLOOKUP($A51,'RevPAR Raw Data'!$B$6:$BE$43,'RevPAR Raw Data'!AC$1,FALSE)</f>
        <v>-13.887579326931901</v>
      </c>
      <c r="BN51" s="50">
        <f>VLOOKUP($A51,'RevPAR Raw Data'!$B$6:$BE$43,'RevPAR Raw Data'!AE$1,FALSE)</f>
        <v>-7.67584509715142</v>
      </c>
    </row>
    <row r="52" spans="1:66" x14ac:dyDescent="0.45">
      <c r="A52" s="63" t="s">
        <v>82</v>
      </c>
      <c r="B52" s="47">
        <f>VLOOKUP($A52,'Occupancy Raw Data'!$B$8:$BE$45,'Occupancy Raw Data'!G$3,FALSE)</f>
        <v>26.7208208636169</v>
      </c>
      <c r="C52" s="48">
        <f>VLOOKUP($A52,'Occupancy Raw Data'!$B$8:$BE$45,'Occupancy Raw Data'!H$3,FALSE)</f>
        <v>28.978195810175201</v>
      </c>
      <c r="D52" s="48">
        <f>VLOOKUP($A52,'Occupancy Raw Data'!$B$8:$BE$45,'Occupancy Raw Data'!I$3,FALSE)</f>
        <v>44.643009833261999</v>
      </c>
      <c r="E52" s="48">
        <f>VLOOKUP($A52,'Occupancy Raw Data'!$B$8:$BE$45,'Occupancy Raw Data'!J$3,FALSE)</f>
        <v>50.500213766566901</v>
      </c>
      <c r="F52" s="48">
        <f>VLOOKUP($A52,'Occupancy Raw Data'!$B$8:$BE$45,'Occupancy Raw Data'!K$3,FALSE)</f>
        <v>49.927319367250902</v>
      </c>
      <c r="G52" s="49">
        <f>VLOOKUP($A52,'Occupancy Raw Data'!$B$8:$BE$45,'Occupancy Raw Data'!L$3,FALSE)</f>
        <v>40.153911928174402</v>
      </c>
      <c r="H52" s="48">
        <f>VLOOKUP($A52,'Occupancy Raw Data'!$B$8:$BE$45,'Occupancy Raw Data'!N$3,FALSE)</f>
        <v>48.978195810175201</v>
      </c>
      <c r="I52" s="48">
        <f>VLOOKUP($A52,'Occupancy Raw Data'!$B$8:$BE$45,'Occupancy Raw Data'!O$3,FALSE)</f>
        <v>46.891834117144001</v>
      </c>
      <c r="J52" s="49">
        <f>VLOOKUP($A52,'Occupancy Raw Data'!$B$8:$BE$45,'Occupancy Raw Data'!P$3,FALSE)</f>
        <v>47.935014963659597</v>
      </c>
      <c r="K52" s="50">
        <f>VLOOKUP($A52,'Occupancy Raw Data'!$B$8:$BE$45,'Occupancy Raw Data'!R$3,FALSE)</f>
        <v>42.3770842240273</v>
      </c>
      <c r="M52" s="47">
        <f>VLOOKUP($A52,'Occupancy Raw Data'!$B$8:$BE$45,'Occupancy Raw Data'!T$3,FALSE)</f>
        <v>-20.786045249135601</v>
      </c>
      <c r="N52" s="48">
        <f>VLOOKUP($A52,'Occupancy Raw Data'!$B$8:$BE$45,'Occupancy Raw Data'!U$3,FALSE)</f>
        <v>-38.341571353490501</v>
      </c>
      <c r="O52" s="48">
        <f>VLOOKUP($A52,'Occupancy Raw Data'!$B$8:$BE$45,'Occupancy Raw Data'!V$3,FALSE)</f>
        <v>-18.315168862206502</v>
      </c>
      <c r="P52" s="48">
        <f>VLOOKUP($A52,'Occupancy Raw Data'!$B$8:$BE$45,'Occupancy Raw Data'!W$3,FALSE)</f>
        <v>-9.1897109568286197</v>
      </c>
      <c r="Q52" s="48">
        <f>VLOOKUP($A52,'Occupancy Raw Data'!$B$8:$BE$45,'Occupancy Raw Data'!X$3,FALSE)</f>
        <v>-6.9572492760761397</v>
      </c>
      <c r="R52" s="49">
        <f>VLOOKUP($A52,'Occupancy Raw Data'!$B$8:$BE$45,'Occupancy Raw Data'!Y$3,FALSE)</f>
        <v>-17.9375042362846</v>
      </c>
      <c r="S52" s="48">
        <f>VLOOKUP($A52,'Occupancy Raw Data'!$B$8:$BE$45,'Occupancy Raw Data'!AA$3,FALSE)</f>
        <v>5.0161499014431401</v>
      </c>
      <c r="T52" s="48">
        <f>VLOOKUP($A52,'Occupancy Raw Data'!$B$8:$BE$45,'Occupancy Raw Data'!AB$3,FALSE)</f>
        <v>3.95512409890947</v>
      </c>
      <c r="U52" s="49">
        <f>VLOOKUP($A52,'Occupancy Raw Data'!$B$8:$BE$45,'Occupancy Raw Data'!AC$3,FALSE)</f>
        <v>4.4944895972982204</v>
      </c>
      <c r="V52" s="50">
        <f>VLOOKUP($A52,'Occupancy Raw Data'!$B$8:$BE$45,'Occupancy Raw Data'!AE$3,FALSE)</f>
        <v>-11.819635888556499</v>
      </c>
      <c r="X52" s="51">
        <f>VLOOKUP($A52,'ADR Raw Data'!$B$6:$BE$43,'ADR Raw Data'!G$1,FALSE)</f>
        <v>89.716172799999995</v>
      </c>
      <c r="Y52" s="52">
        <f>VLOOKUP($A52,'ADR Raw Data'!$B$6:$BE$43,'ADR Raw Data'!H$1,FALSE)</f>
        <v>92.302714665092907</v>
      </c>
      <c r="Z52" s="52">
        <f>VLOOKUP($A52,'ADR Raw Data'!$B$6:$BE$43,'ADR Raw Data'!I$1,FALSE)</f>
        <v>96.733353763646804</v>
      </c>
      <c r="AA52" s="52">
        <f>VLOOKUP($A52,'ADR Raw Data'!$B$6:$BE$43,'ADR Raw Data'!J$1,FALSE)</f>
        <v>99.576930240433398</v>
      </c>
      <c r="AB52" s="52">
        <f>VLOOKUP($A52,'ADR Raw Data'!$B$6:$BE$43,'ADR Raw Data'!K$1,FALSE)</f>
        <v>99.866722041445399</v>
      </c>
      <c r="AC52" s="53">
        <f>VLOOKUP($A52,'ADR Raw Data'!$B$6:$BE$43,'ADR Raw Data'!L$1,FALSE)</f>
        <v>96.654383304940296</v>
      </c>
      <c r="AD52" s="52">
        <f>VLOOKUP($A52,'ADR Raw Data'!$B$6:$BE$43,'ADR Raw Data'!N$1,FALSE)</f>
        <v>107.79063896648</v>
      </c>
      <c r="AE52" s="52">
        <f>VLOOKUP($A52,'ADR Raw Data'!$B$6:$BE$43,'ADR Raw Data'!O$1,FALSE)</f>
        <v>108.13019146608301</v>
      </c>
      <c r="AF52" s="53">
        <f>VLOOKUP($A52,'ADR Raw Data'!$B$6:$BE$43,'ADR Raw Data'!P$1,FALSE)</f>
        <v>107.956720478059</v>
      </c>
      <c r="AG52" s="54">
        <f>VLOOKUP($A52,'ADR Raw Data'!$B$6:$BE$43,'ADR Raw Data'!R$1,FALSE)</f>
        <v>100.307150639916</v>
      </c>
      <c r="AI52" s="47">
        <f>VLOOKUP($A52,'ADR Raw Data'!$B$6:$BE$43,'ADR Raw Data'!T$1,FALSE)</f>
        <v>-3.2158267563977501</v>
      </c>
      <c r="AJ52" s="48">
        <f>VLOOKUP($A52,'ADR Raw Data'!$B$6:$BE$43,'ADR Raw Data'!U$1,FALSE)</f>
        <v>-1.03509972106295</v>
      </c>
      <c r="AK52" s="48">
        <f>VLOOKUP($A52,'ADR Raw Data'!$B$6:$BE$43,'ADR Raw Data'!V$1,FALSE)</f>
        <v>-5.2458429384699301E-2</v>
      </c>
      <c r="AL52" s="48">
        <f>VLOOKUP($A52,'ADR Raw Data'!$B$6:$BE$43,'ADR Raw Data'!W$1,FALSE)</f>
        <v>3.5336712356446398</v>
      </c>
      <c r="AM52" s="48">
        <f>VLOOKUP($A52,'ADR Raw Data'!$B$6:$BE$43,'ADR Raw Data'!X$1,FALSE)</f>
        <v>3.8635552051806199</v>
      </c>
      <c r="AN52" s="49">
        <f>VLOOKUP($A52,'ADR Raw Data'!$B$6:$BE$43,'ADR Raw Data'!Y$1,FALSE)</f>
        <v>1.45437510825289</v>
      </c>
      <c r="AO52" s="48">
        <f>VLOOKUP($A52,'ADR Raw Data'!$B$6:$BE$43,'ADR Raw Data'!AA$1,FALSE)</f>
        <v>4.4581426223480696</v>
      </c>
      <c r="AP52" s="48">
        <f>VLOOKUP($A52,'ADR Raw Data'!$B$6:$BE$43,'ADR Raw Data'!AB$1,FALSE)</f>
        <v>-3.0266956795791899</v>
      </c>
      <c r="AQ52" s="49">
        <f>VLOOKUP($A52,'ADR Raw Data'!$B$6:$BE$43,'ADR Raw Data'!AC$1,FALSE)</f>
        <v>0.63237763507457601</v>
      </c>
      <c r="AR52" s="50">
        <f>VLOOKUP($A52,'ADR Raw Data'!$B$6:$BE$43,'ADR Raw Data'!AE$1,FALSE)</f>
        <v>1.78903302171185</v>
      </c>
      <c r="AS52" s="40"/>
      <c r="AT52" s="51">
        <f>VLOOKUP($A52,'RevPAR Raw Data'!$B$6:$BE$43,'RevPAR Raw Data'!G$1,FALSE)</f>
        <v>23.972897819581</v>
      </c>
      <c r="AU52" s="52">
        <f>VLOOKUP($A52,'RevPAR Raw Data'!$B$6:$BE$43,'RevPAR Raw Data'!H$1,FALSE)</f>
        <v>26.747661393758001</v>
      </c>
      <c r="AV52" s="52">
        <f>VLOOKUP($A52,'RevPAR Raw Data'!$B$6:$BE$43,'RevPAR Raw Data'!I$1,FALSE)</f>
        <v>43.184680632749</v>
      </c>
      <c r="AW52" s="52">
        <f>VLOOKUP($A52,'RevPAR Raw Data'!$B$6:$BE$43,'RevPAR Raw Data'!J$1,FALSE)</f>
        <v>50.286562633604099</v>
      </c>
      <c r="AX52" s="52">
        <f>VLOOKUP($A52,'RevPAR Raw Data'!$B$6:$BE$43,'RevPAR Raw Data'!K$1,FALSE)</f>
        <v>49.860777255237203</v>
      </c>
      <c r="AY52" s="53">
        <f>VLOOKUP($A52,'RevPAR Raw Data'!$B$6:$BE$43,'RevPAR Raw Data'!L$1,FALSE)</f>
        <v>38.810515946985802</v>
      </c>
      <c r="AZ52" s="52">
        <f>VLOOKUP($A52,'RevPAR Raw Data'!$B$6:$BE$43,'RevPAR Raw Data'!N$1,FALSE)</f>
        <v>52.793910218041802</v>
      </c>
      <c r="BA52" s="52">
        <f>VLOOKUP($A52,'RevPAR Raw Data'!$B$6:$BE$43,'RevPAR Raw Data'!O$1,FALSE)</f>
        <v>50.704230012825903</v>
      </c>
      <c r="BB52" s="53">
        <f>VLOOKUP($A52,'RevPAR Raw Data'!$B$6:$BE$43,'RevPAR Raw Data'!P$1,FALSE)</f>
        <v>51.749070115433902</v>
      </c>
      <c r="BC52" s="54">
        <f>VLOOKUP($A52,'RevPAR Raw Data'!$B$6:$BE$43,'RevPAR Raw Data'!R$1,FALSE)</f>
        <v>42.507245709399598</v>
      </c>
      <c r="BE52" s="47">
        <f>VLOOKUP($A52,'RevPAR Raw Data'!$B$6:$BE$43,'RevPAR Raw Data'!T$1,FALSE)</f>
        <v>-23.333428800814701</v>
      </c>
      <c r="BF52" s="48">
        <f>VLOOKUP($A52,'RevPAR Raw Data'!$B$6:$BE$43,'RevPAR Raw Data'!U$1,FALSE)</f>
        <v>-38.9797975764223</v>
      </c>
      <c r="BG52" s="48">
        <f>VLOOKUP($A52,'RevPAR Raw Data'!$B$6:$BE$43,'RevPAR Raw Data'!V$1,FALSE)</f>
        <v>-18.358019441666901</v>
      </c>
      <c r="BH52" s="48">
        <f>VLOOKUP($A52,'RevPAR Raw Data'!$B$6:$BE$43,'RevPAR Raw Data'!W$1,FALSE)</f>
        <v>-5.9807738939043098</v>
      </c>
      <c r="BI52" s="48">
        <f>VLOOKUP($A52,'RevPAR Raw Data'!$B$6:$BE$43,'RevPAR Raw Data'!X$1,FALSE)</f>
        <v>-3.3624912374387499</v>
      </c>
      <c r="BJ52" s="49">
        <f>VLOOKUP($A52,'RevPAR Raw Data'!$B$6:$BE$43,'RevPAR Raw Data'!Y$1,FALSE)</f>
        <v>-16.744007724686</v>
      </c>
      <c r="BK52" s="48">
        <f>VLOOKUP($A52,'RevPAR Raw Data'!$B$6:$BE$43,'RevPAR Raw Data'!AA$1,FALSE)</f>
        <v>9.6979196405483208</v>
      </c>
      <c r="BL52" s="48">
        <f>VLOOKUP($A52,'RevPAR Raw Data'!$B$6:$BE$43,'RevPAR Raw Data'!AB$1,FALSE)</f>
        <v>0.80871884910659098</v>
      </c>
      <c r="BM52" s="49">
        <f>VLOOKUP($A52,'RevPAR Raw Data'!$B$6:$BE$43,'RevPAR Raw Data'!AC$1,FALSE)</f>
        <v>5.1552893793968604</v>
      </c>
      <c r="BN52" s="50">
        <f>VLOOKUP($A52,'RevPAR Raw Data'!$B$6:$BE$43,'RevPAR Raw Data'!AE$1,FALSE)</f>
        <v>-10.242060055936999</v>
      </c>
    </row>
    <row r="53" spans="1:66" x14ac:dyDescent="0.45">
      <c r="A53" s="63" t="s">
        <v>83</v>
      </c>
      <c r="B53" s="47">
        <f>VLOOKUP($A53,'Occupancy Raw Data'!$B$8:$BE$45,'Occupancy Raw Data'!G$3,FALSE)</f>
        <v>31.456265866605101</v>
      </c>
      <c r="C53" s="48">
        <f>VLOOKUP($A53,'Occupancy Raw Data'!$B$8:$BE$45,'Occupancy Raw Data'!H$3,FALSE)</f>
        <v>31.710131548580598</v>
      </c>
      <c r="D53" s="48">
        <f>VLOOKUP($A53,'Occupancy Raw Data'!$B$8:$BE$45,'Occupancy Raw Data'!I$3,FALSE)</f>
        <v>41.518578352180903</v>
      </c>
      <c r="E53" s="48">
        <f>VLOOKUP($A53,'Occupancy Raw Data'!$B$8:$BE$45,'Occupancy Raw Data'!J$3,FALSE)</f>
        <v>46.549734594968797</v>
      </c>
      <c r="F53" s="48">
        <f>VLOOKUP($A53,'Occupancy Raw Data'!$B$8:$BE$45,'Occupancy Raw Data'!K$3,FALSE)</f>
        <v>47.195938149088299</v>
      </c>
      <c r="G53" s="49">
        <f>VLOOKUP($A53,'Occupancy Raw Data'!$B$8:$BE$45,'Occupancy Raw Data'!L$3,FALSE)</f>
        <v>39.686129702284703</v>
      </c>
      <c r="H53" s="48">
        <f>VLOOKUP($A53,'Occupancy Raw Data'!$B$8:$BE$45,'Occupancy Raw Data'!N$3,FALSE)</f>
        <v>43.664897299792202</v>
      </c>
      <c r="I53" s="48">
        <f>VLOOKUP($A53,'Occupancy Raw Data'!$B$8:$BE$45,'Occupancy Raw Data'!O$3,FALSE)</f>
        <v>40.133856450496097</v>
      </c>
      <c r="J53" s="49">
        <f>VLOOKUP($A53,'Occupancy Raw Data'!$B$8:$BE$45,'Occupancy Raw Data'!P$3,FALSE)</f>
        <v>41.899376875144199</v>
      </c>
      <c r="K53" s="50">
        <f>VLOOKUP($A53,'Occupancy Raw Data'!$B$8:$BE$45,'Occupancy Raw Data'!R$3,FALSE)</f>
        <v>40.318486037387402</v>
      </c>
      <c r="M53" s="47">
        <f>VLOOKUP($A53,'Occupancy Raw Data'!$B$8:$BE$45,'Occupancy Raw Data'!T$3,FALSE)</f>
        <v>-15.014632243337999</v>
      </c>
      <c r="N53" s="48">
        <f>VLOOKUP($A53,'Occupancy Raw Data'!$B$8:$BE$45,'Occupancy Raw Data'!U$3,FALSE)</f>
        <v>-27.046305070709099</v>
      </c>
      <c r="O53" s="48">
        <f>VLOOKUP($A53,'Occupancy Raw Data'!$B$8:$BE$45,'Occupancy Raw Data'!V$3,FALSE)</f>
        <v>-16.515570554607599</v>
      </c>
      <c r="P53" s="48">
        <f>VLOOKUP($A53,'Occupancy Raw Data'!$B$8:$BE$45,'Occupancy Raw Data'!W$3,FALSE)</f>
        <v>-5.7367874451880896</v>
      </c>
      <c r="Q53" s="48">
        <f>VLOOKUP($A53,'Occupancy Raw Data'!$B$8:$BE$45,'Occupancy Raw Data'!X$3,FALSE)</f>
        <v>-0.77758938587832305</v>
      </c>
      <c r="R53" s="49">
        <f>VLOOKUP($A53,'Occupancy Raw Data'!$B$8:$BE$45,'Occupancy Raw Data'!Y$3,FALSE)</f>
        <v>-12.6473775574709</v>
      </c>
      <c r="S53" s="48">
        <f>VLOOKUP($A53,'Occupancy Raw Data'!$B$8:$BE$45,'Occupancy Raw Data'!AA$3,FALSE)</f>
        <v>5.3700978684700997</v>
      </c>
      <c r="T53" s="48">
        <f>VLOOKUP($A53,'Occupancy Raw Data'!$B$8:$BE$45,'Occupancy Raw Data'!AB$3,FALSE)</f>
        <v>-3.2596037383603802</v>
      </c>
      <c r="U53" s="49">
        <f>VLOOKUP($A53,'Occupancy Raw Data'!$B$8:$BE$45,'Occupancy Raw Data'!AC$3,FALSE)</f>
        <v>1.05282299156979</v>
      </c>
      <c r="V53" s="50">
        <f>VLOOKUP($A53,'Occupancy Raw Data'!$B$8:$BE$45,'Occupancy Raw Data'!AE$3,FALSE)</f>
        <v>-8.9835619058344705</v>
      </c>
      <c r="X53" s="51">
        <f>VLOOKUP($A53,'ADR Raw Data'!$B$6:$BE$43,'ADR Raw Data'!G$1,FALSE)</f>
        <v>86.719236977256003</v>
      </c>
      <c r="Y53" s="52">
        <f>VLOOKUP($A53,'ADR Raw Data'!$B$6:$BE$43,'ADR Raw Data'!H$1,FALSE)</f>
        <v>86.792452692867499</v>
      </c>
      <c r="Z53" s="52">
        <f>VLOOKUP($A53,'ADR Raw Data'!$B$6:$BE$43,'ADR Raw Data'!I$1,FALSE)</f>
        <v>90.548310172317898</v>
      </c>
      <c r="AA53" s="52">
        <f>VLOOKUP($A53,'ADR Raw Data'!$B$6:$BE$43,'ADR Raw Data'!J$1,FALSE)</f>
        <v>94.802786316311298</v>
      </c>
      <c r="AB53" s="52">
        <f>VLOOKUP($A53,'ADR Raw Data'!$B$6:$BE$43,'ADR Raw Data'!K$1,FALSE)</f>
        <v>93.017129584352006</v>
      </c>
      <c r="AC53" s="53">
        <f>VLOOKUP($A53,'ADR Raw Data'!$B$6:$BE$43,'ADR Raw Data'!L$1,FALSE)</f>
        <v>90.926356129332405</v>
      </c>
      <c r="AD53" s="52">
        <f>VLOOKUP($A53,'ADR Raw Data'!$B$6:$BE$43,'ADR Raw Data'!N$1,FALSE)</f>
        <v>95.609323467230396</v>
      </c>
      <c r="AE53" s="52">
        <f>VLOOKUP($A53,'ADR Raw Data'!$B$6:$BE$43,'ADR Raw Data'!O$1,FALSE)</f>
        <v>94.739959746981</v>
      </c>
      <c r="AF53" s="53">
        <f>VLOOKUP($A53,'ADR Raw Data'!$B$6:$BE$43,'ADR Raw Data'!P$1,FALSE)</f>
        <v>95.192957862847706</v>
      </c>
      <c r="AG53" s="54">
        <f>VLOOKUP($A53,'ADR Raw Data'!$B$6:$BE$43,'ADR Raw Data'!R$1,FALSE)</f>
        <v>92.193183416468997</v>
      </c>
      <c r="AI53" s="47">
        <f>VLOOKUP($A53,'ADR Raw Data'!$B$6:$BE$43,'ADR Raw Data'!T$1,FALSE)</f>
        <v>1.54625563388917</v>
      </c>
      <c r="AJ53" s="48">
        <f>VLOOKUP($A53,'ADR Raw Data'!$B$6:$BE$43,'ADR Raw Data'!U$1,FALSE)</f>
        <v>-3.1743846850725199</v>
      </c>
      <c r="AK53" s="48">
        <f>VLOOKUP($A53,'ADR Raw Data'!$B$6:$BE$43,'ADR Raw Data'!V$1,FALSE)</f>
        <v>0.81379397305249301</v>
      </c>
      <c r="AL53" s="48">
        <f>VLOOKUP($A53,'ADR Raw Data'!$B$6:$BE$43,'ADR Raw Data'!W$1,FALSE)</f>
        <v>6.4453577863579996</v>
      </c>
      <c r="AM53" s="48">
        <f>VLOOKUP($A53,'ADR Raw Data'!$B$6:$BE$43,'ADR Raw Data'!X$1,FALSE)</f>
        <v>7.5308446801814197</v>
      </c>
      <c r="AN53" s="49">
        <f>VLOOKUP($A53,'ADR Raw Data'!$B$6:$BE$43,'ADR Raw Data'!Y$1,FALSE)</f>
        <v>3.0854090944965802</v>
      </c>
      <c r="AO53" s="48">
        <f>VLOOKUP($A53,'ADR Raw Data'!$B$6:$BE$43,'ADR Raw Data'!AA$1,FALSE)</f>
        <v>5.5674755451804998</v>
      </c>
      <c r="AP53" s="48">
        <f>VLOOKUP($A53,'ADR Raw Data'!$B$6:$BE$43,'ADR Raw Data'!AB$1,FALSE)</f>
        <v>4.9191627162807201</v>
      </c>
      <c r="AQ53" s="49">
        <f>VLOOKUP($A53,'ADR Raw Data'!$B$6:$BE$43,'ADR Raw Data'!AC$1,FALSE)</f>
        <v>5.26414320294265</v>
      </c>
      <c r="AR53" s="50">
        <f>VLOOKUP($A53,'ADR Raw Data'!$B$6:$BE$43,'ADR Raw Data'!AE$1,FALSE)</f>
        <v>3.8204577866668599</v>
      </c>
      <c r="AS53" s="40"/>
      <c r="AT53" s="51">
        <f>VLOOKUP($A53,'RevPAR Raw Data'!$B$6:$BE$43,'RevPAR Raw Data'!G$1,FALSE)</f>
        <v>27.278633741057</v>
      </c>
      <c r="AU53" s="52">
        <f>VLOOKUP($A53,'RevPAR Raw Data'!$B$6:$BE$43,'RevPAR Raw Data'!H$1,FALSE)</f>
        <v>27.5220009231479</v>
      </c>
      <c r="AV53" s="52">
        <f>VLOOKUP($A53,'RevPAR Raw Data'!$B$6:$BE$43,'RevPAR Raw Data'!I$1,FALSE)</f>
        <v>37.594371105469598</v>
      </c>
      <c r="AW53" s="52">
        <f>VLOOKUP($A53,'RevPAR Raw Data'!$B$6:$BE$43,'RevPAR Raw Data'!J$1,FALSE)</f>
        <v>44.130445418878303</v>
      </c>
      <c r="AX53" s="52">
        <f>VLOOKUP($A53,'RevPAR Raw Data'!$B$6:$BE$43,'RevPAR Raw Data'!K$1,FALSE)</f>
        <v>43.900306946688197</v>
      </c>
      <c r="AY53" s="53">
        <f>VLOOKUP($A53,'RevPAR Raw Data'!$B$6:$BE$43,'RevPAR Raw Data'!L$1,FALSE)</f>
        <v>36.085151627048198</v>
      </c>
      <c r="AZ53" s="52">
        <f>VLOOKUP($A53,'RevPAR Raw Data'!$B$6:$BE$43,'RevPAR Raw Data'!N$1,FALSE)</f>
        <v>41.747712900992298</v>
      </c>
      <c r="BA53" s="52">
        <f>VLOOKUP($A53,'RevPAR Raw Data'!$B$6:$BE$43,'RevPAR Raw Data'!O$1,FALSE)</f>
        <v>38.0227994461112</v>
      </c>
      <c r="BB53" s="53">
        <f>VLOOKUP($A53,'RevPAR Raw Data'!$B$6:$BE$43,'RevPAR Raw Data'!P$1,FALSE)</f>
        <v>39.885256173551802</v>
      </c>
      <c r="BC53" s="54">
        <f>VLOOKUP($A53,'RevPAR Raw Data'!$B$6:$BE$43,'RevPAR Raw Data'!R$1,FALSE)</f>
        <v>37.170895783192101</v>
      </c>
      <c r="BE53" s="47">
        <f>VLOOKUP($A53,'RevPAR Raw Data'!$B$6:$BE$43,'RevPAR Raw Data'!T$1,FALSE)</f>
        <v>-13.700541206419199</v>
      </c>
      <c r="BF53" s="48">
        <f>VLOOKUP($A53,'RevPAR Raw Data'!$B$6:$BE$43,'RevPAR Raw Data'!U$1,FALSE)</f>
        <v>-29.362135989738999</v>
      </c>
      <c r="BG53" s="48">
        <f>VLOOKUP($A53,'RevPAR Raw Data'!$B$6:$BE$43,'RevPAR Raw Data'!V$1,FALSE)</f>
        <v>-15.8361792993437</v>
      </c>
      <c r="BH53" s="48">
        <f>VLOOKUP($A53,'RevPAR Raw Data'!$B$6:$BE$43,'RevPAR Raw Data'!W$1,FALSE)</f>
        <v>0.33881386488467002</v>
      </c>
      <c r="BI53" s="48">
        <f>VLOOKUP($A53,'RevPAR Raw Data'!$B$6:$BE$43,'RevPAR Raw Data'!X$1,FALSE)</f>
        <v>6.6946962454030201</v>
      </c>
      <c r="BJ53" s="49">
        <f>VLOOKUP($A53,'RevPAR Raw Data'!$B$6:$BE$43,'RevPAR Raw Data'!Y$1,FALSE)</f>
        <v>-9.9521918003479204</v>
      </c>
      <c r="BK53" s="48">
        <f>VLOOKUP($A53,'RevPAR Raw Data'!$B$6:$BE$43,'RevPAR Raw Data'!AA$1,FALSE)</f>
        <v>11.236552299229899</v>
      </c>
      <c r="BL53" s="48">
        <f>VLOOKUP($A53,'RevPAR Raw Data'!$B$6:$BE$43,'RevPAR Raw Data'!AB$1,FALSE)</f>
        <v>1.49921376612441</v>
      </c>
      <c r="BM53" s="49">
        <f>VLOOKUP($A53,'RevPAR Raw Data'!$B$6:$BE$43,'RevPAR Raw Data'!AC$1,FALSE)</f>
        <v>6.3723883044621799</v>
      </c>
      <c r="BN53" s="50">
        <f>VLOOKUP($A53,'RevPAR Raw Data'!$B$6:$BE$43,'RevPAR Raw Data'!AE$1,FALSE)</f>
        <v>-5.5063173095190896</v>
      </c>
    </row>
    <row r="54" spans="1:66" x14ac:dyDescent="0.45">
      <c r="A54" s="66" t="s">
        <v>84</v>
      </c>
      <c r="B54" s="47">
        <f>VLOOKUP($A54,'Occupancy Raw Data'!$B$8:$BE$45,'Occupancy Raw Data'!G$3,FALSE)</f>
        <v>21.227592466530499</v>
      </c>
      <c r="C54" s="48">
        <f>VLOOKUP($A54,'Occupancy Raw Data'!$B$8:$BE$45,'Occupancy Raw Data'!H$3,FALSE)</f>
        <v>26.072157930565002</v>
      </c>
      <c r="D54" s="48">
        <f>VLOOKUP($A54,'Occupancy Raw Data'!$B$8:$BE$45,'Occupancy Raw Data'!I$3,FALSE)</f>
        <v>45.461765373269699</v>
      </c>
      <c r="E54" s="48">
        <f>VLOOKUP($A54,'Occupancy Raw Data'!$B$8:$BE$45,'Occupancy Raw Data'!J$3,FALSE)</f>
        <v>52.893124574540501</v>
      </c>
      <c r="F54" s="48">
        <f>VLOOKUP($A54,'Occupancy Raw Data'!$B$8:$BE$45,'Occupancy Raw Data'!K$3,FALSE)</f>
        <v>50.124801452234998</v>
      </c>
      <c r="G54" s="49">
        <f>VLOOKUP($A54,'Occupancy Raw Data'!$B$8:$BE$45,'Occupancy Raw Data'!L$3,FALSE)</f>
        <v>39.155888359428097</v>
      </c>
      <c r="H54" s="48">
        <f>VLOOKUP($A54,'Occupancy Raw Data'!$B$8:$BE$45,'Occupancy Raw Data'!N$3,FALSE)</f>
        <v>45.5979124120717</v>
      </c>
      <c r="I54" s="48">
        <f>VLOOKUP($A54,'Occupancy Raw Data'!$B$8:$BE$45,'Occupancy Raw Data'!O$3,FALSE)</f>
        <v>41.819832085318801</v>
      </c>
      <c r="J54" s="49">
        <f>VLOOKUP($A54,'Occupancy Raw Data'!$B$8:$BE$45,'Occupancy Raw Data'!P$3,FALSE)</f>
        <v>43.708872248695201</v>
      </c>
      <c r="K54" s="50">
        <f>VLOOKUP($A54,'Occupancy Raw Data'!$B$8:$BE$45,'Occupancy Raw Data'!R$3,FALSE)</f>
        <v>40.456740899218701</v>
      </c>
      <c r="M54" s="47">
        <f>VLOOKUP($A54,'Occupancy Raw Data'!$B$8:$BE$45,'Occupancy Raw Data'!T$3,FALSE)</f>
        <v>-33.118331563023403</v>
      </c>
      <c r="N54" s="48">
        <f>VLOOKUP($A54,'Occupancy Raw Data'!$B$8:$BE$45,'Occupancy Raw Data'!U$3,FALSE)</f>
        <v>-41.907509463557403</v>
      </c>
      <c r="O54" s="48">
        <f>VLOOKUP($A54,'Occupancy Raw Data'!$B$8:$BE$45,'Occupancy Raw Data'!V$3,FALSE)</f>
        <v>-17.120074724794399</v>
      </c>
      <c r="P54" s="48">
        <f>VLOOKUP($A54,'Occupancy Raw Data'!$B$8:$BE$45,'Occupancy Raw Data'!W$3,FALSE)</f>
        <v>-1.3806547434866001</v>
      </c>
      <c r="Q54" s="48">
        <f>VLOOKUP($A54,'Occupancy Raw Data'!$B$8:$BE$45,'Occupancy Raw Data'!X$3,FALSE)</f>
        <v>-0.76418301320317505</v>
      </c>
      <c r="R54" s="49">
        <f>VLOOKUP($A54,'Occupancy Raw Data'!$B$8:$BE$45,'Occupancy Raw Data'!Y$3,FALSE)</f>
        <v>-16.9075624930739</v>
      </c>
      <c r="S54" s="48">
        <f>VLOOKUP($A54,'Occupancy Raw Data'!$B$8:$BE$45,'Occupancy Raw Data'!AA$3,FALSE)</f>
        <v>4.3604810769779201</v>
      </c>
      <c r="T54" s="48">
        <f>VLOOKUP($A54,'Occupancy Raw Data'!$B$8:$BE$45,'Occupancy Raw Data'!AB$3,FALSE)</f>
        <v>3.5521531836759102</v>
      </c>
      <c r="U54" s="49">
        <f>VLOOKUP($A54,'Occupancy Raw Data'!$B$8:$BE$45,'Occupancy Raw Data'!AC$3,FALSE)</f>
        <v>3.97221591911857</v>
      </c>
      <c r="V54" s="50">
        <f>VLOOKUP($A54,'Occupancy Raw Data'!$B$8:$BE$45,'Occupancy Raw Data'!AE$3,FALSE)</f>
        <v>-11.4155875535932</v>
      </c>
      <c r="X54" s="51">
        <f>VLOOKUP($A54,'ADR Raw Data'!$B$6:$BE$43,'ADR Raw Data'!G$1,FALSE)</f>
        <v>98.673746659540299</v>
      </c>
      <c r="Y54" s="52">
        <f>VLOOKUP($A54,'ADR Raw Data'!$B$6:$BE$43,'ADR Raw Data'!H$1,FALSE)</f>
        <v>94.6886292428198</v>
      </c>
      <c r="Z54" s="52">
        <f>VLOOKUP($A54,'ADR Raw Data'!$B$6:$BE$43,'ADR Raw Data'!I$1,FALSE)</f>
        <v>97.229588220613905</v>
      </c>
      <c r="AA54" s="52">
        <f>VLOOKUP($A54,'ADR Raw Data'!$B$6:$BE$43,'ADR Raw Data'!J$1,FALSE)</f>
        <v>100.068419133419</v>
      </c>
      <c r="AB54" s="52">
        <f>VLOOKUP($A54,'ADR Raw Data'!$B$6:$BE$43,'ADR Raw Data'!K$1,FALSE)</f>
        <v>101.63846536894501</v>
      </c>
      <c r="AC54" s="53">
        <f>VLOOKUP($A54,'ADR Raw Data'!$B$6:$BE$43,'ADR Raw Data'!L$1,FALSE)</f>
        <v>98.943539638386596</v>
      </c>
      <c r="AD54" s="52">
        <f>VLOOKUP($A54,'ADR Raw Data'!$B$6:$BE$43,'ADR Raw Data'!N$1,FALSE)</f>
        <v>113.247984573276</v>
      </c>
      <c r="AE54" s="52">
        <f>VLOOKUP($A54,'ADR Raw Data'!$B$6:$BE$43,'ADR Raw Data'!O$1,FALSE)</f>
        <v>111.971749864351</v>
      </c>
      <c r="AF54" s="53">
        <f>VLOOKUP($A54,'ADR Raw Data'!$B$6:$BE$43,'ADR Raw Data'!P$1,FALSE)</f>
        <v>112.63744581440599</v>
      </c>
      <c r="AG54" s="54">
        <f>VLOOKUP($A54,'ADR Raw Data'!$B$6:$BE$43,'ADR Raw Data'!R$1,FALSE)</f>
        <v>103.17059572933699</v>
      </c>
      <c r="AI54" s="47">
        <f>VLOOKUP($A54,'ADR Raw Data'!$B$6:$BE$43,'ADR Raw Data'!T$1,FALSE)</f>
        <v>-2.4073719094847399</v>
      </c>
      <c r="AJ54" s="48">
        <f>VLOOKUP($A54,'ADR Raw Data'!$B$6:$BE$43,'ADR Raw Data'!U$1,FALSE)</f>
        <v>-5.30278530095873</v>
      </c>
      <c r="AK54" s="48">
        <f>VLOOKUP($A54,'ADR Raw Data'!$B$6:$BE$43,'ADR Raw Data'!V$1,FALSE)</f>
        <v>-4.1011448850688401</v>
      </c>
      <c r="AL54" s="48">
        <f>VLOOKUP($A54,'ADR Raw Data'!$B$6:$BE$43,'ADR Raw Data'!W$1,FALSE)</f>
        <v>1.3607933825691201</v>
      </c>
      <c r="AM54" s="48">
        <f>VLOOKUP($A54,'ADR Raw Data'!$B$6:$BE$43,'ADR Raw Data'!X$1,FALSE)</f>
        <v>0.64963303760104796</v>
      </c>
      <c r="AN54" s="49">
        <f>VLOOKUP($A54,'ADR Raw Data'!$B$6:$BE$43,'ADR Raw Data'!Y$1,FALSE)</f>
        <v>-1.4417524057217099</v>
      </c>
      <c r="AO54" s="48">
        <f>VLOOKUP($A54,'ADR Raw Data'!$B$6:$BE$43,'ADR Raw Data'!AA$1,FALSE)</f>
        <v>1.2105597421991601</v>
      </c>
      <c r="AP54" s="48">
        <f>VLOOKUP($A54,'ADR Raw Data'!$B$6:$BE$43,'ADR Raw Data'!AB$1,FALSE)</f>
        <v>-6.12467932645494</v>
      </c>
      <c r="AQ54" s="49">
        <f>VLOOKUP($A54,'ADR Raw Data'!$B$6:$BE$43,'ADR Raw Data'!AC$1,FALSE)</f>
        <v>-2.4277499897624399</v>
      </c>
      <c r="AR54" s="50">
        <f>VLOOKUP($A54,'ADR Raw Data'!$B$6:$BE$43,'ADR Raw Data'!AE$1,FALSE)</f>
        <v>-1.13003349543081</v>
      </c>
      <c r="AS54" s="40"/>
      <c r="AT54" s="51">
        <f>VLOOKUP($A54,'RevPAR Raw Data'!$B$6:$BE$43,'RevPAR Raw Data'!G$1,FALSE)</f>
        <v>20.946060812343902</v>
      </c>
      <c r="AU54" s="52">
        <f>VLOOKUP($A54,'RevPAR Raw Data'!$B$6:$BE$43,'RevPAR Raw Data'!H$1,FALSE)</f>
        <v>24.687368958475101</v>
      </c>
      <c r="AV54" s="52">
        <f>VLOOKUP($A54,'RevPAR Raw Data'!$B$6:$BE$43,'RevPAR Raw Data'!I$1,FALSE)</f>
        <v>44.202287270251801</v>
      </c>
      <c r="AW54" s="52">
        <f>VLOOKUP($A54,'RevPAR Raw Data'!$B$6:$BE$43,'RevPAR Raw Data'!J$1,FALSE)</f>
        <v>52.929313592012697</v>
      </c>
      <c r="AX54" s="52">
        <f>VLOOKUP($A54,'RevPAR Raw Data'!$B$6:$BE$43,'RevPAR Raw Data'!K$1,FALSE)</f>
        <v>50.946078965282503</v>
      </c>
      <c r="AY54" s="53">
        <f>VLOOKUP($A54,'RevPAR Raw Data'!$B$6:$BE$43,'RevPAR Raw Data'!L$1,FALSE)</f>
        <v>38.742221919673199</v>
      </c>
      <c r="AZ54" s="52">
        <f>VLOOKUP($A54,'RevPAR Raw Data'!$B$6:$BE$43,'RevPAR Raw Data'!N$1,FALSE)</f>
        <v>51.638716814159203</v>
      </c>
      <c r="BA54" s="52">
        <f>VLOOKUP($A54,'RevPAR Raw Data'!$B$6:$BE$43,'RevPAR Raw Data'!O$1,FALSE)</f>
        <v>46.826397776264997</v>
      </c>
      <c r="BB54" s="53">
        <f>VLOOKUP($A54,'RevPAR Raw Data'!$B$6:$BE$43,'RevPAR Raw Data'!P$1,FALSE)</f>
        <v>49.232557295212104</v>
      </c>
      <c r="BC54" s="54">
        <f>VLOOKUP($A54,'RevPAR Raw Data'!$B$6:$BE$43,'RevPAR Raw Data'!R$1,FALSE)</f>
        <v>41.739460598398601</v>
      </c>
      <c r="BE54" s="47">
        <f>VLOOKUP($A54,'RevPAR Raw Data'!$B$6:$BE$43,'RevPAR Raw Data'!T$1,FALSE)</f>
        <v>-34.728422061569901</v>
      </c>
      <c r="BF54" s="48">
        <f>VLOOKUP($A54,'RevPAR Raw Data'!$B$6:$BE$43,'RevPAR Raw Data'!U$1,FALSE)</f>
        <v>-44.988029512684697</v>
      </c>
      <c r="BG54" s="48">
        <f>VLOOKUP($A54,'RevPAR Raw Data'!$B$6:$BE$43,'RevPAR Raw Data'!V$1,FALSE)</f>
        <v>-20.519100540967401</v>
      </c>
      <c r="BH54" s="48">
        <f>VLOOKUP($A54,'RevPAR Raw Data'!$B$6:$BE$43,'RevPAR Raw Data'!W$1,FALSE)</f>
        <v>-3.8649219302970501E-2</v>
      </c>
      <c r="BI54" s="48">
        <f>VLOOKUP($A54,'RevPAR Raw Data'!$B$6:$BE$43,'RevPAR Raw Data'!X$1,FALSE)</f>
        <v>-0.11951436092363001</v>
      </c>
      <c r="BJ54" s="49">
        <f>VLOOKUP($A54,'RevPAR Raw Data'!$B$6:$BE$43,'RevPAR Raw Data'!Y$1,FALSE)</f>
        <v>-18.105549709802801</v>
      </c>
      <c r="BK54" s="48">
        <f>VLOOKUP($A54,'RevPAR Raw Data'!$B$6:$BE$43,'RevPAR Raw Data'!AA$1,FALSE)</f>
        <v>5.62382704766119</v>
      </c>
      <c r="BL54" s="48">
        <f>VLOOKUP($A54,'RevPAR Raw Data'!$B$6:$BE$43,'RevPAR Raw Data'!AB$1,FALSE)</f>
        <v>-2.7900841344636298</v>
      </c>
      <c r="BM54" s="49">
        <f>VLOOKUP($A54,'RevPAR Raw Data'!$B$6:$BE$43,'RevPAR Raw Data'!AC$1,FALSE)</f>
        <v>1.4480304577863801</v>
      </c>
      <c r="BN54" s="50">
        <f>VLOOKUP($A54,'RevPAR Raw Data'!$B$6:$BE$43,'RevPAR Raw Data'!AE$1,FALSE)</f>
        <v>-12.416621085968201</v>
      </c>
    </row>
    <row r="55" spans="1:66" x14ac:dyDescent="0.45">
      <c r="A55" s="63" t="s">
        <v>85</v>
      </c>
      <c r="B55" s="47">
        <f>VLOOKUP($A55,'Occupancy Raw Data'!$B$8:$BE$45,'Occupancy Raw Data'!G$3,FALSE)</f>
        <v>28.699242945629699</v>
      </c>
      <c r="C55" s="48">
        <f>VLOOKUP($A55,'Occupancy Raw Data'!$B$8:$BE$45,'Occupancy Raw Data'!H$3,FALSE)</f>
        <v>28.286304198210502</v>
      </c>
      <c r="D55" s="48">
        <f>VLOOKUP($A55,'Occupancy Raw Data'!$B$8:$BE$45,'Occupancy Raw Data'!I$3,FALSE)</f>
        <v>35.925671025464503</v>
      </c>
      <c r="E55" s="48">
        <f>VLOOKUP($A55,'Occupancy Raw Data'!$B$8:$BE$45,'Occupancy Raw Data'!J$3,FALSE)</f>
        <v>41.9132828630419</v>
      </c>
      <c r="F55" s="48">
        <f>VLOOKUP($A55,'Occupancy Raw Data'!$B$8:$BE$45,'Occupancy Raw Data'!K$3,FALSE)</f>
        <v>41.9132828630419</v>
      </c>
      <c r="G55" s="49">
        <f>VLOOKUP($A55,'Occupancy Raw Data'!$B$8:$BE$45,'Occupancy Raw Data'!L$3,FALSE)</f>
        <v>35.347556779077699</v>
      </c>
      <c r="H55" s="48">
        <f>VLOOKUP($A55,'Occupancy Raw Data'!$B$8:$BE$45,'Occupancy Raw Data'!N$3,FALSE)</f>
        <v>38.3344803854094</v>
      </c>
      <c r="I55" s="48">
        <f>VLOOKUP($A55,'Occupancy Raw Data'!$B$8:$BE$45,'Occupancy Raw Data'!O$3,FALSE)</f>
        <v>35.443909153475502</v>
      </c>
      <c r="J55" s="49">
        <f>VLOOKUP($A55,'Occupancy Raw Data'!$B$8:$BE$45,'Occupancy Raw Data'!P$3,FALSE)</f>
        <v>36.889194769442497</v>
      </c>
      <c r="K55" s="50">
        <f>VLOOKUP($A55,'Occupancy Raw Data'!$B$8:$BE$45,'Occupancy Raw Data'!R$3,FALSE)</f>
        <v>35.788024776324797</v>
      </c>
      <c r="M55" s="47">
        <f>VLOOKUP($A55,'Occupancy Raw Data'!$B$8:$BE$45,'Occupancy Raw Data'!T$3,FALSE)</f>
        <v>-12.2105263157894</v>
      </c>
      <c r="N55" s="48">
        <f>VLOOKUP($A55,'Occupancy Raw Data'!$B$8:$BE$45,'Occupancy Raw Data'!U$3,FALSE)</f>
        <v>-22.889305816135</v>
      </c>
      <c r="O55" s="48">
        <f>VLOOKUP($A55,'Occupancy Raw Data'!$B$8:$BE$45,'Occupancy Raw Data'!V$3,FALSE)</f>
        <v>-21.6216216216216</v>
      </c>
      <c r="P55" s="48">
        <f>VLOOKUP($A55,'Occupancy Raw Data'!$B$8:$BE$45,'Occupancy Raw Data'!W$3,FALSE)</f>
        <v>-7.5872534142640298</v>
      </c>
      <c r="Q55" s="48">
        <f>VLOOKUP($A55,'Occupancy Raw Data'!$B$8:$BE$45,'Occupancy Raw Data'!X$3,FALSE)</f>
        <v>3.5714285714285698</v>
      </c>
      <c r="R55" s="49">
        <f>VLOOKUP($A55,'Occupancy Raw Data'!$B$8:$BE$45,'Occupancy Raw Data'!Y$3,FALSE)</f>
        <v>-12.084902430674401</v>
      </c>
      <c r="S55" s="48">
        <f>VLOOKUP($A55,'Occupancy Raw Data'!$B$8:$BE$45,'Occupancy Raw Data'!AA$3,FALSE)</f>
        <v>3.5315985130111498</v>
      </c>
      <c r="T55" s="48">
        <f>VLOOKUP($A55,'Occupancy Raw Data'!$B$8:$BE$45,'Occupancy Raw Data'!AB$3,FALSE)</f>
        <v>-9.9650349650349597</v>
      </c>
      <c r="U55" s="49">
        <f>VLOOKUP($A55,'Occupancy Raw Data'!$B$8:$BE$45,'Occupancy Raw Data'!AC$3,FALSE)</f>
        <v>-3.42342342342342</v>
      </c>
      <c r="V55" s="50">
        <f>VLOOKUP($A55,'Occupancy Raw Data'!$B$8:$BE$45,'Occupancy Raw Data'!AE$3,FALSE)</f>
        <v>-9.6998263458198899</v>
      </c>
      <c r="X55" s="51">
        <f>VLOOKUP($A55,'ADR Raw Data'!$B$6:$BE$43,'ADR Raw Data'!G$1,FALSE)</f>
        <v>80.053549160671395</v>
      </c>
      <c r="Y55" s="52">
        <f>VLOOKUP($A55,'ADR Raw Data'!$B$6:$BE$43,'ADR Raw Data'!H$1,FALSE)</f>
        <v>80.450997566909905</v>
      </c>
      <c r="Z55" s="52">
        <f>VLOOKUP($A55,'ADR Raw Data'!$B$6:$BE$43,'ADR Raw Data'!I$1,FALSE)</f>
        <v>80.239789272030606</v>
      </c>
      <c r="AA55" s="52">
        <f>VLOOKUP($A55,'ADR Raw Data'!$B$6:$BE$43,'ADR Raw Data'!J$1,FALSE)</f>
        <v>81.418226600985193</v>
      </c>
      <c r="AB55" s="52">
        <f>VLOOKUP($A55,'ADR Raw Data'!$B$6:$BE$43,'ADR Raw Data'!K$1,FALSE)</f>
        <v>81.564729064039398</v>
      </c>
      <c r="AC55" s="53">
        <f>VLOOKUP($A55,'ADR Raw Data'!$B$6:$BE$43,'ADR Raw Data'!L$1,FALSE)</f>
        <v>80.837024922118303</v>
      </c>
      <c r="AD55" s="52">
        <f>VLOOKUP($A55,'ADR Raw Data'!$B$6:$BE$43,'ADR Raw Data'!N$1,FALSE)</f>
        <v>81.332980251346399</v>
      </c>
      <c r="AE55" s="52">
        <f>VLOOKUP($A55,'ADR Raw Data'!$B$6:$BE$43,'ADR Raw Data'!O$1,FALSE)</f>
        <v>82.1700194174757</v>
      </c>
      <c r="AF55" s="53">
        <f>VLOOKUP($A55,'ADR Raw Data'!$B$6:$BE$43,'ADR Raw Data'!P$1,FALSE)</f>
        <v>81.735102611940206</v>
      </c>
      <c r="AG55" s="54">
        <f>VLOOKUP($A55,'ADR Raw Data'!$B$6:$BE$43,'ADR Raw Data'!R$1,FALSE)</f>
        <v>81.101513736263698</v>
      </c>
      <c r="AI55" s="47">
        <f>VLOOKUP($A55,'ADR Raw Data'!$B$6:$BE$43,'ADR Raw Data'!T$1,FALSE)</f>
        <v>8.0757782328041898</v>
      </c>
      <c r="AJ55" s="48">
        <f>VLOOKUP($A55,'ADR Raw Data'!$B$6:$BE$43,'ADR Raw Data'!U$1,FALSE)</f>
        <v>6.2528336599513796</v>
      </c>
      <c r="AK55" s="48">
        <f>VLOOKUP($A55,'ADR Raw Data'!$B$6:$BE$43,'ADR Raw Data'!V$1,FALSE)</f>
        <v>0.66650426661932205</v>
      </c>
      <c r="AL55" s="48">
        <f>VLOOKUP($A55,'ADR Raw Data'!$B$6:$BE$43,'ADR Raw Data'!W$1,FALSE)</f>
        <v>2.03524530768401</v>
      </c>
      <c r="AM55" s="48">
        <f>VLOOKUP($A55,'ADR Raw Data'!$B$6:$BE$43,'ADR Raw Data'!X$1,FALSE)</f>
        <v>5.8565590032703101</v>
      </c>
      <c r="AN55" s="49">
        <f>VLOOKUP($A55,'ADR Raw Data'!$B$6:$BE$43,'ADR Raw Data'!Y$1,FALSE)</f>
        <v>4.2411879138504203</v>
      </c>
      <c r="AO55" s="48">
        <f>VLOOKUP($A55,'ADR Raw Data'!$B$6:$BE$43,'ADR Raw Data'!AA$1,FALSE)</f>
        <v>1.0602629060011599</v>
      </c>
      <c r="AP55" s="48">
        <f>VLOOKUP($A55,'ADR Raw Data'!$B$6:$BE$43,'ADR Raw Data'!AB$1,FALSE)</f>
        <v>-1.78975856010877</v>
      </c>
      <c r="AQ55" s="49">
        <f>VLOOKUP($A55,'ADR Raw Data'!$B$6:$BE$43,'ADR Raw Data'!AC$1,FALSE)</f>
        <v>-0.47160555640226298</v>
      </c>
      <c r="AR55" s="50">
        <f>VLOOKUP($A55,'ADR Raw Data'!$B$6:$BE$43,'ADR Raw Data'!AE$1,FALSE)</f>
        <v>2.9106722163262999</v>
      </c>
      <c r="AS55" s="40"/>
      <c r="AT55" s="51">
        <f>VLOOKUP($A55,'RevPAR Raw Data'!$B$6:$BE$43,'RevPAR Raw Data'!G$1,FALSE)</f>
        <v>22.974762560220199</v>
      </c>
      <c r="AU55" s="52">
        <f>VLOOKUP($A55,'RevPAR Raw Data'!$B$6:$BE$43,'RevPAR Raw Data'!H$1,FALSE)</f>
        <v>22.756613902271098</v>
      </c>
      <c r="AV55" s="52">
        <f>VLOOKUP($A55,'RevPAR Raw Data'!$B$6:$BE$43,'RevPAR Raw Data'!I$1,FALSE)</f>
        <v>28.826682725395699</v>
      </c>
      <c r="AW55" s="52">
        <f>VLOOKUP($A55,'RevPAR Raw Data'!$B$6:$BE$43,'RevPAR Raw Data'!J$1,FALSE)</f>
        <v>34.125051617343402</v>
      </c>
      <c r="AX55" s="52">
        <f>VLOOKUP($A55,'RevPAR Raw Data'!$B$6:$BE$43,'RevPAR Raw Data'!K$1,FALSE)</f>
        <v>34.186455609084597</v>
      </c>
      <c r="AY55" s="53">
        <f>VLOOKUP($A55,'RevPAR Raw Data'!$B$6:$BE$43,'RevPAR Raw Data'!L$1,FALSE)</f>
        <v>28.573913282863</v>
      </c>
      <c r="AZ55" s="52">
        <f>VLOOKUP($A55,'RevPAR Raw Data'!$B$6:$BE$43,'RevPAR Raw Data'!N$1,FALSE)</f>
        <v>31.1785753613214</v>
      </c>
      <c r="BA55" s="52">
        <f>VLOOKUP($A55,'RevPAR Raw Data'!$B$6:$BE$43,'RevPAR Raw Data'!O$1,FALSE)</f>
        <v>29.124267033723299</v>
      </c>
      <c r="BB55" s="53">
        <f>VLOOKUP($A55,'RevPAR Raw Data'!$B$6:$BE$43,'RevPAR Raw Data'!P$1,FALSE)</f>
        <v>30.1514211975223</v>
      </c>
      <c r="BC55" s="54">
        <f>VLOOKUP($A55,'RevPAR Raw Data'!$B$6:$BE$43,'RevPAR Raw Data'!R$1,FALSE)</f>
        <v>29.024629829908498</v>
      </c>
      <c r="BE55" s="47">
        <f>VLOOKUP($A55,'RevPAR Raw Data'!$B$6:$BE$43,'RevPAR Raw Data'!T$1,FALSE)</f>
        <v>-5.1208431093066302</v>
      </c>
      <c r="BF55" s="48">
        <f>VLOOKUP($A55,'RevPAR Raw Data'!$B$6:$BE$43,'RevPAR Raw Data'!U$1,FALSE)</f>
        <v>-18.067702374784201</v>
      </c>
      <c r="BG55" s="48">
        <f>VLOOKUP($A55,'RevPAR Raw Data'!$B$6:$BE$43,'RevPAR Raw Data'!V$1,FALSE)</f>
        <v>-21.0992263856226</v>
      </c>
      <c r="BH55" s="48">
        <f>VLOOKUP($A55,'RevPAR Raw Data'!$B$6:$BE$43,'RevPAR Raw Data'!W$1,FALSE)</f>
        <v>-5.7064273256759197</v>
      </c>
      <c r="BI55" s="48">
        <f>VLOOKUP($A55,'RevPAR Raw Data'!$B$6:$BE$43,'RevPAR Raw Data'!X$1,FALSE)</f>
        <v>9.63715039624425</v>
      </c>
      <c r="BJ55" s="49">
        <f>VLOOKUP($A55,'RevPAR Raw Data'!$B$6:$BE$43,'RevPAR Raw Data'!Y$1,FALSE)</f>
        <v>-8.3562579381143802</v>
      </c>
      <c r="BK55" s="48">
        <f>VLOOKUP($A55,'RevPAR Raw Data'!$B$6:$BE$43,'RevPAR Raw Data'!AA$1,FALSE)</f>
        <v>4.6293056480346504</v>
      </c>
      <c r="BL55" s="48">
        <f>VLOOKUP($A55,'RevPAR Raw Data'!$B$6:$BE$43,'RevPAR Raw Data'!AB$1,FALSE)</f>
        <v>-11.576443458839099</v>
      </c>
      <c r="BM55" s="49">
        <f>VLOOKUP($A55,'RevPAR Raw Data'!$B$6:$BE$43,'RevPAR Raw Data'!AC$1,FALSE)</f>
        <v>-3.8788839247416398</v>
      </c>
      <c r="BN55" s="50">
        <f>VLOOKUP($A55,'RevPAR Raw Data'!$B$6:$BE$43,'RevPAR Raw Data'!AE$1,FALSE)</f>
        <v>-7.0714842799732596</v>
      </c>
    </row>
    <row r="56" spans="1:66" ht="16.5" thickBot="1" x14ac:dyDescent="0.5">
      <c r="A56" s="63" t="s">
        <v>86</v>
      </c>
      <c r="B56" s="67">
        <f>VLOOKUP($A56,'Occupancy Raw Data'!$B$8:$BE$45,'Occupancy Raw Data'!G$3,FALSE)</f>
        <v>33.637512284149899</v>
      </c>
      <c r="C56" s="68">
        <f>VLOOKUP($A56,'Occupancy Raw Data'!$B$8:$BE$45,'Occupancy Raw Data'!H$3,FALSE)</f>
        <v>35.4204689035518</v>
      </c>
      <c r="D56" s="68">
        <f>VLOOKUP($A56,'Occupancy Raw Data'!$B$8:$BE$45,'Occupancy Raw Data'!I$3,FALSE)</f>
        <v>48.645233749824499</v>
      </c>
      <c r="E56" s="68">
        <f>VLOOKUP($A56,'Occupancy Raw Data'!$B$8:$BE$45,'Occupancy Raw Data'!J$3,FALSE)</f>
        <v>55.510318685946899</v>
      </c>
      <c r="F56" s="68">
        <f>VLOOKUP($A56,'Occupancy Raw Data'!$B$8:$BE$45,'Occupancy Raw Data'!K$3,FALSE)</f>
        <v>58.360241471290102</v>
      </c>
      <c r="G56" s="69">
        <f>VLOOKUP($A56,'Occupancy Raw Data'!$B$8:$BE$45,'Occupancy Raw Data'!L$3,FALSE)</f>
        <v>46.314755018952603</v>
      </c>
      <c r="H56" s="68">
        <f>VLOOKUP($A56,'Occupancy Raw Data'!$B$8:$BE$45,'Occupancy Raw Data'!N$3,FALSE)</f>
        <v>57.981187701811002</v>
      </c>
      <c r="I56" s="68">
        <f>VLOOKUP($A56,'Occupancy Raw Data'!$B$8:$BE$45,'Occupancy Raw Data'!O$3,FALSE)</f>
        <v>50.273761055734902</v>
      </c>
      <c r="J56" s="69">
        <f>VLOOKUP($A56,'Occupancy Raw Data'!$B$8:$BE$45,'Occupancy Raw Data'!P$3,FALSE)</f>
        <v>54.127474378772902</v>
      </c>
      <c r="K56" s="70">
        <f>VLOOKUP($A56,'Occupancy Raw Data'!$B$8:$BE$45,'Occupancy Raw Data'!R$3,FALSE)</f>
        <v>48.546960550329899</v>
      </c>
      <c r="M56" s="67">
        <f>VLOOKUP($A56,'Occupancy Raw Data'!$B$8:$BE$45,'Occupancy Raw Data'!T$3,FALSE)</f>
        <v>-29.3871954023606</v>
      </c>
      <c r="N56" s="68">
        <f>VLOOKUP($A56,'Occupancy Raw Data'!$B$8:$BE$45,'Occupancy Raw Data'!U$3,FALSE)</f>
        <v>-36.487136731564597</v>
      </c>
      <c r="O56" s="68">
        <f>VLOOKUP($A56,'Occupancy Raw Data'!$B$8:$BE$45,'Occupancy Raw Data'!V$3,FALSE)</f>
        <v>-14.363390657683</v>
      </c>
      <c r="P56" s="68">
        <f>VLOOKUP($A56,'Occupancy Raw Data'!$B$8:$BE$45,'Occupancy Raw Data'!W$3,FALSE)</f>
        <v>0.270976740535539</v>
      </c>
      <c r="Q56" s="68">
        <f>VLOOKUP($A56,'Occupancy Raw Data'!$B$8:$BE$45,'Occupancy Raw Data'!X$3,FALSE)</f>
        <v>7.1592127665685901</v>
      </c>
      <c r="R56" s="69">
        <f>VLOOKUP($A56,'Occupancy Raw Data'!$B$8:$BE$45,'Occupancy Raw Data'!Y$3,FALSE)</f>
        <v>-14.2418865474116</v>
      </c>
      <c r="S56" s="68">
        <f>VLOOKUP($A56,'Occupancy Raw Data'!$B$8:$BE$45,'Occupancy Raw Data'!AA$3,FALSE)</f>
        <v>19.999971502394899</v>
      </c>
      <c r="T56" s="68">
        <f>VLOOKUP($A56,'Occupancy Raw Data'!$B$8:$BE$45,'Occupancy Raw Data'!AB$3,FALSE)</f>
        <v>1.6133479928827601</v>
      </c>
      <c r="U56" s="69">
        <f>VLOOKUP($A56,'Occupancy Raw Data'!$B$8:$BE$45,'Occupancy Raw Data'!AC$3,FALSE)</f>
        <v>10.6978101168888</v>
      </c>
      <c r="V56" s="70">
        <f>VLOOKUP($A56,'Occupancy Raw Data'!$B$8:$BE$45,'Occupancy Raw Data'!AE$3,FALSE)</f>
        <v>-7.6111894748609901</v>
      </c>
      <c r="X56" s="71">
        <f>VLOOKUP($A56,'ADR Raw Data'!$B$6:$BE$43,'ADR Raw Data'!G$1,FALSE)</f>
        <v>118.57495409015</v>
      </c>
      <c r="Y56" s="72">
        <f>VLOOKUP($A56,'ADR Raw Data'!$B$6:$BE$43,'ADR Raw Data'!H$1,FALSE)</f>
        <v>115.14578279825599</v>
      </c>
      <c r="Z56" s="72">
        <f>VLOOKUP($A56,'ADR Raw Data'!$B$6:$BE$43,'ADR Raw Data'!I$1,FALSE)</f>
        <v>120.513012987012</v>
      </c>
      <c r="AA56" s="72">
        <f>VLOOKUP($A56,'ADR Raw Data'!$B$6:$BE$43,'ADR Raw Data'!J$1,FALSE)</f>
        <v>138.36544006069801</v>
      </c>
      <c r="AB56" s="72">
        <f>VLOOKUP($A56,'ADR Raw Data'!$B$6:$BE$43,'ADR Raw Data'!K$1,FALSE)</f>
        <v>139.636867933605</v>
      </c>
      <c r="AC56" s="73">
        <f>VLOOKUP($A56,'ADR Raw Data'!$B$6:$BE$43,'ADR Raw Data'!L$1,FALSE)</f>
        <v>128.50945134889301</v>
      </c>
      <c r="AD56" s="72">
        <f>VLOOKUP($A56,'ADR Raw Data'!$B$6:$BE$43,'ADR Raw Data'!N$1,FALSE)</f>
        <v>149.80868765133101</v>
      </c>
      <c r="AE56" s="72">
        <f>VLOOKUP($A56,'ADR Raw Data'!$B$6:$BE$43,'ADR Raw Data'!O$1,FALSE)</f>
        <v>145.96788885786</v>
      </c>
      <c r="AF56" s="73">
        <f>VLOOKUP($A56,'ADR Raw Data'!$B$6:$BE$43,'ADR Raw Data'!P$1,FALSE)</f>
        <v>148.02501491375901</v>
      </c>
      <c r="AG56" s="74">
        <f>VLOOKUP($A56,'ADR Raw Data'!$B$6:$BE$43,'ADR Raw Data'!R$1,FALSE)</f>
        <v>134.72627819548799</v>
      </c>
      <c r="AI56" s="67">
        <f>VLOOKUP($A56,'ADR Raw Data'!$B$6:$BE$43,'ADR Raw Data'!T$1,FALSE)</f>
        <v>9.5897074516205798</v>
      </c>
      <c r="AJ56" s="68">
        <f>VLOOKUP($A56,'ADR Raw Data'!$B$6:$BE$43,'ADR Raw Data'!U$1,FALSE)</f>
        <v>7.8661582011288997</v>
      </c>
      <c r="AK56" s="68">
        <f>VLOOKUP($A56,'ADR Raw Data'!$B$6:$BE$43,'ADR Raw Data'!V$1,FALSE)</f>
        <v>5.82696588835715</v>
      </c>
      <c r="AL56" s="68">
        <f>VLOOKUP($A56,'ADR Raw Data'!$B$6:$BE$43,'ADR Raw Data'!W$1,FALSE)</f>
        <v>22.798741556927101</v>
      </c>
      <c r="AM56" s="68">
        <f>VLOOKUP($A56,'ADR Raw Data'!$B$6:$BE$43,'ADR Raw Data'!X$1,FALSE)</f>
        <v>25.961031713360601</v>
      </c>
      <c r="AN56" s="69">
        <f>VLOOKUP($A56,'ADR Raw Data'!$B$6:$BE$43,'ADR Raw Data'!Y$1,FALSE)</f>
        <v>16.247551905758701</v>
      </c>
      <c r="AO56" s="68">
        <f>VLOOKUP($A56,'ADR Raw Data'!$B$6:$BE$43,'ADR Raw Data'!AA$1,FALSE)</f>
        <v>22.8828770911039</v>
      </c>
      <c r="AP56" s="68">
        <f>VLOOKUP($A56,'ADR Raw Data'!$B$6:$BE$43,'ADR Raw Data'!AB$1,FALSE)</f>
        <v>4.0905701754766604</v>
      </c>
      <c r="AQ56" s="69">
        <f>VLOOKUP($A56,'ADR Raw Data'!$B$6:$BE$43,'ADR Raw Data'!AC$1,FALSE)</f>
        <v>12.841019875414499</v>
      </c>
      <c r="AR56" s="70">
        <f>VLOOKUP($A56,'ADR Raw Data'!$B$6:$BE$43,'ADR Raw Data'!AE$1,FALSE)</f>
        <v>16.109791436308502</v>
      </c>
      <c r="AS56" s="40"/>
      <c r="AT56" s="71">
        <f>VLOOKUP($A56,'RevPAR Raw Data'!$B$6:$BE$43,'RevPAR Raw Data'!G$1,FALSE)</f>
        <v>39.8856647479994</v>
      </c>
      <c r="AU56" s="72">
        <f>VLOOKUP($A56,'RevPAR Raw Data'!$B$6:$BE$43,'RevPAR Raw Data'!H$1,FALSE)</f>
        <v>40.785176189807601</v>
      </c>
      <c r="AV56" s="72">
        <f>VLOOKUP($A56,'RevPAR Raw Data'!$B$6:$BE$43,'RevPAR Raw Data'!I$1,FALSE)</f>
        <v>58.623836866488801</v>
      </c>
      <c r="AW56" s="72">
        <f>VLOOKUP($A56,'RevPAR Raw Data'!$B$6:$BE$43,'RevPAR Raw Data'!J$1,FALSE)</f>
        <v>76.807096728906302</v>
      </c>
      <c r="AX56" s="72">
        <f>VLOOKUP($A56,'RevPAR Raw Data'!$B$6:$BE$43,'RevPAR Raw Data'!K$1,FALSE)</f>
        <v>81.492413308999005</v>
      </c>
      <c r="AY56" s="73">
        <f>VLOOKUP($A56,'RevPAR Raw Data'!$B$6:$BE$43,'RevPAR Raw Data'!L$1,FALSE)</f>
        <v>59.518837568440198</v>
      </c>
      <c r="AZ56" s="72">
        <f>VLOOKUP($A56,'RevPAR Raw Data'!$B$6:$BE$43,'RevPAR Raw Data'!N$1,FALSE)</f>
        <v>86.860856380738397</v>
      </c>
      <c r="BA56" s="72">
        <f>VLOOKUP($A56,'RevPAR Raw Data'!$B$6:$BE$43,'RevPAR Raw Data'!O$1,FALSE)</f>
        <v>73.383547662501698</v>
      </c>
      <c r="BB56" s="73">
        <f>VLOOKUP($A56,'RevPAR Raw Data'!$B$6:$BE$43,'RevPAR Raw Data'!P$1,FALSE)</f>
        <v>80.122202021620097</v>
      </c>
      <c r="BC56" s="74">
        <f>VLOOKUP($A56,'RevPAR Raw Data'!$B$6:$BE$43,'RevPAR Raw Data'!R$1,FALSE)</f>
        <v>65.405513126491599</v>
      </c>
      <c r="BE56" s="67">
        <f>VLOOKUP($A56,'RevPAR Raw Data'!$B$6:$BE$43,'RevPAR Raw Data'!T$1,FALSE)</f>
        <v>-22.615634018062501</v>
      </c>
      <c r="BF56" s="68">
        <f>VLOOKUP($A56,'RevPAR Raw Data'!$B$6:$BE$43,'RevPAR Raw Data'!U$1,FALSE)</f>
        <v>-31.491114428802799</v>
      </c>
      <c r="BG56" s="68">
        <f>VLOOKUP($A56,'RevPAR Raw Data'!$B$6:$BE$43,'RevPAR Raw Data'!V$1,FALSE)</f>
        <v>-9.37337464336054</v>
      </c>
      <c r="BH56" s="68">
        <f>VLOOKUP($A56,'RevPAR Raw Data'!$B$6:$BE$43,'RevPAR Raw Data'!W$1,FALSE)</f>
        <v>23.131497584216699</v>
      </c>
      <c r="BI56" s="68">
        <f>VLOOKUP($A56,'RevPAR Raw Data'!$B$6:$BE$43,'RevPAR Raw Data'!X$1,FALSE)</f>
        <v>34.978849976685098</v>
      </c>
      <c r="BJ56" s="69">
        <f>VLOOKUP($A56,'RevPAR Raw Data'!$B$6:$BE$43,'RevPAR Raw Data'!Y$1,FALSE)</f>
        <v>-0.30829255080294399</v>
      </c>
      <c r="BK56" s="68">
        <f>VLOOKUP($A56,'RevPAR Raw Data'!$B$6:$BE$43,'RevPAR Raw Data'!AA$1,FALSE)</f>
        <v>47.459417490647702</v>
      </c>
      <c r="BL56" s="68">
        <f>VLOOKUP($A56,'RevPAR Raw Data'!$B$6:$BE$43,'RevPAR Raw Data'!AB$1,FALSE)</f>
        <v>5.7699133001829397</v>
      </c>
      <c r="BM56" s="69">
        <f>VLOOKUP($A56,'RevPAR Raw Data'!$B$6:$BE$43,'RevPAR Raw Data'!AC$1,FALSE)</f>
        <v>24.9125379156471</v>
      </c>
      <c r="BN56" s="70">
        <f>VLOOKUP($A56,'RevPAR Raw Data'!$B$6:$BE$43,'RevPAR Raw Data'!AE$1,FALSE)</f>
        <v>7.2724552112252097</v>
      </c>
    </row>
    <row r="57" spans="1:66" ht="14.25" customHeight="1" x14ac:dyDescent="0.45">
      <c r="A57" s="172" t="s">
        <v>146</v>
      </c>
      <c r="B57" s="172"/>
      <c r="C57" s="172"/>
      <c r="D57" s="172"/>
      <c r="E57" s="172"/>
      <c r="F57" s="172"/>
      <c r="G57" s="172"/>
      <c r="H57" s="172"/>
      <c r="I57" s="172"/>
      <c r="J57" s="172"/>
      <c r="K57" s="172"/>
      <c r="AS57" s="40"/>
    </row>
    <row r="58" spans="1:66" x14ac:dyDescent="0.45">
      <c r="A58" s="172"/>
      <c r="B58" s="172"/>
      <c r="C58" s="172"/>
      <c r="D58" s="172"/>
      <c r="E58" s="172"/>
      <c r="F58" s="172"/>
      <c r="G58" s="172"/>
      <c r="H58" s="172"/>
      <c r="I58" s="172"/>
      <c r="J58" s="172"/>
      <c r="K58" s="172"/>
      <c r="AS58" s="40"/>
    </row>
    <row r="59" spans="1:66" x14ac:dyDescent="0.45">
      <c r="A59" s="172"/>
      <c r="B59" s="172"/>
      <c r="C59" s="172"/>
      <c r="D59" s="172"/>
      <c r="E59" s="172"/>
      <c r="F59" s="172"/>
      <c r="G59" s="172"/>
      <c r="H59" s="172"/>
      <c r="I59" s="172"/>
      <c r="J59" s="172"/>
      <c r="K59" s="172"/>
      <c r="AS59" s="40"/>
    </row>
    <row r="60" spans="1:66" x14ac:dyDescent="0.45">
      <c r="AS60" s="40"/>
    </row>
    <row r="61" spans="1:66" x14ac:dyDescent="0.45">
      <c r="AS61" s="40"/>
    </row>
    <row r="62" spans="1:66" x14ac:dyDescent="0.45">
      <c r="AS62" s="40"/>
    </row>
    <row r="63" spans="1:66" x14ac:dyDescent="0.45">
      <c r="AS63" s="40"/>
    </row>
    <row r="64" spans="1:66"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row r="65537" spans="45:45" x14ac:dyDescent="0.45">
      <c r="AS65537" s="40"/>
    </row>
    <row r="65538" spans="45:45" x14ac:dyDescent="0.45">
      <c r="AS65538" s="40"/>
    </row>
    <row r="65539" spans="45:45" x14ac:dyDescent="0.45">
      <c r="AS65539" s="40"/>
    </row>
    <row r="65540" spans="45:45" x14ac:dyDescent="0.45">
      <c r="AS65540" s="40"/>
    </row>
    <row r="65541" spans="45:45" x14ac:dyDescent="0.45">
      <c r="AS65541" s="40"/>
    </row>
    <row r="65542" spans="45:45" x14ac:dyDescent="0.45">
      <c r="AS65542" s="40"/>
    </row>
    <row r="65543" spans="45:45" x14ac:dyDescent="0.45">
      <c r="AS65543" s="40"/>
    </row>
    <row r="65544" spans="45:45" x14ac:dyDescent="0.45">
      <c r="AS65544" s="40"/>
    </row>
  </sheetData>
  <sheetProtection algorithmName="SHA-512" hashValue="DF7ZiIwJZavbbJ7r+5m8f/Dfsk9JsbJz4yeq7kJLugsSFsSkMLS1jy16C7acHrtLp96xiTwBiY1lwVgrBPfVDA==" saltValue="z0BWCMpEPtxOZB20jEi5Bw==" spinCount="100000" sheet="1" formatColumns="0" formatRows="0"/>
  <mergeCells count="26">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W22" sqref="W22"/>
    </sheetView>
  </sheetViews>
  <sheetFormatPr defaultRowHeight="12.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workbookViewId="0">
      <pane xSplit="1" ySplit="3" topLeftCell="B4" activePane="bottomRight" state="frozen"/>
      <selection sqref="A1:A3"/>
      <selection pane="topRight" sqref="A1:A3"/>
      <selection pane="bottomLeft" sqref="A1:A3"/>
      <selection pane="bottomRight" activeCell="L1" sqref="L1"/>
    </sheetView>
  </sheetViews>
  <sheetFormatPr defaultColWidth="9.1796875" defaultRowHeight="16" outlineLevelCol="1" x14ac:dyDescent="0.45"/>
  <cols>
    <col min="1" max="1" width="39" style="41" bestFit="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4" t="str">
        <f>'Occupancy Raw Data'!B2</f>
        <v>December 03, 2023 - December 30, 2023
Rolling-28 Day Period</v>
      </c>
      <c r="B1" s="169" t="s">
        <v>66</v>
      </c>
      <c r="C1" s="170"/>
      <c r="D1" s="170"/>
      <c r="E1" s="170"/>
      <c r="F1" s="170"/>
      <c r="G1" s="170"/>
      <c r="H1" s="170"/>
      <c r="I1" s="170"/>
      <c r="J1" s="170"/>
      <c r="K1" s="171"/>
      <c r="L1" s="40"/>
      <c r="M1" s="169" t="s">
        <v>73</v>
      </c>
      <c r="N1" s="170"/>
      <c r="O1" s="170"/>
      <c r="P1" s="170"/>
      <c r="Q1" s="170"/>
      <c r="R1" s="170"/>
      <c r="S1" s="170"/>
      <c r="T1" s="170"/>
      <c r="U1" s="170"/>
      <c r="V1" s="171"/>
      <c r="X1" s="169" t="s">
        <v>67</v>
      </c>
      <c r="Y1" s="170"/>
      <c r="Z1" s="170"/>
      <c r="AA1" s="170"/>
      <c r="AB1" s="170"/>
      <c r="AC1" s="170"/>
      <c r="AD1" s="170"/>
      <c r="AE1" s="170"/>
      <c r="AF1" s="170"/>
      <c r="AG1" s="171"/>
      <c r="AI1" s="169" t="s">
        <v>74</v>
      </c>
      <c r="AJ1" s="170"/>
      <c r="AK1" s="170"/>
      <c r="AL1" s="170"/>
      <c r="AM1" s="170"/>
      <c r="AN1" s="170"/>
      <c r="AO1" s="170"/>
      <c r="AP1" s="170"/>
      <c r="AQ1" s="170"/>
      <c r="AR1" s="171"/>
      <c r="AS1" s="40"/>
      <c r="AT1" s="169" t="s">
        <v>68</v>
      </c>
      <c r="AU1" s="170"/>
      <c r="AV1" s="170"/>
      <c r="AW1" s="170"/>
      <c r="AX1" s="170"/>
      <c r="AY1" s="170"/>
      <c r="AZ1" s="170"/>
      <c r="BA1" s="170"/>
      <c r="BB1" s="170"/>
      <c r="BC1" s="171"/>
      <c r="BE1" s="169" t="s">
        <v>75</v>
      </c>
      <c r="BF1" s="170"/>
      <c r="BG1" s="170"/>
      <c r="BH1" s="170"/>
      <c r="BI1" s="170"/>
      <c r="BJ1" s="170"/>
      <c r="BK1" s="170"/>
      <c r="BL1" s="170"/>
      <c r="BM1" s="170"/>
      <c r="BN1" s="171"/>
    </row>
    <row r="2" spans="1:66" x14ac:dyDescent="0.45">
      <c r="A2" s="174"/>
      <c r="B2" s="42"/>
      <c r="C2" s="43"/>
      <c r="D2" s="43"/>
      <c r="E2" s="43"/>
      <c r="F2" s="43"/>
      <c r="G2" s="167" t="s">
        <v>64</v>
      </c>
      <c r="H2" s="43"/>
      <c r="I2" s="43"/>
      <c r="J2" s="167" t="s">
        <v>65</v>
      </c>
      <c r="K2" s="168" t="s">
        <v>56</v>
      </c>
      <c r="L2" s="44"/>
      <c r="M2" s="42"/>
      <c r="N2" s="43"/>
      <c r="O2" s="43"/>
      <c r="P2" s="43"/>
      <c r="Q2" s="43"/>
      <c r="R2" s="167" t="s">
        <v>64</v>
      </c>
      <c r="S2" s="43"/>
      <c r="T2" s="43"/>
      <c r="U2" s="167" t="s">
        <v>65</v>
      </c>
      <c r="V2" s="168" t="s">
        <v>56</v>
      </c>
      <c r="X2" s="42"/>
      <c r="Y2" s="43"/>
      <c r="Z2" s="43"/>
      <c r="AA2" s="43"/>
      <c r="AB2" s="43"/>
      <c r="AC2" s="167" t="s">
        <v>64</v>
      </c>
      <c r="AD2" s="43"/>
      <c r="AE2" s="43"/>
      <c r="AF2" s="167" t="s">
        <v>65</v>
      </c>
      <c r="AG2" s="168" t="s">
        <v>56</v>
      </c>
      <c r="AI2" s="42"/>
      <c r="AJ2" s="43"/>
      <c r="AK2" s="43"/>
      <c r="AL2" s="43"/>
      <c r="AM2" s="43"/>
      <c r="AN2" s="167" t="s">
        <v>64</v>
      </c>
      <c r="AO2" s="43"/>
      <c r="AP2" s="43"/>
      <c r="AQ2" s="167" t="s">
        <v>65</v>
      </c>
      <c r="AR2" s="168" t="s">
        <v>56</v>
      </c>
      <c r="AS2" s="44"/>
      <c r="AT2" s="42"/>
      <c r="AU2" s="43"/>
      <c r="AV2" s="43"/>
      <c r="AW2" s="43"/>
      <c r="AX2" s="43"/>
      <c r="AY2" s="167" t="s">
        <v>64</v>
      </c>
      <c r="AZ2" s="43"/>
      <c r="BA2" s="43"/>
      <c r="BB2" s="167" t="s">
        <v>65</v>
      </c>
      <c r="BC2" s="168" t="s">
        <v>56</v>
      </c>
      <c r="BE2" s="42"/>
      <c r="BF2" s="43"/>
      <c r="BG2" s="43"/>
      <c r="BH2" s="43"/>
      <c r="BI2" s="43"/>
      <c r="BJ2" s="167" t="s">
        <v>64</v>
      </c>
      <c r="BK2" s="43"/>
      <c r="BL2" s="43"/>
      <c r="BM2" s="167" t="s">
        <v>65</v>
      </c>
      <c r="BN2" s="168" t="s">
        <v>56</v>
      </c>
    </row>
    <row r="3" spans="1:66" x14ac:dyDescent="0.45">
      <c r="A3" s="174"/>
      <c r="B3" s="45" t="s">
        <v>57</v>
      </c>
      <c r="C3" s="44" t="s">
        <v>58</v>
      </c>
      <c r="D3" s="44" t="s">
        <v>59</v>
      </c>
      <c r="E3" s="44" t="s">
        <v>60</v>
      </c>
      <c r="F3" s="44" t="s">
        <v>61</v>
      </c>
      <c r="G3" s="167"/>
      <c r="H3" s="44" t="s">
        <v>62</v>
      </c>
      <c r="I3" s="44" t="s">
        <v>63</v>
      </c>
      <c r="J3" s="167"/>
      <c r="K3" s="168"/>
      <c r="L3" s="44"/>
      <c r="M3" s="45" t="s">
        <v>57</v>
      </c>
      <c r="N3" s="44" t="s">
        <v>58</v>
      </c>
      <c r="O3" s="44" t="s">
        <v>59</v>
      </c>
      <c r="P3" s="44" t="s">
        <v>60</v>
      </c>
      <c r="Q3" s="44" t="s">
        <v>61</v>
      </c>
      <c r="R3" s="167"/>
      <c r="S3" s="44" t="s">
        <v>62</v>
      </c>
      <c r="T3" s="44" t="s">
        <v>63</v>
      </c>
      <c r="U3" s="167"/>
      <c r="V3" s="168"/>
      <c r="X3" s="45" t="s">
        <v>57</v>
      </c>
      <c r="Y3" s="44" t="s">
        <v>58</v>
      </c>
      <c r="Z3" s="44" t="s">
        <v>59</v>
      </c>
      <c r="AA3" s="44" t="s">
        <v>60</v>
      </c>
      <c r="AB3" s="44" t="s">
        <v>61</v>
      </c>
      <c r="AC3" s="167"/>
      <c r="AD3" s="44" t="s">
        <v>62</v>
      </c>
      <c r="AE3" s="44" t="s">
        <v>63</v>
      </c>
      <c r="AF3" s="167"/>
      <c r="AG3" s="168"/>
      <c r="AI3" s="45" t="s">
        <v>57</v>
      </c>
      <c r="AJ3" s="44" t="s">
        <v>58</v>
      </c>
      <c r="AK3" s="44" t="s">
        <v>59</v>
      </c>
      <c r="AL3" s="44" t="s">
        <v>60</v>
      </c>
      <c r="AM3" s="44" t="s">
        <v>61</v>
      </c>
      <c r="AN3" s="167"/>
      <c r="AO3" s="44" t="s">
        <v>62</v>
      </c>
      <c r="AP3" s="44" t="s">
        <v>63</v>
      </c>
      <c r="AQ3" s="167"/>
      <c r="AR3" s="168"/>
      <c r="AS3" s="44"/>
      <c r="AT3" s="45" t="s">
        <v>57</v>
      </c>
      <c r="AU3" s="44" t="s">
        <v>58</v>
      </c>
      <c r="AV3" s="44" t="s">
        <v>59</v>
      </c>
      <c r="AW3" s="44" t="s">
        <v>60</v>
      </c>
      <c r="AX3" s="44" t="s">
        <v>61</v>
      </c>
      <c r="AY3" s="167"/>
      <c r="AZ3" s="44" t="s">
        <v>62</v>
      </c>
      <c r="BA3" s="44" t="s">
        <v>63</v>
      </c>
      <c r="BB3" s="167"/>
      <c r="BC3" s="168"/>
      <c r="BE3" s="45" t="s">
        <v>57</v>
      </c>
      <c r="BF3" s="44" t="s">
        <v>58</v>
      </c>
      <c r="BG3" s="44" t="s">
        <v>59</v>
      </c>
      <c r="BH3" s="44" t="s">
        <v>60</v>
      </c>
      <c r="BI3" s="44" t="s">
        <v>61</v>
      </c>
      <c r="BJ3" s="167"/>
      <c r="BK3" s="44" t="s">
        <v>62</v>
      </c>
      <c r="BL3" s="44" t="s">
        <v>63</v>
      </c>
      <c r="BM3" s="167"/>
      <c r="BN3" s="168"/>
    </row>
    <row r="4" spans="1:66" x14ac:dyDescent="0.45">
      <c r="A4" s="46" t="s">
        <v>15</v>
      </c>
      <c r="B4" s="47">
        <f>VLOOKUP($A4,'Occupancy Raw Data'!$B$8:$BE$45,'Occupancy Raw Data'!AG$3,FALSE)</f>
        <v>42.9042438696871</v>
      </c>
      <c r="C4" s="48">
        <f>VLOOKUP($A4,'Occupancy Raw Data'!$B$8:$BE$45,'Occupancy Raw Data'!AH$3,FALSE)</f>
        <v>49.240273542509001</v>
      </c>
      <c r="D4" s="48">
        <f>VLOOKUP($A4,'Occupancy Raw Data'!$B$8:$BE$45,'Occupancy Raw Data'!AI$3,FALSE)</f>
        <v>53.2768988364775</v>
      </c>
      <c r="E4" s="48">
        <f>VLOOKUP($A4,'Occupancy Raw Data'!$B$8:$BE$45,'Occupancy Raw Data'!AJ$3,FALSE)</f>
        <v>54.201189478851703</v>
      </c>
      <c r="F4" s="48">
        <f>VLOOKUP($A4,'Occupancy Raw Data'!$B$8:$BE$45,'Occupancy Raw Data'!AK$3,FALSE)</f>
        <v>52.547175446285003</v>
      </c>
      <c r="G4" s="49">
        <f>VLOOKUP($A4,'Occupancy Raw Data'!$B$8:$BE$45,'Occupancy Raw Data'!AL$3,FALSE)</f>
        <v>50.433967037948499</v>
      </c>
      <c r="H4" s="48">
        <f>VLOOKUP($A4,'Occupancy Raw Data'!$B$8:$BE$45,'Occupancy Raw Data'!AN$3,FALSE)</f>
        <v>54.845476753429097</v>
      </c>
      <c r="I4" s="48">
        <f>VLOOKUP($A4,'Occupancy Raw Data'!$B$8:$BE$45,'Occupancy Raw Data'!AO$3,FALSE)</f>
        <v>55.873092471392503</v>
      </c>
      <c r="J4" s="49">
        <f>VLOOKUP($A4,'Occupancy Raw Data'!$B$8:$BE$45,'Occupancy Raw Data'!AP$3,FALSE)</f>
        <v>55.359285405496699</v>
      </c>
      <c r="K4" s="50">
        <f>VLOOKUP($A4,'Occupancy Raw Data'!$B$8:$BE$45,'Occupancy Raw Data'!AR$3,FALSE)</f>
        <v>51.841252356142398</v>
      </c>
      <c r="M4" s="47">
        <f>VLOOKUP($A4,'Occupancy Raw Data'!$B$8:$BE$45,'Occupancy Raw Data'!AT$3,FALSE)</f>
        <v>-3.5267501854467702</v>
      </c>
      <c r="N4" s="48">
        <f>VLOOKUP($A4,'Occupancy Raw Data'!$B$8:$BE$45,'Occupancy Raw Data'!AU$3,FALSE)</f>
        <v>-3.7989680134366202</v>
      </c>
      <c r="O4" s="48">
        <f>VLOOKUP($A4,'Occupancy Raw Data'!$B$8:$BE$45,'Occupancy Raw Data'!AV$3,FALSE)</f>
        <v>-2.3458042495809601</v>
      </c>
      <c r="P4" s="48">
        <f>VLOOKUP($A4,'Occupancy Raw Data'!$B$8:$BE$45,'Occupancy Raw Data'!AW$3,FALSE)</f>
        <v>-0.32314541232973598</v>
      </c>
      <c r="Q4" s="48">
        <f>VLOOKUP($A4,'Occupancy Raw Data'!$B$8:$BE$45,'Occupancy Raw Data'!AX$3,FALSE)</f>
        <v>-7.0231580554790604E-2</v>
      </c>
      <c r="R4" s="49">
        <f>VLOOKUP($A4,'Occupancy Raw Data'!$B$8:$BE$45,'Occupancy Raw Data'!AY$3,FALSE)</f>
        <v>-1.9462144619591899</v>
      </c>
      <c r="S4" s="48">
        <f>VLOOKUP($A4,'Occupancy Raw Data'!$B$8:$BE$45,'Occupancy Raw Data'!BA$3,FALSE)</f>
        <v>0.41500781601662401</v>
      </c>
      <c r="T4" s="48">
        <f>VLOOKUP($A4,'Occupancy Raw Data'!$B$8:$BE$45,'Occupancy Raw Data'!BB$3,FALSE)</f>
        <v>-3.2905109566365498</v>
      </c>
      <c r="U4" s="49">
        <f>VLOOKUP($A4,'Occupancy Raw Data'!$B$8:$BE$45,'Occupancy Raw Data'!BC$3,FALSE)</f>
        <v>-1.4897643234200699</v>
      </c>
      <c r="V4" s="50">
        <f>VLOOKUP($A4,'Occupancy Raw Data'!$B$8:$BE$45,'Occupancy Raw Data'!BE$3,FALSE)</f>
        <v>-1.80732722078608</v>
      </c>
      <c r="X4" s="51">
        <f>VLOOKUP($A4,'ADR Raw Data'!$B$6:$BE$43,'ADR Raw Data'!AG$1,FALSE)</f>
        <v>136.86456723578701</v>
      </c>
      <c r="Y4" s="52">
        <f>VLOOKUP($A4,'ADR Raw Data'!$B$6:$BE$43,'ADR Raw Data'!AH$1,FALSE)</f>
        <v>139.44137935350301</v>
      </c>
      <c r="Z4" s="52">
        <f>VLOOKUP($A4,'ADR Raw Data'!$B$6:$BE$43,'ADR Raw Data'!AI$1,FALSE)</f>
        <v>144.76044148754599</v>
      </c>
      <c r="AA4" s="52">
        <f>VLOOKUP($A4,'ADR Raw Data'!$B$6:$BE$43,'ADR Raw Data'!AJ$1,FALSE)</f>
        <v>146.85943843940399</v>
      </c>
      <c r="AB4" s="52">
        <f>VLOOKUP($A4,'ADR Raw Data'!$B$6:$BE$43,'ADR Raw Data'!AK$1,FALSE)</f>
        <v>146.862593223457</v>
      </c>
      <c r="AC4" s="53">
        <f>VLOOKUP($A4,'ADR Raw Data'!$B$6:$BE$43,'ADR Raw Data'!AL$1,FALSE)</f>
        <v>143.267619305338</v>
      </c>
      <c r="AD4" s="52">
        <f>VLOOKUP($A4,'ADR Raw Data'!$B$6:$BE$43,'ADR Raw Data'!AN$1,FALSE)</f>
        <v>157.923210679817</v>
      </c>
      <c r="AE4" s="52">
        <f>VLOOKUP($A4,'ADR Raw Data'!$B$6:$BE$43,'ADR Raw Data'!AO$1,FALSE)</f>
        <v>163.06315809180799</v>
      </c>
      <c r="AF4" s="53">
        <f>VLOOKUP($A4,'ADR Raw Data'!$B$6:$BE$43,'ADR Raw Data'!AP$1,FALSE)</f>
        <v>160.517041129646</v>
      </c>
      <c r="AG4" s="54">
        <f>VLOOKUP($A4,'ADR Raw Data'!$B$6:$BE$43,'ADR Raw Data'!AR$1,FALSE)</f>
        <v>148.530667930486</v>
      </c>
      <c r="AI4" s="47">
        <f>VLOOKUP($A4,'ADR Raw Data'!$B$6:$BE$43,'ADR Raw Data'!AT$1,FALSE)</f>
        <v>1.0670807821460599</v>
      </c>
      <c r="AJ4" s="48">
        <f>VLOOKUP($A4,'ADR Raw Data'!$B$6:$BE$43,'ADR Raw Data'!AU$1,FALSE)</f>
        <v>0.84586374448175805</v>
      </c>
      <c r="AK4" s="48">
        <f>VLOOKUP($A4,'ADR Raw Data'!$B$6:$BE$43,'ADR Raw Data'!AV$1,FALSE)</f>
        <v>1.4410065743385001</v>
      </c>
      <c r="AL4" s="48">
        <f>VLOOKUP($A4,'ADR Raw Data'!$B$6:$BE$43,'ADR Raw Data'!AW$1,FALSE)</f>
        <v>2.3256660289059301</v>
      </c>
      <c r="AM4" s="48">
        <f>VLOOKUP($A4,'ADR Raw Data'!$B$6:$BE$43,'ADR Raw Data'!AX$1,FALSE)</f>
        <v>2.32419300302635</v>
      </c>
      <c r="AN4" s="49">
        <f>VLOOKUP($A4,'ADR Raw Data'!$B$6:$BE$43,'ADR Raw Data'!AY$1,FALSE)</f>
        <v>1.67799156019822</v>
      </c>
      <c r="AO4" s="48">
        <f>VLOOKUP($A4,'ADR Raw Data'!$B$6:$BE$43,'ADR Raw Data'!BA$1,FALSE)</f>
        <v>1.2792243130549901</v>
      </c>
      <c r="AP4" s="48">
        <f>VLOOKUP($A4,'ADR Raw Data'!$B$6:$BE$43,'ADR Raw Data'!BB$1,FALSE)</f>
        <v>-1.5762384756701799</v>
      </c>
      <c r="AQ4" s="49">
        <f>VLOOKUP($A4,'ADR Raw Data'!$B$6:$BE$43,'ADR Raw Data'!BC$1,FALSE)</f>
        <v>-0.26179219603749398</v>
      </c>
      <c r="AR4" s="50">
        <f>VLOOKUP($A4,'ADR Raw Data'!$B$6:$BE$43,'ADR Raw Data'!BE$1,FALSE)</f>
        <v>1.0437424860959501</v>
      </c>
      <c r="AT4" s="51">
        <f>VLOOKUP($A4,'RevPAR Raw Data'!$B$6:$BE$43,'RevPAR Raw Data'!AG$1,FALSE)</f>
        <v>58.720707698033898</v>
      </c>
      <c r="AU4" s="52">
        <f>VLOOKUP($A4,'RevPAR Raw Data'!$B$6:$BE$43,'RevPAR Raw Data'!AH$1,FALSE)</f>
        <v>68.661316625112804</v>
      </c>
      <c r="AV4" s="52">
        <f>VLOOKUP($A4,'RevPAR Raw Data'!$B$6:$BE$43,'RevPAR Raw Data'!AI$1,FALSE)</f>
        <v>77.123873966558605</v>
      </c>
      <c r="AW4" s="52">
        <f>VLOOKUP($A4,'RevPAR Raw Data'!$B$6:$BE$43,'RevPAR Raw Data'!AJ$1,FALSE)</f>
        <v>79.599562496119205</v>
      </c>
      <c r="AX4" s="52">
        <f>VLOOKUP($A4,'RevPAR Raw Data'!$B$6:$BE$43,'RevPAR Raw Data'!AK$1,FALSE)</f>
        <v>77.172144526094101</v>
      </c>
      <c r="AY4" s="53">
        <f>VLOOKUP($A4,'RevPAR Raw Data'!$B$6:$BE$43,'RevPAR Raw Data'!AL$1,FALSE)</f>
        <v>72.2555438965082</v>
      </c>
      <c r="AZ4" s="52">
        <f>VLOOKUP($A4,'RevPAR Raw Data'!$B$6:$BE$43,'RevPAR Raw Data'!AN$1,FALSE)</f>
        <v>86.613737801668293</v>
      </c>
      <c r="BA4" s="52">
        <f>VLOOKUP($A4,'RevPAR Raw Data'!$B$6:$BE$43,'RevPAR Raw Data'!AO$1,FALSE)</f>
        <v>91.108429107409407</v>
      </c>
      <c r="BB4" s="53">
        <f>VLOOKUP($A4,'RevPAR Raw Data'!$B$6:$BE$43,'RevPAR Raw Data'!AP$1,FALSE)</f>
        <v>88.861086923419293</v>
      </c>
      <c r="BC4" s="54">
        <f>VLOOKUP($A4,'RevPAR Raw Data'!$B$6:$BE$43,'RevPAR Raw Data'!AR$1,FALSE)</f>
        <v>77.000158388107394</v>
      </c>
      <c r="BE4" s="47">
        <f>VLOOKUP($A4,'RevPAR Raw Data'!$B$6:$BE$43,'RevPAR Raw Data'!AT$1,FALSE)</f>
        <v>-2.4973026767639102</v>
      </c>
      <c r="BF4" s="48">
        <f>VLOOKUP($A4,'RevPAR Raw Data'!$B$6:$BE$43,'RevPAR Raw Data'!AU$1,FALSE)</f>
        <v>-2.9852383620449801</v>
      </c>
      <c r="BG4" s="48">
        <f>VLOOKUP($A4,'RevPAR Raw Data'!$B$6:$BE$43,'RevPAR Raw Data'!AV$1,FALSE)</f>
        <v>-0.938600868700042</v>
      </c>
      <c r="BH4" s="48">
        <f>VLOOKUP($A4,'RevPAR Raw Data'!$B$6:$BE$43,'RevPAR Raw Data'!AW$1,FALSE)</f>
        <v>1.9950053334976701</v>
      </c>
      <c r="BI4" s="48">
        <f>VLOOKUP($A4,'RevPAR Raw Data'!$B$6:$BE$43,'RevPAR Raw Data'!AX$1,FALSE)</f>
        <v>2.2523291049903902</v>
      </c>
      <c r="BJ4" s="49">
        <f>VLOOKUP($A4,'RevPAR Raw Data'!$B$6:$BE$43,'RevPAR Raw Data'!AY$1,FALSE)</f>
        <v>-0.30088021617600302</v>
      </c>
      <c r="BK4" s="48">
        <f>VLOOKUP($A4,'RevPAR Raw Data'!$B$6:$BE$43,'RevPAR Raw Data'!BA$1,FALSE)</f>
        <v>1.69954100995518</v>
      </c>
      <c r="BL4" s="48">
        <f>VLOOKUP($A4,'RevPAR Raw Data'!$B$6:$BE$43,'RevPAR Raw Data'!BB$1,FALSE)</f>
        <v>-4.8148831325620796</v>
      </c>
      <c r="BM4" s="49">
        <f>VLOOKUP($A4,'RevPAR Raw Data'!$B$6:$BE$43,'RevPAR Raw Data'!BC$1,FALSE)</f>
        <v>-1.7476564327195001</v>
      </c>
      <c r="BN4" s="50">
        <f>VLOOKUP($A4,'RevPAR Raw Data'!$B$6:$BE$43,'RevPAR Raw Data'!BE$1,FALSE)</f>
        <v>-0.78244857675625201</v>
      </c>
    </row>
    <row r="5" spans="1:66" x14ac:dyDescent="0.45">
      <c r="A5" s="46" t="s">
        <v>69</v>
      </c>
      <c r="B5" s="47">
        <f>VLOOKUP($A5,'Occupancy Raw Data'!$B$8:$BE$45,'Occupancy Raw Data'!AG$3,FALSE)</f>
        <v>39.170924648618403</v>
      </c>
      <c r="C5" s="48">
        <f>VLOOKUP($A5,'Occupancy Raw Data'!$B$8:$BE$45,'Occupancy Raw Data'!AH$3,FALSE)</f>
        <v>47.838701684059302</v>
      </c>
      <c r="D5" s="48">
        <f>VLOOKUP($A5,'Occupancy Raw Data'!$B$8:$BE$45,'Occupancy Raw Data'!AI$3,FALSE)</f>
        <v>52.478098446424703</v>
      </c>
      <c r="E5" s="48">
        <f>VLOOKUP($A5,'Occupancy Raw Data'!$B$8:$BE$45,'Occupancy Raw Data'!AJ$3,FALSE)</f>
        <v>52.827676412191401</v>
      </c>
      <c r="F5" s="48">
        <f>VLOOKUP($A5,'Occupancy Raw Data'!$B$8:$BE$45,'Occupancy Raw Data'!AK$3,FALSE)</f>
        <v>49.793923083437598</v>
      </c>
      <c r="G5" s="49">
        <f>VLOOKUP($A5,'Occupancy Raw Data'!$B$8:$BE$45,'Occupancy Raw Data'!AL$3,FALSE)</f>
        <v>48.4218648549463</v>
      </c>
      <c r="H5" s="48">
        <f>VLOOKUP($A5,'Occupancy Raw Data'!$B$8:$BE$45,'Occupancy Raw Data'!AN$3,FALSE)</f>
        <v>49.840188449028098</v>
      </c>
      <c r="I5" s="48">
        <f>VLOOKUP($A5,'Occupancy Raw Data'!$B$8:$BE$45,'Occupancy Raw Data'!AO$3,FALSE)</f>
        <v>49.703431164977502</v>
      </c>
      <c r="J5" s="49">
        <f>VLOOKUP($A5,'Occupancy Raw Data'!$B$8:$BE$45,'Occupancy Raw Data'!AP$3,FALSE)</f>
        <v>49.771809807002803</v>
      </c>
      <c r="K5" s="50">
        <f>VLOOKUP($A5,'Occupancy Raw Data'!$B$8:$BE$45,'Occupancy Raw Data'!AR$3,FALSE)</f>
        <v>48.8075634126767</v>
      </c>
      <c r="M5" s="47">
        <f>VLOOKUP($A5,'Occupancy Raw Data'!$B$8:$BE$45,'Occupancy Raw Data'!AT$3,FALSE)</f>
        <v>-3.5089392759691802</v>
      </c>
      <c r="N5" s="48">
        <f>VLOOKUP($A5,'Occupancy Raw Data'!$B$8:$BE$45,'Occupancy Raw Data'!AU$3,FALSE)</f>
        <v>-3.0204087061604898</v>
      </c>
      <c r="O5" s="48">
        <f>VLOOKUP($A5,'Occupancy Raw Data'!$B$8:$BE$45,'Occupancy Raw Data'!AV$3,FALSE)</f>
        <v>-0.64899984131837596</v>
      </c>
      <c r="P5" s="48">
        <f>VLOOKUP($A5,'Occupancy Raw Data'!$B$8:$BE$45,'Occupancy Raw Data'!AW$3,FALSE)</f>
        <v>0.98453054798466499</v>
      </c>
      <c r="Q5" s="48">
        <f>VLOOKUP($A5,'Occupancy Raw Data'!$B$8:$BE$45,'Occupancy Raw Data'!AX$3,FALSE)</f>
        <v>2.2900131948058</v>
      </c>
      <c r="R5" s="49">
        <f>VLOOKUP($A5,'Occupancy Raw Data'!$B$8:$BE$45,'Occupancy Raw Data'!AY$3,FALSE)</f>
        <v>-0.66784784588156498</v>
      </c>
      <c r="S5" s="48">
        <f>VLOOKUP($A5,'Occupancy Raw Data'!$B$8:$BE$45,'Occupancy Raw Data'!BA$3,FALSE)</f>
        <v>1.51011824730101</v>
      </c>
      <c r="T5" s="48">
        <f>VLOOKUP($A5,'Occupancy Raw Data'!$B$8:$BE$45,'Occupancy Raw Data'!BB$3,FALSE)</f>
        <v>-3.0225351513978</v>
      </c>
      <c r="U5" s="49">
        <f>VLOOKUP($A5,'Occupancy Raw Data'!$B$8:$BE$45,'Occupancy Raw Data'!BC$3,FALSE)</f>
        <v>-0.80485013467627597</v>
      </c>
      <c r="V5" s="50">
        <f>VLOOKUP($A5,'Occupancy Raw Data'!$B$8:$BE$45,'Occupancy Raw Data'!BE$3,FALSE)</f>
        <v>-0.70783494929242396</v>
      </c>
      <c r="X5" s="51">
        <f>VLOOKUP($A5,'ADR Raw Data'!$B$6:$BE$43,'ADR Raw Data'!AG$1,FALSE)</f>
        <v>103.37278250668599</v>
      </c>
      <c r="Y5" s="52">
        <f>VLOOKUP($A5,'ADR Raw Data'!$B$6:$BE$43,'ADR Raw Data'!AH$1,FALSE)</f>
        <v>111.88461540264601</v>
      </c>
      <c r="Z5" s="52">
        <f>VLOOKUP($A5,'ADR Raw Data'!$B$6:$BE$43,'ADR Raw Data'!AI$1,FALSE)</f>
        <v>115.585853236863</v>
      </c>
      <c r="AA5" s="52">
        <f>VLOOKUP($A5,'ADR Raw Data'!$B$6:$BE$43,'ADR Raw Data'!AJ$1,FALSE)</f>
        <v>113.801051140442</v>
      </c>
      <c r="AB5" s="52">
        <f>VLOOKUP($A5,'ADR Raw Data'!$B$6:$BE$43,'ADR Raw Data'!AK$1,FALSE)</f>
        <v>108.418119012343</v>
      </c>
      <c r="AC5" s="53">
        <f>VLOOKUP($A5,'ADR Raw Data'!$B$6:$BE$43,'ADR Raw Data'!AL$1,FALSE)</f>
        <v>111.014958483033</v>
      </c>
      <c r="AD5" s="52">
        <f>VLOOKUP($A5,'ADR Raw Data'!$B$6:$BE$43,'ADR Raw Data'!AN$1,FALSE)</f>
        <v>112.239626749089</v>
      </c>
      <c r="AE5" s="52">
        <f>VLOOKUP($A5,'ADR Raw Data'!$B$6:$BE$43,'ADR Raw Data'!AO$1,FALSE)</f>
        <v>114.066350743716</v>
      </c>
      <c r="AF5" s="53">
        <f>VLOOKUP($A5,'ADR Raw Data'!$B$6:$BE$43,'ADR Raw Data'!AP$1,FALSE)</f>
        <v>113.151733930608</v>
      </c>
      <c r="AG5" s="54">
        <f>VLOOKUP($A5,'ADR Raw Data'!$B$6:$BE$43,'ADR Raw Data'!AR$1,FALSE)</f>
        <v>111.637526987589</v>
      </c>
      <c r="AI5" s="47">
        <f>VLOOKUP($A5,'ADR Raw Data'!$B$6:$BE$43,'ADR Raw Data'!AT$1,FALSE)</f>
        <v>2.7923915931520802</v>
      </c>
      <c r="AJ5" s="48">
        <f>VLOOKUP($A5,'ADR Raw Data'!$B$6:$BE$43,'ADR Raw Data'!AU$1,FALSE)</f>
        <v>4.8869777327943602</v>
      </c>
      <c r="AK5" s="48">
        <f>VLOOKUP($A5,'ADR Raw Data'!$B$6:$BE$43,'ADR Raw Data'!AV$1,FALSE)</f>
        <v>4.8191050965995004</v>
      </c>
      <c r="AL5" s="48">
        <f>VLOOKUP($A5,'ADR Raw Data'!$B$6:$BE$43,'ADR Raw Data'!AW$1,FALSE)</f>
        <v>4.2876757968060399</v>
      </c>
      <c r="AM5" s="48">
        <f>VLOOKUP($A5,'ADR Raw Data'!$B$6:$BE$43,'ADR Raw Data'!AX$1,FALSE)</f>
        <v>3.1829158156642401</v>
      </c>
      <c r="AN5" s="49">
        <f>VLOOKUP($A5,'ADR Raw Data'!$B$6:$BE$43,'ADR Raw Data'!AY$1,FALSE)</f>
        <v>4.1010295796087304</v>
      </c>
      <c r="AO5" s="48">
        <f>VLOOKUP($A5,'ADR Raw Data'!$B$6:$BE$43,'ADR Raw Data'!BA$1,FALSE)</f>
        <v>1.91280079386169</v>
      </c>
      <c r="AP5" s="48">
        <f>VLOOKUP($A5,'ADR Raw Data'!$B$6:$BE$43,'ADR Raw Data'!BB$1,FALSE)</f>
        <v>-1.9419404783799701</v>
      </c>
      <c r="AQ5" s="49">
        <f>VLOOKUP($A5,'ADR Raw Data'!$B$6:$BE$43,'ADR Raw Data'!BC$1,FALSE)</f>
        <v>-0.126994121177468</v>
      </c>
      <c r="AR5" s="50">
        <f>VLOOKUP($A5,'ADR Raw Data'!$B$6:$BE$43,'ADR Raw Data'!BE$1,FALSE)</f>
        <v>2.8137955491993298</v>
      </c>
      <c r="AT5" s="51">
        <f>VLOOKUP($A5,'RevPAR Raw Data'!$B$6:$BE$43,'RevPAR Raw Data'!AG$1,FALSE)</f>
        <v>40.492074742874301</v>
      </c>
      <c r="AU5" s="52">
        <f>VLOOKUP($A5,'RevPAR Raw Data'!$B$6:$BE$43,'RevPAR Raw Data'!AH$1,FALSE)</f>
        <v>53.524147392829001</v>
      </c>
      <c r="AV5" s="52">
        <f>VLOOKUP($A5,'RevPAR Raw Data'!$B$6:$BE$43,'RevPAR Raw Data'!AI$1,FALSE)</f>
        <v>60.657257851781402</v>
      </c>
      <c r="AW5" s="52">
        <f>VLOOKUP($A5,'RevPAR Raw Data'!$B$6:$BE$43,'RevPAR Raw Data'!AJ$1,FALSE)</f>
        <v>60.118451050145303</v>
      </c>
      <c r="AX5" s="52">
        <f>VLOOKUP($A5,'RevPAR Raw Data'!$B$6:$BE$43,'RevPAR Raw Data'!AK$1,FALSE)</f>
        <v>53.985634789516098</v>
      </c>
      <c r="AY5" s="53">
        <f>VLOOKUP($A5,'RevPAR Raw Data'!$B$6:$BE$43,'RevPAR Raw Data'!AL$1,FALSE)</f>
        <v>53.7555131654292</v>
      </c>
      <c r="AZ5" s="52">
        <f>VLOOKUP($A5,'RevPAR Raw Data'!$B$6:$BE$43,'RevPAR Raw Data'!AN$1,FALSE)</f>
        <v>55.940441486231698</v>
      </c>
      <c r="BA5" s="52">
        <f>VLOOKUP($A5,'RevPAR Raw Data'!$B$6:$BE$43,'RevPAR Raw Data'!AO$1,FALSE)</f>
        <v>56.694890124304798</v>
      </c>
      <c r="BB5" s="53">
        <f>VLOOKUP($A5,'RevPAR Raw Data'!$B$6:$BE$43,'RevPAR Raw Data'!AP$1,FALSE)</f>
        <v>56.317665805268199</v>
      </c>
      <c r="BC5" s="54">
        <f>VLOOKUP($A5,'RevPAR Raw Data'!$B$6:$BE$43,'RevPAR Raw Data'!AR$1,FALSE)</f>
        <v>54.4875567768118</v>
      </c>
      <c r="BE5" s="47">
        <f>VLOOKUP($A5,'RevPAR Raw Data'!$B$6:$BE$43,'RevPAR Raw Data'!AT$1,FALSE)</f>
        <v>-0.814531008168076</v>
      </c>
      <c r="BF5" s="48">
        <f>VLOOKUP($A5,'RevPAR Raw Data'!$B$6:$BE$43,'RevPAR Raw Data'!AU$1,FALSE)</f>
        <v>1.71896232572443</v>
      </c>
      <c r="BG5" s="48">
        <f>VLOOKUP($A5,'RevPAR Raw Data'!$B$6:$BE$43,'RevPAR Raw Data'!AV$1,FALSE)</f>
        <v>4.13882927085122</v>
      </c>
      <c r="BH5" s="48">
        <f>VLOOKUP($A5,'RevPAR Raw Data'!$B$6:$BE$43,'RevPAR Raw Data'!AW$1,FALSE)</f>
        <v>5.3144198228088104</v>
      </c>
      <c r="BI5" s="48">
        <f>VLOOKUP($A5,'RevPAR Raw Data'!$B$6:$BE$43,'RevPAR Raw Data'!AX$1,FALSE)</f>
        <v>5.54581820262832</v>
      </c>
      <c r="BJ5" s="49">
        <f>VLOOKUP($A5,'RevPAR Raw Data'!$B$6:$BE$43,'RevPAR Raw Data'!AY$1,FALSE)</f>
        <v>3.4057930960207798</v>
      </c>
      <c r="BK5" s="48">
        <f>VLOOKUP($A5,'RevPAR Raw Data'!$B$6:$BE$43,'RevPAR Raw Data'!BA$1,FALSE)</f>
        <v>3.45180459498533</v>
      </c>
      <c r="BL5" s="48">
        <f>VLOOKUP($A5,'RevPAR Raw Data'!$B$6:$BE$43,'RevPAR Raw Data'!BB$1,FALSE)</f>
        <v>-4.9057797961995204</v>
      </c>
      <c r="BM5" s="49">
        <f>VLOOKUP($A5,'RevPAR Raw Data'!$B$6:$BE$43,'RevPAR Raw Data'!BC$1,FALSE)</f>
        <v>-0.93082214349841697</v>
      </c>
      <c r="BN5" s="50">
        <f>VLOOKUP($A5,'RevPAR Raw Data'!$B$6:$BE$43,'RevPAR Raw Data'!BE$1,FALSE)</f>
        <v>2.0860435716080401</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45">
      <c r="A7" s="46" t="s">
        <v>147</v>
      </c>
      <c r="B7" s="55"/>
      <c r="C7" s="56"/>
      <c r="D7" s="56"/>
      <c r="E7" s="56"/>
      <c r="F7" s="56"/>
      <c r="G7" s="57"/>
      <c r="H7" s="56"/>
      <c r="I7" s="56"/>
      <c r="J7" s="57"/>
      <c r="K7" s="58"/>
      <c r="M7" s="55"/>
      <c r="N7" s="56"/>
      <c r="O7" s="56"/>
      <c r="P7" s="56"/>
      <c r="Q7" s="56"/>
      <c r="R7" s="57"/>
      <c r="S7" s="56"/>
      <c r="T7" s="56"/>
      <c r="U7" s="57"/>
      <c r="V7" s="58"/>
      <c r="X7" s="59"/>
      <c r="Y7" s="60"/>
      <c r="Z7" s="60"/>
      <c r="AA7" s="60"/>
      <c r="AB7" s="60"/>
      <c r="AC7" s="61"/>
      <c r="AD7" s="60"/>
      <c r="AE7" s="60"/>
      <c r="AF7" s="61"/>
      <c r="AG7" s="62"/>
      <c r="AI7" s="55"/>
      <c r="AJ7" s="56"/>
      <c r="AK7" s="56"/>
      <c r="AL7" s="56"/>
      <c r="AM7" s="56"/>
      <c r="AN7" s="57"/>
      <c r="AO7" s="56"/>
      <c r="AP7" s="56"/>
      <c r="AQ7" s="57"/>
      <c r="AR7" s="58"/>
      <c r="AT7" s="59"/>
      <c r="AU7" s="60"/>
      <c r="AV7" s="60"/>
      <c r="AW7" s="60"/>
      <c r="AX7" s="60"/>
      <c r="AY7" s="61"/>
      <c r="AZ7" s="60"/>
      <c r="BA7" s="60"/>
      <c r="BB7" s="61"/>
      <c r="BC7" s="62"/>
      <c r="BE7" s="55"/>
      <c r="BF7" s="56"/>
      <c r="BG7" s="56"/>
      <c r="BH7" s="56"/>
      <c r="BI7" s="56"/>
      <c r="BJ7" s="57"/>
      <c r="BK7" s="56"/>
      <c r="BL7" s="56"/>
      <c r="BM7" s="57"/>
      <c r="BN7" s="58"/>
    </row>
    <row r="8" spans="1:66" x14ac:dyDescent="0.45">
      <c r="A8" s="63" t="s">
        <v>140</v>
      </c>
      <c r="B8" s="47">
        <f>VLOOKUP($A8,'Occupancy Raw Data'!$B$8:$BE$51,'Occupancy Raw Data'!AG$3,FALSE)</f>
        <v>36.594202898550698</v>
      </c>
      <c r="C8" s="48">
        <f>VLOOKUP($A8,'Occupancy Raw Data'!$B$8:$BE$51,'Occupancy Raw Data'!AH$3,FALSE)</f>
        <v>44.868382135462802</v>
      </c>
      <c r="D8" s="48">
        <f>VLOOKUP($A8,'Occupancy Raw Data'!$B$8:$BE$51,'Occupancy Raw Data'!AI$3,FALSE)</f>
        <v>52.735876959479398</v>
      </c>
      <c r="E8" s="48">
        <f>VLOOKUP($A8,'Occupancy Raw Data'!$B$8:$BE$51,'Occupancy Raw Data'!AJ$3,FALSE)</f>
        <v>51.427092576160803</v>
      </c>
      <c r="F8" s="48">
        <f>VLOOKUP($A8,'Occupancy Raw Data'!$B$8:$BE$51,'Occupancy Raw Data'!AK$3,FALSE)</f>
        <v>50.295770482105802</v>
      </c>
      <c r="G8" s="49">
        <f>VLOOKUP($A8,'Occupancy Raw Data'!$B$8:$BE$51,'Occupancy Raw Data'!AL$3,FALSE)</f>
        <v>47.184265010351901</v>
      </c>
      <c r="H8" s="48">
        <f>VLOOKUP($A8,'Occupancy Raw Data'!$B$8:$BE$51,'Occupancy Raw Data'!AN$3,FALSE)</f>
        <v>54.813664596273199</v>
      </c>
      <c r="I8" s="48">
        <f>VLOOKUP($A8,'Occupancy Raw Data'!$B$8:$BE$51,'Occupancy Raw Data'!AO$3,FALSE)</f>
        <v>58.592132505175897</v>
      </c>
      <c r="J8" s="49">
        <f>VLOOKUP($A8,'Occupancy Raw Data'!$B$8:$BE$51,'Occupancy Raw Data'!AP$3,FALSE)</f>
        <v>56.702898550724598</v>
      </c>
      <c r="K8" s="50">
        <f>VLOOKUP($A8,'Occupancy Raw Data'!$B$8:$BE$51,'Occupancy Raw Data'!AR$3,FALSE)</f>
        <v>49.9038745933155</v>
      </c>
      <c r="M8" s="47">
        <f>VLOOKUP($A8,'Occupancy Raw Data'!$B$8:$BE$51,'Occupancy Raw Data'!AT$3,FALSE)</f>
        <v>-9.4585171182524608</v>
      </c>
      <c r="N8" s="48">
        <f>VLOOKUP($A8,'Occupancy Raw Data'!$B$8:$BE$51,'Occupancy Raw Data'!AU$3,FALSE)</f>
        <v>-8.7089202506806398</v>
      </c>
      <c r="O8" s="48">
        <f>VLOOKUP($A8,'Occupancy Raw Data'!$B$8:$BE$51,'Occupancy Raw Data'!AV$3,FALSE)</f>
        <v>-1.6989127108494899</v>
      </c>
      <c r="P8" s="48">
        <f>VLOOKUP($A8,'Occupancy Raw Data'!$B$8:$BE$51,'Occupancy Raw Data'!AW$3,FALSE)</f>
        <v>-2.6504297242513002</v>
      </c>
      <c r="Q8" s="48">
        <f>VLOOKUP($A8,'Occupancy Raw Data'!$B$8:$BE$51,'Occupancy Raw Data'!AX$3,FALSE)</f>
        <v>-1.2744066759338</v>
      </c>
      <c r="R8" s="49">
        <f>VLOOKUP($A8,'Occupancy Raw Data'!$B$8:$BE$51,'Occupancy Raw Data'!AY$3,FALSE)</f>
        <v>-4.47961529336159</v>
      </c>
      <c r="S8" s="48">
        <f>VLOOKUP($A8,'Occupancy Raw Data'!$B$8:$BE$51,'Occupancy Raw Data'!BA$3,FALSE)</f>
        <v>-3.3019893234109601</v>
      </c>
      <c r="T8" s="48">
        <f>VLOOKUP($A8,'Occupancy Raw Data'!$B$8:$BE$51,'Occupancy Raw Data'!BB$3,FALSE)</f>
        <v>-8.2756248201157394</v>
      </c>
      <c r="U8" s="49">
        <f>VLOOKUP($A8,'Occupancy Raw Data'!$B$8:$BE$51,'Occupancy Raw Data'!BC$3,FALSE)</f>
        <v>-5.9371752227144796</v>
      </c>
      <c r="V8" s="50">
        <f>VLOOKUP($A8,'Occupancy Raw Data'!$B$8:$BE$51,'Occupancy Raw Data'!BE$3,FALSE)</f>
        <v>-4.9577256741316704</v>
      </c>
      <c r="X8" s="51">
        <f>VLOOKUP($A8,'ADR Raw Data'!$B$6:$BE$49,'ADR Raw Data'!AG$1,FALSE)</f>
        <v>289.03889674681699</v>
      </c>
      <c r="Y8" s="52">
        <f>VLOOKUP($A8,'ADR Raw Data'!$B$6:$BE$49,'ADR Raw Data'!AH$1,FALSE)</f>
        <v>278.64915293342102</v>
      </c>
      <c r="Z8" s="52">
        <f>VLOOKUP($A8,'ADR Raw Data'!$B$6:$BE$49,'ADR Raw Data'!AI$1,FALSE)</f>
        <v>266.79180173864199</v>
      </c>
      <c r="AA8" s="52">
        <f>VLOOKUP($A8,'ADR Raw Data'!$B$6:$BE$49,'ADR Raw Data'!AJ$1,FALSE)</f>
        <v>278.57118475916599</v>
      </c>
      <c r="AB8" s="52">
        <f>VLOOKUP($A8,'ADR Raw Data'!$B$6:$BE$49,'ADR Raw Data'!AK$1,FALSE)</f>
        <v>281.87370185239598</v>
      </c>
      <c r="AC8" s="53">
        <f>VLOOKUP($A8,'ADR Raw Data'!$B$6:$BE$49,'ADR Raw Data'!AL$1,FALSE)</f>
        <v>278.28067448128797</v>
      </c>
      <c r="AD8" s="52">
        <f>VLOOKUP($A8,'ADR Raw Data'!$B$6:$BE$49,'ADR Raw Data'!AN$1,FALSE)</f>
        <v>317.331813031161</v>
      </c>
      <c r="AE8" s="52">
        <f>VLOOKUP($A8,'ADR Raw Data'!$B$6:$BE$49,'ADR Raw Data'!AO$1,FALSE)</f>
        <v>323.88431095406298</v>
      </c>
      <c r="AF8" s="53">
        <f>VLOOKUP($A8,'ADR Raw Data'!$B$6:$BE$49,'ADR Raw Data'!AP$1,FALSE)</f>
        <v>320.71722044728398</v>
      </c>
      <c r="AG8" s="54">
        <f>VLOOKUP($A8,'ADR Raw Data'!$B$6:$BE$49,'ADR Raw Data'!AR$1,FALSE)</f>
        <v>292.05730393920697</v>
      </c>
      <c r="AI8" s="47">
        <f>VLOOKUP($A8,'ADR Raw Data'!$B$6:$BE$49,'ADR Raw Data'!AT$1,FALSE)</f>
        <v>3.4348808474130399</v>
      </c>
      <c r="AJ8" s="48">
        <f>VLOOKUP($A8,'ADR Raw Data'!$B$6:$BE$49,'ADR Raw Data'!AU$1,FALSE)</f>
        <v>3.75542960789415</v>
      </c>
      <c r="AK8" s="48">
        <f>VLOOKUP($A8,'ADR Raw Data'!$B$6:$BE$49,'ADR Raw Data'!AV$1,FALSE)</f>
        <v>-0.70776113419804199</v>
      </c>
      <c r="AL8" s="48">
        <f>VLOOKUP($A8,'ADR Raw Data'!$B$6:$BE$49,'ADR Raw Data'!AW$1,FALSE)</f>
        <v>3.4467053604254301</v>
      </c>
      <c r="AM8" s="48">
        <f>VLOOKUP($A8,'ADR Raw Data'!$B$6:$BE$49,'ADR Raw Data'!AX$1,FALSE)</f>
        <v>1.95624932658146</v>
      </c>
      <c r="AN8" s="49">
        <f>VLOOKUP($A8,'ADR Raw Data'!$B$6:$BE$49,'ADR Raw Data'!AY$1,FALSE)</f>
        <v>2.2501123782619801</v>
      </c>
      <c r="AO8" s="48">
        <f>VLOOKUP($A8,'ADR Raw Data'!$B$6:$BE$49,'ADR Raw Data'!BA$1,FALSE)</f>
        <v>-0.16055156853485</v>
      </c>
      <c r="AP8" s="48">
        <f>VLOOKUP($A8,'ADR Raw Data'!$B$6:$BE$49,'ADR Raw Data'!BB$1,FALSE)</f>
        <v>-0.41363094810380702</v>
      </c>
      <c r="AQ8" s="49">
        <f>VLOOKUP($A8,'ADR Raw Data'!$B$6:$BE$49,'ADR Raw Data'!BC$1,FALSE)</f>
        <v>-0.32291256985939198</v>
      </c>
      <c r="AR8" s="50">
        <f>VLOOKUP($A8,'ADR Raw Data'!$B$6:$BE$49,'ADR Raw Data'!BE$1,FALSE)</f>
        <v>1.25883888965754</v>
      </c>
      <c r="AT8" s="51">
        <f>VLOOKUP($A8,'RevPAR Raw Data'!$B$6:$BE$49,'RevPAR Raw Data'!AG$1,FALSE)</f>
        <v>105.771480331262</v>
      </c>
      <c r="AU8" s="52">
        <f>VLOOKUP($A8,'RevPAR Raw Data'!$B$6:$BE$49,'RevPAR Raw Data'!AH$1,FALSE)</f>
        <v>125.025366755397</v>
      </c>
      <c r="AV8" s="52">
        <f>VLOOKUP($A8,'RevPAR Raw Data'!$B$6:$BE$49,'RevPAR Raw Data'!AI$1,FALSE)</f>
        <v>140.69499630286799</v>
      </c>
      <c r="AW8" s="52">
        <f>VLOOKUP($A8,'RevPAR Raw Data'!$B$6:$BE$49,'RevPAR Raw Data'!AJ$1,FALSE)</f>
        <v>143.26106107660399</v>
      </c>
      <c r="AX8" s="52">
        <f>VLOOKUP($A8,'RevPAR Raw Data'!$B$6:$BE$49,'RevPAR Raw Data'!AK$1,FALSE)</f>
        <v>141.77055013309601</v>
      </c>
      <c r="AY8" s="53">
        <f>VLOOKUP($A8,'RevPAR Raw Data'!$B$6:$BE$49,'RevPAR Raw Data'!AL$1,FALSE)</f>
        <v>131.304690919846</v>
      </c>
      <c r="AZ8" s="52">
        <f>VLOOKUP($A8,'RevPAR Raw Data'!$B$6:$BE$49,'RevPAR Raw Data'!AN$1,FALSE)</f>
        <v>173.94119565217301</v>
      </c>
      <c r="BA8" s="52">
        <f>VLOOKUP($A8,'RevPAR Raw Data'!$B$6:$BE$49,'RevPAR Raw Data'!AO$1,FALSE)</f>
        <v>189.77072463768101</v>
      </c>
      <c r="BB8" s="53">
        <f>VLOOKUP($A8,'RevPAR Raw Data'!$B$6:$BE$49,'RevPAR Raw Data'!AP$1,FALSE)</f>
        <v>181.855960144927</v>
      </c>
      <c r="BC8" s="54">
        <f>VLOOKUP($A8,'RevPAR Raw Data'!$B$6:$BE$49,'RevPAR Raw Data'!AR$1,FALSE)</f>
        <v>145.74791069843999</v>
      </c>
      <c r="BE8" s="47">
        <f>VLOOKUP($A8,'RevPAR Raw Data'!$B$6:$BE$49,'RevPAR Raw Data'!AT$1,FALSE)</f>
        <v>-6.3485250637835504</v>
      </c>
      <c r="BF8" s="48">
        <f>VLOOKUP($A8,'RevPAR Raw Data'!$B$6:$BE$49,'RevPAR Raw Data'!AU$1,FALSE)</f>
        <v>-5.2805480124084303</v>
      </c>
      <c r="BG8" s="48">
        <f>VLOOKUP($A8,'RevPAR Raw Data'!$B$6:$BE$49,'RevPAR Raw Data'!AV$1,FALSE)</f>
        <v>-2.39464960117619</v>
      </c>
      <c r="BH8" s="48">
        <f>VLOOKUP($A8,'RevPAR Raw Data'!$B$6:$BE$49,'RevPAR Raw Data'!AW$1,FALSE)</f>
        <v>0.70492313279404295</v>
      </c>
      <c r="BI8" s="48">
        <f>VLOOKUP($A8,'RevPAR Raw Data'!$B$6:$BE$49,'RevPAR Raw Data'!AX$1,FALSE)</f>
        <v>0.65691207863179202</v>
      </c>
      <c r="BJ8" s="49">
        <f>VLOOKUP($A8,'RevPAR Raw Data'!$B$6:$BE$49,'RevPAR Raw Data'!AY$1,FALSE)</f>
        <v>-2.3302992933140501</v>
      </c>
      <c r="BK8" s="48">
        <f>VLOOKUP($A8,'RevPAR Raw Data'!$B$6:$BE$49,'RevPAR Raw Data'!BA$1,FALSE)</f>
        <v>-3.4572394962942199</v>
      </c>
      <c r="BL8" s="48">
        <f>VLOOKUP($A8,'RevPAR Raw Data'!$B$6:$BE$49,'RevPAR Raw Data'!BB$1,FALSE)</f>
        <v>-8.6550252228145901</v>
      </c>
      <c r="BM8" s="49">
        <f>VLOOKUP($A8,'RevPAR Raw Data'!$B$6:$BE$49,'RevPAR Raw Data'!BC$1,FALSE)</f>
        <v>-6.2409159074851503</v>
      </c>
      <c r="BN8" s="50">
        <f>VLOOKUP($A8,'RevPAR Raw Data'!$B$6:$BE$49,'RevPAR Raw Data'!BE$1,FALSE)</f>
        <v>-3.7612965633026301</v>
      </c>
    </row>
    <row r="9" spans="1:66" x14ac:dyDescent="0.45">
      <c r="A9" s="63" t="s">
        <v>141</v>
      </c>
      <c r="B9" s="47">
        <f>VLOOKUP($A9,'Occupancy Raw Data'!$B$8:$BE$51,'Occupancy Raw Data'!AG$3,FALSE)</f>
        <v>38.425942928495303</v>
      </c>
      <c r="C9" s="48">
        <f>VLOOKUP($A9,'Occupancy Raw Data'!$B$8:$BE$51,'Occupancy Raw Data'!AH$3,FALSE)</f>
        <v>51.612251643468298</v>
      </c>
      <c r="D9" s="48">
        <f>VLOOKUP($A9,'Occupancy Raw Data'!$B$8:$BE$51,'Occupancy Raw Data'!AI$3,FALSE)</f>
        <v>57.6480957802343</v>
      </c>
      <c r="E9" s="48">
        <f>VLOOKUP($A9,'Occupancy Raw Data'!$B$8:$BE$51,'Occupancy Raw Data'!AJ$3,FALSE)</f>
        <v>56.712512394873102</v>
      </c>
      <c r="F9" s="48">
        <f>VLOOKUP($A9,'Occupancy Raw Data'!$B$8:$BE$51,'Occupancy Raw Data'!AK$3,FALSE)</f>
        <v>51.049432590252998</v>
      </c>
      <c r="G9" s="49">
        <f>VLOOKUP($A9,'Occupancy Raw Data'!$B$8:$BE$51,'Occupancy Raw Data'!AL$3,FALSE)</f>
        <v>51.089647067464803</v>
      </c>
      <c r="H9" s="48">
        <f>VLOOKUP($A9,'Occupancy Raw Data'!$B$8:$BE$51,'Occupancy Raw Data'!AN$3,FALSE)</f>
        <v>50.859377869183497</v>
      </c>
      <c r="I9" s="48">
        <f>VLOOKUP($A9,'Occupancy Raw Data'!$B$8:$BE$51,'Occupancy Raw Data'!AO$3,FALSE)</f>
        <v>53.0849461970693</v>
      </c>
      <c r="J9" s="49">
        <f>VLOOKUP($A9,'Occupancy Raw Data'!$B$8:$BE$51,'Occupancy Raw Data'!AP$3,FALSE)</f>
        <v>51.972162033126402</v>
      </c>
      <c r="K9" s="50">
        <f>VLOOKUP($A9,'Occupancy Raw Data'!$B$8:$BE$51,'Occupancy Raw Data'!AR$3,FALSE)</f>
        <v>51.341794200511004</v>
      </c>
      <c r="M9" s="47">
        <f>VLOOKUP($A9,'Occupancy Raw Data'!$B$8:$BE$51,'Occupancy Raw Data'!AT$3,FALSE)</f>
        <v>2.0424896110608599</v>
      </c>
      <c r="N9" s="48">
        <f>VLOOKUP($A9,'Occupancy Raw Data'!$B$8:$BE$51,'Occupancy Raw Data'!AU$3,FALSE)</f>
        <v>3.7184388599494902</v>
      </c>
      <c r="O9" s="48">
        <f>VLOOKUP($A9,'Occupancy Raw Data'!$B$8:$BE$51,'Occupancy Raw Data'!AV$3,FALSE)</f>
        <v>3.9214809151555898</v>
      </c>
      <c r="P9" s="48">
        <f>VLOOKUP($A9,'Occupancy Raw Data'!$B$8:$BE$51,'Occupancy Raw Data'!AW$3,FALSE)</f>
        <v>5.0711597392380403</v>
      </c>
      <c r="Q9" s="48">
        <f>VLOOKUP($A9,'Occupancy Raw Data'!$B$8:$BE$51,'Occupancy Raw Data'!AX$3,FALSE)</f>
        <v>4.7700387326768903</v>
      </c>
      <c r="R9" s="49">
        <f>VLOOKUP($A9,'Occupancy Raw Data'!$B$8:$BE$51,'Occupancy Raw Data'!AY$3,FALSE)</f>
        <v>4.0132587482939597</v>
      </c>
      <c r="S9" s="48">
        <f>VLOOKUP($A9,'Occupancy Raw Data'!$B$8:$BE$51,'Occupancy Raw Data'!BA$3,FALSE)</f>
        <v>0.47583987802075001</v>
      </c>
      <c r="T9" s="48">
        <f>VLOOKUP($A9,'Occupancy Raw Data'!$B$8:$BE$51,'Occupancy Raw Data'!BB$3,FALSE)</f>
        <v>-4.4195269783087197</v>
      </c>
      <c r="U9" s="49">
        <f>VLOOKUP($A9,'Occupancy Raw Data'!$B$8:$BE$51,'Occupancy Raw Data'!BC$3,FALSE)</f>
        <v>-2.0853072931349299</v>
      </c>
      <c r="V9" s="50">
        <f>VLOOKUP($A9,'Occupancy Raw Data'!$B$8:$BE$51,'Occupancy Raw Data'!BE$3,FALSE)</f>
        <v>2.1727135308265102</v>
      </c>
      <c r="X9" s="51">
        <f>VLOOKUP($A9,'ADR Raw Data'!$B$6:$BE$49,'ADR Raw Data'!AG$1,FALSE)</f>
        <v>155.168796951161</v>
      </c>
      <c r="Y9" s="52">
        <f>VLOOKUP($A9,'ADR Raw Data'!$B$6:$BE$49,'ADR Raw Data'!AH$1,FALSE)</f>
        <v>169.48158127868501</v>
      </c>
      <c r="Z9" s="52">
        <f>VLOOKUP($A9,'ADR Raw Data'!$B$6:$BE$49,'ADR Raw Data'!AI$1,FALSE)</f>
        <v>176.10889357839</v>
      </c>
      <c r="AA9" s="52">
        <f>VLOOKUP($A9,'ADR Raw Data'!$B$6:$BE$49,'ADR Raw Data'!AJ$1,FALSE)</f>
        <v>174.20234777963</v>
      </c>
      <c r="AB9" s="52">
        <f>VLOOKUP($A9,'ADR Raw Data'!$B$6:$BE$49,'ADR Raw Data'!AK$1,FALSE)</f>
        <v>162.561148180788</v>
      </c>
      <c r="AC9" s="53">
        <f>VLOOKUP($A9,'ADR Raw Data'!$B$6:$BE$49,'ADR Raw Data'!AL$1,FALSE)</f>
        <v>168.48925516849701</v>
      </c>
      <c r="AD9" s="52">
        <f>VLOOKUP($A9,'ADR Raw Data'!$B$6:$BE$49,'ADR Raw Data'!AN$1,FALSE)</f>
        <v>160.84232209264499</v>
      </c>
      <c r="AE9" s="52">
        <f>VLOOKUP($A9,'ADR Raw Data'!$B$6:$BE$49,'ADR Raw Data'!AO$1,FALSE)</f>
        <v>163.81120948493501</v>
      </c>
      <c r="AF9" s="53">
        <f>VLOOKUP($A9,'ADR Raw Data'!$B$6:$BE$49,'ADR Raw Data'!AP$1,FALSE)</f>
        <v>162.358549447055</v>
      </c>
      <c r="AG9" s="54">
        <f>VLOOKUP($A9,'ADR Raw Data'!$B$6:$BE$49,'ADR Raw Data'!AR$1,FALSE)</f>
        <v>166.716118675849</v>
      </c>
      <c r="AI9" s="47">
        <f>VLOOKUP($A9,'ADR Raw Data'!$B$6:$BE$49,'ADR Raw Data'!AT$1,FALSE)</f>
        <v>5.0147640827415199</v>
      </c>
      <c r="AJ9" s="48">
        <f>VLOOKUP($A9,'ADR Raw Data'!$B$6:$BE$49,'ADR Raw Data'!AU$1,FALSE)</f>
        <v>6.2499958894318803</v>
      </c>
      <c r="AK9" s="48">
        <f>VLOOKUP($A9,'ADR Raw Data'!$B$6:$BE$49,'ADR Raw Data'!AV$1,FALSE)</f>
        <v>5.1340765790671199</v>
      </c>
      <c r="AL9" s="48">
        <f>VLOOKUP($A9,'ADR Raw Data'!$B$6:$BE$49,'ADR Raw Data'!AW$1,FALSE)</f>
        <v>4.2322089338329398</v>
      </c>
      <c r="AM9" s="48">
        <f>VLOOKUP($A9,'ADR Raw Data'!$B$6:$BE$49,'ADR Raw Data'!AX$1,FALSE)</f>
        <v>4.0838066899770196</v>
      </c>
      <c r="AN9" s="49">
        <f>VLOOKUP($A9,'ADR Raw Data'!$B$6:$BE$49,'ADR Raw Data'!AY$1,FALSE)</f>
        <v>4.9582545545685104</v>
      </c>
      <c r="AO9" s="48">
        <f>VLOOKUP($A9,'ADR Raw Data'!$B$6:$BE$49,'ADR Raw Data'!BA$1,FALSE)</f>
        <v>3.4840348437890198</v>
      </c>
      <c r="AP9" s="48">
        <f>VLOOKUP($A9,'ADR Raw Data'!$B$6:$BE$49,'ADR Raw Data'!BB$1,FALSE)</f>
        <v>-2.6884958808298598</v>
      </c>
      <c r="AQ9" s="49">
        <f>VLOOKUP($A9,'ADR Raw Data'!$B$6:$BE$49,'ADR Raw Data'!BC$1,FALSE)</f>
        <v>0.109301712301011</v>
      </c>
      <c r="AR9" s="50">
        <f>VLOOKUP($A9,'ADR Raw Data'!$B$6:$BE$49,'ADR Raw Data'!BE$1,FALSE)</f>
        <v>3.5322481574234001</v>
      </c>
      <c r="AT9" s="51">
        <f>VLOOKUP($A9,'RevPAR Raw Data'!$B$6:$BE$49,'RevPAR Raw Data'!AG$1,FALSE)</f>
        <v>59.625073359285999</v>
      </c>
      <c r="AU9" s="52">
        <f>VLOOKUP($A9,'RevPAR Raw Data'!$B$6:$BE$49,'RevPAR Raw Data'!AH$1,FALSE)</f>
        <v>87.473260218884207</v>
      </c>
      <c r="AV9" s="52">
        <f>VLOOKUP($A9,'RevPAR Raw Data'!$B$6:$BE$49,'RevPAR Raw Data'!AI$1,FALSE)</f>
        <v>101.523423647581</v>
      </c>
      <c r="AW9" s="52">
        <f>VLOOKUP($A9,'RevPAR Raw Data'!$B$6:$BE$49,'RevPAR Raw Data'!AJ$1,FALSE)</f>
        <v>98.794528076682894</v>
      </c>
      <c r="AX9" s="52">
        <f>VLOOKUP($A9,'RevPAR Raw Data'!$B$6:$BE$49,'RevPAR Raw Data'!AK$1,FALSE)</f>
        <v>82.986543758492701</v>
      </c>
      <c r="AY9" s="53">
        <f>VLOOKUP($A9,'RevPAR Raw Data'!$B$6:$BE$49,'RevPAR Raw Data'!AL$1,FALSE)</f>
        <v>86.080565812185498</v>
      </c>
      <c r="AZ9" s="52">
        <f>VLOOKUP($A9,'RevPAR Raw Data'!$B$6:$BE$49,'RevPAR Raw Data'!AN$1,FALSE)</f>
        <v>81.803404366667806</v>
      </c>
      <c r="BA9" s="52">
        <f>VLOOKUP($A9,'RevPAR Raw Data'!$B$6:$BE$49,'RevPAR Raw Data'!AO$1,FALSE)</f>
        <v>86.959092419846399</v>
      </c>
      <c r="BB9" s="53">
        <f>VLOOKUP($A9,'RevPAR Raw Data'!$B$6:$BE$49,'RevPAR Raw Data'!AP$1,FALSE)</f>
        <v>84.381248393257096</v>
      </c>
      <c r="BC9" s="54">
        <f>VLOOKUP($A9,'RevPAR Raw Data'!$B$6:$BE$49,'RevPAR Raw Data'!AR$1,FALSE)</f>
        <v>85.595046549634503</v>
      </c>
      <c r="BE9" s="47">
        <f>VLOOKUP($A9,'RevPAR Raw Data'!$B$6:$BE$49,'RevPAR Raw Data'!AT$1,FALSE)</f>
        <v>7.1596797292116001</v>
      </c>
      <c r="BF9" s="48">
        <f>VLOOKUP($A9,'RevPAR Raw Data'!$B$6:$BE$49,'RevPAR Raw Data'!AU$1,FALSE)</f>
        <v>10.200837025279201</v>
      </c>
      <c r="BG9" s="48">
        <f>VLOOKUP($A9,'RevPAR Raw Data'!$B$6:$BE$49,'RevPAR Raw Data'!AV$1,FALSE)</f>
        <v>9.2568893274402999</v>
      </c>
      <c r="BH9" s="48">
        <f>VLOOKUP($A9,'RevPAR Raw Data'!$B$6:$BE$49,'RevPAR Raw Data'!AW$1,FALSE)</f>
        <v>9.5179907486039603</v>
      </c>
      <c r="BI9" s="48">
        <f>VLOOKUP($A9,'RevPAR Raw Data'!$B$6:$BE$49,'RevPAR Raw Data'!AX$1,FALSE)</f>
        <v>9.0486445835334699</v>
      </c>
      <c r="BJ9" s="49">
        <f>VLOOKUP($A9,'RevPAR Raw Data'!$B$6:$BE$49,'RevPAR Raw Data'!AY$1,FALSE)</f>
        <v>9.1705008875363898</v>
      </c>
      <c r="BK9" s="48">
        <f>VLOOKUP($A9,'RevPAR Raw Data'!$B$6:$BE$49,'RevPAR Raw Data'!BA$1,FALSE)</f>
        <v>3.97645314896066</v>
      </c>
      <c r="BL9" s="48">
        <f>VLOOKUP($A9,'RevPAR Raw Data'!$B$6:$BE$49,'RevPAR Raw Data'!BB$1,FALSE)</f>
        <v>-6.9892040583745896</v>
      </c>
      <c r="BM9" s="49">
        <f>VLOOKUP($A9,'RevPAR Raw Data'!$B$6:$BE$49,'RevPAR Raw Data'!BC$1,FALSE)</f>
        <v>-1.9782848574120599</v>
      </c>
      <c r="BN9" s="50">
        <f>VLOOKUP($A9,'RevPAR Raw Data'!$B$6:$BE$49,'RevPAR Raw Data'!BE$1,FALSE)</f>
        <v>5.7817073219086197</v>
      </c>
    </row>
    <row r="10" spans="1:66" x14ac:dyDescent="0.45">
      <c r="A10" s="63" t="s">
        <v>142</v>
      </c>
      <c r="B10" s="47">
        <f>VLOOKUP($A10,'Occupancy Raw Data'!$B$8:$BE$51,'Occupancy Raw Data'!AG$3,FALSE)</f>
        <v>39.275124550339399</v>
      </c>
      <c r="C10" s="48">
        <f>VLOOKUP($A10,'Occupancy Raw Data'!$B$8:$BE$51,'Occupancy Raw Data'!AH$3,FALSE)</f>
        <v>50.599045741206197</v>
      </c>
      <c r="D10" s="48">
        <f>VLOOKUP($A10,'Occupancy Raw Data'!$B$8:$BE$51,'Occupancy Raw Data'!AI$3,FALSE)</f>
        <v>56.440494287993403</v>
      </c>
      <c r="E10" s="48">
        <f>VLOOKUP($A10,'Occupancy Raw Data'!$B$8:$BE$51,'Occupancy Raw Data'!AJ$3,FALSE)</f>
        <v>55.782748084709198</v>
      </c>
      <c r="F10" s="48">
        <f>VLOOKUP($A10,'Occupancy Raw Data'!$B$8:$BE$51,'Occupancy Raw Data'!AK$3,FALSE)</f>
        <v>50.830084739384901</v>
      </c>
      <c r="G10" s="49">
        <f>VLOOKUP($A10,'Occupancy Raw Data'!$B$8:$BE$51,'Occupancy Raw Data'!AL$3,FALSE)</f>
        <v>50.585499480726597</v>
      </c>
      <c r="H10" s="48">
        <f>VLOOKUP($A10,'Occupancy Raw Data'!$B$8:$BE$51,'Occupancy Raw Data'!AN$3,FALSE)</f>
        <v>51.178524661719699</v>
      </c>
      <c r="I10" s="48">
        <f>VLOOKUP($A10,'Occupancy Raw Data'!$B$8:$BE$51,'Occupancy Raw Data'!AO$3,FALSE)</f>
        <v>52.223091858697401</v>
      </c>
      <c r="J10" s="49">
        <f>VLOOKUP($A10,'Occupancy Raw Data'!$B$8:$BE$51,'Occupancy Raw Data'!AP$3,FALSE)</f>
        <v>51.700808260208603</v>
      </c>
      <c r="K10" s="50">
        <f>VLOOKUP($A10,'Occupancy Raw Data'!$B$8:$BE$51,'Occupancy Raw Data'!AR$3,FALSE)</f>
        <v>50.904159132007202</v>
      </c>
      <c r="M10" s="47">
        <f>VLOOKUP($A10,'Occupancy Raw Data'!$B$8:$BE$51,'Occupancy Raw Data'!AT$3,FALSE)</f>
        <v>-5.6435176814422698</v>
      </c>
      <c r="N10" s="48">
        <f>VLOOKUP($A10,'Occupancy Raw Data'!$B$8:$BE$51,'Occupancy Raw Data'!AU$3,FALSE)</f>
        <v>-3.72622030831951</v>
      </c>
      <c r="O10" s="48">
        <f>VLOOKUP($A10,'Occupancy Raw Data'!$B$8:$BE$51,'Occupancy Raw Data'!AV$3,FALSE)</f>
        <v>-0.960313844131646</v>
      </c>
      <c r="P10" s="48">
        <f>VLOOKUP($A10,'Occupancy Raw Data'!$B$8:$BE$51,'Occupancy Raw Data'!AW$3,FALSE)</f>
        <v>-0.82967363529169802</v>
      </c>
      <c r="Q10" s="48">
        <f>VLOOKUP($A10,'Occupancy Raw Data'!$B$8:$BE$51,'Occupancy Raw Data'!AX$3,FALSE)</f>
        <v>-0.50038669410662795</v>
      </c>
      <c r="R10" s="49">
        <f>VLOOKUP($A10,'Occupancy Raw Data'!$B$8:$BE$51,'Occupancy Raw Data'!AY$3,FALSE)</f>
        <v>-2.1583104899900301</v>
      </c>
      <c r="S10" s="48">
        <f>VLOOKUP($A10,'Occupancy Raw Data'!$B$8:$BE$51,'Occupancy Raw Data'!BA$3,FALSE)</f>
        <v>-1.5733118121047001</v>
      </c>
      <c r="T10" s="48">
        <f>VLOOKUP($A10,'Occupancy Raw Data'!$B$8:$BE$51,'Occupancy Raw Data'!BB$3,FALSE)</f>
        <v>-5.2439630283014198</v>
      </c>
      <c r="U10" s="49">
        <f>VLOOKUP($A10,'Occupancy Raw Data'!$B$8:$BE$51,'Occupancy Raw Data'!BC$3,FALSE)</f>
        <v>-3.4620405923419599</v>
      </c>
      <c r="V10" s="50">
        <f>VLOOKUP($A10,'Occupancy Raw Data'!$B$8:$BE$51,'Occupancy Raw Data'!BE$3,FALSE)</f>
        <v>-2.5404085161672301</v>
      </c>
      <c r="X10" s="51">
        <f>VLOOKUP($A10,'ADR Raw Data'!$B$6:$BE$49,'ADR Raw Data'!AG$1,FALSE)</f>
        <v>117.793366865946</v>
      </c>
      <c r="Y10" s="52">
        <f>VLOOKUP($A10,'ADR Raw Data'!$B$6:$BE$49,'ADR Raw Data'!AH$1,FALSE)</f>
        <v>126.914282144716</v>
      </c>
      <c r="Z10" s="52">
        <f>VLOOKUP($A10,'ADR Raw Data'!$B$6:$BE$49,'ADR Raw Data'!AI$1,FALSE)</f>
        <v>131.688742083016</v>
      </c>
      <c r="AA10" s="52">
        <f>VLOOKUP($A10,'ADR Raw Data'!$B$6:$BE$49,'ADR Raw Data'!AJ$1,FALSE)</f>
        <v>128.51569189050599</v>
      </c>
      <c r="AB10" s="52">
        <f>VLOOKUP($A10,'ADR Raw Data'!$B$6:$BE$49,'ADR Raw Data'!AK$1,FALSE)</f>
        <v>120.283793491457</v>
      </c>
      <c r="AC10" s="53">
        <f>VLOOKUP($A10,'ADR Raw Data'!$B$6:$BE$49,'ADR Raw Data'!AL$1,FALSE)</f>
        <v>125.584061145245</v>
      </c>
      <c r="AD10" s="52">
        <f>VLOOKUP($A10,'ADR Raw Data'!$B$6:$BE$49,'ADR Raw Data'!AN$1,FALSE)</f>
        <v>121.633371663848</v>
      </c>
      <c r="AE10" s="52">
        <f>VLOOKUP($A10,'ADR Raw Data'!$B$6:$BE$49,'ADR Raw Data'!AO$1,FALSE)</f>
        <v>120.798521464701</v>
      </c>
      <c r="AF10" s="53">
        <f>VLOOKUP($A10,'ADR Raw Data'!$B$6:$BE$49,'ADR Raw Data'!AP$1,FALSE)</f>
        <v>121.21172971950099</v>
      </c>
      <c r="AG10" s="54">
        <f>VLOOKUP($A10,'ADR Raw Data'!$B$6:$BE$49,'ADR Raw Data'!AR$1,FALSE)</f>
        <v>124.315273050985</v>
      </c>
      <c r="AI10" s="47">
        <f>VLOOKUP($A10,'ADR Raw Data'!$B$6:$BE$49,'ADR Raw Data'!AT$1,FALSE)</f>
        <v>2.2940865712717802</v>
      </c>
      <c r="AJ10" s="48">
        <f>VLOOKUP($A10,'ADR Raw Data'!$B$6:$BE$49,'ADR Raw Data'!AU$1,FALSE)</f>
        <v>4.11078005941153</v>
      </c>
      <c r="AK10" s="48">
        <f>VLOOKUP($A10,'ADR Raw Data'!$B$6:$BE$49,'ADR Raw Data'!AV$1,FALSE)</f>
        <v>4.9951832378895098</v>
      </c>
      <c r="AL10" s="48">
        <f>VLOOKUP($A10,'ADR Raw Data'!$B$6:$BE$49,'ADR Raw Data'!AW$1,FALSE)</f>
        <v>3.9939681243253999</v>
      </c>
      <c r="AM10" s="48">
        <f>VLOOKUP($A10,'ADR Raw Data'!$B$6:$BE$49,'ADR Raw Data'!AX$1,FALSE)</f>
        <v>2.1936809375732498</v>
      </c>
      <c r="AN10" s="49">
        <f>VLOOKUP($A10,'ADR Raw Data'!$B$6:$BE$49,'ADR Raw Data'!AY$1,FALSE)</f>
        <v>3.67967525200361</v>
      </c>
      <c r="AO10" s="48">
        <f>VLOOKUP($A10,'ADR Raw Data'!$B$6:$BE$49,'ADR Raw Data'!BA$1,FALSE)</f>
        <v>1.6804498612207199</v>
      </c>
      <c r="AP10" s="48">
        <f>VLOOKUP($A10,'ADR Raw Data'!$B$6:$BE$49,'ADR Raw Data'!BB$1,FALSE)</f>
        <v>-3.8160628459297001</v>
      </c>
      <c r="AQ10" s="49">
        <f>VLOOKUP($A10,'ADR Raw Data'!$B$6:$BE$49,'ADR Raw Data'!BC$1,FALSE)</f>
        <v>-1.20809381812866</v>
      </c>
      <c r="AR10" s="50">
        <f>VLOOKUP($A10,'ADR Raw Data'!$B$6:$BE$49,'ADR Raw Data'!BE$1,FALSE)</f>
        <v>2.2446248089259999</v>
      </c>
      <c r="AT10" s="51">
        <f>VLOOKUP($A10,'RevPAR Raw Data'!$B$6:$BE$49,'RevPAR Raw Data'!AG$1,FALSE)</f>
        <v>46.263491548638598</v>
      </c>
      <c r="AU10" s="52">
        <f>VLOOKUP($A10,'RevPAR Raw Data'!$B$6:$BE$49,'RevPAR Raw Data'!AH$1,FALSE)</f>
        <v>64.217415674528496</v>
      </c>
      <c r="AV10" s="52">
        <f>VLOOKUP($A10,'RevPAR Raw Data'!$B$6:$BE$49,'RevPAR Raw Data'!AI$1,FALSE)</f>
        <v>74.325776953295502</v>
      </c>
      <c r="AW10" s="52">
        <f>VLOOKUP($A10,'RevPAR Raw Data'!$B$6:$BE$49,'RevPAR Raw Data'!AJ$1,FALSE)</f>
        <v>71.689584656602193</v>
      </c>
      <c r="AX10" s="52">
        <f>VLOOKUP($A10,'RevPAR Raw Data'!$B$6:$BE$49,'RevPAR Raw Data'!AK$1,FALSE)</f>
        <v>61.140354159454503</v>
      </c>
      <c r="AY10" s="53">
        <f>VLOOKUP($A10,'RevPAR Raw Data'!$B$6:$BE$49,'RevPAR Raw Data'!AL$1,FALSE)</f>
        <v>63.527324598503803</v>
      </c>
      <c r="AZ10" s="52">
        <f>VLOOKUP($A10,'RevPAR Raw Data'!$B$6:$BE$49,'RevPAR Raw Data'!AN$1,FALSE)</f>
        <v>62.250165113863801</v>
      </c>
      <c r="BA10" s="52">
        <f>VLOOKUP($A10,'RevPAR Raw Data'!$B$6:$BE$49,'RevPAR Raw Data'!AO$1,FALSE)</f>
        <v>63.0847228284591</v>
      </c>
      <c r="BB10" s="53">
        <f>VLOOKUP($A10,'RevPAR Raw Data'!$B$6:$BE$49,'RevPAR Raw Data'!AP$1,FALSE)</f>
        <v>62.667443971161497</v>
      </c>
      <c r="BC10" s="54">
        <f>VLOOKUP($A10,'RevPAR Raw Data'!$B$6:$BE$49,'RevPAR Raw Data'!AR$1,FALSE)</f>
        <v>63.281644419263202</v>
      </c>
      <c r="BE10" s="47">
        <f>VLOOKUP($A10,'RevPAR Raw Data'!$B$6:$BE$49,'RevPAR Raw Data'!AT$1,FALSE)</f>
        <v>-3.4788982914478002</v>
      </c>
      <c r="BF10" s="48">
        <f>VLOOKUP($A10,'RevPAR Raw Data'!$B$6:$BE$49,'RevPAR Raw Data'!AU$1,FALSE)</f>
        <v>0.231383029687874</v>
      </c>
      <c r="BG10" s="48">
        <f>VLOOKUP($A10,'RevPAR Raw Data'!$B$6:$BE$49,'RevPAR Raw Data'!AV$1,FALSE)</f>
        <v>3.98689995758467</v>
      </c>
      <c r="BH10" s="48">
        <f>VLOOKUP($A10,'RevPAR Raw Data'!$B$6:$BE$49,'RevPAR Raw Data'!AW$1,FALSE)</f>
        <v>3.13115758850422</v>
      </c>
      <c r="BI10" s="48">
        <f>VLOOKUP($A10,'RevPAR Raw Data'!$B$6:$BE$49,'RevPAR Raw Data'!AX$1,FALSE)</f>
        <v>1.68231735594386</v>
      </c>
      <c r="BJ10" s="49">
        <f>VLOOKUP($A10,'RevPAR Raw Data'!$B$6:$BE$49,'RevPAR Raw Data'!AY$1,FALSE)</f>
        <v>1.44194594505201</v>
      </c>
      <c r="BK10" s="48">
        <f>VLOOKUP($A10,'RevPAR Raw Data'!$B$6:$BE$49,'RevPAR Raw Data'!BA$1,FALSE)</f>
        <v>8.0699332952934105E-2</v>
      </c>
      <c r="BL10" s="48">
        <f>VLOOKUP($A10,'RevPAR Raw Data'!$B$6:$BE$49,'RevPAR Raw Data'!BB$1,FALSE)</f>
        <v>-8.85991294945382</v>
      </c>
      <c r="BM10" s="49">
        <f>VLOOKUP($A10,'RevPAR Raw Data'!$B$6:$BE$49,'RevPAR Raw Data'!BC$1,FALSE)</f>
        <v>-4.6283097120934302</v>
      </c>
      <c r="BN10" s="50">
        <f>VLOOKUP($A10,'RevPAR Raw Data'!$B$6:$BE$49,'RevPAR Raw Data'!BE$1,FALSE)</f>
        <v>-0.35280634704318897</v>
      </c>
    </row>
    <row r="11" spans="1:66" x14ac:dyDescent="0.45">
      <c r="A11" s="63" t="s">
        <v>143</v>
      </c>
      <c r="B11" s="47">
        <f>VLOOKUP($A11,'Occupancy Raw Data'!$B$8:$BE$51,'Occupancy Raw Data'!AG$3,FALSE)</f>
        <v>37.420811601577398</v>
      </c>
      <c r="C11" s="48">
        <f>VLOOKUP($A11,'Occupancy Raw Data'!$B$8:$BE$51,'Occupancy Raw Data'!AH$3,FALSE)</f>
        <v>48.1910698384429</v>
      </c>
      <c r="D11" s="48">
        <f>VLOOKUP($A11,'Occupancy Raw Data'!$B$8:$BE$51,'Occupancy Raw Data'!AI$3,FALSE)</f>
        <v>54.285714285714199</v>
      </c>
      <c r="E11" s="48">
        <f>VLOOKUP($A11,'Occupancy Raw Data'!$B$8:$BE$51,'Occupancy Raw Data'!AJ$3,FALSE)</f>
        <v>55.021625747360297</v>
      </c>
      <c r="F11" s="48">
        <f>VLOOKUP($A11,'Occupancy Raw Data'!$B$8:$BE$51,'Occupancy Raw Data'!AK$3,FALSE)</f>
        <v>51.7300597888309</v>
      </c>
      <c r="G11" s="49">
        <f>VLOOKUP($A11,'Occupancy Raw Data'!$B$8:$BE$51,'Occupancy Raw Data'!AL$3,FALSE)</f>
        <v>49.329856252385099</v>
      </c>
      <c r="H11" s="48">
        <f>VLOOKUP($A11,'Occupancy Raw Data'!$B$8:$BE$51,'Occupancy Raw Data'!AN$3,FALSE)</f>
        <v>50.837043633125504</v>
      </c>
      <c r="I11" s="48">
        <f>VLOOKUP($A11,'Occupancy Raw Data'!$B$8:$BE$51,'Occupancy Raw Data'!AO$3,FALSE)</f>
        <v>49.437730568629902</v>
      </c>
      <c r="J11" s="49">
        <f>VLOOKUP($A11,'Occupancy Raw Data'!$B$8:$BE$51,'Occupancy Raw Data'!AP$3,FALSE)</f>
        <v>50.137387100877703</v>
      </c>
      <c r="K11" s="50">
        <f>VLOOKUP($A11,'Occupancy Raw Data'!$B$8:$BE$51,'Occupancy Raw Data'!AR$3,FALSE)</f>
        <v>49.560579351954402</v>
      </c>
      <c r="M11" s="47">
        <f>VLOOKUP($A11,'Occupancy Raw Data'!$B$8:$BE$51,'Occupancy Raw Data'!AT$3,FALSE)</f>
        <v>-7.5559880453827803</v>
      </c>
      <c r="N11" s="48">
        <f>VLOOKUP($A11,'Occupancy Raw Data'!$B$8:$BE$51,'Occupancy Raw Data'!AU$3,FALSE)</f>
        <v>-6.3921132300072099</v>
      </c>
      <c r="O11" s="48">
        <f>VLOOKUP($A11,'Occupancy Raw Data'!$B$8:$BE$51,'Occupancy Raw Data'!AV$3,FALSE)</f>
        <v>-2.5582287842327198</v>
      </c>
      <c r="P11" s="48">
        <f>VLOOKUP($A11,'Occupancy Raw Data'!$B$8:$BE$51,'Occupancy Raw Data'!AW$3,FALSE)</f>
        <v>-0.40476719779491999</v>
      </c>
      <c r="Q11" s="48">
        <f>VLOOKUP($A11,'Occupancy Raw Data'!$B$8:$BE$51,'Occupancy Raw Data'!AX$3,FALSE)</f>
        <v>2.38161536910268</v>
      </c>
      <c r="R11" s="49">
        <f>VLOOKUP($A11,'Occupancy Raw Data'!$B$8:$BE$51,'Occupancy Raw Data'!AY$3,FALSE)</f>
        <v>-2.68101460828015</v>
      </c>
      <c r="S11" s="48">
        <f>VLOOKUP($A11,'Occupancy Raw Data'!$B$8:$BE$51,'Occupancy Raw Data'!BA$3,FALSE)</f>
        <v>3.3887774291585799</v>
      </c>
      <c r="T11" s="48">
        <f>VLOOKUP($A11,'Occupancy Raw Data'!$B$8:$BE$51,'Occupancy Raw Data'!BB$3,FALSE)</f>
        <v>-2.1241445395095799</v>
      </c>
      <c r="U11" s="49">
        <f>VLOOKUP($A11,'Occupancy Raw Data'!$B$8:$BE$51,'Occupancy Raw Data'!BC$3,FALSE)</f>
        <v>0.59526475517503596</v>
      </c>
      <c r="V11" s="50">
        <f>VLOOKUP($A11,'Occupancy Raw Data'!$B$8:$BE$51,'Occupancy Raw Data'!BE$3,FALSE)</f>
        <v>-1.75617605717443</v>
      </c>
      <c r="X11" s="51">
        <f>VLOOKUP($A11,'ADR Raw Data'!$B$6:$BE$49,'ADR Raw Data'!AG$1,FALSE)</f>
        <v>98.469636598507606</v>
      </c>
      <c r="Y11" s="52">
        <f>VLOOKUP($A11,'ADR Raw Data'!$B$6:$BE$49,'ADR Raw Data'!AH$1,FALSE)</f>
        <v>102.713469102235</v>
      </c>
      <c r="Z11" s="52">
        <f>VLOOKUP($A11,'ADR Raw Data'!$B$6:$BE$49,'ADR Raw Data'!AI$1,FALSE)</f>
        <v>104.14810634109701</v>
      </c>
      <c r="AA11" s="52">
        <f>VLOOKUP($A11,'ADR Raw Data'!$B$6:$BE$49,'ADR Raw Data'!AJ$1,FALSE)</f>
        <v>103.43699982659901</v>
      </c>
      <c r="AB11" s="52">
        <f>VLOOKUP($A11,'ADR Raw Data'!$B$6:$BE$49,'ADR Raw Data'!AK$1,FALSE)</f>
        <v>101.883240009836</v>
      </c>
      <c r="AC11" s="53">
        <f>VLOOKUP($A11,'ADR Raw Data'!$B$6:$BE$49,'ADR Raw Data'!AL$1,FALSE)</f>
        <v>102.372639756357</v>
      </c>
      <c r="AD11" s="52">
        <f>VLOOKUP($A11,'ADR Raw Data'!$B$6:$BE$49,'ADR Raw Data'!AN$1,FALSE)</f>
        <v>108.00728711558099</v>
      </c>
      <c r="AE11" s="52">
        <f>VLOOKUP($A11,'ADR Raw Data'!$B$6:$BE$49,'ADR Raw Data'!AO$1,FALSE)</f>
        <v>108.322563106296</v>
      </c>
      <c r="AF11" s="53">
        <f>VLOOKUP($A11,'ADR Raw Data'!$B$6:$BE$49,'ADR Raw Data'!AP$1,FALSE)</f>
        <v>108.16272530637001</v>
      </c>
      <c r="AG11" s="54">
        <f>VLOOKUP($A11,'ADR Raw Data'!$B$6:$BE$49,'ADR Raw Data'!AR$1,FALSE)</f>
        <v>104.046203500331</v>
      </c>
      <c r="AI11" s="47">
        <f>VLOOKUP($A11,'ADR Raw Data'!$B$6:$BE$49,'ADR Raw Data'!AT$1,FALSE)</f>
        <v>3.4903666361547998</v>
      </c>
      <c r="AJ11" s="48">
        <f>VLOOKUP($A11,'ADR Raw Data'!$B$6:$BE$49,'ADR Raw Data'!AU$1,FALSE)</f>
        <v>4.5747347202921897</v>
      </c>
      <c r="AK11" s="48">
        <f>VLOOKUP($A11,'ADR Raw Data'!$B$6:$BE$49,'ADR Raw Data'!AV$1,FALSE)</f>
        <v>4.5848767727847504</v>
      </c>
      <c r="AL11" s="48">
        <f>VLOOKUP($A11,'ADR Raw Data'!$B$6:$BE$49,'ADR Raw Data'!AW$1,FALSE)</f>
        <v>5.0915820360581296</v>
      </c>
      <c r="AM11" s="48">
        <f>VLOOKUP($A11,'ADR Raw Data'!$B$6:$BE$49,'ADR Raw Data'!AX$1,FALSE)</f>
        <v>4.3889993249878403</v>
      </c>
      <c r="AN11" s="49">
        <f>VLOOKUP($A11,'ADR Raw Data'!$B$6:$BE$49,'ADR Raw Data'!AY$1,FALSE)</f>
        <v>4.5151207437159702</v>
      </c>
      <c r="AO11" s="48">
        <f>VLOOKUP($A11,'ADR Raw Data'!$B$6:$BE$49,'ADR Raw Data'!BA$1,FALSE)</f>
        <v>3.45539359254686</v>
      </c>
      <c r="AP11" s="48">
        <f>VLOOKUP($A11,'ADR Raw Data'!$B$6:$BE$49,'ADR Raw Data'!BB$1,FALSE)</f>
        <v>0.67622940812361898</v>
      </c>
      <c r="AQ11" s="49">
        <f>VLOOKUP($A11,'ADR Raw Data'!$B$6:$BE$49,'ADR Raw Data'!BC$1,FALSE)</f>
        <v>2.02212423797693</v>
      </c>
      <c r="AR11" s="50">
        <f>VLOOKUP($A11,'ADR Raw Data'!$B$6:$BE$49,'ADR Raw Data'!BE$1,FALSE)</f>
        <v>3.8097595330523499</v>
      </c>
      <c r="AT11" s="51">
        <f>VLOOKUP($A11,'RevPAR Raw Data'!$B$6:$BE$49,'RevPAR Raw Data'!AG$1,FALSE)</f>
        <v>36.8481371962854</v>
      </c>
      <c r="AU11" s="52">
        <f>VLOOKUP($A11,'RevPAR Raw Data'!$B$6:$BE$49,'RevPAR Raw Data'!AH$1,FALSE)</f>
        <v>49.498719628545899</v>
      </c>
      <c r="AV11" s="52">
        <f>VLOOKUP($A11,'RevPAR Raw Data'!$B$6:$BE$49,'RevPAR Raw Data'!AI$1,FALSE)</f>
        <v>56.537543442310103</v>
      </c>
      <c r="AW11" s="52">
        <f>VLOOKUP($A11,'RevPAR Raw Data'!$B$6:$BE$49,'RevPAR Raw Data'!AJ$1,FALSE)</f>
        <v>56.912718928889397</v>
      </c>
      <c r="AX11" s="52">
        <f>VLOOKUP($A11,'RevPAR Raw Data'!$B$6:$BE$49,'RevPAR Raw Data'!AK$1,FALSE)</f>
        <v>52.704260971886498</v>
      </c>
      <c r="AY11" s="53">
        <f>VLOOKUP($A11,'RevPAR Raw Data'!$B$6:$BE$49,'RevPAR Raw Data'!AL$1,FALSE)</f>
        <v>50.500276033583503</v>
      </c>
      <c r="AZ11" s="52">
        <f>VLOOKUP($A11,'RevPAR Raw Data'!$B$6:$BE$49,'RevPAR Raw Data'!AN$1,FALSE)</f>
        <v>54.907711677903499</v>
      </c>
      <c r="BA11" s="52">
        <f>VLOOKUP($A11,'RevPAR Raw Data'!$B$6:$BE$49,'RevPAR Raw Data'!AO$1,FALSE)</f>
        <v>53.5522168935249</v>
      </c>
      <c r="BB11" s="53">
        <f>VLOOKUP($A11,'RevPAR Raw Data'!$B$6:$BE$49,'RevPAR Raw Data'!AP$1,FALSE)</f>
        <v>54.229964285714203</v>
      </c>
      <c r="BC11" s="54">
        <f>VLOOKUP($A11,'RevPAR Raw Data'!$B$6:$BE$49,'RevPAR Raw Data'!AR$1,FALSE)</f>
        <v>51.565901248477999</v>
      </c>
      <c r="BE11" s="47">
        <f>VLOOKUP($A11,'RevPAR Raw Data'!$B$6:$BE$49,'RevPAR Raw Data'!AT$1,FALSE)</f>
        <v>-4.3293530949958496</v>
      </c>
      <c r="BF11" s="48">
        <f>VLOOKUP($A11,'RevPAR Raw Data'!$B$6:$BE$49,'RevPAR Raw Data'!AU$1,FALSE)</f>
        <v>-2.1098007330085502</v>
      </c>
      <c r="BG11" s="48">
        <f>VLOOKUP($A11,'RevPAR Raw Data'!$B$6:$BE$49,'RevPAR Raw Data'!AV$1,FALSE)</f>
        <v>1.9093563512290399</v>
      </c>
      <c r="BH11" s="48">
        <f>VLOOKUP($A11,'RevPAR Raw Data'!$B$6:$BE$49,'RevPAR Raw Data'!AW$1,FALSE)</f>
        <v>4.6662057843324298</v>
      </c>
      <c r="BI11" s="48">
        <f>VLOOKUP($A11,'RevPAR Raw Data'!$B$6:$BE$49,'RevPAR Raw Data'!AX$1,FALSE)</f>
        <v>6.8751437765642498</v>
      </c>
      <c r="BJ11" s="49">
        <f>VLOOKUP($A11,'RevPAR Raw Data'!$B$6:$BE$49,'RevPAR Raw Data'!AY$1,FALSE)</f>
        <v>1.7130550887153</v>
      </c>
      <c r="BK11" s="48">
        <f>VLOOKUP($A11,'RevPAR Raw Data'!$B$6:$BE$49,'RevPAR Raw Data'!BA$1,FALSE)</f>
        <v>6.9612666198582698</v>
      </c>
      <c r="BL11" s="48">
        <f>VLOOKUP($A11,'RevPAR Raw Data'!$B$6:$BE$49,'RevPAR Raw Data'!BB$1,FALSE)</f>
        <v>-1.4622792214331799</v>
      </c>
      <c r="BM11" s="49">
        <f>VLOOKUP($A11,'RevPAR Raw Data'!$B$6:$BE$49,'RevPAR Raw Data'!BC$1,FALSE)</f>
        <v>2.6294259860464999</v>
      </c>
      <c r="BN11" s="50">
        <f>VLOOKUP($A11,'RevPAR Raw Data'!$B$6:$BE$49,'RevPAR Raw Data'!BE$1,FALSE)</f>
        <v>1.9866773911225299</v>
      </c>
    </row>
    <row r="12" spans="1:66" x14ac:dyDescent="0.45">
      <c r="A12" s="63" t="s">
        <v>144</v>
      </c>
      <c r="B12" s="47">
        <f>VLOOKUP($A12,'Occupancy Raw Data'!$B$8:$BE$51,'Occupancy Raw Data'!AG$3,FALSE)</f>
        <v>40.878889245291603</v>
      </c>
      <c r="C12" s="48">
        <f>VLOOKUP($A12,'Occupancy Raw Data'!$B$8:$BE$51,'Occupancy Raw Data'!AH$3,FALSE)</f>
        <v>46.279155019933</v>
      </c>
      <c r="D12" s="48">
        <f>VLOOKUP($A12,'Occupancy Raw Data'!$B$8:$BE$51,'Occupancy Raw Data'!AI$3,FALSE)</f>
        <v>49.2106951381569</v>
      </c>
      <c r="E12" s="48">
        <f>VLOOKUP($A12,'Occupancy Raw Data'!$B$8:$BE$51,'Occupancy Raw Data'!AJ$3,FALSE)</f>
        <v>50.812216468863099</v>
      </c>
      <c r="F12" s="48">
        <f>VLOOKUP($A12,'Occupancy Raw Data'!$B$8:$BE$51,'Occupancy Raw Data'!AK$3,FALSE)</f>
        <v>49.049168308665102</v>
      </c>
      <c r="G12" s="49">
        <f>VLOOKUP($A12,'Occupancy Raw Data'!$B$8:$BE$51,'Occupancy Raw Data'!AL$3,FALSE)</f>
        <v>47.246024836182002</v>
      </c>
      <c r="H12" s="48">
        <f>VLOOKUP($A12,'Occupancy Raw Data'!$B$8:$BE$51,'Occupancy Raw Data'!AN$3,FALSE)</f>
        <v>48.873894514961201</v>
      </c>
      <c r="I12" s="48">
        <f>VLOOKUP($A12,'Occupancy Raw Data'!$B$8:$BE$51,'Occupancy Raw Data'!AO$3,FALSE)</f>
        <v>46.9825413554506</v>
      </c>
      <c r="J12" s="49">
        <f>VLOOKUP($A12,'Occupancy Raw Data'!$B$8:$BE$51,'Occupancy Raw Data'!AP$3,FALSE)</f>
        <v>47.9282179352059</v>
      </c>
      <c r="K12" s="50">
        <f>VLOOKUP($A12,'Occupancy Raw Data'!$B$8:$BE$51,'Occupancy Raw Data'!AR$3,FALSE)</f>
        <v>47.440937150188802</v>
      </c>
      <c r="M12" s="47">
        <f>VLOOKUP($A12,'Occupancy Raw Data'!$B$8:$BE$51,'Occupancy Raw Data'!AT$3,FALSE)</f>
        <v>0.99776186191296001</v>
      </c>
      <c r="N12" s="48">
        <f>VLOOKUP($A12,'Occupancy Raw Data'!$B$8:$BE$51,'Occupancy Raw Data'!AU$3,FALSE)</f>
        <v>-2.0762835231730499</v>
      </c>
      <c r="O12" s="48">
        <f>VLOOKUP($A12,'Occupancy Raw Data'!$B$8:$BE$51,'Occupancy Raw Data'!AV$3,FALSE)</f>
        <v>-0.59453249831529198</v>
      </c>
      <c r="P12" s="48">
        <f>VLOOKUP($A12,'Occupancy Raw Data'!$B$8:$BE$51,'Occupancy Raw Data'!AW$3,FALSE)</f>
        <v>2.9933346773305298</v>
      </c>
      <c r="Q12" s="48">
        <f>VLOOKUP($A12,'Occupancy Raw Data'!$B$8:$BE$51,'Occupancy Raw Data'!AX$3,FALSE)</f>
        <v>6.3609424892432198</v>
      </c>
      <c r="R12" s="49">
        <f>VLOOKUP($A12,'Occupancy Raw Data'!$B$8:$BE$51,'Occupancy Raw Data'!AY$3,FALSE)</f>
        <v>1.52065311897099</v>
      </c>
      <c r="S12" s="48">
        <f>VLOOKUP($A12,'Occupancy Raw Data'!$B$8:$BE$51,'Occupancy Raw Data'!BA$3,FALSE)</f>
        <v>8.7532001858079802</v>
      </c>
      <c r="T12" s="48">
        <f>VLOOKUP($A12,'Occupancy Raw Data'!$B$8:$BE$51,'Occupancy Raw Data'!BB$3,FALSE)</f>
        <v>3.2026648378715499</v>
      </c>
      <c r="U12" s="49">
        <f>VLOOKUP($A12,'Occupancy Raw Data'!$B$8:$BE$51,'Occupancy Raw Data'!BC$3,FALSE)</f>
        <v>5.9600057885106903</v>
      </c>
      <c r="V12" s="50">
        <f>VLOOKUP($A12,'Occupancy Raw Data'!$B$8:$BE$51,'Occupancy Raw Data'!BE$3,FALSE)</f>
        <v>2.76340994844375</v>
      </c>
      <c r="X12" s="51">
        <f>VLOOKUP($A12,'ADR Raw Data'!$B$6:$BE$49,'ADR Raw Data'!AG$1,FALSE)</f>
        <v>73.488011433695704</v>
      </c>
      <c r="Y12" s="52">
        <f>VLOOKUP($A12,'ADR Raw Data'!$B$6:$BE$49,'ADR Raw Data'!AH$1,FALSE)</f>
        <v>75.668743749690506</v>
      </c>
      <c r="Z12" s="52">
        <f>VLOOKUP($A12,'ADR Raw Data'!$B$6:$BE$49,'ADR Raw Data'!AI$1,FALSE)</f>
        <v>76.504504970086302</v>
      </c>
      <c r="AA12" s="52">
        <f>VLOOKUP($A12,'ADR Raw Data'!$B$6:$BE$49,'ADR Raw Data'!AJ$1,FALSE)</f>
        <v>76.136561154323005</v>
      </c>
      <c r="AB12" s="52">
        <f>VLOOKUP($A12,'ADR Raw Data'!$B$6:$BE$49,'ADR Raw Data'!AK$1,FALSE)</f>
        <v>75.994548766816095</v>
      </c>
      <c r="AC12" s="53">
        <f>VLOOKUP($A12,'ADR Raw Data'!$B$6:$BE$49,'ADR Raw Data'!AL$1,FALSE)</f>
        <v>75.633751515445397</v>
      </c>
      <c r="AD12" s="52">
        <f>VLOOKUP($A12,'ADR Raw Data'!$B$6:$BE$49,'ADR Raw Data'!AN$1,FALSE)</f>
        <v>79.713570775613505</v>
      </c>
      <c r="AE12" s="52">
        <f>VLOOKUP($A12,'ADR Raw Data'!$B$6:$BE$49,'ADR Raw Data'!AO$1,FALSE)</f>
        <v>79.715612991319603</v>
      </c>
      <c r="AF12" s="53">
        <f>VLOOKUP($A12,'ADR Raw Data'!$B$6:$BE$49,'ADR Raw Data'!AP$1,FALSE)</f>
        <v>79.714571735882799</v>
      </c>
      <c r="AG12" s="54">
        <f>VLOOKUP($A12,'ADR Raw Data'!$B$6:$BE$49,'ADR Raw Data'!AR$1,FALSE)</f>
        <v>76.811675974955506</v>
      </c>
      <c r="AI12" s="47">
        <f>VLOOKUP($A12,'ADR Raw Data'!$B$6:$BE$49,'ADR Raw Data'!AT$1,FALSE)</f>
        <v>-4.2504082509635701</v>
      </c>
      <c r="AJ12" s="48">
        <f>VLOOKUP($A12,'ADR Raw Data'!$B$6:$BE$49,'ADR Raw Data'!AU$1,FALSE)</f>
        <v>-2.0418275104624501</v>
      </c>
      <c r="AK12" s="48">
        <f>VLOOKUP($A12,'ADR Raw Data'!$B$6:$BE$49,'ADR Raw Data'!AV$1,FALSE)</f>
        <v>-1.2861140361087799</v>
      </c>
      <c r="AL12" s="48">
        <f>VLOOKUP($A12,'ADR Raw Data'!$B$6:$BE$49,'ADR Raw Data'!AW$1,FALSE)</f>
        <v>-1.7603210344393601</v>
      </c>
      <c r="AM12" s="48">
        <f>VLOOKUP($A12,'ADR Raw Data'!$B$6:$BE$49,'ADR Raw Data'!AX$1,FALSE)</f>
        <v>-1.77254424706908</v>
      </c>
      <c r="AN12" s="49">
        <f>VLOOKUP($A12,'ADR Raw Data'!$B$6:$BE$49,'ADR Raw Data'!AY$1,FALSE)</f>
        <v>-2.1452443391476699</v>
      </c>
      <c r="AO12" s="48">
        <f>VLOOKUP($A12,'ADR Raw Data'!$B$6:$BE$49,'ADR Raw Data'!BA$1,FALSE)</f>
        <v>-2.2717848152864102</v>
      </c>
      <c r="AP12" s="48">
        <f>VLOOKUP($A12,'ADR Raw Data'!$B$6:$BE$49,'ADR Raw Data'!BB$1,FALSE)</f>
        <v>-4.2601660336923297</v>
      </c>
      <c r="AQ12" s="49">
        <f>VLOOKUP($A12,'ADR Raw Data'!$B$6:$BE$49,'ADR Raw Data'!BC$1,FALSE)</f>
        <v>-3.2826592935310801</v>
      </c>
      <c r="AR12" s="50">
        <f>VLOOKUP($A12,'ADR Raw Data'!$B$6:$BE$49,'ADR Raw Data'!BE$1,FALSE)</f>
        <v>-2.43345080674534</v>
      </c>
      <c r="AT12" s="51">
        <f>VLOOKUP($A12,'RevPAR Raw Data'!$B$6:$BE$49,'RevPAR Raw Data'!AG$1,FALSE)</f>
        <v>30.041082802547699</v>
      </c>
      <c r="AU12" s="52">
        <f>VLOOKUP($A12,'RevPAR Raw Data'!$B$6:$BE$49,'RevPAR Raw Data'!AH$1,FALSE)</f>
        <v>35.018855221555199</v>
      </c>
      <c r="AV12" s="52">
        <f>VLOOKUP($A12,'RevPAR Raw Data'!$B$6:$BE$49,'RevPAR Raw Data'!AI$1,FALSE)</f>
        <v>37.648398707785297</v>
      </c>
      <c r="AW12" s="52">
        <f>VLOOKUP($A12,'RevPAR Raw Data'!$B$6:$BE$49,'RevPAR Raw Data'!AJ$1,FALSE)</f>
        <v>38.686674265682903</v>
      </c>
      <c r="AX12" s="52">
        <f>VLOOKUP($A12,'RevPAR Raw Data'!$B$6:$BE$49,'RevPAR Raw Data'!AK$1,FALSE)</f>
        <v>37.2746941300462</v>
      </c>
      <c r="AY12" s="53">
        <f>VLOOKUP($A12,'RevPAR Raw Data'!$B$6:$BE$49,'RevPAR Raw Data'!AL$1,FALSE)</f>
        <v>35.733941025523499</v>
      </c>
      <c r="AZ12" s="52">
        <f>VLOOKUP($A12,'RevPAR Raw Data'!$B$6:$BE$49,'RevPAR Raw Data'!AN$1,FALSE)</f>
        <v>38.9591264949823</v>
      </c>
      <c r="BA12" s="52">
        <f>VLOOKUP($A12,'RevPAR Raw Data'!$B$6:$BE$49,'RevPAR Raw Data'!AO$1,FALSE)</f>
        <v>37.4524208403977</v>
      </c>
      <c r="BB12" s="53">
        <f>VLOOKUP($A12,'RevPAR Raw Data'!$B$6:$BE$49,'RevPAR Raw Data'!AP$1,FALSE)</f>
        <v>38.205773667690003</v>
      </c>
      <c r="BC12" s="54">
        <f>VLOOKUP($A12,'RevPAR Raw Data'!$B$6:$BE$49,'RevPAR Raw Data'!AR$1,FALSE)</f>
        <v>36.440178923285302</v>
      </c>
      <c r="BE12" s="47">
        <f>VLOOKUP($A12,'RevPAR Raw Data'!$B$6:$BE$49,'RevPAR Raw Data'!AT$1,FALSE)</f>
        <v>-3.29505534155432</v>
      </c>
      <c r="BF12" s="48">
        <f>VLOOKUP($A12,'RevPAR Raw Data'!$B$6:$BE$49,'RevPAR Raw Data'!AU$1,FALSE)</f>
        <v>-4.0757169054641604</v>
      </c>
      <c r="BG12" s="48">
        <f>VLOOKUP($A12,'RevPAR Raw Data'!$B$6:$BE$49,'RevPAR Raw Data'!AV$1,FALSE)</f>
        <v>-1.8730001685140101</v>
      </c>
      <c r="BH12" s="48">
        <f>VLOOKUP($A12,'RevPAR Raw Data'!$B$6:$BE$49,'RevPAR Raw Data'!AW$1,FALSE)</f>
        <v>1.1803213429349499</v>
      </c>
      <c r="BI12" s="48">
        <f>VLOOKUP($A12,'RevPAR Raw Data'!$B$6:$BE$49,'RevPAR Raw Data'!AX$1,FALSE)</f>
        <v>4.4756477220216802</v>
      </c>
      <c r="BJ12" s="49">
        <f>VLOOKUP($A12,'RevPAR Raw Data'!$B$6:$BE$49,'RevPAR Raw Data'!AY$1,FALSE)</f>
        <v>-0.65721294512948203</v>
      </c>
      <c r="BK12" s="48">
        <f>VLOOKUP($A12,'RevPAR Raw Data'!$B$6:$BE$49,'RevPAR Raw Data'!BA$1,FALSE)</f>
        <v>6.2825614978487598</v>
      </c>
      <c r="BL12" s="48">
        <f>VLOOKUP($A12,'RevPAR Raw Data'!$B$6:$BE$49,'RevPAR Raw Data'!BB$1,FALSE)</f>
        <v>-1.19394003541678</v>
      </c>
      <c r="BM12" s="49">
        <f>VLOOKUP($A12,'RevPAR Raw Data'!$B$6:$BE$49,'RevPAR Raw Data'!BC$1,FALSE)</f>
        <v>2.4816998110680699</v>
      </c>
      <c r="BN12" s="50">
        <f>VLOOKUP($A12,'RevPAR Raw Data'!$B$6:$BE$49,'RevPAR Raw Data'!BE$1,FALSE)</f>
        <v>0.262712920014322</v>
      </c>
    </row>
    <row r="13" spans="1:66" x14ac:dyDescent="0.45">
      <c r="A13" s="63" t="s">
        <v>145</v>
      </c>
      <c r="B13" s="47">
        <f>VLOOKUP($A13,'Occupancy Raw Data'!$B$8:$BE$51,'Occupancy Raw Data'!AG$3,FALSE)</f>
        <v>40.8270196522395</v>
      </c>
      <c r="C13" s="48">
        <f>VLOOKUP($A13,'Occupancy Raw Data'!$B$8:$BE$51,'Occupancy Raw Data'!AH$3,FALSE)</f>
        <v>43.071642137652702</v>
      </c>
      <c r="D13" s="48">
        <f>VLOOKUP($A13,'Occupancy Raw Data'!$B$8:$BE$51,'Occupancy Raw Data'!AI$3,FALSE)</f>
        <v>44.552817208046598</v>
      </c>
      <c r="E13" s="48">
        <f>VLOOKUP($A13,'Occupancy Raw Data'!$B$8:$BE$51,'Occupancy Raw Data'!AJ$3,FALSE)</f>
        <v>45.818456268687001</v>
      </c>
      <c r="F13" s="48">
        <f>VLOOKUP($A13,'Occupancy Raw Data'!$B$8:$BE$51,'Occupancy Raw Data'!AK$3,FALSE)</f>
        <v>46.015849516676802</v>
      </c>
      <c r="G13" s="49">
        <f>VLOOKUP($A13,'Occupancy Raw Data'!$B$8:$BE$51,'Occupancy Raw Data'!AL$3,FALSE)</f>
        <v>44.057156956660499</v>
      </c>
      <c r="H13" s="48">
        <f>VLOOKUP($A13,'Occupancy Raw Data'!$B$8:$BE$51,'Occupancy Raw Data'!AN$3,FALSE)</f>
        <v>46.730674330169201</v>
      </c>
      <c r="I13" s="48">
        <f>VLOOKUP($A13,'Occupancy Raw Data'!$B$8:$BE$51,'Occupancy Raw Data'!AO$3,FALSE)</f>
        <v>45.755319457749103</v>
      </c>
      <c r="J13" s="49">
        <f>VLOOKUP($A13,'Occupancy Raw Data'!$B$8:$BE$51,'Occupancy Raw Data'!AP$3,FALSE)</f>
        <v>46.242996893959102</v>
      </c>
      <c r="K13" s="50">
        <f>VLOOKUP($A13,'Occupancy Raw Data'!$B$8:$BE$51,'Occupancy Raw Data'!AR$3,FALSE)</f>
        <v>44.681682653031601</v>
      </c>
      <c r="M13" s="47">
        <f>VLOOKUP($A13,'Occupancy Raw Data'!$B$8:$BE$51,'Occupancy Raw Data'!AT$3,FALSE)</f>
        <v>-2.85754708319595</v>
      </c>
      <c r="N13" s="48">
        <f>VLOOKUP($A13,'Occupancy Raw Data'!$B$8:$BE$51,'Occupancy Raw Data'!AU$3,FALSE)</f>
        <v>-3.8644509197128101</v>
      </c>
      <c r="O13" s="48">
        <f>VLOOKUP($A13,'Occupancy Raw Data'!$B$8:$BE$51,'Occupancy Raw Data'!AV$3,FALSE)</f>
        <v>-2.2989713120928799</v>
      </c>
      <c r="P13" s="48">
        <f>VLOOKUP($A13,'Occupancy Raw Data'!$B$8:$BE$51,'Occupancy Raw Data'!AW$3,FALSE)</f>
        <v>4.32453252180512E-4</v>
      </c>
      <c r="Q13" s="48">
        <f>VLOOKUP($A13,'Occupancy Raw Data'!$B$8:$BE$51,'Occupancy Raw Data'!AX$3,FALSE)</f>
        <v>0.77342703801138901</v>
      </c>
      <c r="R13" s="49">
        <f>VLOOKUP($A13,'Occupancy Raw Data'!$B$8:$BE$51,'Occupancy Raw Data'!AY$3,FALSE)</f>
        <v>-1.6199822455691699</v>
      </c>
      <c r="S13" s="48">
        <f>VLOOKUP($A13,'Occupancy Raw Data'!$B$8:$BE$51,'Occupancy Raw Data'!BA$3,FALSE)</f>
        <v>-0.62118239970672895</v>
      </c>
      <c r="T13" s="48">
        <f>VLOOKUP($A13,'Occupancy Raw Data'!$B$8:$BE$51,'Occupancy Raw Data'!BB$3,FALSE)</f>
        <v>-3.9254388115308601</v>
      </c>
      <c r="U13" s="49">
        <f>VLOOKUP($A13,'Occupancy Raw Data'!$B$8:$BE$51,'Occupancy Raw Data'!BC$3,FALSE)</f>
        <v>-2.28381939498989</v>
      </c>
      <c r="V13" s="50">
        <f>VLOOKUP($A13,'Occupancy Raw Data'!$B$8:$BE$51,'Occupancy Raw Data'!BE$3,FALSE)</f>
        <v>-1.81723919052426</v>
      </c>
      <c r="X13" s="51">
        <f>VLOOKUP($A13,'ADR Raw Data'!$B$6:$BE$49,'ADR Raw Data'!AG$1,FALSE)</f>
        <v>59.213109246684901</v>
      </c>
      <c r="Y13" s="52">
        <f>VLOOKUP($A13,'ADR Raw Data'!$B$6:$BE$49,'ADR Raw Data'!AH$1,FALSE)</f>
        <v>59.614344585600897</v>
      </c>
      <c r="Z13" s="52">
        <f>VLOOKUP($A13,'ADR Raw Data'!$B$6:$BE$49,'ADR Raw Data'!AI$1,FALSE)</f>
        <v>59.696103156763002</v>
      </c>
      <c r="AA13" s="52">
        <f>VLOOKUP($A13,'ADR Raw Data'!$B$6:$BE$49,'ADR Raw Data'!AJ$1,FALSE)</f>
        <v>59.941975882222501</v>
      </c>
      <c r="AB13" s="52">
        <f>VLOOKUP($A13,'ADR Raw Data'!$B$6:$BE$49,'ADR Raw Data'!AK$1,FALSE)</f>
        <v>59.970706508642401</v>
      </c>
      <c r="AC13" s="53">
        <f>VLOOKUP($A13,'ADR Raw Data'!$B$6:$BE$49,'ADR Raw Data'!AL$1,FALSE)</f>
        <v>59.699103520400499</v>
      </c>
      <c r="AD13" s="52">
        <f>VLOOKUP($A13,'ADR Raw Data'!$B$6:$BE$49,'ADR Raw Data'!AN$1,FALSE)</f>
        <v>63.701204837482301</v>
      </c>
      <c r="AE13" s="52">
        <f>VLOOKUP($A13,'ADR Raw Data'!$B$6:$BE$49,'ADR Raw Data'!AO$1,FALSE)</f>
        <v>64.094468752874704</v>
      </c>
      <c r="AF13" s="53">
        <f>VLOOKUP($A13,'ADR Raw Data'!$B$6:$BE$49,'ADR Raw Data'!AP$1,FALSE)</f>
        <v>63.895763119693598</v>
      </c>
      <c r="AG13" s="54">
        <f>VLOOKUP($A13,'ADR Raw Data'!$B$6:$BE$49,'ADR Raw Data'!AR$1,FALSE)</f>
        <v>60.940047429736801</v>
      </c>
      <c r="AI13" s="47">
        <f>VLOOKUP($A13,'ADR Raw Data'!$B$6:$BE$49,'ADR Raw Data'!AT$1,FALSE)</f>
        <v>-0.499297589540666</v>
      </c>
      <c r="AJ13" s="48">
        <f>VLOOKUP($A13,'ADR Raw Data'!$B$6:$BE$49,'ADR Raw Data'!AU$1,FALSE)</f>
        <v>-0.20593847034934401</v>
      </c>
      <c r="AK13" s="48">
        <f>VLOOKUP($A13,'ADR Raw Data'!$B$6:$BE$49,'ADR Raw Data'!AV$1,FALSE)</f>
        <v>-0.43751797999762898</v>
      </c>
      <c r="AL13" s="48">
        <f>VLOOKUP($A13,'ADR Raw Data'!$B$6:$BE$49,'ADR Raw Data'!AW$1,FALSE)</f>
        <v>4.1525058863949402E-2</v>
      </c>
      <c r="AM13" s="48">
        <f>VLOOKUP($A13,'ADR Raw Data'!$B$6:$BE$49,'ADR Raw Data'!AX$1,FALSE)</f>
        <v>-7.6306481346775396E-2</v>
      </c>
      <c r="AN13" s="49">
        <f>VLOOKUP($A13,'ADR Raw Data'!$B$6:$BE$49,'ADR Raw Data'!AY$1,FALSE)</f>
        <v>-0.22454835918610599</v>
      </c>
      <c r="AO13" s="48">
        <f>VLOOKUP($A13,'ADR Raw Data'!$B$6:$BE$49,'ADR Raw Data'!BA$1,FALSE)</f>
        <v>-1.09356496940001</v>
      </c>
      <c r="AP13" s="48">
        <f>VLOOKUP($A13,'ADR Raw Data'!$B$6:$BE$49,'ADR Raw Data'!BB$1,FALSE)</f>
        <v>-1.57050334384331</v>
      </c>
      <c r="AQ13" s="49">
        <f>VLOOKUP($A13,'ADR Raw Data'!$B$6:$BE$49,'ADR Raw Data'!BC$1,FALSE)</f>
        <v>-1.33999422106113</v>
      </c>
      <c r="AR13" s="50">
        <f>VLOOKUP($A13,'ADR Raw Data'!$B$6:$BE$49,'ADR Raw Data'!BE$1,FALSE)</f>
        <v>-0.58439704440087004</v>
      </c>
      <c r="AT13" s="51">
        <f>VLOOKUP($A13,'RevPAR Raw Data'!$B$6:$BE$49,'RevPAR Raw Data'!AG$1,FALSE)</f>
        <v>24.174947748846101</v>
      </c>
      <c r="AU13" s="52">
        <f>VLOOKUP($A13,'RevPAR Raw Data'!$B$6:$BE$49,'RevPAR Raw Data'!AH$1,FALSE)</f>
        <v>25.676877162617199</v>
      </c>
      <c r="AV13" s="52">
        <f>VLOOKUP($A13,'RevPAR Raw Data'!$B$6:$BE$49,'RevPAR Raw Data'!AI$1,FALSE)</f>
        <v>26.596295719759599</v>
      </c>
      <c r="AW13" s="52">
        <f>VLOOKUP($A13,'RevPAR Raw Data'!$B$6:$BE$49,'RevPAR Raw Data'!AJ$1,FALSE)</f>
        <v>27.464488006183</v>
      </c>
      <c r="AX13" s="52">
        <f>VLOOKUP($A13,'RevPAR Raw Data'!$B$6:$BE$49,'RevPAR Raw Data'!AK$1,FALSE)</f>
        <v>27.596030061104798</v>
      </c>
      <c r="AY13" s="53">
        <f>VLOOKUP($A13,'RevPAR Raw Data'!$B$6:$BE$49,'RevPAR Raw Data'!AL$1,FALSE)</f>
        <v>26.301727739702098</v>
      </c>
      <c r="AZ13" s="52">
        <f>VLOOKUP($A13,'RevPAR Raw Data'!$B$6:$BE$49,'RevPAR Raw Data'!AN$1,FALSE)</f>
        <v>29.768002576997802</v>
      </c>
      <c r="BA13" s="52">
        <f>VLOOKUP($A13,'RevPAR Raw Data'!$B$6:$BE$49,'RevPAR Raw Data'!AO$1,FALSE)</f>
        <v>29.326628932624999</v>
      </c>
      <c r="BB13" s="53">
        <f>VLOOKUP($A13,'RevPAR Raw Data'!$B$6:$BE$49,'RevPAR Raw Data'!AP$1,FALSE)</f>
        <v>29.5473157548114</v>
      </c>
      <c r="BC13" s="54">
        <f>VLOOKUP($A13,'RevPAR Raw Data'!$B$6:$BE$49,'RevPAR Raw Data'!AR$1,FALSE)</f>
        <v>27.2290386011619</v>
      </c>
      <c r="BE13" s="47">
        <f>VLOOKUP($A13,'RevPAR Raw Data'!$B$6:$BE$49,'RevPAR Raw Data'!AT$1,FALSE)</f>
        <v>-3.3425770090302298</v>
      </c>
      <c r="BF13" s="48">
        <f>VLOOKUP($A13,'RevPAR Raw Data'!$B$6:$BE$49,'RevPAR Raw Data'!AU$1,FALSE)</f>
        <v>-4.0624309989506999</v>
      </c>
      <c r="BG13" s="48">
        <f>VLOOKUP($A13,'RevPAR Raw Data'!$B$6:$BE$49,'RevPAR Raw Data'!AV$1,FALSE)</f>
        <v>-2.7264308792451102</v>
      </c>
      <c r="BH13" s="48">
        <f>VLOOKUP($A13,'RevPAR Raw Data'!$B$6:$BE$49,'RevPAR Raw Data'!AW$1,FALSE)</f>
        <v>4.1957691692597401E-2</v>
      </c>
      <c r="BI13" s="48">
        <f>VLOOKUP($A13,'RevPAR Raw Data'!$B$6:$BE$49,'RevPAR Raw Data'!AX$1,FALSE)</f>
        <v>0.69653038170612303</v>
      </c>
      <c r="BJ13" s="49">
        <f>VLOOKUP($A13,'RevPAR Raw Data'!$B$6:$BE$49,'RevPAR Raw Data'!AY$1,FALSE)</f>
        <v>-1.8408929612037399</v>
      </c>
      <c r="BK13" s="48">
        <f>VLOOKUP($A13,'RevPAR Raw Data'!$B$6:$BE$49,'RevPAR Raw Data'!BA$1,FALSE)</f>
        <v>-1.70795433598746</v>
      </c>
      <c r="BL13" s="48">
        <f>VLOOKUP($A13,'RevPAR Raw Data'!$B$6:$BE$49,'RevPAR Raw Data'!BB$1,FALSE)</f>
        <v>-5.43429300757857</v>
      </c>
      <c r="BM13" s="49">
        <f>VLOOKUP($A13,'RevPAR Raw Data'!$B$6:$BE$49,'RevPAR Raw Data'!BC$1,FALSE)</f>
        <v>-3.5932105681386899</v>
      </c>
      <c r="BN13" s="50">
        <f>VLOOKUP($A13,'RevPAR Raw Data'!$B$6:$BE$49,'RevPAR Raw Data'!BE$1,FALSE)</f>
        <v>-2.3910163428060098</v>
      </c>
    </row>
    <row r="14" spans="1:66" x14ac:dyDescent="0.45">
      <c r="A14" s="63"/>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46" t="s">
        <v>87</v>
      </c>
      <c r="B15" s="47">
        <f>VLOOKUP($A15,'Occupancy Raw Data'!$B$8:$BE$45,'Occupancy Raw Data'!AG$3,FALSE)</f>
        <v>42.668982359008702</v>
      </c>
      <c r="C15" s="48">
        <f>VLOOKUP($A15,'Occupancy Raw Data'!$B$8:$BE$45,'Occupancy Raw Data'!AH$3,FALSE)</f>
        <v>52.132611589628702</v>
      </c>
      <c r="D15" s="48">
        <f>VLOOKUP($A15,'Occupancy Raw Data'!$B$8:$BE$45,'Occupancy Raw Data'!AI$3,FALSE)</f>
        <v>57.290904442426502</v>
      </c>
      <c r="E15" s="48">
        <f>VLOOKUP($A15,'Occupancy Raw Data'!$B$8:$BE$45,'Occupancy Raw Data'!AJ$3,FALSE)</f>
        <v>56.148119087711201</v>
      </c>
      <c r="F15" s="48">
        <f>VLOOKUP($A15,'Occupancy Raw Data'!$B$8:$BE$45,'Occupancy Raw Data'!AK$3,FALSE)</f>
        <v>50.4983293514004</v>
      </c>
      <c r="G15" s="49">
        <f>VLOOKUP($A15,'Occupancy Raw Data'!$B$8:$BE$45,'Occupancy Raw Data'!AL$3,FALSE)</f>
        <v>51.7477893660351</v>
      </c>
      <c r="H15" s="48">
        <f>VLOOKUP($A15,'Occupancy Raw Data'!$B$8:$BE$45,'Occupancy Raw Data'!AN$3,FALSE)</f>
        <v>49.7181055990972</v>
      </c>
      <c r="I15" s="48">
        <f>VLOOKUP($A15,'Occupancy Raw Data'!$B$8:$BE$45,'Occupancy Raw Data'!AO$3,FALSE)</f>
        <v>51.591303811194599</v>
      </c>
      <c r="J15" s="49">
        <f>VLOOKUP($A15,'Occupancy Raw Data'!$B$8:$BE$45,'Occupancy Raw Data'!AP$3,FALSE)</f>
        <v>50.654704705145903</v>
      </c>
      <c r="K15" s="50">
        <f>VLOOKUP($A15,'Occupancy Raw Data'!$B$8:$BE$45,'Occupancy Raw Data'!AR$3,FALSE)</f>
        <v>51.435479462923901</v>
      </c>
      <c r="M15" s="47">
        <f>VLOOKUP($A15,'Occupancy Raw Data'!$B$8:$BE$45,'Occupancy Raw Data'!AT$3,FALSE)</f>
        <v>-1.8705150002884301</v>
      </c>
      <c r="N15" s="48">
        <f>VLOOKUP($A15,'Occupancy Raw Data'!$B$8:$BE$45,'Occupancy Raw Data'!AU$3,FALSE)</f>
        <v>-0.71192756257540202</v>
      </c>
      <c r="O15" s="48">
        <f>VLOOKUP($A15,'Occupancy Raw Data'!$B$8:$BE$45,'Occupancy Raw Data'!AV$3,FALSE)</f>
        <v>0.83975059632835902</v>
      </c>
      <c r="P15" s="48">
        <f>VLOOKUP($A15,'Occupancy Raw Data'!$B$8:$BE$45,'Occupancy Raw Data'!AW$3,FALSE)</f>
        <v>1.8066212417237499</v>
      </c>
      <c r="Q15" s="48">
        <f>VLOOKUP($A15,'Occupancy Raw Data'!$B$8:$BE$45,'Occupancy Raw Data'!AX$3,FALSE)</f>
        <v>0.39575544003274299</v>
      </c>
      <c r="R15" s="49">
        <f>VLOOKUP($A15,'Occupancy Raw Data'!$B$8:$BE$45,'Occupancy Raw Data'!AY$3,FALSE)</f>
        <v>0.18795027692562899</v>
      </c>
      <c r="S15" s="48">
        <f>VLOOKUP($A15,'Occupancy Raw Data'!$B$8:$BE$45,'Occupancy Raw Data'!BA$3,FALSE)</f>
        <v>7.7740917963288594E-2</v>
      </c>
      <c r="T15" s="48">
        <f>VLOOKUP($A15,'Occupancy Raw Data'!$B$8:$BE$45,'Occupancy Raw Data'!BB$3,FALSE)</f>
        <v>-4.5496298294897803</v>
      </c>
      <c r="U15" s="49">
        <f>VLOOKUP($A15,'Occupancy Raw Data'!$B$8:$BE$45,'Occupancy Raw Data'!BC$3,FALSE)</f>
        <v>-2.3334372529665099</v>
      </c>
      <c r="V15" s="50">
        <f>VLOOKUP($A15,'Occupancy Raw Data'!$B$8:$BE$45,'Occupancy Raw Data'!BE$3,FALSE)</f>
        <v>-0.53457788328889</v>
      </c>
      <c r="X15" s="51">
        <f>VLOOKUP($A15,'ADR Raw Data'!$B$6:$BE$43,'ADR Raw Data'!AG$1,FALSE)</f>
        <v>139.94017887766199</v>
      </c>
      <c r="Y15" s="52">
        <f>VLOOKUP($A15,'ADR Raw Data'!$B$6:$BE$43,'ADR Raw Data'!AH$1,FALSE)</f>
        <v>156.42264828734901</v>
      </c>
      <c r="Z15" s="52">
        <f>VLOOKUP($A15,'ADR Raw Data'!$B$6:$BE$43,'ADR Raw Data'!AI$1,FALSE)</f>
        <v>164.86052731805199</v>
      </c>
      <c r="AA15" s="52">
        <f>VLOOKUP($A15,'ADR Raw Data'!$B$6:$BE$43,'ADR Raw Data'!AJ$1,FALSE)</f>
        <v>157.80485705762001</v>
      </c>
      <c r="AB15" s="52">
        <f>VLOOKUP($A15,'ADR Raw Data'!$B$6:$BE$43,'ADR Raw Data'!AK$1,FALSE)</f>
        <v>141.75388055988299</v>
      </c>
      <c r="AC15" s="53">
        <f>VLOOKUP($A15,'ADR Raw Data'!$B$6:$BE$43,'ADR Raw Data'!AL$1,FALSE)</f>
        <v>153.00987905685099</v>
      </c>
      <c r="AD15" s="52">
        <f>VLOOKUP($A15,'ADR Raw Data'!$B$6:$BE$43,'ADR Raw Data'!AN$1,FALSE)</f>
        <v>132.32267072732799</v>
      </c>
      <c r="AE15" s="52">
        <f>VLOOKUP($A15,'ADR Raw Data'!$B$6:$BE$43,'ADR Raw Data'!AO$1,FALSE)</f>
        <v>134.07370312459901</v>
      </c>
      <c r="AF15" s="53">
        <f>VLOOKUP($A15,'ADR Raw Data'!$B$6:$BE$43,'ADR Raw Data'!AP$1,FALSE)</f>
        <v>133.21437511013599</v>
      </c>
      <c r="AG15" s="54">
        <f>VLOOKUP($A15,'ADR Raw Data'!$B$6:$BE$43,'ADR Raw Data'!AR$1,FALSE)</f>
        <v>147.439874975284</v>
      </c>
      <c r="AI15" s="47">
        <f>VLOOKUP($A15,'ADR Raw Data'!$B$6:$BE$43,'ADR Raw Data'!AT$1,FALSE)</f>
        <v>-2.4679531042926102</v>
      </c>
      <c r="AJ15" s="48">
        <f>VLOOKUP($A15,'ADR Raw Data'!$B$6:$BE$43,'ADR Raw Data'!AU$1,FALSE)</f>
        <v>-0.66263077898141898</v>
      </c>
      <c r="AK15" s="48">
        <f>VLOOKUP($A15,'ADR Raw Data'!$B$6:$BE$43,'ADR Raw Data'!AV$1,FALSE)</f>
        <v>0.663941280161497</v>
      </c>
      <c r="AL15" s="48">
        <f>VLOOKUP($A15,'ADR Raw Data'!$B$6:$BE$43,'ADR Raw Data'!AW$1,FALSE)</f>
        <v>4.7227522858630397E-2</v>
      </c>
      <c r="AM15" s="48">
        <f>VLOOKUP($A15,'ADR Raw Data'!$B$6:$BE$43,'ADR Raw Data'!AX$1,FALSE)</f>
        <v>-2.791767897253</v>
      </c>
      <c r="AN15" s="49">
        <f>VLOOKUP($A15,'ADR Raw Data'!$B$6:$BE$43,'ADR Raw Data'!AY$1,FALSE)</f>
        <v>-0.82845529786168903</v>
      </c>
      <c r="AO15" s="48">
        <f>VLOOKUP($A15,'ADR Raw Data'!$B$6:$BE$43,'ADR Raw Data'!BA$1,FALSE)</f>
        <v>-3.6709269635981601</v>
      </c>
      <c r="AP15" s="48">
        <f>VLOOKUP($A15,'ADR Raw Data'!$B$6:$BE$43,'ADR Raw Data'!BB$1,FALSE)</f>
        <v>-8.0924011816223498</v>
      </c>
      <c r="AQ15" s="49">
        <f>VLOOKUP($A15,'ADR Raw Data'!$B$6:$BE$43,'ADR Raw Data'!BC$1,FALSE)</f>
        <v>-6.0556663854223203</v>
      </c>
      <c r="AR15" s="50">
        <f>VLOOKUP($A15,'ADR Raw Data'!$B$6:$BE$43,'ADR Raw Data'!BE$1,FALSE)</f>
        <v>-2.1697502833757598</v>
      </c>
      <c r="AT15" s="51">
        <f>VLOOKUP($A15,'RevPAR Raw Data'!$B$6:$BE$43,'RevPAR Raw Data'!AG$1,FALSE)</f>
        <v>59.711050238475103</v>
      </c>
      <c r="AU15" s="52">
        <f>VLOOKUP($A15,'RevPAR Raw Data'!$B$6:$BE$43,'RevPAR Raw Data'!AH$1,FALSE)</f>
        <v>81.547211669855102</v>
      </c>
      <c r="AV15" s="52">
        <f>VLOOKUP($A15,'RevPAR Raw Data'!$B$6:$BE$43,'RevPAR Raw Data'!AI$1,FALSE)</f>
        <v>94.450087169066094</v>
      </c>
      <c r="AW15" s="52">
        <f>VLOOKUP($A15,'RevPAR Raw Data'!$B$6:$BE$43,'RevPAR Raw Data'!AJ$1,FALSE)</f>
        <v>88.604459066905207</v>
      </c>
      <c r="AX15" s="52">
        <f>VLOOKUP($A15,'RevPAR Raw Data'!$B$6:$BE$43,'RevPAR Raw Data'!AK$1,FALSE)</f>
        <v>71.583341473520804</v>
      </c>
      <c r="AY15" s="53">
        <f>VLOOKUP($A15,'RevPAR Raw Data'!$B$6:$BE$43,'RevPAR Raw Data'!AL$1,FALSE)</f>
        <v>79.179229923564506</v>
      </c>
      <c r="AZ15" s="52">
        <f>VLOOKUP($A15,'RevPAR Raw Data'!$B$6:$BE$43,'RevPAR Raw Data'!AN$1,FALSE)</f>
        <v>65.788325163758799</v>
      </c>
      <c r="BA15" s="52">
        <f>VLOOKUP($A15,'RevPAR Raw Data'!$B$6:$BE$43,'RevPAR Raw Data'!AO$1,FALSE)</f>
        <v>69.1703715099313</v>
      </c>
      <c r="BB15" s="53">
        <f>VLOOKUP($A15,'RevPAR Raw Data'!$B$6:$BE$43,'RevPAR Raw Data'!AP$1,FALSE)</f>
        <v>67.479348336845007</v>
      </c>
      <c r="BC15" s="54">
        <f>VLOOKUP($A15,'RevPAR Raw Data'!$B$6:$BE$43,'RevPAR Raw Data'!AR$1,FALSE)</f>
        <v>75.836406613073194</v>
      </c>
      <c r="BE15" s="47">
        <f>VLOOKUP($A15,'RevPAR Raw Data'!$B$6:$BE$43,'RevPAR Raw Data'!AT$1,FALSE)</f>
        <v>-4.2923046715651703</v>
      </c>
      <c r="BF15" s="48">
        <f>VLOOKUP($A15,'RevPAR Raw Data'!$B$6:$BE$43,'RevPAR Raw Data'!AU$1,FALSE)</f>
        <v>-1.3698408904031401</v>
      </c>
      <c r="BG15" s="48">
        <f>VLOOKUP($A15,'RevPAR Raw Data'!$B$6:$BE$43,'RevPAR Raw Data'!AV$1,FALSE)</f>
        <v>1.50926732734928</v>
      </c>
      <c r="BH15" s="48">
        <f>VLOOKUP($A15,'RevPAR Raw Data'!$B$6:$BE$43,'RevPAR Raw Data'!AW$1,FALSE)</f>
        <v>1.8547019870422801</v>
      </c>
      <c r="BI15" s="48">
        <f>VLOOKUP($A15,'RevPAR Raw Data'!$B$6:$BE$43,'RevPAR Raw Data'!AX$1,FALSE)</f>
        <v>-2.4070610305467199</v>
      </c>
      <c r="BJ15" s="49">
        <f>VLOOKUP($A15,'RevPAR Raw Data'!$B$6:$BE$43,'RevPAR Raw Data'!AY$1,FALSE)</f>
        <v>-0.64206210496259597</v>
      </c>
      <c r="BK15" s="48">
        <f>VLOOKUP($A15,'RevPAR Raw Data'!$B$6:$BE$43,'RevPAR Raw Data'!BA$1,FALSE)</f>
        <v>-3.5960398579541399</v>
      </c>
      <c r="BL15" s="48">
        <f>VLOOKUP($A15,'RevPAR Raw Data'!$B$6:$BE$43,'RevPAR Raw Data'!BB$1,FALSE)</f>
        <v>-12.273856713031</v>
      </c>
      <c r="BM15" s="49">
        <f>VLOOKUP($A15,'RevPAR Raw Data'!$B$6:$BE$43,'RevPAR Raw Data'!BC$1,FALSE)</f>
        <v>-8.2477984630360197</v>
      </c>
      <c r="BN15" s="50">
        <f>VLOOKUP($A15,'RevPAR Raw Data'!$B$6:$BE$43,'RevPAR Raw Data'!BE$1,FALSE)</f>
        <v>-2.6927291615271201</v>
      </c>
    </row>
    <row r="16" spans="1:66" x14ac:dyDescent="0.45">
      <c r="A16" s="63" t="s">
        <v>88</v>
      </c>
      <c r="B16" s="47">
        <f>VLOOKUP($A16,'Occupancy Raw Data'!$B$8:$BE$45,'Occupancy Raw Data'!AG$3,FALSE)</f>
        <v>42.434482047049102</v>
      </c>
      <c r="C16" s="48">
        <f>VLOOKUP($A16,'Occupancy Raw Data'!$B$8:$BE$45,'Occupancy Raw Data'!AH$3,FALSE)</f>
        <v>55.316240198101497</v>
      </c>
      <c r="D16" s="48">
        <f>VLOOKUP($A16,'Occupancy Raw Data'!$B$8:$BE$45,'Occupancy Raw Data'!AI$3,FALSE)</f>
        <v>61.254127115146503</v>
      </c>
      <c r="E16" s="48">
        <f>VLOOKUP($A16,'Occupancy Raw Data'!$B$8:$BE$45,'Occupancy Raw Data'!AJ$3,FALSE)</f>
        <v>59.551692117210003</v>
      </c>
      <c r="F16" s="48">
        <f>VLOOKUP($A16,'Occupancy Raw Data'!$B$8:$BE$45,'Occupancy Raw Data'!AK$3,FALSE)</f>
        <v>51.723070573668998</v>
      </c>
      <c r="G16" s="49">
        <f>VLOOKUP($A16,'Occupancy Raw Data'!$B$8:$BE$45,'Occupancy Raw Data'!AL$3,FALSE)</f>
        <v>54.055922410235198</v>
      </c>
      <c r="H16" s="48">
        <f>VLOOKUP($A16,'Occupancy Raw Data'!$B$8:$BE$45,'Occupancy Raw Data'!AN$3,FALSE)</f>
        <v>46.933037556747799</v>
      </c>
      <c r="I16" s="48">
        <f>VLOOKUP($A16,'Occupancy Raw Data'!$B$8:$BE$45,'Occupancy Raw Data'!AO$3,FALSE)</f>
        <v>46.726681799422202</v>
      </c>
      <c r="J16" s="49">
        <f>VLOOKUP($A16,'Occupancy Raw Data'!$B$8:$BE$45,'Occupancy Raw Data'!AP$3,FALSE)</f>
        <v>46.829859678085</v>
      </c>
      <c r="K16" s="50">
        <f>VLOOKUP($A16,'Occupancy Raw Data'!$B$8:$BE$45,'Occupancy Raw Data'!AR$3,FALSE)</f>
        <v>51.991333058192303</v>
      </c>
      <c r="M16" s="47">
        <f>VLOOKUP($A16,'Occupancy Raw Data'!$B$8:$BE$45,'Occupancy Raw Data'!AT$3,FALSE)</f>
        <v>2.1484011176653199</v>
      </c>
      <c r="N16" s="48">
        <f>VLOOKUP($A16,'Occupancy Raw Data'!$B$8:$BE$45,'Occupancy Raw Data'!AU$3,FALSE)</f>
        <v>0.69493355871718998</v>
      </c>
      <c r="O16" s="48">
        <f>VLOOKUP($A16,'Occupancy Raw Data'!$B$8:$BE$45,'Occupancy Raw Data'!AV$3,FALSE)</f>
        <v>2.74749048113534</v>
      </c>
      <c r="P16" s="48">
        <f>VLOOKUP($A16,'Occupancy Raw Data'!$B$8:$BE$45,'Occupancy Raw Data'!AW$3,FALSE)</f>
        <v>3.9627144594046899</v>
      </c>
      <c r="Q16" s="48">
        <f>VLOOKUP($A16,'Occupancy Raw Data'!$B$8:$BE$45,'Occupancy Raw Data'!AX$3,FALSE)</f>
        <v>-0.59981162940564103</v>
      </c>
      <c r="R16" s="49">
        <f>VLOOKUP($A16,'Occupancy Raw Data'!$B$8:$BE$45,'Occupancy Raw Data'!AY$3,FALSE)</f>
        <v>1.8348980504208201</v>
      </c>
      <c r="S16" s="48">
        <f>VLOOKUP($A16,'Occupancy Raw Data'!$B$8:$BE$45,'Occupancy Raw Data'!BA$3,FALSE)</f>
        <v>-4.3123849592427002</v>
      </c>
      <c r="T16" s="48">
        <f>VLOOKUP($A16,'Occupancy Raw Data'!$B$8:$BE$45,'Occupancy Raw Data'!BB$3,FALSE)</f>
        <v>-5.5132484873774201</v>
      </c>
      <c r="U16" s="49">
        <f>VLOOKUP($A16,'Occupancy Raw Data'!$B$8:$BE$45,'Occupancy Raw Data'!BC$3,FALSE)</f>
        <v>-4.9152853065179203</v>
      </c>
      <c r="V16" s="50">
        <f>VLOOKUP($A16,'Occupancy Raw Data'!$B$8:$BE$45,'Occupancy Raw Data'!BE$3,FALSE)</f>
        <v>7.7969393469000002E-3</v>
      </c>
      <c r="X16" s="51">
        <f>VLOOKUP($A16,'ADR Raw Data'!$B$6:$BE$43,'ADR Raw Data'!AG$1,FALSE)</f>
        <v>144.63708467570299</v>
      </c>
      <c r="Y16" s="52">
        <f>VLOOKUP($A16,'ADR Raw Data'!$B$6:$BE$43,'ADR Raw Data'!AH$1,FALSE)</f>
        <v>170.614491023548</v>
      </c>
      <c r="Z16" s="52">
        <f>VLOOKUP($A16,'ADR Raw Data'!$B$6:$BE$43,'ADR Raw Data'!AI$1,FALSE)</f>
        <v>175.855890007158</v>
      </c>
      <c r="AA16" s="52">
        <f>VLOOKUP($A16,'ADR Raw Data'!$B$6:$BE$43,'ADR Raw Data'!AJ$1,FALSE)</f>
        <v>168.97205180404501</v>
      </c>
      <c r="AB16" s="52">
        <f>VLOOKUP($A16,'ADR Raw Data'!$B$6:$BE$43,'ADR Raw Data'!AK$1,FALSE)</f>
        <v>146.53139487332899</v>
      </c>
      <c r="AC16" s="53">
        <f>VLOOKUP($A16,'ADR Raw Data'!$B$6:$BE$43,'ADR Raw Data'!AL$1,FALSE)</f>
        <v>162.75321667843701</v>
      </c>
      <c r="AD16" s="52">
        <f>VLOOKUP($A16,'ADR Raw Data'!$B$6:$BE$43,'ADR Raw Data'!AN$1,FALSE)</f>
        <v>122.77125693871901</v>
      </c>
      <c r="AE16" s="52">
        <f>VLOOKUP($A16,'ADR Raw Data'!$B$6:$BE$43,'ADR Raw Data'!AO$1,FALSE)</f>
        <v>118.02548385316</v>
      </c>
      <c r="AF16" s="53">
        <f>VLOOKUP($A16,'ADR Raw Data'!$B$6:$BE$43,'ADR Raw Data'!AP$1,FALSE)</f>
        <v>120.403598457725</v>
      </c>
      <c r="AG16" s="54">
        <f>VLOOKUP($A16,'ADR Raw Data'!$B$6:$BE$43,'ADR Raw Data'!AR$1,FALSE)</f>
        <v>151.85455029342501</v>
      </c>
      <c r="AI16" s="47">
        <f>VLOOKUP($A16,'ADR Raw Data'!$B$6:$BE$43,'ADR Raw Data'!AT$1,FALSE)</f>
        <v>8.5722148734692691</v>
      </c>
      <c r="AJ16" s="48">
        <f>VLOOKUP($A16,'ADR Raw Data'!$B$6:$BE$43,'ADR Raw Data'!AU$1,FALSE)</f>
        <v>10.769392272073301</v>
      </c>
      <c r="AK16" s="48">
        <f>VLOOKUP($A16,'ADR Raw Data'!$B$6:$BE$43,'ADR Raw Data'!AV$1,FALSE)</f>
        <v>10.0394214124646</v>
      </c>
      <c r="AL16" s="48">
        <f>VLOOKUP($A16,'ADR Raw Data'!$B$6:$BE$43,'ADR Raw Data'!AW$1,FALSE)</f>
        <v>8.5606451762315796</v>
      </c>
      <c r="AM16" s="48">
        <f>VLOOKUP($A16,'ADR Raw Data'!$B$6:$BE$43,'ADR Raw Data'!AX$1,FALSE)</f>
        <v>6.5441554237021897</v>
      </c>
      <c r="AN16" s="49">
        <f>VLOOKUP($A16,'ADR Raw Data'!$B$6:$BE$43,'ADR Raw Data'!AY$1,FALSE)</f>
        <v>9.0950127714783502</v>
      </c>
      <c r="AO16" s="48">
        <f>VLOOKUP($A16,'ADR Raw Data'!$B$6:$BE$43,'ADR Raw Data'!BA$1,FALSE)</f>
        <v>3.6106705027151502</v>
      </c>
      <c r="AP16" s="48">
        <f>VLOOKUP($A16,'ADR Raw Data'!$B$6:$BE$43,'ADR Raw Data'!BB$1,FALSE)</f>
        <v>-6.2550957077537204</v>
      </c>
      <c r="AQ16" s="49">
        <f>VLOOKUP($A16,'ADR Raw Data'!$B$6:$BE$43,'ADR Raw Data'!BC$1,FALSE)</f>
        <v>-1.47973253597883</v>
      </c>
      <c r="AR16" s="50">
        <f>VLOOKUP($A16,'ADR Raw Data'!$B$6:$BE$43,'ADR Raw Data'!BE$1,FALSE)</f>
        <v>7.0272656339609103</v>
      </c>
      <c r="AT16" s="51">
        <f>VLOOKUP($A16,'RevPAR Raw Data'!$B$6:$BE$43,'RevPAR Raw Data'!AG$1,FALSE)</f>
        <v>61.375997730086603</v>
      </c>
      <c r="AU16" s="52">
        <f>VLOOKUP($A16,'RevPAR Raw Data'!$B$6:$BE$43,'RevPAR Raw Data'!AH$1,FALSE)</f>
        <v>94.3775216673545</v>
      </c>
      <c r="AV16" s="52">
        <f>VLOOKUP($A16,'RevPAR Raw Data'!$B$6:$BE$43,'RevPAR Raw Data'!AI$1,FALSE)</f>
        <v>107.718990404457</v>
      </c>
      <c r="AW16" s="52">
        <f>VLOOKUP($A16,'RevPAR Raw Data'!$B$6:$BE$43,'RevPAR Raw Data'!AJ$1,FALSE)</f>
        <v>100.625716054477</v>
      </c>
      <c r="AX16" s="52">
        <f>VLOOKUP($A16,'RevPAR Raw Data'!$B$6:$BE$43,'RevPAR Raw Data'!AK$1,FALSE)</f>
        <v>75.790536782913705</v>
      </c>
      <c r="AY16" s="53">
        <f>VLOOKUP($A16,'RevPAR Raw Data'!$B$6:$BE$43,'RevPAR Raw Data'!AL$1,FALSE)</f>
        <v>87.977752527858001</v>
      </c>
      <c r="AZ16" s="52">
        <f>VLOOKUP($A16,'RevPAR Raw Data'!$B$6:$BE$43,'RevPAR Raw Data'!AN$1,FALSE)</f>
        <v>57.620280127940497</v>
      </c>
      <c r="BA16" s="52">
        <f>VLOOKUP($A16,'RevPAR Raw Data'!$B$6:$BE$43,'RevPAR Raw Data'!AO$1,FALSE)</f>
        <v>55.149392282294599</v>
      </c>
      <c r="BB16" s="53">
        <f>VLOOKUP($A16,'RevPAR Raw Data'!$B$6:$BE$43,'RevPAR Raw Data'!AP$1,FALSE)</f>
        <v>56.384836205117601</v>
      </c>
      <c r="BC16" s="54">
        <f>VLOOKUP($A16,'RevPAR Raw Data'!$B$6:$BE$43,'RevPAR Raw Data'!AR$1,FALSE)</f>
        <v>78.951205007075004</v>
      </c>
      <c r="BE16" s="47">
        <f>VLOOKUP($A16,'RevPAR Raw Data'!$B$6:$BE$43,'RevPAR Raw Data'!AT$1,FALSE)</f>
        <v>10.904781551284801</v>
      </c>
      <c r="BF16" s="48">
        <f>VLOOKUP($A16,'RevPAR Raw Data'!$B$6:$BE$43,'RevPAR Raw Data'!AU$1,FALSE)</f>
        <v>11.539165951759101</v>
      </c>
      <c r="BG16" s="48">
        <f>VLOOKUP($A16,'RevPAR Raw Data'!$B$6:$BE$43,'RevPAR Raw Data'!AV$1,FALSE)</f>
        <v>13.0627440412685</v>
      </c>
      <c r="BH16" s="48">
        <f>VLOOKUP($A16,'RevPAR Raw Data'!$B$6:$BE$43,'RevPAR Raw Data'!AW$1,FALSE)</f>
        <v>12.862593559853099</v>
      </c>
      <c r="BI16" s="48">
        <f>VLOOKUP($A16,'RevPAR Raw Data'!$B$6:$BE$43,'RevPAR Raw Data'!AX$1,FALSE)</f>
        <v>5.9050911890188003</v>
      </c>
      <c r="BJ16" s="49">
        <f>VLOOKUP($A16,'RevPAR Raw Data'!$B$6:$BE$43,'RevPAR Raw Data'!AY$1,FALSE)</f>
        <v>11.096795033928499</v>
      </c>
      <c r="BK16" s="48">
        <f>VLOOKUP($A16,'RevPAR Raw Data'!$B$6:$BE$43,'RevPAR Raw Data'!BA$1,FALSE)</f>
        <v>-0.85742046821444695</v>
      </c>
      <c r="BL16" s="48">
        <f>VLOOKUP($A16,'RevPAR Raw Data'!$B$6:$BE$43,'RevPAR Raw Data'!BB$1,FALSE)</f>
        <v>-11.4234852256394</v>
      </c>
      <c r="BM16" s="49">
        <f>VLOOKUP($A16,'RevPAR Raw Data'!$B$6:$BE$43,'RevPAR Raw Data'!BC$1,FALSE)</f>
        <v>-6.3222847665800197</v>
      </c>
      <c r="BN16" s="50">
        <f>VLOOKUP($A16,'RevPAR Raw Data'!$B$6:$BE$43,'RevPAR Raw Data'!BE$1,FALSE)</f>
        <v>7.0356104849470302</v>
      </c>
    </row>
    <row r="17" spans="1:66" x14ac:dyDescent="0.45">
      <c r="A17" s="63" t="s">
        <v>89</v>
      </c>
      <c r="B17" s="47">
        <f>VLOOKUP($A17,'Occupancy Raw Data'!$B$8:$BE$45,'Occupancy Raw Data'!AG$3,FALSE)</f>
        <v>41.7450638792102</v>
      </c>
      <c r="C17" s="48">
        <f>VLOOKUP($A17,'Occupancy Raw Data'!$B$8:$BE$45,'Occupancy Raw Data'!AH$3,FALSE)</f>
        <v>50.182926829268197</v>
      </c>
      <c r="D17" s="48">
        <f>VLOOKUP($A17,'Occupancy Raw Data'!$B$8:$BE$45,'Occupancy Raw Data'!AI$3,FALSE)</f>
        <v>55.270034843205501</v>
      </c>
      <c r="E17" s="48">
        <f>VLOOKUP($A17,'Occupancy Raw Data'!$B$8:$BE$45,'Occupancy Raw Data'!AJ$3,FALSE)</f>
        <v>54.628339140534202</v>
      </c>
      <c r="F17" s="48">
        <f>VLOOKUP($A17,'Occupancy Raw Data'!$B$8:$BE$45,'Occupancy Raw Data'!AK$3,FALSE)</f>
        <v>48.562717770034801</v>
      </c>
      <c r="G17" s="49">
        <f>VLOOKUP($A17,'Occupancy Raw Data'!$B$8:$BE$45,'Occupancy Raw Data'!AL$3,FALSE)</f>
        <v>50.077816492450602</v>
      </c>
      <c r="H17" s="48">
        <f>VLOOKUP($A17,'Occupancy Raw Data'!$B$8:$BE$45,'Occupancy Raw Data'!AN$3,FALSE)</f>
        <v>49.860627177700302</v>
      </c>
      <c r="I17" s="48">
        <f>VLOOKUP($A17,'Occupancy Raw Data'!$B$8:$BE$45,'Occupancy Raw Data'!AO$3,FALSE)</f>
        <v>53.3739837398373</v>
      </c>
      <c r="J17" s="49">
        <f>VLOOKUP($A17,'Occupancy Raw Data'!$B$8:$BE$45,'Occupancy Raw Data'!AP$3,FALSE)</f>
        <v>51.617305458768797</v>
      </c>
      <c r="K17" s="50">
        <f>VLOOKUP($A17,'Occupancy Raw Data'!$B$8:$BE$45,'Occupancy Raw Data'!AR$3,FALSE)</f>
        <v>50.517670482827199</v>
      </c>
      <c r="M17" s="47">
        <f>VLOOKUP($A17,'Occupancy Raw Data'!$B$8:$BE$45,'Occupancy Raw Data'!AT$3,FALSE)</f>
        <v>2.6856481313867002</v>
      </c>
      <c r="N17" s="48">
        <f>VLOOKUP($A17,'Occupancy Raw Data'!$B$8:$BE$45,'Occupancy Raw Data'!AU$3,FALSE)</f>
        <v>3.3796585545215598</v>
      </c>
      <c r="O17" s="48">
        <f>VLOOKUP($A17,'Occupancy Raw Data'!$B$8:$BE$45,'Occupancy Raw Data'!AV$3,FALSE)</f>
        <v>4.4735431449167002</v>
      </c>
      <c r="P17" s="48">
        <f>VLOOKUP($A17,'Occupancy Raw Data'!$B$8:$BE$45,'Occupancy Raw Data'!AW$3,FALSE)</f>
        <v>3.5984569868103198</v>
      </c>
      <c r="Q17" s="48">
        <f>VLOOKUP($A17,'Occupancy Raw Data'!$B$8:$BE$45,'Occupancy Raw Data'!AX$3,FALSE)</f>
        <v>-2.98999758988047</v>
      </c>
      <c r="R17" s="49">
        <f>VLOOKUP($A17,'Occupancy Raw Data'!$B$8:$BE$45,'Occupancy Raw Data'!AY$3,FALSE)</f>
        <v>2.2458078770086098</v>
      </c>
      <c r="S17" s="48">
        <f>VLOOKUP($A17,'Occupancy Raw Data'!$B$8:$BE$45,'Occupancy Raw Data'!BA$3,FALSE)</f>
        <v>-4.3640965876084099</v>
      </c>
      <c r="T17" s="48">
        <f>VLOOKUP($A17,'Occupancy Raw Data'!$B$8:$BE$45,'Occupancy Raw Data'!BB$3,FALSE)</f>
        <v>-8.9552018369932505</v>
      </c>
      <c r="U17" s="49">
        <f>VLOOKUP($A17,'Occupancy Raw Data'!$B$8:$BE$45,'Occupancy Raw Data'!BC$3,FALSE)</f>
        <v>-6.7941159561692803</v>
      </c>
      <c r="V17" s="50">
        <f>VLOOKUP($A17,'Occupancy Raw Data'!$B$8:$BE$45,'Occupancy Raw Data'!BE$3,FALSE)</f>
        <v>-0.56949457023920103</v>
      </c>
      <c r="X17" s="51">
        <f>VLOOKUP($A17,'ADR Raw Data'!$B$6:$BE$43,'ADR Raw Data'!AG$1,FALSE)</f>
        <v>119.915451067677</v>
      </c>
      <c r="Y17" s="52">
        <f>VLOOKUP($A17,'ADR Raw Data'!$B$6:$BE$43,'ADR Raw Data'!AH$1,FALSE)</f>
        <v>129.90448648961399</v>
      </c>
      <c r="Z17" s="52">
        <f>VLOOKUP($A17,'ADR Raw Data'!$B$6:$BE$43,'ADR Raw Data'!AI$1,FALSE)</f>
        <v>135.39144418177</v>
      </c>
      <c r="AA17" s="52">
        <f>VLOOKUP($A17,'ADR Raw Data'!$B$6:$BE$43,'ADR Raw Data'!AJ$1,FALSE)</f>
        <v>132.91465717019199</v>
      </c>
      <c r="AB17" s="52">
        <f>VLOOKUP($A17,'ADR Raw Data'!$B$6:$BE$43,'ADR Raw Data'!AK$1,FALSE)</f>
        <v>124.98955934230101</v>
      </c>
      <c r="AC17" s="53">
        <f>VLOOKUP($A17,'ADR Raw Data'!$B$6:$BE$43,'ADR Raw Data'!AL$1,FALSE)</f>
        <v>129.15377414940701</v>
      </c>
      <c r="AD17" s="52">
        <f>VLOOKUP($A17,'ADR Raw Data'!$B$6:$BE$43,'ADR Raw Data'!AN$1,FALSE)</f>
        <v>117.91487945492599</v>
      </c>
      <c r="AE17" s="52">
        <f>VLOOKUP($A17,'ADR Raw Data'!$B$6:$BE$43,'ADR Raw Data'!AO$1,FALSE)</f>
        <v>119.86465836143999</v>
      </c>
      <c r="AF17" s="53">
        <f>VLOOKUP($A17,'ADR Raw Data'!$B$6:$BE$43,'ADR Raw Data'!AP$1,FALSE)</f>
        <v>118.92294706643401</v>
      </c>
      <c r="AG17" s="54">
        <f>VLOOKUP($A17,'ADR Raw Data'!$B$6:$BE$43,'ADR Raw Data'!AR$1,FALSE)</f>
        <v>126.16705274739699</v>
      </c>
      <c r="AI17" s="47">
        <f>VLOOKUP($A17,'ADR Raw Data'!$B$6:$BE$43,'ADR Raw Data'!AT$1,FALSE)</f>
        <v>3.8209912472780099</v>
      </c>
      <c r="AJ17" s="48">
        <f>VLOOKUP($A17,'ADR Raw Data'!$B$6:$BE$43,'ADR Raw Data'!AU$1,FALSE)</f>
        <v>4.4644963413387897</v>
      </c>
      <c r="AK17" s="48">
        <f>VLOOKUP($A17,'ADR Raw Data'!$B$6:$BE$43,'ADR Raw Data'!AV$1,FALSE)</f>
        <v>3.9651620338093898</v>
      </c>
      <c r="AL17" s="48">
        <f>VLOOKUP($A17,'ADR Raw Data'!$B$6:$BE$43,'ADR Raw Data'!AW$1,FALSE)</f>
        <v>2.7551100812046201</v>
      </c>
      <c r="AM17" s="48">
        <f>VLOOKUP($A17,'ADR Raw Data'!$B$6:$BE$43,'ADR Raw Data'!AX$1,FALSE)</f>
        <v>0.48266880127759298</v>
      </c>
      <c r="AN17" s="49">
        <f>VLOOKUP($A17,'ADR Raw Data'!$B$6:$BE$43,'ADR Raw Data'!AY$1,FALSE)</f>
        <v>3.1280439028620299</v>
      </c>
      <c r="AO17" s="48">
        <f>VLOOKUP($A17,'ADR Raw Data'!$B$6:$BE$43,'ADR Raw Data'!BA$1,FALSE)</f>
        <v>-0.61661558976805098</v>
      </c>
      <c r="AP17" s="48">
        <f>VLOOKUP($A17,'ADR Raw Data'!$B$6:$BE$43,'ADR Raw Data'!BB$1,FALSE)</f>
        <v>-6.3554776450304598</v>
      </c>
      <c r="AQ17" s="49">
        <f>VLOOKUP($A17,'ADR Raw Data'!$B$6:$BE$43,'ADR Raw Data'!BC$1,FALSE)</f>
        <v>-3.7816884103723298</v>
      </c>
      <c r="AR17" s="50">
        <f>VLOOKUP($A17,'ADR Raw Data'!$B$6:$BE$43,'ADR Raw Data'!BE$1,FALSE)</f>
        <v>1.1555437607463599</v>
      </c>
      <c r="AT17" s="51">
        <f>VLOOKUP($A17,'RevPAR Raw Data'!$B$6:$BE$43,'RevPAR Raw Data'!AG$1,FALSE)</f>
        <v>50.058781649244999</v>
      </c>
      <c r="AU17" s="52">
        <f>VLOOKUP($A17,'RevPAR Raw Data'!$B$6:$BE$43,'RevPAR Raw Data'!AH$1,FALSE)</f>
        <v>65.189873403019703</v>
      </c>
      <c r="AV17" s="52">
        <f>VLOOKUP($A17,'RevPAR Raw Data'!$B$6:$BE$43,'RevPAR Raw Data'!AI$1,FALSE)</f>
        <v>74.8308983739837</v>
      </c>
      <c r="AW17" s="52">
        <f>VLOOKUP($A17,'RevPAR Raw Data'!$B$6:$BE$43,'RevPAR Raw Data'!AJ$1,FALSE)</f>
        <v>72.609069686411104</v>
      </c>
      <c r="AX17" s="52">
        <f>VLOOKUP($A17,'RevPAR Raw Data'!$B$6:$BE$43,'RevPAR Raw Data'!AK$1,FALSE)</f>
        <v>60.698326945412298</v>
      </c>
      <c r="AY17" s="53">
        <f>VLOOKUP($A17,'RevPAR Raw Data'!$B$6:$BE$43,'RevPAR Raw Data'!AL$1,FALSE)</f>
        <v>64.677390011614406</v>
      </c>
      <c r="AZ17" s="52">
        <f>VLOOKUP($A17,'RevPAR Raw Data'!$B$6:$BE$43,'RevPAR Raw Data'!AN$1,FALSE)</f>
        <v>58.7930984320557</v>
      </c>
      <c r="BA17" s="52">
        <f>VLOOKUP($A17,'RevPAR Raw Data'!$B$6:$BE$43,'RevPAR Raw Data'!AO$1,FALSE)</f>
        <v>63.976543263646903</v>
      </c>
      <c r="BB17" s="53">
        <f>VLOOKUP($A17,'RevPAR Raw Data'!$B$6:$BE$43,'RevPAR Raw Data'!AP$1,FALSE)</f>
        <v>61.384820847851302</v>
      </c>
      <c r="BC17" s="54">
        <f>VLOOKUP($A17,'RevPAR Raw Data'!$B$6:$BE$43,'RevPAR Raw Data'!AR$1,FALSE)</f>
        <v>63.736655964824898</v>
      </c>
      <c r="BE17" s="47">
        <f>VLOOKUP($A17,'RevPAR Raw Data'!$B$6:$BE$43,'RevPAR Raw Data'!AT$1,FALSE)</f>
        <v>6.6092577586976899</v>
      </c>
      <c r="BF17" s="48">
        <f>VLOOKUP($A17,'RevPAR Raw Data'!$B$6:$BE$43,'RevPAR Raw Data'!AU$1,FALSE)</f>
        <v>7.9950396283767198</v>
      </c>
      <c r="BG17" s="48">
        <f>VLOOKUP($A17,'RevPAR Raw Data'!$B$6:$BE$43,'RevPAR Raw Data'!AV$1,FALSE)</f>
        <v>8.6160884130744098</v>
      </c>
      <c r="BH17" s="48">
        <f>VLOOKUP($A17,'RevPAR Raw Data'!$B$6:$BE$43,'RevPAR Raw Data'!AW$1,FALSE)</f>
        <v>6.45270851922636</v>
      </c>
      <c r="BI17" s="48">
        <f>VLOOKUP($A17,'RevPAR Raw Data'!$B$6:$BE$43,'RevPAR Raw Data'!AX$1,FALSE)</f>
        <v>-2.5217605741281899</v>
      </c>
      <c r="BJ17" s="49">
        <f>VLOOKUP($A17,'RevPAR Raw Data'!$B$6:$BE$43,'RevPAR Raw Data'!AY$1,FALSE)</f>
        <v>5.4441016362374102</v>
      </c>
      <c r="BK17" s="48">
        <f>VLOOKUP($A17,'RevPAR Raw Data'!$B$6:$BE$43,'RevPAR Raw Data'!BA$1,FALSE)</f>
        <v>-4.9538024774647296</v>
      </c>
      <c r="BL17" s="48">
        <f>VLOOKUP($A17,'RevPAR Raw Data'!$B$6:$BE$43,'RevPAR Raw Data'!BB$1,FALSE)</f>
        <v>-14.741533631206201</v>
      </c>
      <c r="BM17" s="49">
        <f>VLOOKUP($A17,'RevPAR Raw Data'!$B$6:$BE$43,'RevPAR Raw Data'!BC$1,FALSE)</f>
        <v>-10.3188720708399</v>
      </c>
      <c r="BN17" s="50">
        <f>VLOOKUP($A17,'RevPAR Raw Data'!$B$6:$BE$43,'RevPAR Raw Data'!BE$1,FALSE)</f>
        <v>0.57946843153297001</v>
      </c>
    </row>
    <row r="18" spans="1:66" x14ac:dyDescent="0.45">
      <c r="A18" s="63" t="s">
        <v>26</v>
      </c>
      <c r="B18" s="47">
        <f>VLOOKUP($A18,'Occupancy Raw Data'!$B$8:$BE$45,'Occupancy Raw Data'!AG$3,FALSE)</f>
        <v>42.377238590410101</v>
      </c>
      <c r="C18" s="48">
        <f>VLOOKUP($A18,'Occupancy Raw Data'!$B$8:$BE$45,'Occupancy Raw Data'!AH$3,FALSE)</f>
        <v>55.080878105141501</v>
      </c>
      <c r="D18" s="48">
        <f>VLOOKUP($A18,'Occupancy Raw Data'!$B$8:$BE$45,'Occupancy Raw Data'!AI$3,FALSE)</f>
        <v>62.212593876371997</v>
      </c>
      <c r="E18" s="48">
        <f>VLOOKUP($A18,'Occupancy Raw Data'!$B$8:$BE$45,'Occupancy Raw Data'!AJ$3,FALSE)</f>
        <v>61.5771230502599</v>
      </c>
      <c r="F18" s="48">
        <f>VLOOKUP($A18,'Occupancy Raw Data'!$B$8:$BE$45,'Occupancy Raw Data'!AK$3,FALSE)</f>
        <v>53.405545927209701</v>
      </c>
      <c r="G18" s="49">
        <f>VLOOKUP($A18,'Occupancy Raw Data'!$B$8:$BE$45,'Occupancy Raw Data'!AL$3,FALSE)</f>
        <v>54.930675909878602</v>
      </c>
      <c r="H18" s="48">
        <f>VLOOKUP($A18,'Occupancy Raw Data'!$B$8:$BE$45,'Occupancy Raw Data'!AN$3,FALSE)</f>
        <v>51.406701328711698</v>
      </c>
      <c r="I18" s="48">
        <f>VLOOKUP($A18,'Occupancy Raw Data'!$B$8:$BE$45,'Occupancy Raw Data'!AO$3,FALSE)</f>
        <v>52.564991334488703</v>
      </c>
      <c r="J18" s="49">
        <f>VLOOKUP($A18,'Occupancy Raw Data'!$B$8:$BE$45,'Occupancy Raw Data'!AP$3,FALSE)</f>
        <v>51.9858463316002</v>
      </c>
      <c r="K18" s="50">
        <f>VLOOKUP($A18,'Occupancy Raw Data'!$B$8:$BE$45,'Occupancy Raw Data'!AR$3,FALSE)</f>
        <v>54.089296030370498</v>
      </c>
      <c r="M18" s="47">
        <f>VLOOKUP($A18,'Occupancy Raw Data'!$B$8:$BE$45,'Occupancy Raw Data'!AT$3,FALSE)</f>
        <v>2.5825518213733099</v>
      </c>
      <c r="N18" s="48">
        <f>VLOOKUP($A18,'Occupancy Raw Data'!$B$8:$BE$45,'Occupancy Raw Data'!AU$3,FALSE)</f>
        <v>7.3339155870062704</v>
      </c>
      <c r="O18" s="48">
        <f>VLOOKUP($A18,'Occupancy Raw Data'!$B$8:$BE$45,'Occupancy Raw Data'!AV$3,FALSE)</f>
        <v>11.73348291089</v>
      </c>
      <c r="P18" s="48">
        <f>VLOOKUP($A18,'Occupancy Raw Data'!$B$8:$BE$45,'Occupancy Raw Data'!AW$3,FALSE)</f>
        <v>12.3348454022555</v>
      </c>
      <c r="Q18" s="48">
        <f>VLOOKUP($A18,'Occupancy Raw Data'!$B$8:$BE$45,'Occupancy Raw Data'!AX$3,FALSE)</f>
        <v>11.1924923503122</v>
      </c>
      <c r="R18" s="49">
        <f>VLOOKUP($A18,'Occupancy Raw Data'!$B$8:$BE$45,'Occupancy Raw Data'!AY$3,FALSE)</f>
        <v>9.3571514105499496</v>
      </c>
      <c r="S18" s="48">
        <f>VLOOKUP($A18,'Occupancy Raw Data'!$B$8:$BE$45,'Occupancy Raw Data'!BA$3,FALSE)</f>
        <v>8.4462412818992707</v>
      </c>
      <c r="T18" s="48">
        <f>VLOOKUP($A18,'Occupancy Raw Data'!$B$8:$BE$45,'Occupancy Raw Data'!BB$3,FALSE)</f>
        <v>1.6814607451613299</v>
      </c>
      <c r="U18" s="49">
        <f>VLOOKUP($A18,'Occupancy Raw Data'!$B$8:$BE$45,'Occupancy Raw Data'!BC$3,FALSE)</f>
        <v>4.9173307261353498</v>
      </c>
      <c r="V18" s="50">
        <f>VLOOKUP($A18,'Occupancy Raw Data'!$B$8:$BE$45,'Occupancy Raw Data'!BE$3,FALSE)</f>
        <v>8.1009666513625405</v>
      </c>
      <c r="X18" s="51">
        <f>VLOOKUP($A18,'ADR Raw Data'!$B$6:$BE$43,'ADR Raw Data'!AG$1,FALSE)</f>
        <v>128.668869879353</v>
      </c>
      <c r="Y18" s="52">
        <f>VLOOKUP($A18,'ADR Raw Data'!$B$6:$BE$43,'ADR Raw Data'!AH$1,FALSE)</f>
        <v>150.144383030048</v>
      </c>
      <c r="Z18" s="52">
        <f>VLOOKUP($A18,'ADR Raw Data'!$B$6:$BE$43,'ADR Raw Data'!AI$1,FALSE)</f>
        <v>162.578202711486</v>
      </c>
      <c r="AA18" s="52">
        <f>VLOOKUP($A18,'ADR Raw Data'!$B$6:$BE$43,'ADR Raw Data'!AJ$1,FALSE)</f>
        <v>158.155293648559</v>
      </c>
      <c r="AB18" s="52">
        <f>VLOOKUP($A18,'ADR Raw Data'!$B$6:$BE$43,'ADR Raw Data'!AK$1,FALSE)</f>
        <v>138.39428903672399</v>
      </c>
      <c r="AC18" s="53">
        <f>VLOOKUP($A18,'ADR Raw Data'!$B$6:$BE$43,'ADR Raw Data'!AL$1,FALSE)</f>
        <v>149.15854361886699</v>
      </c>
      <c r="AD18" s="52">
        <f>VLOOKUP($A18,'ADR Raw Data'!$B$6:$BE$43,'ADR Raw Data'!AN$1,FALSE)</f>
        <v>122.072852166095</v>
      </c>
      <c r="AE18" s="52">
        <f>VLOOKUP($A18,'ADR Raw Data'!$B$6:$BE$43,'ADR Raw Data'!AO$1,FALSE)</f>
        <v>121.267218925156</v>
      </c>
      <c r="AF18" s="53">
        <f>VLOOKUP($A18,'ADR Raw Data'!$B$6:$BE$43,'ADR Raw Data'!AP$1,FALSE)</f>
        <v>121.665547992776</v>
      </c>
      <c r="AG18" s="54">
        <f>VLOOKUP($A18,'ADR Raw Data'!$B$6:$BE$43,'ADR Raw Data'!AR$1,FALSE)</f>
        <v>141.60887641135099</v>
      </c>
      <c r="AI18" s="47">
        <f>VLOOKUP($A18,'ADR Raw Data'!$B$6:$BE$43,'ADR Raw Data'!AT$1,FALSE)</f>
        <v>-0.119947418077372</v>
      </c>
      <c r="AJ18" s="48">
        <f>VLOOKUP($A18,'ADR Raw Data'!$B$6:$BE$43,'ADR Raw Data'!AU$1,FALSE)</f>
        <v>2.6130710157638899</v>
      </c>
      <c r="AK18" s="48">
        <f>VLOOKUP($A18,'ADR Raw Data'!$B$6:$BE$43,'ADR Raw Data'!AV$1,FALSE)</f>
        <v>4.00326426029525</v>
      </c>
      <c r="AL18" s="48">
        <f>VLOOKUP($A18,'ADR Raw Data'!$B$6:$BE$43,'ADR Raw Data'!AW$1,FALSE)</f>
        <v>3.56521405457024</v>
      </c>
      <c r="AM18" s="48">
        <f>VLOOKUP($A18,'ADR Raw Data'!$B$6:$BE$43,'ADR Raw Data'!AX$1,FALSE)</f>
        <v>1.8700227218493799</v>
      </c>
      <c r="AN18" s="49">
        <f>VLOOKUP($A18,'ADR Raw Data'!$B$6:$BE$43,'ADR Raw Data'!AY$1,FALSE)</f>
        <v>2.83064610719551</v>
      </c>
      <c r="AO18" s="48">
        <f>VLOOKUP($A18,'ADR Raw Data'!$B$6:$BE$43,'ADR Raw Data'!BA$1,FALSE)</f>
        <v>1.81474778641323</v>
      </c>
      <c r="AP18" s="48">
        <f>VLOOKUP($A18,'ADR Raw Data'!$B$6:$BE$43,'ADR Raw Data'!BB$1,FALSE)</f>
        <v>-4.3576954227246603</v>
      </c>
      <c r="AQ18" s="49">
        <f>VLOOKUP($A18,'ADR Raw Data'!$B$6:$BE$43,'ADR Raw Data'!BC$1,FALSE)</f>
        <v>-1.480668105496</v>
      </c>
      <c r="AR18" s="50">
        <f>VLOOKUP($A18,'ADR Raw Data'!$B$6:$BE$43,'ADR Raw Data'!BE$1,FALSE)</f>
        <v>1.9113969436941201</v>
      </c>
      <c r="AT18" s="51">
        <f>VLOOKUP($A18,'RevPAR Raw Data'!$B$6:$BE$43,'RevPAR Raw Data'!AG$1,FALSE)</f>
        <v>54.526313980358097</v>
      </c>
      <c r="AU18" s="52">
        <f>VLOOKUP($A18,'RevPAR Raw Data'!$B$6:$BE$43,'RevPAR Raw Data'!AH$1,FALSE)</f>
        <v>82.700844598497895</v>
      </c>
      <c r="AV18" s="52">
        <f>VLOOKUP($A18,'RevPAR Raw Data'!$B$6:$BE$43,'RevPAR Raw Data'!AI$1,FALSE)</f>
        <v>101.144116984402</v>
      </c>
      <c r="AW18" s="52">
        <f>VLOOKUP($A18,'RevPAR Raw Data'!$B$6:$BE$43,'RevPAR Raw Data'!AJ$1,FALSE)</f>
        <v>97.387479780473697</v>
      </c>
      <c r="AX18" s="52">
        <f>VLOOKUP($A18,'RevPAR Raw Data'!$B$6:$BE$43,'RevPAR Raw Data'!AK$1,FALSE)</f>
        <v>73.910225592143206</v>
      </c>
      <c r="AY18" s="53">
        <f>VLOOKUP($A18,'RevPAR Raw Data'!$B$6:$BE$43,'RevPAR Raw Data'!AL$1,FALSE)</f>
        <v>81.933796187175005</v>
      </c>
      <c r="AZ18" s="52">
        <f>VLOOKUP($A18,'RevPAR Raw Data'!$B$6:$BE$43,'RevPAR Raw Data'!AN$1,FALSE)</f>
        <v>62.753626516464401</v>
      </c>
      <c r="BA18" s="52">
        <f>VLOOKUP($A18,'RevPAR Raw Data'!$B$6:$BE$43,'RevPAR Raw Data'!AO$1,FALSE)</f>
        <v>63.744103119583997</v>
      </c>
      <c r="BB18" s="53">
        <f>VLOOKUP($A18,'RevPAR Raw Data'!$B$6:$BE$43,'RevPAR Raw Data'!AP$1,FALSE)</f>
        <v>63.248864818024202</v>
      </c>
      <c r="BC18" s="54">
        <f>VLOOKUP($A18,'RevPAR Raw Data'!$B$6:$BE$43,'RevPAR Raw Data'!AR$1,FALSE)</f>
        <v>76.595244367417607</v>
      </c>
      <c r="BE18" s="47">
        <f>VLOOKUP($A18,'RevPAR Raw Data'!$B$6:$BE$43,'RevPAR Raw Data'!AT$1,FALSE)</f>
        <v>2.45950669906569</v>
      </c>
      <c r="BF18" s="48">
        <f>VLOOKUP($A18,'RevPAR Raw Data'!$B$6:$BE$43,'RevPAR Raw Data'!AU$1,FALSE)</f>
        <v>10.138627025294801</v>
      </c>
      <c r="BG18" s="48">
        <f>VLOOKUP($A18,'RevPAR Raw Data'!$B$6:$BE$43,'RevPAR Raw Data'!AV$1,FALSE)</f>
        <v>16.206469499044701</v>
      </c>
      <c r="BH18" s="48">
        <f>VLOOKUP($A18,'RevPAR Raw Data'!$B$6:$BE$43,'RevPAR Raw Data'!AW$1,FALSE)</f>
        <v>16.339823098716501</v>
      </c>
      <c r="BI18" s="48">
        <f>VLOOKUP($A18,'RevPAR Raw Data'!$B$6:$BE$43,'RevPAR Raw Data'!AX$1,FALSE)</f>
        <v>13.2718172222537</v>
      </c>
      <c r="BJ18" s="49">
        <f>VLOOKUP($A18,'RevPAR Raw Data'!$B$6:$BE$43,'RevPAR Raw Data'!AY$1,FALSE)</f>
        <v>12.452665359892499</v>
      </c>
      <c r="BK18" s="48">
        <f>VLOOKUP($A18,'RevPAR Raw Data'!$B$6:$BE$43,'RevPAR Raw Data'!BA$1,FALSE)</f>
        <v>10.414267045010799</v>
      </c>
      <c r="BL18" s="48">
        <f>VLOOKUP($A18,'RevPAR Raw Data'!$B$6:$BE$43,'RevPAR Raw Data'!BB$1,FALSE)</f>
        <v>-2.7495076154901401</v>
      </c>
      <c r="BM18" s="49">
        <f>VLOOKUP($A18,'RevPAR Raw Data'!$B$6:$BE$43,'RevPAR Raw Data'!BC$1,FALSE)</f>
        <v>3.3638532729357</v>
      </c>
      <c r="BN18" s="50">
        <f>VLOOKUP($A18,'RevPAR Raw Data'!$B$6:$BE$43,'RevPAR Raw Data'!BE$1,FALSE)</f>
        <v>10.167205224040501</v>
      </c>
    </row>
    <row r="19" spans="1:66" x14ac:dyDescent="0.45">
      <c r="A19" s="63" t="s">
        <v>24</v>
      </c>
      <c r="B19" s="47">
        <f>VLOOKUP($A19,'Occupancy Raw Data'!$B$8:$BE$45,'Occupancy Raw Data'!AG$3,FALSE)</f>
        <v>39.911786786786699</v>
      </c>
      <c r="C19" s="48">
        <f>VLOOKUP($A19,'Occupancy Raw Data'!$B$8:$BE$45,'Occupancy Raw Data'!AH$3,FALSE)</f>
        <v>48.792542542542499</v>
      </c>
      <c r="D19" s="48">
        <f>VLOOKUP($A19,'Occupancy Raw Data'!$B$8:$BE$45,'Occupancy Raw Data'!AI$3,FALSE)</f>
        <v>51.670420420420399</v>
      </c>
      <c r="E19" s="48">
        <f>VLOOKUP($A19,'Occupancy Raw Data'!$B$8:$BE$45,'Occupancy Raw Data'!AJ$3,FALSE)</f>
        <v>52.374249249249203</v>
      </c>
      <c r="F19" s="48">
        <f>VLOOKUP($A19,'Occupancy Raw Data'!$B$8:$BE$45,'Occupancy Raw Data'!AK$3,FALSE)</f>
        <v>47.316066066066</v>
      </c>
      <c r="G19" s="49">
        <f>VLOOKUP($A19,'Occupancy Raw Data'!$B$8:$BE$45,'Occupancy Raw Data'!AL$3,FALSE)</f>
        <v>48.013013013013001</v>
      </c>
      <c r="H19" s="48">
        <f>VLOOKUP($A19,'Occupancy Raw Data'!$B$8:$BE$45,'Occupancy Raw Data'!AN$3,FALSE)</f>
        <v>45.576826826826803</v>
      </c>
      <c r="I19" s="48">
        <f>VLOOKUP($A19,'Occupancy Raw Data'!$B$8:$BE$45,'Occupancy Raw Data'!AO$3,FALSE)</f>
        <v>47.306681681681603</v>
      </c>
      <c r="J19" s="49">
        <f>VLOOKUP($A19,'Occupancy Raw Data'!$B$8:$BE$45,'Occupancy Raw Data'!AP$3,FALSE)</f>
        <v>46.441754254254199</v>
      </c>
      <c r="K19" s="50">
        <f>VLOOKUP($A19,'Occupancy Raw Data'!$B$8:$BE$45,'Occupancy Raw Data'!AR$3,FALSE)</f>
        <v>47.564081939081902</v>
      </c>
      <c r="M19" s="47">
        <f>VLOOKUP($A19,'Occupancy Raw Data'!$B$8:$BE$45,'Occupancy Raw Data'!AT$3,FALSE)</f>
        <v>-5.1383874271198202</v>
      </c>
      <c r="N19" s="48">
        <f>VLOOKUP($A19,'Occupancy Raw Data'!$B$8:$BE$45,'Occupancy Raw Data'!AU$3,FALSE)</f>
        <v>-0.53594300061830602</v>
      </c>
      <c r="O19" s="48">
        <f>VLOOKUP($A19,'Occupancy Raw Data'!$B$8:$BE$45,'Occupancy Raw Data'!AV$3,FALSE)</f>
        <v>-1.1874185311685299</v>
      </c>
      <c r="P19" s="48">
        <f>VLOOKUP($A19,'Occupancy Raw Data'!$B$8:$BE$45,'Occupancy Raw Data'!AW$3,FALSE)</f>
        <v>2.2441699569582898</v>
      </c>
      <c r="Q19" s="48">
        <f>VLOOKUP($A19,'Occupancy Raw Data'!$B$8:$BE$45,'Occupancy Raw Data'!AX$3,FALSE)</f>
        <v>1.2347121210652701</v>
      </c>
      <c r="R19" s="49">
        <f>VLOOKUP($A19,'Occupancy Raw Data'!$B$8:$BE$45,'Occupancy Raw Data'!AY$3,FALSE)</f>
        <v>-0.54646305408829399</v>
      </c>
      <c r="S19" s="48">
        <f>VLOOKUP($A19,'Occupancy Raw Data'!$B$8:$BE$45,'Occupancy Raw Data'!BA$3,FALSE)</f>
        <v>-4.5618435612419201</v>
      </c>
      <c r="T19" s="48">
        <f>VLOOKUP($A19,'Occupancy Raw Data'!$B$8:$BE$45,'Occupancy Raw Data'!BB$3,FALSE)</f>
        <v>-6.6009186169790199</v>
      </c>
      <c r="U19" s="49">
        <f>VLOOKUP($A19,'Occupancy Raw Data'!$B$8:$BE$45,'Occupancy Raw Data'!BC$3,FALSE)</f>
        <v>-5.6113718645652897</v>
      </c>
      <c r="V19" s="50">
        <f>VLOOKUP($A19,'Occupancy Raw Data'!$B$8:$BE$45,'Occupancy Raw Data'!BE$3,FALSE)</f>
        <v>-2.0132956782764899</v>
      </c>
      <c r="X19" s="51">
        <f>VLOOKUP($A19,'ADR Raw Data'!$B$6:$BE$43,'ADR Raw Data'!AG$1,FALSE)</f>
        <v>111.938089191942</v>
      </c>
      <c r="Y19" s="52">
        <f>VLOOKUP($A19,'ADR Raw Data'!$B$6:$BE$43,'ADR Raw Data'!AH$1,FALSE)</f>
        <v>119.53900051288601</v>
      </c>
      <c r="Z19" s="52">
        <f>VLOOKUP($A19,'ADR Raw Data'!$B$6:$BE$43,'ADR Raw Data'!AI$1,FALSE)</f>
        <v>124.147218791621</v>
      </c>
      <c r="AA19" s="52">
        <f>VLOOKUP($A19,'ADR Raw Data'!$B$6:$BE$43,'ADR Raw Data'!AJ$1,FALSE)</f>
        <v>120.264411395807</v>
      </c>
      <c r="AB19" s="52">
        <f>VLOOKUP($A19,'ADR Raw Data'!$B$6:$BE$43,'ADR Raw Data'!AK$1,FALSE)</f>
        <v>117.042830887214</v>
      </c>
      <c r="AC19" s="53">
        <f>VLOOKUP($A19,'ADR Raw Data'!$B$6:$BE$43,'ADR Raw Data'!AL$1,FALSE)</f>
        <v>118.93344196288901</v>
      </c>
      <c r="AD19" s="52">
        <f>VLOOKUP($A19,'ADR Raw Data'!$B$6:$BE$43,'ADR Raw Data'!AN$1,FALSE)</f>
        <v>125.423035689773</v>
      </c>
      <c r="AE19" s="52">
        <f>VLOOKUP($A19,'ADR Raw Data'!$B$6:$BE$43,'ADR Raw Data'!AO$1,FALSE)</f>
        <v>129.476117172518</v>
      </c>
      <c r="AF19" s="53">
        <f>VLOOKUP($A19,'ADR Raw Data'!$B$6:$BE$43,'ADR Raw Data'!AP$1,FALSE)</f>
        <v>127.48731855992899</v>
      </c>
      <c r="AG19" s="54">
        <f>VLOOKUP($A19,'ADR Raw Data'!$B$6:$BE$43,'ADR Raw Data'!AR$1,FALSE)</f>
        <v>121.319738624726</v>
      </c>
      <c r="AI19" s="47">
        <f>VLOOKUP($A19,'ADR Raw Data'!$B$6:$BE$43,'ADR Raw Data'!AT$1,FALSE)</f>
        <v>4.0712637456337699</v>
      </c>
      <c r="AJ19" s="48">
        <f>VLOOKUP($A19,'ADR Raw Data'!$B$6:$BE$43,'ADR Raw Data'!AU$1,FALSE)</f>
        <v>9.3415420517988998</v>
      </c>
      <c r="AK19" s="48">
        <f>VLOOKUP($A19,'ADR Raw Data'!$B$6:$BE$43,'ADR Raw Data'!AV$1,FALSE)</f>
        <v>10.2755027364268</v>
      </c>
      <c r="AL19" s="48">
        <f>VLOOKUP($A19,'ADR Raw Data'!$B$6:$BE$43,'ADR Raw Data'!AW$1,FALSE)</f>
        <v>9.8190962184800199</v>
      </c>
      <c r="AM19" s="48">
        <f>VLOOKUP($A19,'ADR Raw Data'!$B$6:$BE$43,'ADR Raw Data'!AX$1,FALSE)</f>
        <v>4.3082999140161897</v>
      </c>
      <c r="AN19" s="49">
        <f>VLOOKUP($A19,'ADR Raw Data'!$B$6:$BE$43,'ADR Raw Data'!AY$1,FALSE)</f>
        <v>7.8074049855887298</v>
      </c>
      <c r="AO19" s="48">
        <f>VLOOKUP($A19,'ADR Raw Data'!$B$6:$BE$43,'ADR Raw Data'!BA$1,FALSE)</f>
        <v>-0.59275056000695203</v>
      </c>
      <c r="AP19" s="48">
        <f>VLOOKUP($A19,'ADR Raw Data'!$B$6:$BE$43,'ADR Raw Data'!BB$1,FALSE)</f>
        <v>-3.1716746078088698</v>
      </c>
      <c r="AQ19" s="49">
        <f>VLOOKUP($A19,'ADR Raw Data'!$B$6:$BE$43,'ADR Raw Data'!BC$1,FALSE)</f>
        <v>-1.9743372965416299</v>
      </c>
      <c r="AR19" s="50">
        <f>VLOOKUP($A19,'ADR Raw Data'!$B$6:$BE$43,'ADR Raw Data'!BE$1,FALSE)</f>
        <v>4.5538841682385502</v>
      </c>
      <c r="AT19" s="51">
        <f>VLOOKUP($A19,'RevPAR Raw Data'!$B$6:$BE$43,'RevPAR Raw Data'!AG$1,FALSE)</f>
        <v>44.676491491491397</v>
      </c>
      <c r="AU19" s="52">
        <f>VLOOKUP($A19,'RevPAR Raw Data'!$B$6:$BE$43,'RevPAR Raw Data'!AH$1,FALSE)</f>
        <v>58.326117680180097</v>
      </c>
      <c r="AV19" s="52">
        <f>VLOOKUP($A19,'RevPAR Raw Data'!$B$6:$BE$43,'RevPAR Raw Data'!AI$1,FALSE)</f>
        <v>64.147389889889794</v>
      </c>
      <c r="AW19" s="52">
        <f>VLOOKUP($A19,'RevPAR Raw Data'!$B$6:$BE$43,'RevPAR Raw Data'!AJ$1,FALSE)</f>
        <v>62.987582582582498</v>
      </c>
      <c r="AX19" s="52">
        <f>VLOOKUP($A19,'RevPAR Raw Data'!$B$6:$BE$43,'RevPAR Raw Data'!AK$1,FALSE)</f>
        <v>55.380063188188103</v>
      </c>
      <c r="AY19" s="53">
        <f>VLOOKUP($A19,'RevPAR Raw Data'!$B$6:$BE$43,'RevPAR Raw Data'!AL$1,FALSE)</f>
        <v>57.103528966466399</v>
      </c>
      <c r="AZ19" s="52">
        <f>VLOOKUP($A19,'RevPAR Raw Data'!$B$6:$BE$43,'RevPAR Raw Data'!AN$1,FALSE)</f>
        <v>57.163839777277197</v>
      </c>
      <c r="BA19" s="52">
        <f>VLOOKUP($A19,'RevPAR Raw Data'!$B$6:$BE$43,'RevPAR Raw Data'!AO$1,FALSE)</f>
        <v>61.250854604604598</v>
      </c>
      <c r="BB19" s="53">
        <f>VLOOKUP($A19,'RevPAR Raw Data'!$B$6:$BE$43,'RevPAR Raw Data'!AP$1,FALSE)</f>
        <v>59.207347190940901</v>
      </c>
      <c r="BC19" s="54">
        <f>VLOOKUP($A19,'RevPAR Raw Data'!$B$6:$BE$43,'RevPAR Raw Data'!AR$1,FALSE)</f>
        <v>57.704619887744798</v>
      </c>
      <c r="BE19" s="47">
        <f>VLOOKUP($A19,'RevPAR Raw Data'!$B$6:$BE$43,'RevPAR Raw Data'!AT$1,FALSE)</f>
        <v>-1.2763209859165701</v>
      </c>
      <c r="BF19" s="48">
        <f>VLOOKUP($A19,'RevPAR Raw Data'!$B$6:$BE$43,'RevPAR Raw Data'!AU$1,FALSE)</f>
        <v>8.7555337104041602</v>
      </c>
      <c r="BG19" s="48">
        <f>VLOOKUP($A19,'RevPAR Raw Data'!$B$6:$BE$43,'RevPAR Raw Data'!AV$1,FALSE)</f>
        <v>8.9660709815952693</v>
      </c>
      <c r="BH19" s="48">
        <f>VLOOKUP($A19,'RevPAR Raw Data'!$B$6:$BE$43,'RevPAR Raw Data'!AW$1,FALSE)</f>
        <v>12.283623382818201</v>
      </c>
      <c r="BI19" s="48">
        <f>VLOOKUP($A19,'RevPAR Raw Data'!$B$6:$BE$43,'RevPAR Raw Data'!AX$1,FALSE)</f>
        <v>5.5962071363316701</v>
      </c>
      <c r="BJ19" s="49">
        <f>VLOOKUP($A19,'RevPAR Raw Data'!$B$6:$BE$43,'RevPAR Raw Data'!AY$1,FALSE)</f>
        <v>7.2182773477711404</v>
      </c>
      <c r="BK19" s="48">
        <f>VLOOKUP($A19,'RevPAR Raw Data'!$B$6:$BE$43,'RevPAR Raw Data'!BA$1,FALSE)</f>
        <v>-5.1275537679929704</v>
      </c>
      <c r="BL19" s="48">
        <f>VLOOKUP($A19,'RevPAR Raw Data'!$B$6:$BE$43,'RevPAR Raw Data'!BB$1,FALSE)</f>
        <v>-9.5632335651310392</v>
      </c>
      <c r="BM19" s="49">
        <f>VLOOKUP($A19,'RevPAR Raw Data'!$B$6:$BE$43,'RevPAR Raw Data'!BC$1,FALSE)</f>
        <v>-7.4749217535371697</v>
      </c>
      <c r="BN19" s="50">
        <f>VLOOKUP($A19,'RevPAR Raw Data'!$B$6:$BE$43,'RevPAR Raw Data'!BE$1,FALSE)</f>
        <v>2.4489053368091902</v>
      </c>
    </row>
    <row r="20" spans="1:66" x14ac:dyDescent="0.45">
      <c r="A20" s="63" t="s">
        <v>27</v>
      </c>
      <c r="B20" s="47">
        <f>VLOOKUP($A20,'Occupancy Raw Data'!$B$8:$BE$45,'Occupancy Raw Data'!AG$3,FALSE)</f>
        <v>40.955248553548202</v>
      </c>
      <c r="C20" s="48">
        <f>VLOOKUP($A20,'Occupancy Raw Data'!$B$8:$BE$45,'Occupancy Raw Data'!AH$3,FALSE)</f>
        <v>46.882748848742402</v>
      </c>
      <c r="D20" s="48">
        <f>VLOOKUP($A20,'Occupancy Raw Data'!$B$8:$BE$45,'Occupancy Raw Data'!AI$3,FALSE)</f>
        <v>51.092218679891303</v>
      </c>
      <c r="E20" s="48">
        <f>VLOOKUP($A20,'Occupancy Raw Data'!$B$8:$BE$45,'Occupancy Raw Data'!AJ$3,FALSE)</f>
        <v>54.132719329318597</v>
      </c>
      <c r="F20" s="48">
        <f>VLOOKUP($A20,'Occupancy Raw Data'!$B$8:$BE$45,'Occupancy Raw Data'!AK$3,FALSE)</f>
        <v>50.498878261896301</v>
      </c>
      <c r="G20" s="49">
        <f>VLOOKUP($A20,'Occupancy Raw Data'!$B$8:$BE$45,'Occupancy Raw Data'!AL$3,FALSE)</f>
        <v>48.712362734679402</v>
      </c>
      <c r="H20" s="48">
        <f>VLOOKUP($A20,'Occupancy Raw Data'!$B$8:$BE$45,'Occupancy Raw Data'!AN$3,FALSE)</f>
        <v>51.921714488133098</v>
      </c>
      <c r="I20" s="48">
        <f>VLOOKUP($A20,'Occupancy Raw Data'!$B$8:$BE$45,'Occupancy Raw Data'!AO$3,FALSE)</f>
        <v>51.3313260125162</v>
      </c>
      <c r="J20" s="49">
        <f>VLOOKUP($A20,'Occupancy Raw Data'!$B$8:$BE$45,'Occupancy Raw Data'!AP$3,FALSE)</f>
        <v>51.626520250324702</v>
      </c>
      <c r="K20" s="50">
        <f>VLOOKUP($A20,'Occupancy Raw Data'!$B$8:$BE$45,'Occupancy Raw Data'!AR$3,FALSE)</f>
        <v>49.544979167720903</v>
      </c>
      <c r="M20" s="47">
        <f>VLOOKUP($A20,'Occupancy Raw Data'!$B$8:$BE$45,'Occupancy Raw Data'!AT$3,FALSE)</f>
        <v>-8.5784778807345106</v>
      </c>
      <c r="N20" s="48">
        <f>VLOOKUP($A20,'Occupancy Raw Data'!$B$8:$BE$45,'Occupancy Raw Data'!AU$3,FALSE)</f>
        <v>-6.4411203368671996</v>
      </c>
      <c r="O20" s="48">
        <f>VLOOKUP($A20,'Occupancy Raw Data'!$B$8:$BE$45,'Occupancy Raw Data'!AV$3,FALSE)</f>
        <v>-4.3896982282028301</v>
      </c>
      <c r="P20" s="48">
        <f>VLOOKUP($A20,'Occupancy Raw Data'!$B$8:$BE$45,'Occupancy Raw Data'!AW$3,FALSE)</f>
        <v>-1.78258829939296</v>
      </c>
      <c r="Q20" s="48">
        <f>VLOOKUP($A20,'Occupancy Raw Data'!$B$8:$BE$45,'Occupancy Raw Data'!AX$3,FALSE)</f>
        <v>-2.0085468612681101</v>
      </c>
      <c r="R20" s="49">
        <f>VLOOKUP($A20,'Occupancy Raw Data'!$B$8:$BE$45,'Occupancy Raw Data'!AY$3,FALSE)</f>
        <v>-4.4839982612215001</v>
      </c>
      <c r="S20" s="48">
        <f>VLOOKUP($A20,'Occupancy Raw Data'!$B$8:$BE$45,'Occupancy Raw Data'!BA$3,FALSE)</f>
        <v>2.52167407592027</v>
      </c>
      <c r="T20" s="48">
        <f>VLOOKUP($A20,'Occupancy Raw Data'!$B$8:$BE$45,'Occupancy Raw Data'!BB$3,FALSE)</f>
        <v>-2.3997008439315599</v>
      </c>
      <c r="U20" s="49">
        <f>VLOOKUP($A20,'Occupancy Raw Data'!$B$8:$BE$45,'Occupancy Raw Data'!BC$3,FALSE)</f>
        <v>1.4537076742722799E-2</v>
      </c>
      <c r="V20" s="50">
        <f>VLOOKUP($A20,'Occupancy Raw Data'!$B$8:$BE$45,'Occupancy Raw Data'!BE$3,FALSE)</f>
        <v>-3.18758271479668</v>
      </c>
      <c r="X20" s="51">
        <f>VLOOKUP($A20,'ADR Raw Data'!$B$6:$BE$43,'ADR Raw Data'!AG$1,FALSE)</f>
        <v>86.390972322329503</v>
      </c>
      <c r="Y20" s="52">
        <f>VLOOKUP($A20,'ADR Raw Data'!$B$6:$BE$43,'ADR Raw Data'!AH$1,FALSE)</f>
        <v>89.508974310540196</v>
      </c>
      <c r="Z20" s="52">
        <f>VLOOKUP($A20,'ADR Raw Data'!$B$6:$BE$43,'ADR Raw Data'!AI$1,FALSE)</f>
        <v>91.159417610353501</v>
      </c>
      <c r="AA20" s="52">
        <f>VLOOKUP($A20,'ADR Raw Data'!$B$6:$BE$43,'ADR Raw Data'!AJ$1,FALSE)</f>
        <v>91.403029774239201</v>
      </c>
      <c r="AB20" s="52">
        <f>VLOOKUP($A20,'ADR Raw Data'!$B$6:$BE$43,'ADR Raw Data'!AK$1,FALSE)</f>
        <v>89.712664406383297</v>
      </c>
      <c r="AC20" s="53">
        <f>VLOOKUP($A20,'ADR Raw Data'!$B$6:$BE$43,'ADR Raw Data'!AL$1,FALSE)</f>
        <v>89.794087796482799</v>
      </c>
      <c r="AD20" s="52">
        <f>VLOOKUP($A20,'ADR Raw Data'!$B$6:$BE$43,'ADR Raw Data'!AN$1,FALSE)</f>
        <v>93.004402183182606</v>
      </c>
      <c r="AE20" s="52">
        <f>VLOOKUP($A20,'ADR Raw Data'!$B$6:$BE$43,'ADR Raw Data'!AO$1,FALSE)</f>
        <v>92.9592299729714</v>
      </c>
      <c r="AF20" s="53">
        <f>VLOOKUP($A20,'ADR Raw Data'!$B$6:$BE$43,'ADR Raw Data'!AP$1,FALSE)</f>
        <v>92.981945222711403</v>
      </c>
      <c r="AG20" s="54">
        <f>VLOOKUP($A20,'ADR Raw Data'!$B$6:$BE$43,'ADR Raw Data'!AR$1,FALSE)</f>
        <v>90.7431704784359</v>
      </c>
      <c r="AI20" s="47">
        <f>VLOOKUP($A20,'ADR Raw Data'!$B$6:$BE$43,'ADR Raw Data'!AT$1,FALSE)</f>
        <v>1.9969155670752701</v>
      </c>
      <c r="AJ20" s="48">
        <f>VLOOKUP($A20,'ADR Raw Data'!$B$6:$BE$43,'ADR Raw Data'!AU$1,FALSE)</f>
        <v>2.3549440591634099</v>
      </c>
      <c r="AK20" s="48">
        <f>VLOOKUP($A20,'ADR Raw Data'!$B$6:$BE$43,'ADR Raw Data'!AV$1,FALSE)</f>
        <v>3.0869945091583402</v>
      </c>
      <c r="AL20" s="48">
        <f>VLOOKUP($A20,'ADR Raw Data'!$B$6:$BE$43,'ADR Raw Data'!AW$1,FALSE)</f>
        <v>3.4216522546935302</v>
      </c>
      <c r="AM20" s="48">
        <f>VLOOKUP($A20,'ADR Raw Data'!$B$6:$BE$43,'ADR Raw Data'!AX$1,FALSE)</f>
        <v>3.39954851315313</v>
      </c>
      <c r="AN20" s="49">
        <f>VLOOKUP($A20,'ADR Raw Data'!$B$6:$BE$43,'ADR Raw Data'!AY$1,FALSE)</f>
        <v>2.9347498393593101</v>
      </c>
      <c r="AO20" s="48">
        <f>VLOOKUP($A20,'ADR Raw Data'!$B$6:$BE$43,'ADR Raw Data'!BA$1,FALSE)</f>
        <v>3.6611263756913099</v>
      </c>
      <c r="AP20" s="48">
        <f>VLOOKUP($A20,'ADR Raw Data'!$B$6:$BE$43,'ADR Raw Data'!BB$1,FALSE)</f>
        <v>0.29824547330550499</v>
      </c>
      <c r="AQ20" s="49">
        <f>VLOOKUP($A20,'ADR Raw Data'!$B$6:$BE$43,'ADR Raw Data'!BC$1,FALSE)</f>
        <v>1.9212577106578801</v>
      </c>
      <c r="AR20" s="50">
        <f>VLOOKUP($A20,'ADR Raw Data'!$B$6:$BE$43,'ADR Raw Data'!BE$1,FALSE)</f>
        <v>2.6676571983841302</v>
      </c>
      <c r="AT20" s="51">
        <f>VLOOKUP($A20,'RevPAR Raw Data'!$B$6:$BE$43,'RevPAR Raw Data'!AG$1,FALSE)</f>
        <v>35.381637442437103</v>
      </c>
      <c r="AU20" s="52">
        <f>VLOOKUP($A20,'RevPAR Raw Data'!$B$6:$BE$43,'RevPAR Raw Data'!AH$1,FALSE)</f>
        <v>41.9642676230959</v>
      </c>
      <c r="AV20" s="52">
        <f>VLOOKUP($A20,'RevPAR Raw Data'!$B$6:$BE$43,'RevPAR Raw Data'!AI$1,FALSE)</f>
        <v>46.575368992797202</v>
      </c>
      <c r="AW20" s="52">
        <f>VLOOKUP($A20,'RevPAR Raw Data'!$B$6:$BE$43,'RevPAR Raw Data'!AJ$1,FALSE)</f>
        <v>49.478945566182503</v>
      </c>
      <c r="AX20" s="52">
        <f>VLOOKUP($A20,'RevPAR Raw Data'!$B$6:$BE$43,'RevPAR Raw Data'!AK$1,FALSE)</f>
        <v>45.303889184083097</v>
      </c>
      <c r="AY20" s="53">
        <f>VLOOKUP($A20,'RevPAR Raw Data'!$B$6:$BE$43,'RevPAR Raw Data'!AL$1,FALSE)</f>
        <v>43.740821761719197</v>
      </c>
      <c r="AZ20" s="52">
        <f>VLOOKUP($A20,'RevPAR Raw Data'!$B$6:$BE$43,'RevPAR Raw Data'!AN$1,FALSE)</f>
        <v>48.2894801629472</v>
      </c>
      <c r="BA20" s="52">
        <f>VLOOKUP($A20,'RevPAR Raw Data'!$B$6:$BE$43,'RevPAR Raw Data'!AO$1,FALSE)</f>
        <v>47.717205396150597</v>
      </c>
      <c r="BB20" s="53">
        <f>VLOOKUP($A20,'RevPAR Raw Data'!$B$6:$BE$43,'RevPAR Raw Data'!AP$1,FALSE)</f>
        <v>48.003342779548902</v>
      </c>
      <c r="BC20" s="54">
        <f>VLOOKUP($A20,'RevPAR Raw Data'!$B$6:$BE$43,'RevPAR Raw Data'!AR$1,FALSE)</f>
        <v>44.958684909670502</v>
      </c>
      <c r="BE20" s="47">
        <f>VLOOKUP($A20,'RevPAR Raw Data'!$B$6:$BE$43,'RevPAR Raw Data'!AT$1,FALSE)</f>
        <v>-6.7528672738777296</v>
      </c>
      <c r="BF20" s="48">
        <f>VLOOKUP($A20,'RevPAR Raw Data'!$B$6:$BE$43,'RevPAR Raw Data'!AU$1,FALSE)</f>
        <v>-4.2378610584203997</v>
      </c>
      <c r="BG20" s="48">
        <f>VLOOKUP($A20,'RevPAR Raw Data'!$B$6:$BE$43,'RevPAR Raw Data'!AV$1,FALSE)</f>
        <v>-1.4382134623177301</v>
      </c>
      <c r="BH20" s="48">
        <f>VLOOKUP($A20,'RevPAR Raw Data'!$B$6:$BE$43,'RevPAR Raw Data'!AW$1,FALSE)</f>
        <v>1.57806998256248</v>
      </c>
      <c r="BI20" s="48">
        <f>VLOOKUP($A20,'RevPAR Raw Data'!$B$6:$BE$43,'RevPAR Raw Data'!AX$1,FALSE)</f>
        <v>1.3227201269267901</v>
      </c>
      <c r="BJ20" s="49">
        <f>VLOOKUP($A20,'RevPAR Raw Data'!$B$6:$BE$43,'RevPAR Raw Data'!AY$1,FALSE)</f>
        <v>-1.68084255363026</v>
      </c>
      <c r="BK20" s="48">
        <f>VLOOKUP($A20,'RevPAR Raw Data'!$B$6:$BE$43,'RevPAR Raw Data'!BA$1,FALSE)</f>
        <v>6.27512212631407</v>
      </c>
      <c r="BL20" s="48">
        <f>VLOOKUP($A20,'RevPAR Raw Data'!$B$6:$BE$43,'RevPAR Raw Data'!BB$1,FALSE)</f>
        <v>-2.1086123697659498</v>
      </c>
      <c r="BM20" s="49">
        <f>VLOOKUP($A20,'RevPAR Raw Data'!$B$6:$BE$43,'RevPAR Raw Data'!BC$1,FALSE)</f>
        <v>1.9360740821084299</v>
      </c>
      <c r="BN20" s="50">
        <f>VLOOKUP($A20,'RevPAR Raw Data'!$B$6:$BE$43,'RevPAR Raw Data'!BE$1,FALSE)</f>
        <v>-0.60495929615826904</v>
      </c>
    </row>
    <row r="21" spans="1:66" x14ac:dyDescent="0.45">
      <c r="A21" s="63" t="s">
        <v>90</v>
      </c>
      <c r="B21" s="47">
        <f>VLOOKUP($A21,'Occupancy Raw Data'!$B$8:$BE$45,'Occupancy Raw Data'!AG$3,FALSE)</f>
        <v>48.171599317017602</v>
      </c>
      <c r="C21" s="48">
        <f>VLOOKUP($A21,'Occupancy Raw Data'!$B$8:$BE$45,'Occupancy Raw Data'!AH$3,FALSE)</f>
        <v>60.688199582621799</v>
      </c>
      <c r="D21" s="48">
        <f>VLOOKUP($A21,'Occupancy Raw Data'!$B$8:$BE$45,'Occupancy Raw Data'!AI$3,FALSE)</f>
        <v>66.474577878960304</v>
      </c>
      <c r="E21" s="48">
        <f>VLOOKUP($A21,'Occupancy Raw Data'!$B$8:$BE$45,'Occupancy Raw Data'!AJ$3,FALSE)</f>
        <v>63.503130335799597</v>
      </c>
      <c r="F21" s="48">
        <f>VLOOKUP($A21,'Occupancy Raw Data'!$B$8:$BE$45,'Occupancy Raw Data'!AK$3,FALSE)</f>
        <v>57.152343008916702</v>
      </c>
      <c r="G21" s="49">
        <f>VLOOKUP($A21,'Occupancy Raw Data'!$B$8:$BE$45,'Occupancy Raw Data'!AL$3,FALSE)</f>
        <v>59.197970024663199</v>
      </c>
      <c r="H21" s="48">
        <f>VLOOKUP($A21,'Occupancy Raw Data'!$B$8:$BE$45,'Occupancy Raw Data'!AN$3,FALSE)</f>
        <v>49.554164295200103</v>
      </c>
      <c r="I21" s="48">
        <f>VLOOKUP($A21,'Occupancy Raw Data'!$B$8:$BE$45,'Occupancy Raw Data'!AO$3,FALSE)</f>
        <v>51.726427622841904</v>
      </c>
      <c r="J21" s="49">
        <f>VLOOKUP($A21,'Occupancy Raw Data'!$B$8:$BE$45,'Occupancy Raw Data'!AP$3,FALSE)</f>
        <v>50.640295959021003</v>
      </c>
      <c r="K21" s="50">
        <f>VLOOKUP($A21,'Occupancy Raw Data'!$B$8:$BE$45,'Occupancy Raw Data'!AR$3,FALSE)</f>
        <v>56.752920291622601</v>
      </c>
      <c r="M21" s="47">
        <f>VLOOKUP($A21,'Occupancy Raw Data'!$B$8:$BE$45,'Occupancy Raw Data'!AT$3,FALSE)</f>
        <v>2.2603705195328199</v>
      </c>
      <c r="N21" s="48">
        <f>VLOOKUP($A21,'Occupancy Raw Data'!$B$8:$BE$45,'Occupancy Raw Data'!AU$3,FALSE)</f>
        <v>2.7503412832249201</v>
      </c>
      <c r="O21" s="48">
        <f>VLOOKUP($A21,'Occupancy Raw Data'!$B$8:$BE$45,'Occupancy Raw Data'!AV$3,FALSE)</f>
        <v>3.5232854452117999</v>
      </c>
      <c r="P21" s="48">
        <f>VLOOKUP($A21,'Occupancy Raw Data'!$B$8:$BE$45,'Occupancy Raw Data'!AW$3,FALSE)</f>
        <v>0.59353869271224602</v>
      </c>
      <c r="Q21" s="48">
        <f>VLOOKUP($A21,'Occupancy Raw Data'!$B$8:$BE$45,'Occupancy Raw Data'!AX$3,FALSE)</f>
        <v>1.9803656059580199</v>
      </c>
      <c r="R21" s="49">
        <f>VLOOKUP($A21,'Occupancy Raw Data'!$B$8:$BE$45,'Occupancy Raw Data'!AY$3,FALSE)</f>
        <v>2.22278642740726</v>
      </c>
      <c r="S21" s="48">
        <f>VLOOKUP($A21,'Occupancy Raw Data'!$B$8:$BE$45,'Occupancy Raw Data'!BA$3,FALSE)</f>
        <v>-1.3129309530556299</v>
      </c>
      <c r="T21" s="48">
        <f>VLOOKUP($A21,'Occupancy Raw Data'!$B$8:$BE$45,'Occupancy Raw Data'!BB$3,FALSE)</f>
        <v>-0.28799999999999998</v>
      </c>
      <c r="U21" s="49">
        <f>VLOOKUP($A21,'Occupancy Raw Data'!$B$8:$BE$45,'Occupancy Raw Data'!BC$3,FALSE)</f>
        <v>-0.79212060675044704</v>
      </c>
      <c r="V21" s="50">
        <f>VLOOKUP($A21,'Occupancy Raw Data'!$B$8:$BE$45,'Occupancy Raw Data'!BE$3,FALSE)</f>
        <v>1.4368929687310701</v>
      </c>
      <c r="X21" s="51">
        <f>VLOOKUP($A21,'ADR Raw Data'!$B$6:$BE$43,'ADR Raw Data'!AG$1,FALSE)</f>
        <v>103.46676561807701</v>
      </c>
      <c r="Y21" s="52">
        <f>VLOOKUP($A21,'ADR Raw Data'!$B$6:$BE$43,'ADR Raw Data'!AH$1,FALSE)</f>
        <v>121.03172169903399</v>
      </c>
      <c r="Z21" s="52">
        <f>VLOOKUP($A21,'ADR Raw Data'!$B$6:$BE$43,'ADR Raw Data'!AI$1,FALSE)</f>
        <v>127.965457529164</v>
      </c>
      <c r="AA21" s="52">
        <f>VLOOKUP($A21,'ADR Raw Data'!$B$6:$BE$43,'ADR Raw Data'!AJ$1,FALSE)</f>
        <v>122.954315856299</v>
      </c>
      <c r="AB21" s="52">
        <f>VLOOKUP($A21,'ADR Raw Data'!$B$6:$BE$43,'ADR Raw Data'!AK$1,FALSE)</f>
        <v>111.202902904564</v>
      </c>
      <c r="AC21" s="53">
        <f>VLOOKUP($A21,'ADR Raw Data'!$B$6:$BE$43,'ADR Raw Data'!AL$1,FALSE)</f>
        <v>118.24492296475501</v>
      </c>
      <c r="AD21" s="52">
        <f>VLOOKUP($A21,'ADR Raw Data'!$B$6:$BE$43,'ADR Raw Data'!AN$1,FALSE)</f>
        <v>97.124394620979999</v>
      </c>
      <c r="AE21" s="52">
        <f>VLOOKUP($A21,'ADR Raw Data'!$B$6:$BE$43,'ADR Raw Data'!AO$1,FALSE)</f>
        <v>96.452770034843198</v>
      </c>
      <c r="AF21" s="53">
        <f>VLOOKUP($A21,'ADR Raw Data'!$B$6:$BE$43,'ADR Raw Data'!AP$1,FALSE)</f>
        <v>96.781379835159598</v>
      </c>
      <c r="AG21" s="54">
        <f>VLOOKUP($A21,'ADR Raw Data'!$B$6:$BE$43,'ADR Raw Data'!AR$1,FALSE)</f>
        <v>112.772982133583</v>
      </c>
      <c r="AI21" s="47">
        <f>VLOOKUP($A21,'ADR Raw Data'!$B$6:$BE$43,'ADR Raw Data'!AT$1,FALSE)</f>
        <v>0.54836895046185197</v>
      </c>
      <c r="AJ21" s="48">
        <f>VLOOKUP($A21,'ADR Raw Data'!$B$6:$BE$43,'ADR Raw Data'!AU$1,FALSE)</f>
        <v>5.3464609979543498</v>
      </c>
      <c r="AK21" s="48">
        <f>VLOOKUP($A21,'ADR Raw Data'!$B$6:$BE$43,'ADR Raw Data'!AV$1,FALSE)</f>
        <v>6.5719617581268999</v>
      </c>
      <c r="AL21" s="48">
        <f>VLOOKUP($A21,'ADR Raw Data'!$B$6:$BE$43,'ADR Raw Data'!AW$1,FALSE)</f>
        <v>4.4341213809457001</v>
      </c>
      <c r="AM21" s="48">
        <f>VLOOKUP($A21,'ADR Raw Data'!$B$6:$BE$43,'ADR Raw Data'!AX$1,FALSE)</f>
        <v>3.5959805147587698</v>
      </c>
      <c r="AN21" s="49">
        <f>VLOOKUP($A21,'ADR Raw Data'!$B$6:$BE$43,'ADR Raw Data'!AY$1,FALSE)</f>
        <v>4.4118442037908796</v>
      </c>
      <c r="AO21" s="48">
        <f>VLOOKUP($A21,'ADR Raw Data'!$B$6:$BE$43,'ADR Raw Data'!BA$1,FALSE)</f>
        <v>0.193110281555255</v>
      </c>
      <c r="AP21" s="48">
        <f>VLOOKUP($A21,'ADR Raw Data'!$B$6:$BE$43,'ADR Raw Data'!BB$1,FALSE)</f>
        <v>-1.5241157388947999</v>
      </c>
      <c r="AQ21" s="49">
        <f>VLOOKUP($A21,'ADR Raw Data'!$B$6:$BE$43,'ADR Raw Data'!BC$1,FALSE)</f>
        <v>-0.68570491321001104</v>
      </c>
      <c r="AR21" s="50">
        <f>VLOOKUP($A21,'ADR Raw Data'!$B$6:$BE$43,'ADR Raw Data'!BE$1,FALSE)</f>
        <v>3.33795250026543</v>
      </c>
      <c r="AT21" s="51">
        <f>VLOOKUP($A21,'RevPAR Raw Data'!$B$6:$BE$43,'RevPAR Raw Data'!AG$1,FALSE)</f>
        <v>49.8415957598178</v>
      </c>
      <c r="AU21" s="52">
        <f>VLOOKUP($A21,'RevPAR Raw Data'!$B$6:$BE$43,'RevPAR Raw Data'!AH$1,FALSE)</f>
        <v>73.451972822993696</v>
      </c>
      <c r="AV21" s="52">
        <f>VLOOKUP($A21,'RevPAR Raw Data'!$B$6:$BE$43,'RevPAR Raw Data'!AI$1,FALSE)</f>
        <v>85.064497723392094</v>
      </c>
      <c r="AW21" s="52">
        <f>VLOOKUP($A21,'RevPAR Raw Data'!$B$6:$BE$43,'RevPAR Raw Data'!AJ$1,FALSE)</f>
        <v>78.079839451716893</v>
      </c>
      <c r="AX21" s="52">
        <f>VLOOKUP($A21,'RevPAR Raw Data'!$B$6:$BE$43,'RevPAR Raw Data'!AK$1,FALSE)</f>
        <v>63.555064503889199</v>
      </c>
      <c r="AY21" s="53">
        <f>VLOOKUP($A21,'RevPAR Raw Data'!$B$6:$BE$43,'RevPAR Raw Data'!AL$1,FALSE)</f>
        <v>69.998594052361895</v>
      </c>
      <c r="AZ21" s="52">
        <f>VLOOKUP($A21,'RevPAR Raw Data'!$B$6:$BE$43,'RevPAR Raw Data'!AN$1,FALSE)</f>
        <v>48.129182081198998</v>
      </c>
      <c r="BA21" s="52">
        <f>VLOOKUP($A21,'RevPAR Raw Data'!$B$6:$BE$43,'RevPAR Raw Data'!AO$1,FALSE)</f>
        <v>49.8915722822993</v>
      </c>
      <c r="BB21" s="53">
        <f>VLOOKUP($A21,'RevPAR Raw Data'!$B$6:$BE$43,'RevPAR Raw Data'!AP$1,FALSE)</f>
        <v>49.010377181749099</v>
      </c>
      <c r="BC21" s="54">
        <f>VLOOKUP($A21,'RevPAR Raw Data'!$B$6:$BE$43,'RevPAR Raw Data'!AR$1,FALSE)</f>
        <v>64.0019606607583</v>
      </c>
      <c r="BE21" s="47">
        <f>VLOOKUP($A21,'RevPAR Raw Data'!$B$6:$BE$43,'RevPAR Raw Data'!AT$1,FALSE)</f>
        <v>2.8211346400891801</v>
      </c>
      <c r="BF21" s="48">
        <f>VLOOKUP($A21,'RevPAR Raw Data'!$B$6:$BE$43,'RevPAR Raw Data'!AU$1,FALSE)</f>
        <v>8.2438482051975406</v>
      </c>
      <c r="BG21" s="48">
        <f>VLOOKUP($A21,'RevPAR Raw Data'!$B$6:$BE$43,'RevPAR Raw Data'!AV$1,FALSE)</f>
        <v>10.326796175427599</v>
      </c>
      <c r="BH21" s="48">
        <f>VLOOKUP($A21,'RevPAR Raw Data'!$B$6:$BE$43,'RevPAR Raw Data'!AW$1,FALSE)</f>
        <v>5.0539782997356797</v>
      </c>
      <c r="BI21" s="48">
        <f>VLOOKUP($A21,'RevPAR Raw Data'!$B$6:$BE$43,'RevPAR Raw Data'!AX$1,FALSE)</f>
        <v>5.6475596820280298</v>
      </c>
      <c r="BJ21" s="49">
        <f>VLOOKUP($A21,'RevPAR Raw Data'!$B$6:$BE$43,'RevPAR Raw Data'!AY$1,FALSE)</f>
        <v>6.7326965053583603</v>
      </c>
      <c r="BK21" s="48">
        <f>VLOOKUP($A21,'RevPAR Raw Data'!$B$6:$BE$43,'RevPAR Raw Data'!BA$1,FALSE)</f>
        <v>-1.1223560761604501</v>
      </c>
      <c r="BL21" s="48">
        <f>VLOOKUP($A21,'RevPAR Raw Data'!$B$6:$BE$43,'RevPAR Raw Data'!BB$1,FALSE)</f>
        <v>-1.8077262855667899</v>
      </c>
      <c r="BM21" s="49">
        <f>VLOOKUP($A21,'RevPAR Raw Data'!$B$6:$BE$43,'RevPAR Raw Data'!BC$1,FALSE)</f>
        <v>-1.4723939100414201</v>
      </c>
      <c r="BN21" s="50">
        <f>VLOOKUP($A21,'RevPAR Raw Data'!$B$6:$BE$43,'RevPAR Raw Data'!BE$1,FALSE)</f>
        <v>4.8228082737724103</v>
      </c>
    </row>
    <row r="22" spans="1:66" x14ac:dyDescent="0.4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T22" s="59"/>
      <c r="AU22" s="60"/>
      <c r="AV22" s="60"/>
      <c r="AW22" s="60"/>
      <c r="AX22" s="60"/>
      <c r="AY22" s="61"/>
      <c r="AZ22" s="60"/>
      <c r="BA22" s="60"/>
      <c r="BB22" s="61"/>
      <c r="BC22" s="62"/>
      <c r="BE22" s="55"/>
      <c r="BF22" s="56"/>
      <c r="BG22" s="56"/>
      <c r="BH22" s="56"/>
      <c r="BI22" s="56"/>
      <c r="BJ22" s="57"/>
      <c r="BK22" s="56"/>
      <c r="BL22" s="56"/>
      <c r="BM22" s="57"/>
      <c r="BN22" s="58"/>
    </row>
    <row r="23" spans="1:66" x14ac:dyDescent="0.45">
      <c r="A23" s="64" t="s">
        <v>19</v>
      </c>
      <c r="B23" s="47">
        <f>VLOOKUP($A23,'Occupancy Raw Data'!$B$8:$BE$45,'Occupancy Raw Data'!AG$3,FALSE)</f>
        <v>39.108501060692198</v>
      </c>
      <c r="C23" s="48">
        <f>VLOOKUP($A23,'Occupancy Raw Data'!$B$8:$BE$45,'Occupancy Raw Data'!AH$3,FALSE)</f>
        <v>43.847337921043099</v>
      </c>
      <c r="D23" s="48">
        <f>VLOOKUP($A23,'Occupancy Raw Data'!$B$8:$BE$45,'Occupancy Raw Data'!AI$3,FALSE)</f>
        <v>46.142055155999302</v>
      </c>
      <c r="E23" s="48">
        <f>VLOOKUP($A23,'Occupancy Raw Data'!$B$8:$BE$45,'Occupancy Raw Data'!AJ$3,FALSE)</f>
        <v>46.442153464065797</v>
      </c>
      <c r="F23" s="48">
        <f>VLOOKUP($A23,'Occupancy Raw Data'!$B$8:$BE$45,'Occupancy Raw Data'!AK$3,FALSE)</f>
        <v>47.2357323950949</v>
      </c>
      <c r="G23" s="49">
        <f>VLOOKUP($A23,'Occupancy Raw Data'!$B$8:$BE$45,'Occupancy Raw Data'!AL$3,FALSE)</f>
        <v>44.555155999379103</v>
      </c>
      <c r="H23" s="48">
        <f>VLOOKUP($A23,'Occupancy Raw Data'!$B$8:$BE$45,'Occupancy Raw Data'!AN$3,FALSE)</f>
        <v>52.257204946447899</v>
      </c>
      <c r="I23" s="48">
        <f>VLOOKUP($A23,'Occupancy Raw Data'!$B$8:$BE$45,'Occupancy Raw Data'!AO$3,FALSE)</f>
        <v>54.766647694934498</v>
      </c>
      <c r="J23" s="49">
        <f>VLOOKUP($A23,'Occupancy Raw Data'!$B$8:$BE$45,'Occupancy Raw Data'!AP$3,FALSE)</f>
        <v>53.511926320691202</v>
      </c>
      <c r="K23" s="50">
        <f>VLOOKUP($A23,'Occupancy Raw Data'!$B$8:$BE$45,'Occupancy Raw Data'!AR$3,FALSE)</f>
        <v>47.114233234039702</v>
      </c>
      <c r="M23" s="47">
        <f>VLOOKUP($A23,'Occupancy Raw Data'!$B$8:$BE$45,'Occupancy Raw Data'!AT$3,FALSE)</f>
        <v>-9.0406837415892607</v>
      </c>
      <c r="N23" s="48">
        <f>VLOOKUP($A23,'Occupancy Raw Data'!$B$8:$BE$45,'Occupancy Raw Data'!AU$3,FALSE)</f>
        <v>-7.3356896076533804</v>
      </c>
      <c r="O23" s="48">
        <f>VLOOKUP($A23,'Occupancy Raw Data'!$B$8:$BE$45,'Occupancy Raw Data'!AV$3,FALSE)</f>
        <v>-5.4748483946988902</v>
      </c>
      <c r="P23" s="48">
        <f>VLOOKUP($A23,'Occupancy Raw Data'!$B$8:$BE$45,'Occupancy Raw Data'!AW$3,FALSE)</f>
        <v>-4.8103179599611803</v>
      </c>
      <c r="Q23" s="48">
        <f>VLOOKUP($A23,'Occupancy Raw Data'!$B$8:$BE$45,'Occupancy Raw Data'!AX$3,FALSE)</f>
        <v>-0.77309964721883295</v>
      </c>
      <c r="R23" s="49">
        <f>VLOOKUP($A23,'Occupancy Raw Data'!$B$8:$BE$45,'Occupancy Raw Data'!AY$3,FALSE)</f>
        <v>-5.4119889028926398</v>
      </c>
      <c r="S23" s="48">
        <f>VLOOKUP($A23,'Occupancy Raw Data'!$B$8:$BE$45,'Occupancy Raw Data'!BA$3,FALSE)</f>
        <v>-1.29723212068436</v>
      </c>
      <c r="T23" s="48">
        <f>VLOOKUP($A23,'Occupancy Raw Data'!$B$8:$BE$45,'Occupancy Raw Data'!BB$3,FALSE)</f>
        <v>-4.2439676817404299</v>
      </c>
      <c r="U23" s="49">
        <f>VLOOKUP($A23,'Occupancy Raw Data'!$B$8:$BE$45,'Occupancy Raw Data'!BC$3,FALSE)</f>
        <v>-2.8274532148013098</v>
      </c>
      <c r="V23" s="50">
        <f>VLOOKUP($A23,'Occupancy Raw Data'!$B$8:$BE$45,'Occupancy Raw Data'!BE$3,FALSE)</f>
        <v>-4.5881982283303104</v>
      </c>
      <c r="X23" s="51">
        <f>VLOOKUP($A23,'ADR Raw Data'!$B$6:$BE$43,'ADR Raw Data'!AG$1,FALSE)</f>
        <v>96.165160428656407</v>
      </c>
      <c r="Y23" s="52">
        <f>VLOOKUP($A23,'ADR Raw Data'!$B$6:$BE$43,'ADR Raw Data'!AH$1,FALSE)</f>
        <v>98.319481660889394</v>
      </c>
      <c r="Z23" s="52">
        <f>VLOOKUP($A23,'ADR Raw Data'!$B$6:$BE$43,'ADR Raw Data'!AI$1,FALSE)</f>
        <v>100.015415630124</v>
      </c>
      <c r="AA23" s="52">
        <f>VLOOKUP($A23,'ADR Raw Data'!$B$6:$BE$43,'ADR Raw Data'!AJ$1,FALSE)</f>
        <v>101.952176432659</v>
      </c>
      <c r="AB23" s="52">
        <f>VLOOKUP($A23,'ADR Raw Data'!$B$6:$BE$43,'ADR Raw Data'!AK$1,FALSE)</f>
        <v>101.26456052934201</v>
      </c>
      <c r="AC23" s="53">
        <f>VLOOKUP($A23,'ADR Raw Data'!$B$6:$BE$43,'ADR Raw Data'!AL$1,FALSE)</f>
        <v>99.674318034704896</v>
      </c>
      <c r="AD23" s="52">
        <f>VLOOKUP($A23,'ADR Raw Data'!$B$6:$BE$43,'ADR Raw Data'!AN$1,FALSE)</f>
        <v>115.776678890566</v>
      </c>
      <c r="AE23" s="52">
        <f>VLOOKUP($A23,'ADR Raw Data'!$B$6:$BE$43,'ADR Raw Data'!AO$1,FALSE)</f>
        <v>121.302282237417</v>
      </c>
      <c r="AF23" s="53">
        <f>VLOOKUP($A23,'ADR Raw Data'!$B$6:$BE$43,'ADR Raw Data'!AP$1,FALSE)</f>
        <v>118.604261381106</v>
      </c>
      <c r="AG23" s="54">
        <f>VLOOKUP($A23,'ADR Raw Data'!$B$6:$BE$43,'ADR Raw Data'!AR$1,FALSE)</f>
        <v>105.817306888294</v>
      </c>
      <c r="AI23" s="47">
        <f>VLOOKUP($A23,'ADR Raw Data'!$B$6:$BE$43,'ADR Raw Data'!AT$1,FALSE)</f>
        <v>-0.14302088390567899</v>
      </c>
      <c r="AJ23" s="48">
        <f>VLOOKUP($A23,'ADR Raw Data'!$B$6:$BE$43,'ADR Raw Data'!AU$1,FALSE)</f>
        <v>0.83093242887175101</v>
      </c>
      <c r="AK23" s="48">
        <f>VLOOKUP($A23,'ADR Raw Data'!$B$6:$BE$43,'ADR Raw Data'!AV$1,FALSE)</f>
        <v>0.17088701907796999</v>
      </c>
      <c r="AL23" s="48">
        <f>VLOOKUP($A23,'ADR Raw Data'!$B$6:$BE$43,'ADR Raw Data'!AW$1,FALSE)</f>
        <v>1.8714686515113299</v>
      </c>
      <c r="AM23" s="48">
        <f>VLOOKUP($A23,'ADR Raw Data'!$B$6:$BE$43,'ADR Raw Data'!AX$1,FALSE)</f>
        <v>1.84658998598568</v>
      </c>
      <c r="AN23" s="49">
        <f>VLOOKUP($A23,'ADR Raw Data'!$B$6:$BE$43,'ADR Raw Data'!AY$1,FALSE)</f>
        <v>0.99377894863100902</v>
      </c>
      <c r="AO23" s="48">
        <f>VLOOKUP($A23,'ADR Raw Data'!$B$6:$BE$43,'ADR Raw Data'!BA$1,FALSE)</f>
        <v>1.2778495630849001</v>
      </c>
      <c r="AP23" s="48">
        <f>VLOOKUP($A23,'ADR Raw Data'!$B$6:$BE$43,'ADR Raw Data'!BB$1,FALSE)</f>
        <v>-2.5074039331537898</v>
      </c>
      <c r="AQ23" s="49">
        <f>VLOOKUP($A23,'ADR Raw Data'!$B$6:$BE$43,'ADR Raw Data'!BC$1,FALSE)</f>
        <v>-0.802660718329825</v>
      </c>
      <c r="AR23" s="50">
        <f>VLOOKUP($A23,'ADR Raw Data'!$B$6:$BE$43,'ADR Raw Data'!BE$1,FALSE)</f>
        <v>0.45017171360263197</v>
      </c>
      <c r="AT23" s="51">
        <f>VLOOKUP($A23,'RevPAR Raw Data'!$B$6:$BE$43,'RevPAR Raw Data'!AG$1,FALSE)</f>
        <v>37.608752786257497</v>
      </c>
      <c r="AU23" s="52">
        <f>VLOOKUP($A23,'RevPAR Raw Data'!$B$6:$BE$43,'RevPAR Raw Data'!AH$1,FALSE)</f>
        <v>43.110475366068101</v>
      </c>
      <c r="AV23" s="52">
        <f>VLOOKUP($A23,'RevPAR Raw Data'!$B$6:$BE$43,'RevPAR Raw Data'!AI$1,FALSE)</f>
        <v>46.149168244554197</v>
      </c>
      <c r="AW23" s="52">
        <f>VLOOKUP($A23,'RevPAR Raw Data'!$B$6:$BE$43,'RevPAR Raw Data'!AJ$1,FALSE)</f>
        <v>47.348786238810902</v>
      </c>
      <c r="AX23" s="52">
        <f>VLOOKUP($A23,'RevPAR Raw Data'!$B$6:$BE$43,'RevPAR Raw Data'!AK$1,FALSE)</f>
        <v>47.833056822709104</v>
      </c>
      <c r="AY23" s="53">
        <f>VLOOKUP($A23,'RevPAR Raw Data'!$B$6:$BE$43,'RevPAR Raw Data'!AL$1,FALSE)</f>
        <v>44.410047891680001</v>
      </c>
      <c r="AZ23" s="52">
        <f>VLOOKUP($A23,'RevPAR Raw Data'!$B$6:$BE$43,'RevPAR Raw Data'!AN$1,FALSE)</f>
        <v>60.501656368034297</v>
      </c>
      <c r="BA23" s="52">
        <f>VLOOKUP($A23,'RevPAR Raw Data'!$B$6:$BE$43,'RevPAR Raw Data'!AO$1,FALSE)</f>
        <v>66.4331935588813</v>
      </c>
      <c r="BB23" s="53">
        <f>VLOOKUP($A23,'RevPAR Raw Data'!$B$6:$BE$43,'RevPAR Raw Data'!AP$1,FALSE)</f>
        <v>63.467424963457802</v>
      </c>
      <c r="BC23" s="54">
        <f>VLOOKUP($A23,'RevPAR Raw Data'!$B$6:$BE$43,'RevPAR Raw Data'!AR$1,FALSE)</f>
        <v>49.855012769330799</v>
      </c>
      <c r="BE23" s="47">
        <f>VLOOKUP($A23,'RevPAR Raw Data'!$B$6:$BE$43,'RevPAR Raw Data'!AT$1,FALSE)</f>
        <v>-9.1707745596965999</v>
      </c>
      <c r="BF23" s="48">
        <f>VLOOKUP($A23,'RevPAR Raw Data'!$B$6:$BE$43,'RevPAR Raw Data'!AU$1,FALSE)</f>
        <v>-6.5657118026129897</v>
      </c>
      <c r="BG23" s="48">
        <f>VLOOKUP($A23,'RevPAR Raw Data'!$B$6:$BE$43,'RevPAR Raw Data'!AV$1,FALSE)</f>
        <v>-5.3133171808416604</v>
      </c>
      <c r="BH23" s="48">
        <f>VLOOKUP($A23,'RevPAR Raw Data'!$B$6:$BE$43,'RevPAR Raw Data'!AW$1,FALSE)</f>
        <v>-3.0288729011085298</v>
      </c>
      <c r="BI23" s="48">
        <f>VLOOKUP($A23,'RevPAR Raw Data'!$B$6:$BE$43,'RevPAR Raw Data'!AX$1,FALSE)</f>
        <v>1.0592143580996101</v>
      </c>
      <c r="BJ23" s="49">
        <f>VLOOKUP($A23,'RevPAR Raw Data'!$B$6:$BE$43,'RevPAR Raw Data'!AY$1,FALSE)</f>
        <v>-4.4719931606808201</v>
      </c>
      <c r="BK23" s="48">
        <f>VLOOKUP($A23,'RevPAR Raw Data'!$B$6:$BE$43,'RevPAR Raw Data'!BA$1,FALSE)</f>
        <v>-3.5959232585824598E-2</v>
      </c>
      <c r="BL23" s="48">
        <f>VLOOKUP($A23,'RevPAR Raw Data'!$B$6:$BE$43,'RevPAR Raw Data'!BB$1,FALSE)</f>
        <v>-6.6449582023204901</v>
      </c>
      <c r="BM23" s="49">
        <f>VLOOKUP($A23,'RevPAR Raw Data'!$B$6:$BE$43,'RevPAR Raw Data'!BC$1,FALSE)</f>
        <v>-3.6074190768467802</v>
      </c>
      <c r="BN23" s="50">
        <f>VLOOKUP($A23,'RevPAR Raw Data'!$B$6:$BE$43,'RevPAR Raw Data'!BE$1,FALSE)</f>
        <v>-4.1586812853156401</v>
      </c>
    </row>
    <row r="24" spans="1:66" x14ac:dyDescent="0.45">
      <c r="A24" s="63" t="s">
        <v>91</v>
      </c>
      <c r="B24" s="47">
        <f>VLOOKUP($A24,'Occupancy Raw Data'!$B$8:$BE$45,'Occupancy Raw Data'!AG$3,FALSE)</f>
        <v>48.297506448839201</v>
      </c>
      <c r="C24" s="48">
        <f>VLOOKUP($A24,'Occupancy Raw Data'!$B$8:$BE$45,'Occupancy Raw Data'!AH$3,FALSE)</f>
        <v>57.321582115219201</v>
      </c>
      <c r="D24" s="48">
        <f>VLOOKUP($A24,'Occupancy Raw Data'!$B$8:$BE$45,'Occupancy Raw Data'!AI$3,FALSE)</f>
        <v>59.114359415305202</v>
      </c>
      <c r="E24" s="48">
        <f>VLOOKUP($A24,'Occupancy Raw Data'!$B$8:$BE$45,'Occupancy Raw Data'!AJ$3,FALSE)</f>
        <v>58.069647463456498</v>
      </c>
      <c r="F24" s="48">
        <f>VLOOKUP($A24,'Occupancy Raw Data'!$B$8:$BE$45,'Occupancy Raw Data'!AK$3,FALSE)</f>
        <v>54.643164230438501</v>
      </c>
      <c r="G24" s="49">
        <f>VLOOKUP($A24,'Occupancy Raw Data'!$B$8:$BE$45,'Occupancy Raw Data'!AL$3,FALSE)</f>
        <v>55.489251934651698</v>
      </c>
      <c r="H24" s="48">
        <f>VLOOKUP($A24,'Occupancy Raw Data'!$B$8:$BE$45,'Occupancy Raw Data'!AN$3,FALSE)</f>
        <v>54.892519346517602</v>
      </c>
      <c r="I24" s="48">
        <f>VLOOKUP($A24,'Occupancy Raw Data'!$B$8:$BE$45,'Occupancy Raw Data'!AO$3,FALSE)</f>
        <v>56.315563198624197</v>
      </c>
      <c r="J24" s="49">
        <f>VLOOKUP($A24,'Occupancy Raw Data'!$B$8:$BE$45,'Occupancy Raw Data'!AP$3,FALSE)</f>
        <v>55.604041272570903</v>
      </c>
      <c r="K24" s="50">
        <f>VLOOKUP($A24,'Occupancy Raw Data'!$B$8:$BE$45,'Occupancy Raw Data'!AR$3,FALSE)</f>
        <v>55.522048888342901</v>
      </c>
      <c r="M24" s="47">
        <f>VLOOKUP($A24,'Occupancy Raw Data'!$B$8:$BE$45,'Occupancy Raw Data'!AT$3,FALSE)</f>
        <v>-12.1221728865416</v>
      </c>
      <c r="N24" s="48">
        <f>VLOOKUP($A24,'Occupancy Raw Data'!$B$8:$BE$45,'Occupancy Raw Data'!AU$3,FALSE)</f>
        <v>-9.0352998845020398</v>
      </c>
      <c r="O24" s="48">
        <f>VLOOKUP($A24,'Occupancy Raw Data'!$B$8:$BE$45,'Occupancy Raw Data'!AV$3,FALSE)</f>
        <v>-8.0193418445549298</v>
      </c>
      <c r="P24" s="48">
        <f>VLOOKUP($A24,'Occupancy Raw Data'!$B$8:$BE$45,'Occupancy Raw Data'!AW$3,FALSE)</f>
        <v>-6.8086319014146897</v>
      </c>
      <c r="Q24" s="48">
        <f>VLOOKUP($A24,'Occupancy Raw Data'!$B$8:$BE$45,'Occupancy Raw Data'!AX$3,FALSE)</f>
        <v>-6.6149057204921702</v>
      </c>
      <c r="R24" s="49">
        <f>VLOOKUP($A24,'Occupancy Raw Data'!$B$8:$BE$45,'Occupancy Raw Data'!AY$3,FALSE)</f>
        <v>-8.4545252242840903</v>
      </c>
      <c r="S24" s="48">
        <f>VLOOKUP($A24,'Occupancy Raw Data'!$B$8:$BE$45,'Occupancy Raw Data'!BA$3,FALSE)</f>
        <v>-5.8374578255961804</v>
      </c>
      <c r="T24" s="48">
        <f>VLOOKUP($A24,'Occupancy Raw Data'!$B$8:$BE$45,'Occupancy Raw Data'!BB$3,FALSE)</f>
        <v>-7.7491303460671004</v>
      </c>
      <c r="U24" s="49">
        <f>VLOOKUP($A24,'Occupancy Raw Data'!$B$8:$BE$45,'Occupancy Raw Data'!BC$3,FALSE)</f>
        <v>-6.81532440865114</v>
      </c>
      <c r="V24" s="50">
        <f>VLOOKUP($A24,'Occupancy Raw Data'!$B$8:$BE$45,'Occupancy Raw Data'!BE$3,FALSE)</f>
        <v>-7.9914102040305304</v>
      </c>
      <c r="X24" s="51">
        <f>VLOOKUP($A24,'ADR Raw Data'!$B$6:$BE$43,'ADR Raw Data'!AG$1,FALSE)</f>
        <v>81.428794294107107</v>
      </c>
      <c r="Y24" s="52">
        <f>VLOOKUP($A24,'ADR Raw Data'!$B$6:$BE$43,'ADR Raw Data'!AH$1,FALSE)</f>
        <v>86.248749681242003</v>
      </c>
      <c r="Z24" s="52">
        <f>VLOOKUP($A24,'ADR Raw Data'!$B$6:$BE$43,'ADR Raw Data'!AI$1,FALSE)</f>
        <v>87.014804181818107</v>
      </c>
      <c r="AA24" s="52">
        <f>VLOOKUP($A24,'ADR Raw Data'!$B$6:$BE$43,'ADR Raw Data'!AJ$1,FALSE)</f>
        <v>85.918975916191599</v>
      </c>
      <c r="AB24" s="52">
        <f>VLOOKUP($A24,'ADR Raw Data'!$B$6:$BE$43,'ADR Raw Data'!AK$1,FALSE)</f>
        <v>83.851841085759204</v>
      </c>
      <c r="AC24" s="53">
        <f>VLOOKUP($A24,'ADR Raw Data'!$B$6:$BE$43,'ADR Raw Data'!AL$1,FALSE)</f>
        <v>85.0318238447949</v>
      </c>
      <c r="AD24" s="52">
        <f>VLOOKUP($A24,'ADR Raw Data'!$B$6:$BE$43,'ADR Raw Data'!AN$1,FALSE)</f>
        <v>85.904644736842101</v>
      </c>
      <c r="AE24" s="52">
        <f>VLOOKUP($A24,'ADR Raw Data'!$B$6:$BE$43,'ADR Raw Data'!AO$1,FALSE)</f>
        <v>87.174379868692199</v>
      </c>
      <c r="AF24" s="53">
        <f>VLOOKUP($A24,'ADR Raw Data'!$B$6:$BE$43,'ADR Raw Data'!AP$1,FALSE)</f>
        <v>86.547636212162203</v>
      </c>
      <c r="AG24" s="54">
        <f>VLOOKUP($A24,'ADR Raw Data'!$B$6:$BE$43,'ADR Raw Data'!AR$1,FALSE)</f>
        <v>85.465552658709498</v>
      </c>
      <c r="AI24" s="47">
        <f>VLOOKUP($A24,'ADR Raw Data'!$B$6:$BE$43,'ADR Raw Data'!AT$1,FALSE)</f>
        <v>0.13063261096478301</v>
      </c>
      <c r="AJ24" s="48">
        <f>VLOOKUP($A24,'ADR Raw Data'!$B$6:$BE$43,'ADR Raw Data'!AU$1,FALSE)</f>
        <v>2.0136494028238001</v>
      </c>
      <c r="AK24" s="48">
        <f>VLOOKUP($A24,'ADR Raw Data'!$B$6:$BE$43,'ADR Raw Data'!AV$1,FALSE)</f>
        <v>2.3001938274797702</v>
      </c>
      <c r="AL24" s="48">
        <f>VLOOKUP($A24,'ADR Raw Data'!$B$6:$BE$43,'ADR Raw Data'!AW$1,FALSE)</f>
        <v>1.2415191528806799</v>
      </c>
      <c r="AM24" s="48">
        <f>VLOOKUP($A24,'ADR Raw Data'!$B$6:$BE$43,'ADR Raw Data'!AX$1,FALSE)</f>
        <v>2.70350788478898</v>
      </c>
      <c r="AN24" s="49">
        <f>VLOOKUP($A24,'ADR Raw Data'!$B$6:$BE$43,'ADR Raw Data'!AY$1,FALSE)</f>
        <v>1.7423728121068001</v>
      </c>
      <c r="AO24" s="48">
        <f>VLOOKUP($A24,'ADR Raw Data'!$B$6:$BE$43,'ADR Raw Data'!BA$1,FALSE)</f>
        <v>0.31901989628385402</v>
      </c>
      <c r="AP24" s="48">
        <f>VLOOKUP($A24,'ADR Raw Data'!$B$6:$BE$43,'ADR Raw Data'!BB$1,FALSE)</f>
        <v>-2.0146849929531401</v>
      </c>
      <c r="AQ24" s="49">
        <f>VLOOKUP($A24,'ADR Raw Data'!$B$6:$BE$43,'ADR Raw Data'!BC$1,FALSE)</f>
        <v>-0.90444723221049805</v>
      </c>
      <c r="AR24" s="50">
        <f>VLOOKUP($A24,'ADR Raw Data'!$B$6:$BE$43,'ADR Raw Data'!BE$1,FALSE)</f>
        <v>0.97720104858824797</v>
      </c>
      <c r="AT24" s="51">
        <f>VLOOKUP($A24,'RevPAR Raw Data'!$B$6:$BE$43,'RevPAR Raw Data'!AG$1,FALSE)</f>
        <v>39.328077175408403</v>
      </c>
      <c r="AU24" s="52">
        <f>VLOOKUP($A24,'RevPAR Raw Data'!$B$6:$BE$43,'RevPAR Raw Data'!AH$1,FALSE)</f>
        <v>49.439147871883002</v>
      </c>
      <c r="AV24" s="52">
        <f>VLOOKUP($A24,'RevPAR Raw Data'!$B$6:$BE$43,'RevPAR Raw Data'!AI$1,FALSE)</f>
        <v>51.438244088563998</v>
      </c>
      <c r="AW24" s="52">
        <f>VLOOKUP($A24,'RevPAR Raw Data'!$B$6:$BE$43,'RevPAR Raw Data'!AJ$1,FALSE)</f>
        <v>49.892846418744597</v>
      </c>
      <c r="AX24" s="52">
        <f>VLOOKUP($A24,'RevPAR Raw Data'!$B$6:$BE$43,'RevPAR Raw Data'!AK$1,FALSE)</f>
        <v>45.819299234737699</v>
      </c>
      <c r="AY24" s="53">
        <f>VLOOKUP($A24,'RevPAR Raw Data'!$B$6:$BE$43,'RevPAR Raw Data'!AL$1,FALSE)</f>
        <v>47.183522957867503</v>
      </c>
      <c r="AZ24" s="52">
        <f>VLOOKUP($A24,'RevPAR Raw Data'!$B$6:$BE$43,'RevPAR Raw Data'!AN$1,FALSE)</f>
        <v>47.155223731728199</v>
      </c>
      <c r="BA24" s="52">
        <f>VLOOKUP($A24,'RevPAR Raw Data'!$B$6:$BE$43,'RevPAR Raw Data'!AO$1,FALSE)</f>
        <v>49.092742987962097</v>
      </c>
      <c r="BB24" s="53">
        <f>VLOOKUP($A24,'RevPAR Raw Data'!$B$6:$BE$43,'RevPAR Raw Data'!AP$1,FALSE)</f>
        <v>48.123983359845198</v>
      </c>
      <c r="BC24" s="54">
        <f>VLOOKUP($A24,'RevPAR Raw Data'!$B$6:$BE$43,'RevPAR Raw Data'!AR$1,FALSE)</f>
        <v>47.4522259298611</v>
      </c>
      <c r="BE24" s="47">
        <f>VLOOKUP($A24,'RevPAR Raw Data'!$B$6:$BE$43,'RevPAR Raw Data'!AT$1,FALSE)</f>
        <v>-12.0073757865242</v>
      </c>
      <c r="BF24" s="48">
        <f>VLOOKUP($A24,'RevPAR Raw Data'!$B$6:$BE$43,'RevPAR Raw Data'!AU$1,FALSE)</f>
        <v>-7.2035897438458498</v>
      </c>
      <c r="BG24" s="48">
        <f>VLOOKUP($A24,'RevPAR Raw Data'!$B$6:$BE$43,'RevPAR Raw Data'!AV$1,FALSE)</f>
        <v>-5.9036084231881096</v>
      </c>
      <c r="BH24" s="48">
        <f>VLOOKUP($A24,'RevPAR Raw Data'!$B$6:$BE$43,'RevPAR Raw Data'!AW$1,FALSE)</f>
        <v>-5.6516432176392204</v>
      </c>
      <c r="BI24" s="48">
        <f>VLOOKUP($A24,'RevPAR Raw Data'!$B$6:$BE$43,'RevPAR Raw Data'!AX$1,FALSE)</f>
        <v>-4.0902323334280499</v>
      </c>
      <c r="BJ24" s="49">
        <f>VLOOKUP($A24,'RevPAR Raw Data'!$B$6:$BE$43,'RevPAR Raw Data'!AY$1,FALSE)</f>
        <v>-6.8594617610779203</v>
      </c>
      <c r="BK24" s="48">
        <f>VLOOKUP($A24,'RevPAR Raw Data'!$B$6:$BE$43,'RevPAR Raw Data'!BA$1,FALSE)</f>
        <v>-5.5370605812131597</v>
      </c>
      <c r="BL24" s="48">
        <f>VLOOKUP($A24,'RevPAR Raw Data'!$B$6:$BE$43,'RevPAR Raw Data'!BB$1,FALSE)</f>
        <v>-9.6076947728536499</v>
      </c>
      <c r="BM24" s="49">
        <f>VLOOKUP($A24,'RevPAR Raw Data'!$B$6:$BE$43,'RevPAR Raw Data'!BC$1,FALSE)</f>
        <v>-7.6581306278814303</v>
      </c>
      <c r="BN24" s="50">
        <f>VLOOKUP($A24,'RevPAR Raw Data'!$B$6:$BE$43,'RevPAR Raw Data'!BE$1,FALSE)</f>
        <v>-7.0923012997530597</v>
      </c>
    </row>
    <row r="25" spans="1:66" x14ac:dyDescent="0.45">
      <c r="A25" s="63" t="s">
        <v>32</v>
      </c>
      <c r="B25" s="47">
        <f>VLOOKUP($A25,'Occupancy Raw Data'!$B$8:$BE$45,'Occupancy Raw Data'!AG$3,FALSE)</f>
        <v>45.739167986181002</v>
      </c>
      <c r="C25" s="48">
        <f>VLOOKUP($A25,'Occupancy Raw Data'!$B$8:$BE$45,'Occupancy Raw Data'!AH$3,FALSE)</f>
        <v>50.255505973801597</v>
      </c>
      <c r="D25" s="48">
        <f>VLOOKUP($A25,'Occupancy Raw Data'!$B$8:$BE$45,'Occupancy Raw Data'!AI$3,FALSE)</f>
        <v>51.842521951921597</v>
      </c>
      <c r="E25" s="48">
        <f>VLOOKUP($A25,'Occupancy Raw Data'!$B$8:$BE$45,'Occupancy Raw Data'!AJ$3,FALSE)</f>
        <v>51.2523391391967</v>
      </c>
      <c r="F25" s="48">
        <f>VLOOKUP($A25,'Occupancy Raw Data'!$B$8:$BE$45,'Occupancy Raw Data'!AK$3,FALSE)</f>
        <v>52.162804088095498</v>
      </c>
      <c r="G25" s="49">
        <f>VLOOKUP($A25,'Occupancy Raw Data'!$B$8:$BE$45,'Occupancy Raw Data'!AL$3,FALSE)</f>
        <v>50.250467827839302</v>
      </c>
      <c r="H25" s="48">
        <f>VLOOKUP($A25,'Occupancy Raw Data'!$B$8:$BE$45,'Occupancy Raw Data'!AN$3,FALSE)</f>
        <v>58.154599107528398</v>
      </c>
      <c r="I25" s="48">
        <f>VLOOKUP($A25,'Occupancy Raw Data'!$B$8:$BE$45,'Occupancy Raw Data'!AO$3,FALSE)</f>
        <v>59.054268029365097</v>
      </c>
      <c r="J25" s="49">
        <f>VLOOKUP($A25,'Occupancy Raw Data'!$B$8:$BE$45,'Occupancy Raw Data'!AP$3,FALSE)</f>
        <v>58.604433568446801</v>
      </c>
      <c r="K25" s="50">
        <f>VLOOKUP($A25,'Occupancy Raw Data'!$B$8:$BE$45,'Occupancy Raw Data'!AR$3,FALSE)</f>
        <v>52.6373151822986</v>
      </c>
      <c r="M25" s="47">
        <f>VLOOKUP($A25,'Occupancy Raw Data'!$B$8:$BE$45,'Occupancy Raw Data'!AT$3,FALSE)</f>
        <v>-6.3930076088405903</v>
      </c>
      <c r="N25" s="48">
        <f>VLOOKUP($A25,'Occupancy Raw Data'!$B$8:$BE$45,'Occupancy Raw Data'!AU$3,FALSE)</f>
        <v>-5.1927082525186501</v>
      </c>
      <c r="O25" s="48">
        <f>VLOOKUP($A25,'Occupancy Raw Data'!$B$8:$BE$45,'Occupancy Raw Data'!AV$3,FALSE)</f>
        <v>-5.4215983925556097</v>
      </c>
      <c r="P25" s="48">
        <f>VLOOKUP($A25,'Occupancy Raw Data'!$B$8:$BE$45,'Occupancy Raw Data'!AW$3,FALSE)</f>
        <v>-7.8233993815727096</v>
      </c>
      <c r="Q25" s="48">
        <f>VLOOKUP($A25,'Occupancy Raw Data'!$B$8:$BE$45,'Occupancy Raw Data'!AX$3,FALSE)</f>
        <v>-3.5649137752709099</v>
      </c>
      <c r="R25" s="49">
        <f>VLOOKUP($A25,'Occupancy Raw Data'!$B$8:$BE$45,'Occupancy Raw Data'!AY$3,FALSE)</f>
        <v>-5.6785577945137602</v>
      </c>
      <c r="S25" s="48">
        <f>VLOOKUP($A25,'Occupancy Raw Data'!$B$8:$BE$45,'Occupancy Raw Data'!BA$3,FALSE)</f>
        <v>-1.0570787636100301</v>
      </c>
      <c r="T25" s="48">
        <f>VLOOKUP($A25,'Occupancy Raw Data'!$B$8:$BE$45,'Occupancy Raw Data'!BB$3,FALSE)</f>
        <v>-5.8168129764651901</v>
      </c>
      <c r="U25" s="49">
        <f>VLOOKUP($A25,'Occupancy Raw Data'!$B$8:$BE$45,'Occupancy Raw Data'!BC$3,FALSE)</f>
        <v>-3.5138522120628002</v>
      </c>
      <c r="V25" s="50">
        <f>VLOOKUP($A25,'Occupancy Raw Data'!$B$8:$BE$45,'Occupancy Raw Data'!BE$3,FALSE)</f>
        <v>-5.0005673390191898</v>
      </c>
      <c r="X25" s="51">
        <f>VLOOKUP($A25,'ADR Raw Data'!$B$6:$BE$43,'ADR Raw Data'!AG$1,FALSE)</f>
        <v>75.330775216364998</v>
      </c>
      <c r="Y25" s="52">
        <f>VLOOKUP($A25,'ADR Raw Data'!$B$6:$BE$43,'ADR Raw Data'!AH$1,FALSE)</f>
        <v>79.060515639097702</v>
      </c>
      <c r="Z25" s="52">
        <f>VLOOKUP($A25,'ADR Raw Data'!$B$6:$BE$43,'ADR Raw Data'!AI$1,FALSE)</f>
        <v>81.038407934193998</v>
      </c>
      <c r="AA25" s="52">
        <f>VLOOKUP($A25,'ADR Raw Data'!$B$6:$BE$43,'ADR Raw Data'!AJ$1,FALSE)</f>
        <v>80.004349382109197</v>
      </c>
      <c r="AB25" s="52">
        <f>VLOOKUP($A25,'ADR Raw Data'!$B$6:$BE$43,'ADR Raw Data'!AK$1,FALSE)</f>
        <v>80.543801938599501</v>
      </c>
      <c r="AC25" s="53">
        <f>VLOOKUP($A25,'ADR Raw Data'!$B$6:$BE$43,'ADR Raw Data'!AL$1,FALSE)</f>
        <v>79.290124489386599</v>
      </c>
      <c r="AD25" s="52">
        <f>VLOOKUP($A25,'ADR Raw Data'!$B$6:$BE$43,'ADR Raw Data'!AN$1,FALSE)</f>
        <v>103.66309305074201</v>
      </c>
      <c r="AE25" s="52">
        <f>VLOOKUP($A25,'ADR Raw Data'!$B$6:$BE$43,'ADR Raw Data'!AO$1,FALSE)</f>
        <v>105.312958994515</v>
      </c>
      <c r="AF25" s="53">
        <f>VLOOKUP($A25,'ADR Raw Data'!$B$6:$BE$43,'ADR Raw Data'!AP$1,FALSE)</f>
        <v>104.49435802271999</v>
      </c>
      <c r="AG25" s="54">
        <f>VLOOKUP($A25,'ADR Raw Data'!$B$6:$BE$43,'ADR Raw Data'!AR$1,FALSE)</f>
        <v>87.307684029378393</v>
      </c>
      <c r="AI25" s="47">
        <f>VLOOKUP($A25,'ADR Raw Data'!$B$6:$BE$43,'ADR Raw Data'!AT$1,FALSE)</f>
        <v>1.4340029459569701</v>
      </c>
      <c r="AJ25" s="48">
        <f>VLOOKUP($A25,'ADR Raw Data'!$B$6:$BE$43,'ADR Raw Data'!AU$1,FALSE)</f>
        <v>3.90718926309866</v>
      </c>
      <c r="AK25" s="48">
        <f>VLOOKUP($A25,'ADR Raw Data'!$B$6:$BE$43,'ADR Raw Data'!AV$1,FALSE)</f>
        <v>5.0403628534326099</v>
      </c>
      <c r="AL25" s="48">
        <f>VLOOKUP($A25,'ADR Raw Data'!$B$6:$BE$43,'ADR Raw Data'!AW$1,FALSE)</f>
        <v>2.73937044342216</v>
      </c>
      <c r="AM25" s="48">
        <f>VLOOKUP($A25,'ADR Raw Data'!$B$6:$BE$43,'ADR Raw Data'!AX$1,FALSE)</f>
        <v>4.5895174804532299</v>
      </c>
      <c r="AN25" s="49">
        <f>VLOOKUP($A25,'ADR Raw Data'!$B$6:$BE$43,'ADR Raw Data'!AY$1,FALSE)</f>
        <v>3.6045911202535201</v>
      </c>
      <c r="AO25" s="48">
        <f>VLOOKUP($A25,'ADR Raw Data'!$B$6:$BE$43,'ADR Raw Data'!BA$1,FALSE)</f>
        <v>10.544320363541701</v>
      </c>
      <c r="AP25" s="48">
        <f>VLOOKUP($A25,'ADR Raw Data'!$B$6:$BE$43,'ADR Raw Data'!BB$1,FALSE)</f>
        <v>5.9489215303562899</v>
      </c>
      <c r="AQ25" s="49">
        <f>VLOOKUP($A25,'ADR Raw Data'!$B$6:$BE$43,'ADR Raw Data'!BC$1,FALSE)</f>
        <v>8.0845768825064201</v>
      </c>
      <c r="AR25" s="50">
        <f>VLOOKUP($A25,'ADR Raw Data'!$B$6:$BE$43,'ADR Raw Data'!BE$1,FALSE)</f>
        <v>5.3912227220751303</v>
      </c>
      <c r="AT25" s="51">
        <f>VLOOKUP($A25,'RevPAR Raw Data'!$B$6:$BE$43,'RevPAR Raw Data'!AG$1,FALSE)</f>
        <v>34.455669821505602</v>
      </c>
      <c r="AU25" s="52">
        <f>VLOOKUP($A25,'RevPAR Raw Data'!$B$6:$BE$43,'RevPAR Raw Data'!AH$1,FALSE)</f>
        <v>39.732262159925099</v>
      </c>
      <c r="AV25" s="52">
        <f>VLOOKUP($A25,'RevPAR Raw Data'!$B$6:$BE$43,'RevPAR Raw Data'!AI$1,FALSE)</f>
        <v>42.012354422772397</v>
      </c>
      <c r="AW25" s="52">
        <f>VLOOKUP($A25,'RevPAR Raw Data'!$B$6:$BE$43,'RevPAR Raw Data'!AJ$1,FALSE)</f>
        <v>41.004100471426497</v>
      </c>
      <c r="AX25" s="52">
        <f>VLOOKUP($A25,'RevPAR Raw Data'!$B$6:$BE$43,'RevPAR Raw Data'!AK$1,FALSE)</f>
        <v>42.0139056103353</v>
      </c>
      <c r="AY25" s="53">
        <f>VLOOKUP($A25,'RevPAR Raw Data'!$B$6:$BE$43,'RevPAR Raw Data'!AL$1,FALSE)</f>
        <v>39.843658497192997</v>
      </c>
      <c r="AZ25" s="52">
        <f>VLOOKUP($A25,'RevPAR Raw Data'!$B$6:$BE$43,'RevPAR Raw Data'!AN$1,FALSE)</f>
        <v>60.284856186123498</v>
      </c>
      <c r="BA25" s="52">
        <f>VLOOKUP($A25,'RevPAR Raw Data'!$B$6:$BE$43,'RevPAR Raw Data'!AO$1,FALSE)</f>
        <v>62.1917970742766</v>
      </c>
      <c r="BB25" s="53">
        <f>VLOOKUP($A25,'RevPAR Raw Data'!$B$6:$BE$43,'RevPAR Raw Data'!AP$1,FALSE)</f>
        <v>61.2383266302</v>
      </c>
      <c r="BC25" s="54">
        <f>VLOOKUP($A25,'RevPAR Raw Data'!$B$6:$BE$43,'RevPAR Raw Data'!AR$1,FALSE)</f>
        <v>45.956420820909301</v>
      </c>
      <c r="BE25" s="47">
        <f>VLOOKUP($A25,'RevPAR Raw Data'!$B$6:$BE$43,'RevPAR Raw Data'!AT$1,FALSE)</f>
        <v>-5.0506805803296402</v>
      </c>
      <c r="BF25" s="48">
        <f>VLOOKUP($A25,'RevPAR Raw Data'!$B$6:$BE$43,'RevPAR Raw Data'!AU$1,FALSE)</f>
        <v>-1.48840792872643</v>
      </c>
      <c r="BG25" s="48">
        <f>VLOOKUP($A25,'RevPAR Raw Data'!$B$6:$BE$43,'RevPAR Raw Data'!AV$1,FALSE)</f>
        <v>-0.65450377056367604</v>
      </c>
      <c r="BH25" s="48">
        <f>VLOOKUP($A25,'RevPAR Raw Data'!$B$6:$BE$43,'RevPAR Raw Data'!AW$1,FALSE)</f>
        <v>-5.2983408284802298</v>
      </c>
      <c r="BI25" s="48">
        <f>VLOOKUP($A25,'RevPAR Raw Data'!$B$6:$BE$43,'RevPAR Raw Data'!AX$1,FALSE)</f>
        <v>0.86099136430318002</v>
      </c>
      <c r="BJ25" s="49">
        <f>VLOOKUP($A25,'RevPAR Raw Data'!$B$6:$BE$43,'RevPAR Raw Data'!AY$1,FALSE)</f>
        <v>-2.2786554642797401</v>
      </c>
      <c r="BK25" s="48">
        <f>VLOOKUP($A25,'RevPAR Raw Data'!$B$6:$BE$43,'RevPAR Raw Data'!BA$1,FALSE)</f>
        <v>9.3757798286016705</v>
      </c>
      <c r="BL25" s="48">
        <f>VLOOKUP($A25,'RevPAR Raw Data'!$B$6:$BE$43,'RevPAR Raw Data'!BB$1,FALSE)</f>
        <v>-0.21392908564639801</v>
      </c>
      <c r="BM25" s="49">
        <f>VLOOKUP($A25,'RevPAR Raw Data'!$B$6:$BE$43,'RevPAR Raw Data'!BC$1,FALSE)</f>
        <v>4.2866445868217404</v>
      </c>
      <c r="BN25" s="50">
        <f>VLOOKUP($A25,'RevPAR Raw Data'!$B$6:$BE$43,'RevPAR Raw Data'!BE$1,FALSE)</f>
        <v>0.12106366044207301</v>
      </c>
    </row>
    <row r="26" spans="1:66" x14ac:dyDescent="0.45">
      <c r="A26" s="63" t="s">
        <v>92</v>
      </c>
      <c r="B26" s="47">
        <f>VLOOKUP($A26,'Occupancy Raw Data'!$B$8:$BE$45,'Occupancy Raw Data'!AG$3,FALSE)</f>
        <v>40.391709116458799</v>
      </c>
      <c r="C26" s="48">
        <f>VLOOKUP($A26,'Occupancy Raw Data'!$B$8:$BE$45,'Occupancy Raw Data'!AH$3,FALSE)</f>
        <v>47.224661865448702</v>
      </c>
      <c r="D26" s="48">
        <f>VLOOKUP($A26,'Occupancy Raw Data'!$B$8:$BE$45,'Occupancy Raw Data'!AI$3,FALSE)</f>
        <v>49.262251888283799</v>
      </c>
      <c r="E26" s="48">
        <f>VLOOKUP($A26,'Occupancy Raw Data'!$B$8:$BE$45,'Occupancy Raw Data'!AJ$3,FALSE)</f>
        <v>48.401545757948298</v>
      </c>
      <c r="F26" s="48">
        <f>VLOOKUP($A26,'Occupancy Raw Data'!$B$8:$BE$45,'Occupancy Raw Data'!AK$3,FALSE)</f>
        <v>48.0282803442824</v>
      </c>
      <c r="G26" s="49">
        <f>VLOOKUP($A26,'Occupancy Raw Data'!$B$8:$BE$45,'Occupancy Raw Data'!AL$3,FALSE)</f>
        <v>46.661689794484403</v>
      </c>
      <c r="H26" s="48">
        <f>VLOOKUP($A26,'Occupancy Raw Data'!$B$8:$BE$45,'Occupancy Raw Data'!AN$3,FALSE)</f>
        <v>51.080274020727202</v>
      </c>
      <c r="I26" s="48">
        <f>VLOOKUP($A26,'Occupancy Raw Data'!$B$8:$BE$45,'Occupancy Raw Data'!AO$3,FALSE)</f>
        <v>51.998067802564499</v>
      </c>
      <c r="J26" s="49">
        <f>VLOOKUP($A26,'Occupancy Raw Data'!$B$8:$BE$45,'Occupancy Raw Data'!AP$3,FALSE)</f>
        <v>51.539170911645797</v>
      </c>
      <c r="K26" s="50">
        <f>VLOOKUP($A26,'Occupancy Raw Data'!$B$8:$BE$45,'Occupancy Raw Data'!AR$3,FALSE)</f>
        <v>48.055255827959101</v>
      </c>
      <c r="M26" s="47">
        <f>VLOOKUP($A26,'Occupancy Raw Data'!$B$8:$BE$45,'Occupancy Raw Data'!AT$3,FALSE)</f>
        <v>-11.5051546224466</v>
      </c>
      <c r="N26" s="48">
        <f>VLOOKUP($A26,'Occupancy Raw Data'!$B$8:$BE$45,'Occupancy Raw Data'!AU$3,FALSE)</f>
        <v>-6.9564640574127496</v>
      </c>
      <c r="O26" s="48">
        <f>VLOOKUP($A26,'Occupancy Raw Data'!$B$8:$BE$45,'Occupancy Raw Data'!AV$3,FALSE)</f>
        <v>-6.6186869542546898</v>
      </c>
      <c r="P26" s="48">
        <f>VLOOKUP($A26,'Occupancy Raw Data'!$B$8:$BE$45,'Occupancy Raw Data'!AW$3,FALSE)</f>
        <v>-7.7818917307976303</v>
      </c>
      <c r="Q26" s="48">
        <f>VLOOKUP($A26,'Occupancy Raw Data'!$B$8:$BE$45,'Occupancy Raw Data'!AX$3,FALSE)</f>
        <v>-3.98561007299825</v>
      </c>
      <c r="R26" s="49">
        <f>VLOOKUP($A26,'Occupancy Raw Data'!$B$8:$BE$45,'Occupancy Raw Data'!AY$3,FALSE)</f>
        <v>-7.2922830429664103</v>
      </c>
      <c r="S26" s="48">
        <f>VLOOKUP($A26,'Occupancy Raw Data'!$B$8:$BE$45,'Occupancy Raw Data'!BA$3,FALSE)</f>
        <v>-6.7664198409558196</v>
      </c>
      <c r="T26" s="48">
        <f>VLOOKUP($A26,'Occupancy Raw Data'!$B$8:$BE$45,'Occupancy Raw Data'!BB$3,FALSE)</f>
        <v>-8.5020474743960293</v>
      </c>
      <c r="U26" s="49">
        <f>VLOOKUP($A26,'Occupancy Raw Data'!$B$8:$BE$45,'Occupancy Raw Data'!BC$3,FALSE)</f>
        <v>-7.6501126733283398</v>
      </c>
      <c r="V26" s="50">
        <f>VLOOKUP($A26,'Occupancy Raw Data'!$B$8:$BE$45,'Occupancy Raw Data'!BE$3,FALSE)</f>
        <v>-7.4022263926585596</v>
      </c>
      <c r="X26" s="51">
        <f>VLOOKUP($A26,'ADR Raw Data'!$B$6:$BE$43,'ADR Raw Data'!AG$1,FALSE)</f>
        <v>94.214062220047794</v>
      </c>
      <c r="Y26" s="52">
        <f>VLOOKUP($A26,'ADR Raw Data'!$B$6:$BE$43,'ADR Raw Data'!AH$1,FALSE)</f>
        <v>101.52839253301001</v>
      </c>
      <c r="Z26" s="52">
        <f>VLOOKUP($A26,'ADR Raw Data'!$B$6:$BE$43,'ADR Raw Data'!AI$1,FALSE)</f>
        <v>102.847222241041</v>
      </c>
      <c r="AA26" s="52">
        <f>VLOOKUP($A26,'ADR Raw Data'!$B$6:$BE$43,'ADR Raw Data'!AJ$1,FALSE)</f>
        <v>104.305951288332</v>
      </c>
      <c r="AB26" s="52">
        <f>VLOOKUP($A26,'ADR Raw Data'!$B$6:$BE$43,'ADR Raw Data'!AK$1,FALSE)</f>
        <v>96.687740660144399</v>
      </c>
      <c r="AC26" s="53">
        <f>VLOOKUP($A26,'ADR Raw Data'!$B$6:$BE$43,'ADR Raw Data'!AL$1,FALSE)</f>
        <v>100.12030023904001</v>
      </c>
      <c r="AD26" s="52">
        <f>VLOOKUP($A26,'ADR Raw Data'!$B$6:$BE$43,'ADR Raw Data'!AN$1,FALSE)</f>
        <v>103.741941841471</v>
      </c>
      <c r="AE26" s="52">
        <f>VLOOKUP($A26,'ADR Raw Data'!$B$6:$BE$43,'ADR Raw Data'!AO$1,FALSE)</f>
        <v>104.82986297609899</v>
      </c>
      <c r="AF26" s="53">
        <f>VLOOKUP($A26,'ADR Raw Data'!$B$6:$BE$43,'ADR Raw Data'!AP$1,FALSE)</f>
        <v>104.290745750436</v>
      </c>
      <c r="AG26" s="54">
        <f>VLOOKUP($A26,'ADR Raw Data'!$B$6:$BE$43,'ADR Raw Data'!AR$1,FALSE)</f>
        <v>101.398241643821</v>
      </c>
      <c r="AI26" s="47">
        <f>VLOOKUP($A26,'ADR Raw Data'!$B$6:$BE$43,'ADR Raw Data'!AT$1,FALSE)</f>
        <v>8.8658941796605095</v>
      </c>
      <c r="AJ26" s="48">
        <f>VLOOKUP($A26,'ADR Raw Data'!$B$6:$BE$43,'ADR Raw Data'!AU$1,FALSE)</f>
        <v>12.4419624937227</v>
      </c>
      <c r="AK26" s="48">
        <f>VLOOKUP($A26,'ADR Raw Data'!$B$6:$BE$43,'ADR Raw Data'!AV$1,FALSE)</f>
        <v>11.3263868665499</v>
      </c>
      <c r="AL26" s="48">
        <f>VLOOKUP($A26,'ADR Raw Data'!$B$6:$BE$43,'ADR Raw Data'!AW$1,FALSE)</f>
        <v>13.0563308301953</v>
      </c>
      <c r="AM26" s="48">
        <f>VLOOKUP($A26,'ADR Raw Data'!$B$6:$BE$43,'ADR Raw Data'!AX$1,FALSE)</f>
        <v>8.2951252398448698</v>
      </c>
      <c r="AN26" s="49">
        <f>VLOOKUP($A26,'ADR Raw Data'!$B$6:$BE$43,'ADR Raw Data'!AY$1,FALSE)</f>
        <v>10.924002542278</v>
      </c>
      <c r="AO26" s="48">
        <f>VLOOKUP($A26,'ADR Raw Data'!$B$6:$BE$43,'ADR Raw Data'!BA$1,FALSE)</f>
        <v>8.4716169462408004</v>
      </c>
      <c r="AP26" s="48">
        <f>VLOOKUP($A26,'ADR Raw Data'!$B$6:$BE$43,'ADR Raw Data'!BB$1,FALSE)</f>
        <v>-0.71764855818458295</v>
      </c>
      <c r="AQ26" s="49">
        <f>VLOOKUP($A26,'ADR Raw Data'!$B$6:$BE$43,'ADR Raw Data'!BC$1,FALSE)</f>
        <v>3.5609791596004499</v>
      </c>
      <c r="AR26" s="50">
        <f>VLOOKUP($A26,'ADR Raw Data'!$B$6:$BE$43,'ADR Raw Data'!BE$1,FALSE)</f>
        <v>8.4829180332368193</v>
      </c>
      <c r="AT26" s="51">
        <f>VLOOKUP($A26,'RevPAR Raw Data'!$B$6:$BE$43,'RevPAR Raw Data'!AG$1,FALSE)</f>
        <v>38.054669958721199</v>
      </c>
      <c r="AU26" s="52">
        <f>VLOOKUP($A26,'RevPAR Raw Data'!$B$6:$BE$43,'RevPAR Raw Data'!AH$1,FALSE)</f>
        <v>47.946440071139897</v>
      </c>
      <c r="AV26" s="52">
        <f>VLOOKUP($A26,'RevPAR Raw Data'!$B$6:$BE$43,'RevPAR Raw Data'!AI$1,FALSE)</f>
        <v>50.664857680484801</v>
      </c>
      <c r="AW26" s="52">
        <f>VLOOKUP($A26,'RevPAR Raw Data'!$B$6:$BE$43,'RevPAR Raw Data'!AJ$1,FALSE)</f>
        <v>50.485692741085501</v>
      </c>
      <c r="AX26" s="52">
        <f>VLOOKUP($A26,'RevPAR Raw Data'!$B$6:$BE$43,'RevPAR Raw Data'!AK$1,FALSE)</f>
        <v>46.437459142806901</v>
      </c>
      <c r="AY26" s="53">
        <f>VLOOKUP($A26,'RevPAR Raw Data'!$B$6:$BE$43,'RevPAR Raw Data'!AL$1,FALSE)</f>
        <v>46.717823918847699</v>
      </c>
      <c r="AZ26" s="52">
        <f>VLOOKUP($A26,'RevPAR Raw Data'!$B$6:$BE$43,'RevPAR Raw Data'!AN$1,FALSE)</f>
        <v>52.991668167047202</v>
      </c>
      <c r="BA26" s="52">
        <f>VLOOKUP($A26,'RevPAR Raw Data'!$B$6:$BE$43,'RevPAR Raw Data'!AO$1,FALSE)</f>
        <v>54.509503227647897</v>
      </c>
      <c r="BB26" s="53">
        <f>VLOOKUP($A26,'RevPAR Raw Data'!$B$6:$BE$43,'RevPAR Raw Data'!AP$1,FALSE)</f>
        <v>53.750585697347603</v>
      </c>
      <c r="BC26" s="54">
        <f>VLOOKUP($A26,'RevPAR Raw Data'!$B$6:$BE$43,'RevPAR Raw Data'!AR$1,FALSE)</f>
        <v>48.727184426990497</v>
      </c>
      <c r="BE26" s="47">
        <f>VLOOKUP($A26,'RevPAR Raw Data'!$B$6:$BE$43,'RevPAR Raw Data'!AT$1,FALSE)</f>
        <v>-3.65929527681859</v>
      </c>
      <c r="BF26" s="48">
        <f>VLOOKUP($A26,'RevPAR Raw Data'!$B$6:$BE$43,'RevPAR Raw Data'!AU$1,FALSE)</f>
        <v>4.6199777873973797</v>
      </c>
      <c r="BG26" s="48">
        <f>VLOOKUP($A26,'RevPAR Raw Data'!$B$6:$BE$43,'RevPAR Raw Data'!AV$1,FALSE)</f>
        <v>3.9580418223705101</v>
      </c>
      <c r="BH26" s="48">
        <f>VLOOKUP($A26,'RevPAR Raw Data'!$B$6:$BE$43,'RevPAR Raw Data'!AW$1,FALSE)</f>
        <v>4.25840957017716</v>
      </c>
      <c r="BI26" s="48">
        <f>VLOOKUP($A26,'RevPAR Raw Data'!$B$6:$BE$43,'RevPAR Raw Data'!AX$1,FALSE)</f>
        <v>3.9789038197195299</v>
      </c>
      <c r="BJ26" s="49">
        <f>VLOOKUP($A26,'RevPAR Raw Data'!$B$6:$BE$43,'RevPAR Raw Data'!AY$1,FALSE)</f>
        <v>2.8351103143078502</v>
      </c>
      <c r="BK26" s="48">
        <f>VLOOKUP($A26,'RevPAR Raw Data'!$B$6:$BE$43,'RevPAR Raw Data'!BA$1,FALSE)</f>
        <v>1.1319719353847699</v>
      </c>
      <c r="BL26" s="48">
        <f>VLOOKUP($A26,'RevPAR Raw Data'!$B$6:$BE$43,'RevPAR Raw Data'!BB$1,FALSE)</f>
        <v>-9.1586812114644403</v>
      </c>
      <c r="BM26" s="49">
        <f>VLOOKUP($A26,'RevPAR Raw Data'!$B$6:$BE$43,'RevPAR Raw Data'!BC$1,FALSE)</f>
        <v>-4.3615524317110603</v>
      </c>
      <c r="BN26" s="50">
        <f>VLOOKUP($A26,'RevPAR Raw Data'!$B$6:$BE$43,'RevPAR Raw Data'!BE$1,FALSE)</f>
        <v>0.45276684305440601</v>
      </c>
    </row>
    <row r="27" spans="1:66" x14ac:dyDescent="0.45">
      <c r="A27" s="63" t="s">
        <v>93</v>
      </c>
      <c r="B27" s="47">
        <f>VLOOKUP($A27,'Occupancy Raw Data'!$B$8:$BE$45,'Occupancy Raw Data'!AG$3,FALSE)</f>
        <v>32.026143790849602</v>
      </c>
      <c r="C27" s="48">
        <f>VLOOKUP($A27,'Occupancy Raw Data'!$B$8:$BE$45,'Occupancy Raw Data'!AH$3,FALSE)</f>
        <v>35.987565758010497</v>
      </c>
      <c r="D27" s="48">
        <f>VLOOKUP($A27,'Occupancy Raw Data'!$B$8:$BE$45,'Occupancy Raw Data'!AI$3,FALSE)</f>
        <v>39.199744938625798</v>
      </c>
      <c r="E27" s="48">
        <f>VLOOKUP($A27,'Occupancy Raw Data'!$B$8:$BE$45,'Occupancy Raw Data'!AJ$3,FALSE)</f>
        <v>39.395026303204197</v>
      </c>
      <c r="F27" s="48">
        <f>VLOOKUP($A27,'Occupancy Raw Data'!$B$8:$BE$45,'Occupancy Raw Data'!AK$3,FALSE)</f>
        <v>40.168181093575598</v>
      </c>
      <c r="G27" s="49">
        <f>VLOOKUP($A27,'Occupancy Raw Data'!$B$8:$BE$45,'Occupancy Raw Data'!AL$3,FALSE)</f>
        <v>37.355332376853099</v>
      </c>
      <c r="H27" s="48">
        <f>VLOOKUP($A27,'Occupancy Raw Data'!$B$8:$BE$45,'Occupancy Raw Data'!AN$3,FALSE)</f>
        <v>46.423162761039301</v>
      </c>
      <c r="I27" s="48">
        <f>VLOOKUP($A27,'Occupancy Raw Data'!$B$8:$BE$45,'Occupancy Raw Data'!AO$3,FALSE)</f>
        <v>49.563605930176898</v>
      </c>
      <c r="J27" s="49">
        <f>VLOOKUP($A27,'Occupancy Raw Data'!$B$8:$BE$45,'Occupancy Raw Data'!AP$3,FALSE)</f>
        <v>47.993384345608099</v>
      </c>
      <c r="K27" s="50">
        <f>VLOOKUP($A27,'Occupancy Raw Data'!$B$8:$BE$45,'Occupancy Raw Data'!AR$3,FALSE)</f>
        <v>40.394775796497399</v>
      </c>
      <c r="M27" s="47">
        <f>VLOOKUP($A27,'Occupancy Raw Data'!$B$8:$BE$45,'Occupancy Raw Data'!AT$3,FALSE)</f>
        <v>-8.3447403044541399</v>
      </c>
      <c r="N27" s="48">
        <f>VLOOKUP($A27,'Occupancy Raw Data'!$B$8:$BE$45,'Occupancy Raw Data'!AU$3,FALSE)</f>
        <v>-6.6966594606057797</v>
      </c>
      <c r="O27" s="48">
        <f>VLOOKUP($A27,'Occupancy Raw Data'!$B$8:$BE$45,'Occupancy Raw Data'!AV$3,FALSE)</f>
        <v>-0.22693018617108801</v>
      </c>
      <c r="P27" s="48">
        <f>VLOOKUP($A27,'Occupancy Raw Data'!$B$8:$BE$45,'Occupancy Raw Data'!AW$3,FALSE)</f>
        <v>-9.7225927366200698E-2</v>
      </c>
      <c r="Q27" s="48">
        <f>VLOOKUP($A27,'Occupancy Raw Data'!$B$8:$BE$45,'Occupancy Raw Data'!AX$3,FALSE)</f>
        <v>0.60624639458337404</v>
      </c>
      <c r="R27" s="49">
        <f>VLOOKUP($A27,'Occupancy Raw Data'!$B$8:$BE$45,'Occupancy Raw Data'!AY$3,FALSE)</f>
        <v>-2.8026209551637198</v>
      </c>
      <c r="S27" s="48">
        <f>VLOOKUP($A27,'Occupancy Raw Data'!$B$8:$BE$45,'Occupancy Raw Data'!BA$3,FALSE)</f>
        <v>-0.36378900592463698</v>
      </c>
      <c r="T27" s="48">
        <f>VLOOKUP($A27,'Occupancy Raw Data'!$B$8:$BE$45,'Occupancy Raw Data'!BB$3,FALSE)</f>
        <v>-5.84825575114112</v>
      </c>
      <c r="U27" s="49">
        <f>VLOOKUP($A27,'Occupancy Raw Data'!$B$8:$BE$45,'Occupancy Raw Data'!BC$3,FALSE)</f>
        <v>-3.27319548398994</v>
      </c>
      <c r="V27" s="50">
        <f>VLOOKUP($A27,'Occupancy Raw Data'!$B$8:$BE$45,'Occupancy Raw Data'!BE$3,FALSE)</f>
        <v>-2.9614061916121202</v>
      </c>
      <c r="X27" s="51">
        <f>VLOOKUP($A27,'ADR Raw Data'!$B$6:$BE$43,'ADR Raw Data'!AG$1,FALSE)</f>
        <v>98.846541712294595</v>
      </c>
      <c r="Y27" s="52">
        <f>VLOOKUP($A27,'ADR Raw Data'!$B$6:$BE$43,'ADR Raw Data'!AH$1,FALSE)</f>
        <v>101.01113374861499</v>
      </c>
      <c r="Z27" s="52">
        <f>VLOOKUP($A27,'ADR Raw Data'!$B$6:$BE$43,'ADR Raw Data'!AI$1,FALSE)</f>
        <v>103.492732106547</v>
      </c>
      <c r="AA27" s="52">
        <f>VLOOKUP($A27,'ADR Raw Data'!$B$6:$BE$43,'ADR Raw Data'!AJ$1,FALSE)</f>
        <v>103.79630887202801</v>
      </c>
      <c r="AB27" s="52">
        <f>VLOOKUP($A27,'ADR Raw Data'!$B$6:$BE$43,'ADR Raw Data'!AK$1,FALSE)</f>
        <v>102.204363270165</v>
      </c>
      <c r="AC27" s="53">
        <f>VLOOKUP($A27,'ADR Raw Data'!$B$6:$BE$43,'ADR Raw Data'!AL$1,FALSE)</f>
        <v>102.004868146417</v>
      </c>
      <c r="AD27" s="52">
        <f>VLOOKUP($A27,'ADR Raw Data'!$B$6:$BE$43,'ADR Raw Data'!AN$1,FALSE)</f>
        <v>113.116292904665</v>
      </c>
      <c r="AE27" s="52">
        <f>VLOOKUP($A27,'ADR Raw Data'!$B$6:$BE$43,'ADR Raw Data'!AO$1,FALSE)</f>
        <v>116.99972535681199</v>
      </c>
      <c r="AF27" s="53">
        <f>VLOOKUP($A27,'ADR Raw Data'!$B$6:$BE$43,'ADR Raw Data'!AP$1,FALSE)</f>
        <v>115.121537151754</v>
      </c>
      <c r="AG27" s="54">
        <f>VLOOKUP($A27,'ADR Raw Data'!$B$6:$BE$43,'ADR Raw Data'!AR$1,FALSE)</f>
        <v>106.45744771532399</v>
      </c>
      <c r="AI27" s="47">
        <f>VLOOKUP($A27,'ADR Raw Data'!$B$6:$BE$43,'ADR Raw Data'!AT$1,FALSE)</f>
        <v>2.16736574262552</v>
      </c>
      <c r="AJ27" s="48">
        <f>VLOOKUP($A27,'ADR Raw Data'!$B$6:$BE$43,'ADR Raw Data'!AU$1,FALSE)</f>
        <v>1.73643035007473</v>
      </c>
      <c r="AK27" s="48">
        <f>VLOOKUP($A27,'ADR Raw Data'!$B$6:$BE$43,'ADR Raw Data'!AV$1,FALSE)</f>
        <v>1.8312087538642701</v>
      </c>
      <c r="AL27" s="48">
        <f>VLOOKUP($A27,'ADR Raw Data'!$B$6:$BE$43,'ADR Raw Data'!AW$1,FALSE)</f>
        <v>4.3691757117092997</v>
      </c>
      <c r="AM27" s="48">
        <f>VLOOKUP($A27,'ADR Raw Data'!$B$6:$BE$43,'ADR Raw Data'!AX$1,FALSE)</f>
        <v>2.9143376644270602</v>
      </c>
      <c r="AN27" s="49">
        <f>VLOOKUP($A27,'ADR Raw Data'!$B$6:$BE$43,'ADR Raw Data'!AY$1,FALSE)</f>
        <v>2.6789302838439299</v>
      </c>
      <c r="AO27" s="48">
        <f>VLOOKUP($A27,'ADR Raw Data'!$B$6:$BE$43,'ADR Raw Data'!BA$1,FALSE)</f>
        <v>1.54988781555584</v>
      </c>
      <c r="AP27" s="48">
        <f>VLOOKUP($A27,'ADR Raw Data'!$B$6:$BE$43,'ADR Raw Data'!BB$1,FALSE)</f>
        <v>-6.0283945062693602</v>
      </c>
      <c r="AQ27" s="49">
        <f>VLOOKUP($A27,'ADR Raw Data'!$B$6:$BE$43,'ADR Raw Data'!BC$1,FALSE)</f>
        <v>-2.7257699630923802</v>
      </c>
      <c r="AR27" s="50">
        <f>VLOOKUP($A27,'ADR Raw Data'!$B$6:$BE$43,'ADR Raw Data'!BE$1,FALSE)</f>
        <v>0.60800105991453901</v>
      </c>
      <c r="AT27" s="51">
        <f>VLOOKUP($A27,'RevPAR Raw Data'!$B$6:$BE$43,'RevPAR Raw Data'!AG$1,FALSE)</f>
        <v>31.6567355810616</v>
      </c>
      <c r="AU27" s="52">
        <f>VLOOKUP($A27,'RevPAR Raw Data'!$B$6:$BE$43,'RevPAR Raw Data'!AH$1,FALSE)</f>
        <v>36.351448180695002</v>
      </c>
      <c r="AV27" s="52">
        <f>VLOOKUP($A27,'RevPAR Raw Data'!$B$6:$BE$43,'RevPAR Raw Data'!AI$1,FALSE)</f>
        <v>40.568887015781897</v>
      </c>
      <c r="AW27" s="52">
        <f>VLOOKUP($A27,'RevPAR Raw Data'!$B$6:$BE$43,'RevPAR Raw Data'!AJ$1,FALSE)</f>
        <v>40.890583181890598</v>
      </c>
      <c r="AX27" s="52">
        <f>VLOOKUP($A27,'RevPAR Raw Data'!$B$6:$BE$43,'RevPAR Raw Data'!AK$1,FALSE)</f>
        <v>41.053633723895999</v>
      </c>
      <c r="AY27" s="53">
        <f>VLOOKUP($A27,'RevPAR Raw Data'!$B$6:$BE$43,'RevPAR Raw Data'!AL$1,FALSE)</f>
        <v>38.104257536665003</v>
      </c>
      <c r="AZ27" s="52">
        <f>VLOOKUP($A27,'RevPAR Raw Data'!$B$6:$BE$43,'RevPAR Raw Data'!AN$1,FALSE)</f>
        <v>52.512160764386998</v>
      </c>
      <c r="BA27" s="52">
        <f>VLOOKUP($A27,'RevPAR Raw Data'!$B$6:$BE$43,'RevPAR Raw Data'!AO$1,FALSE)</f>
        <v>57.989282815239903</v>
      </c>
      <c r="BB27" s="53">
        <f>VLOOKUP($A27,'RevPAR Raw Data'!$B$6:$BE$43,'RevPAR Raw Data'!AP$1,FALSE)</f>
        <v>55.250721789813397</v>
      </c>
      <c r="BC27" s="54">
        <f>VLOOKUP($A27,'RevPAR Raw Data'!$B$6:$BE$43,'RevPAR Raw Data'!AR$1,FALSE)</f>
        <v>43.003247323278899</v>
      </c>
      <c r="BE27" s="47">
        <f>VLOOKUP($A27,'RevPAR Raw Data'!$B$6:$BE$43,'RevPAR Raw Data'!AT$1,FALSE)</f>
        <v>-6.3582356044984198</v>
      </c>
      <c r="BF27" s="48">
        <f>VLOOKUP($A27,'RevPAR Raw Data'!$B$6:$BE$43,'RevPAR Raw Data'!AU$1,FALSE)</f>
        <v>-5.0765119378461598</v>
      </c>
      <c r="BG27" s="48">
        <f>VLOOKUP($A27,'RevPAR Raw Data'!$B$6:$BE$43,'RevPAR Raw Data'!AV$1,FALSE)</f>
        <v>1.60012300225885</v>
      </c>
      <c r="BH27" s="48">
        <f>VLOOKUP($A27,'RevPAR Raw Data'!$B$6:$BE$43,'RevPAR Raw Data'!AW$1,FALSE)</f>
        <v>4.26770181273913</v>
      </c>
      <c r="BI27" s="48">
        <f>VLOOKUP($A27,'RevPAR Raw Data'!$B$6:$BE$43,'RevPAR Raw Data'!AX$1,FALSE)</f>
        <v>3.5382521260269999</v>
      </c>
      <c r="BJ27" s="49">
        <f>VLOOKUP($A27,'RevPAR Raw Data'!$B$6:$BE$43,'RevPAR Raw Data'!AY$1,FALSE)</f>
        <v>-0.198770932829024</v>
      </c>
      <c r="BK27" s="48">
        <f>VLOOKUP($A27,'RevPAR Raw Data'!$B$6:$BE$43,'RevPAR Raw Data'!BA$1,FALSE)</f>
        <v>1.1804604881540399</v>
      </c>
      <c r="BL27" s="48">
        <f>VLOOKUP($A27,'RevPAR Raw Data'!$B$6:$BE$43,'RevPAR Raw Data'!BB$1,FALSE)</f>
        <v>-11.5240943289961</v>
      </c>
      <c r="BM27" s="49">
        <f>VLOOKUP($A27,'RevPAR Raw Data'!$B$6:$BE$43,'RevPAR Raw Data'!BC$1,FALSE)</f>
        <v>-5.9097456677464297</v>
      </c>
      <c r="BN27" s="50">
        <f>VLOOKUP($A27,'RevPAR Raw Data'!$B$6:$BE$43,'RevPAR Raw Data'!BE$1,FALSE)</f>
        <v>-2.3714105127309599</v>
      </c>
    </row>
    <row r="28" spans="1:66" x14ac:dyDescent="0.45">
      <c r="A28" s="63" t="s">
        <v>29</v>
      </c>
      <c r="B28" s="47">
        <f>VLOOKUP($A28,'Occupancy Raw Data'!$B$8:$BE$45,'Occupancy Raw Data'!AG$3,FALSE)</f>
        <v>36.763360773552797</v>
      </c>
      <c r="C28" s="48">
        <f>VLOOKUP($A28,'Occupancy Raw Data'!$B$8:$BE$45,'Occupancy Raw Data'!AH$3,FALSE)</f>
        <v>38.164771984842503</v>
      </c>
      <c r="D28" s="48">
        <f>VLOOKUP($A28,'Occupancy Raw Data'!$B$8:$BE$45,'Occupancy Raw Data'!AI$3,FALSE)</f>
        <v>40.170521364170902</v>
      </c>
      <c r="E28" s="48">
        <f>VLOOKUP($A28,'Occupancy Raw Data'!$B$8:$BE$45,'Occupancy Raw Data'!AJ$3,FALSE)</f>
        <v>43.335946687573497</v>
      </c>
      <c r="F28" s="48">
        <f>VLOOKUP($A28,'Occupancy Raw Data'!$B$8:$BE$45,'Occupancy Raw Data'!AK$3,FALSE)</f>
        <v>48.131451718280402</v>
      </c>
      <c r="G28" s="49">
        <f>VLOOKUP($A28,'Occupancy Raw Data'!$B$8:$BE$45,'Occupancy Raw Data'!AL$3,FALSE)</f>
        <v>41.313210505683998</v>
      </c>
      <c r="H28" s="48">
        <f>VLOOKUP($A28,'Occupancy Raw Data'!$B$8:$BE$45,'Occupancy Raw Data'!AN$3,FALSE)</f>
        <v>55.341042728341797</v>
      </c>
      <c r="I28" s="48">
        <f>VLOOKUP($A28,'Occupancy Raw Data'!$B$8:$BE$45,'Occupancy Raw Data'!AO$3,FALSE)</f>
        <v>60.286815627858303</v>
      </c>
      <c r="J28" s="49">
        <f>VLOOKUP($A28,'Occupancy Raw Data'!$B$8:$BE$45,'Occupancy Raw Data'!AP$3,FALSE)</f>
        <v>57.813929178099997</v>
      </c>
      <c r="K28" s="50">
        <f>VLOOKUP($A28,'Occupancy Raw Data'!$B$8:$BE$45,'Occupancy Raw Data'!AR$3,FALSE)</f>
        <v>46.0277015549457</v>
      </c>
      <c r="M28" s="47">
        <f>VLOOKUP($A28,'Occupancy Raw Data'!$B$8:$BE$45,'Occupancy Raw Data'!AT$3,FALSE)</f>
        <v>-7.4695598382181201</v>
      </c>
      <c r="N28" s="48">
        <f>VLOOKUP($A28,'Occupancy Raw Data'!$B$8:$BE$45,'Occupancy Raw Data'!AU$3,FALSE)</f>
        <v>-9.0566739701848196</v>
      </c>
      <c r="O28" s="48">
        <f>VLOOKUP($A28,'Occupancy Raw Data'!$B$8:$BE$45,'Occupancy Raw Data'!AV$3,FALSE)</f>
        <v>-9.1894358824204705</v>
      </c>
      <c r="P28" s="48">
        <f>VLOOKUP($A28,'Occupancy Raw Data'!$B$8:$BE$45,'Occupancy Raw Data'!AW$3,FALSE)</f>
        <v>-3.3533374082883101</v>
      </c>
      <c r="Q28" s="48">
        <f>VLOOKUP($A28,'Occupancy Raw Data'!$B$8:$BE$45,'Occupancy Raw Data'!AX$3,FALSE)</f>
        <v>9.0634823246221501</v>
      </c>
      <c r="R28" s="49">
        <f>VLOOKUP($A28,'Occupancy Raw Data'!$B$8:$BE$45,'Occupancy Raw Data'!AY$3,FALSE)</f>
        <v>-3.8794993508664302</v>
      </c>
      <c r="S28" s="48">
        <f>VLOOKUP($A28,'Occupancy Raw Data'!$B$8:$BE$45,'Occupancy Raw Data'!BA$3,FALSE)</f>
        <v>5.4102058450514301</v>
      </c>
      <c r="T28" s="48">
        <f>VLOOKUP($A28,'Occupancy Raw Data'!$B$8:$BE$45,'Occupancy Raw Data'!BB$3,FALSE)</f>
        <v>5.9319577044632696</v>
      </c>
      <c r="U28" s="49">
        <f>VLOOKUP($A28,'Occupancy Raw Data'!$B$8:$BE$45,'Occupancy Raw Data'!BC$3,FALSE)</f>
        <v>5.6815973435475202</v>
      </c>
      <c r="V28" s="50">
        <f>VLOOKUP($A28,'Occupancy Raw Data'!$B$8:$BE$45,'Occupancy Raw Data'!BE$3,FALSE)</f>
        <v>-0.65394686761631704</v>
      </c>
      <c r="X28" s="51">
        <f>VLOOKUP($A28,'ADR Raw Data'!$B$6:$BE$43,'ADR Raw Data'!AG$1,FALSE)</f>
        <v>132.170528700906</v>
      </c>
      <c r="Y28" s="52">
        <f>VLOOKUP($A28,'ADR Raw Data'!$B$6:$BE$43,'ADR Raw Data'!AH$1,FALSE)</f>
        <v>128.001127278952</v>
      </c>
      <c r="Z28" s="52">
        <f>VLOOKUP($A28,'ADR Raw Data'!$B$6:$BE$43,'ADR Raw Data'!AI$1,FALSE)</f>
        <v>128.63769781247399</v>
      </c>
      <c r="AA28" s="52">
        <f>VLOOKUP($A28,'ADR Raw Data'!$B$6:$BE$43,'ADR Raw Data'!AJ$1,FALSE)</f>
        <v>137.13532036785699</v>
      </c>
      <c r="AB28" s="52">
        <f>VLOOKUP($A28,'ADR Raw Data'!$B$6:$BE$43,'ADR Raw Data'!AK$1,FALSE)</f>
        <v>138.78154133297099</v>
      </c>
      <c r="AC28" s="53">
        <f>VLOOKUP($A28,'ADR Raw Data'!$B$6:$BE$43,'ADR Raw Data'!AL$1,FALSE)</f>
        <v>133.29516494290999</v>
      </c>
      <c r="AD28" s="52">
        <f>VLOOKUP($A28,'ADR Raw Data'!$B$6:$BE$43,'ADR Raw Data'!AN$1,FALSE)</f>
        <v>161.76739684788299</v>
      </c>
      <c r="AE28" s="52">
        <f>VLOOKUP($A28,'ADR Raw Data'!$B$6:$BE$43,'ADR Raw Data'!AO$1,FALSE)</f>
        <v>176.110930371173</v>
      </c>
      <c r="AF28" s="53">
        <f>VLOOKUP($A28,'ADR Raw Data'!$B$6:$BE$43,'ADR Raw Data'!AP$1,FALSE)</f>
        <v>169.24592298564801</v>
      </c>
      <c r="AG28" s="54">
        <f>VLOOKUP($A28,'ADR Raw Data'!$B$6:$BE$43,'ADR Raw Data'!AR$1,FALSE)</f>
        <v>146.19705110007001</v>
      </c>
      <c r="AI28" s="47">
        <f>VLOOKUP($A28,'ADR Raw Data'!$B$6:$BE$43,'ADR Raw Data'!AT$1,FALSE)</f>
        <v>-8.1136961991930203</v>
      </c>
      <c r="AJ28" s="48">
        <f>VLOOKUP($A28,'ADR Raw Data'!$B$6:$BE$43,'ADR Raw Data'!AU$1,FALSE)</f>
        <v>-8.7321386496180597</v>
      </c>
      <c r="AK28" s="48">
        <f>VLOOKUP($A28,'ADR Raw Data'!$B$6:$BE$43,'ADR Raw Data'!AV$1,FALSE)</f>
        <v>-11.434929086330399</v>
      </c>
      <c r="AL28" s="48">
        <f>VLOOKUP($A28,'ADR Raw Data'!$B$6:$BE$43,'ADR Raw Data'!AW$1,FALSE)</f>
        <v>-7.5369668876072904</v>
      </c>
      <c r="AM28" s="48">
        <f>VLOOKUP($A28,'ADR Raw Data'!$B$6:$BE$43,'ADR Raw Data'!AX$1,FALSE)</f>
        <v>-7.7524128750416699</v>
      </c>
      <c r="AN28" s="49">
        <f>VLOOKUP($A28,'ADR Raw Data'!$B$6:$BE$43,'ADR Raw Data'!AY$1,FALSE)</f>
        <v>-8.5252745767537697</v>
      </c>
      <c r="AO28" s="48">
        <f>VLOOKUP($A28,'ADR Raw Data'!$B$6:$BE$43,'ADR Raw Data'!BA$1,FALSE)</f>
        <v>-8.77564958432081</v>
      </c>
      <c r="AP28" s="48">
        <f>VLOOKUP($A28,'ADR Raw Data'!$B$6:$BE$43,'ADR Raw Data'!BB$1,FALSE)</f>
        <v>-7.9767409520098598</v>
      </c>
      <c r="AQ28" s="49">
        <f>VLOOKUP($A28,'ADR Raw Data'!$B$6:$BE$43,'ADR Raw Data'!BC$1,FALSE)</f>
        <v>-8.3353501767354992</v>
      </c>
      <c r="AR28" s="50">
        <f>VLOOKUP($A28,'ADR Raw Data'!$B$6:$BE$43,'ADR Raw Data'!BE$1,FALSE)</f>
        <v>-7.9638792952885797</v>
      </c>
      <c r="AT28" s="51">
        <f>VLOOKUP($A28,'RevPAR Raw Data'!$B$6:$BE$43,'RevPAR Raw Data'!AG$1,FALSE)</f>
        <v>48.590328302626403</v>
      </c>
      <c r="AU28" s="52">
        <f>VLOOKUP($A28,'RevPAR Raw Data'!$B$6:$BE$43,'RevPAR Raw Data'!AH$1,FALSE)</f>
        <v>48.851338364040203</v>
      </c>
      <c r="AV28" s="52">
        <f>VLOOKUP($A28,'RevPAR Raw Data'!$B$6:$BE$43,'RevPAR Raw Data'!AI$1,FALSE)</f>
        <v>51.674433882137699</v>
      </c>
      <c r="AW28" s="52">
        <f>VLOOKUP($A28,'RevPAR Raw Data'!$B$6:$BE$43,'RevPAR Raw Data'!AJ$1,FALSE)</f>
        <v>59.428889324447901</v>
      </c>
      <c r="AX28" s="52">
        <f>VLOOKUP($A28,'RevPAR Raw Data'!$B$6:$BE$43,'RevPAR Raw Data'!AK$1,FALSE)</f>
        <v>66.797570560564395</v>
      </c>
      <c r="AY28" s="53">
        <f>VLOOKUP($A28,'RevPAR Raw Data'!$B$6:$BE$43,'RevPAR Raw Data'!AL$1,FALSE)</f>
        <v>55.068512086763299</v>
      </c>
      <c r="AZ28" s="52">
        <f>VLOOKUP($A28,'RevPAR Raw Data'!$B$6:$BE$43,'RevPAR Raw Data'!AN$1,FALSE)</f>
        <v>89.523764210113598</v>
      </c>
      <c r="BA28" s="52">
        <f>VLOOKUP($A28,'RevPAR Raw Data'!$B$6:$BE$43,'RevPAR Raw Data'!AO$1,FALSE)</f>
        <v>106.17167189337501</v>
      </c>
      <c r="BB28" s="53">
        <f>VLOOKUP($A28,'RevPAR Raw Data'!$B$6:$BE$43,'RevPAR Raw Data'!AP$1,FALSE)</f>
        <v>97.847718051744394</v>
      </c>
      <c r="BC28" s="54">
        <f>VLOOKUP($A28,'RevPAR Raw Data'!$B$6:$BE$43,'RevPAR Raw Data'!AR$1,FALSE)</f>
        <v>67.2911423624722</v>
      </c>
      <c r="BE28" s="47">
        <f>VLOOKUP($A28,'RevPAR Raw Data'!$B$6:$BE$43,'RevPAR Raw Data'!AT$1,FALSE)</f>
        <v>-14.977198644721099</v>
      </c>
      <c r="BF28" s="48">
        <f>VLOOKUP($A28,'RevPAR Raw Data'!$B$6:$BE$43,'RevPAR Raw Data'!AU$1,FALSE)</f>
        <v>-16.997971291682401</v>
      </c>
      <c r="BG28" s="48">
        <f>VLOOKUP($A28,'RevPAR Raw Data'!$B$6:$BE$43,'RevPAR Raw Data'!AV$1,FALSE)</f>
        <v>-19.5735594921622</v>
      </c>
      <c r="BH28" s="48">
        <f>VLOOKUP($A28,'RevPAR Raw Data'!$B$6:$BE$43,'RevPAR Raw Data'!AW$1,FALSE)</f>
        <v>-10.637564365803099</v>
      </c>
      <c r="BI28" s="48">
        <f>VLOOKUP($A28,'RevPAR Raw Data'!$B$6:$BE$43,'RevPAR Raw Data'!AX$1,FALSE)</f>
        <v>0.60843087891935099</v>
      </c>
      <c r="BJ28" s="49">
        <f>VLOOKUP($A28,'RevPAR Raw Data'!$B$6:$BE$43,'RevPAR Raw Data'!AY$1,FALSE)</f>
        <v>-12.0740359557554</v>
      </c>
      <c r="BK28" s="48">
        <f>VLOOKUP($A28,'RevPAR Raw Data'!$B$6:$BE$43,'RevPAR Raw Data'!BA$1,FALSE)</f>
        <v>-3.84022444602153</v>
      </c>
      <c r="BL28" s="48">
        <f>VLOOKUP($A28,'RevPAR Raw Data'!$B$6:$BE$43,'RevPAR Raw Data'!BB$1,FALSE)</f>
        <v>-2.5179601470144002</v>
      </c>
      <c r="BM28" s="49">
        <f>VLOOKUP($A28,'RevPAR Raw Data'!$B$6:$BE$43,'RevPAR Raw Data'!BC$1,FALSE)</f>
        <v>-3.1273338674047602</v>
      </c>
      <c r="BN28" s="50">
        <f>VLOOKUP($A28,'RevPAR Raw Data'!$B$6:$BE$43,'RevPAR Raw Data'!BE$1,FALSE)</f>
        <v>-8.5657466237126094</v>
      </c>
    </row>
    <row r="29" spans="1:66" x14ac:dyDescent="0.4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46</v>
      </c>
      <c r="B30" s="47">
        <f>VLOOKUP($A30,'Occupancy Raw Data'!$B$8:$BE$45,'Occupancy Raw Data'!AG$3,FALSE)</f>
        <v>33.380630604435801</v>
      </c>
      <c r="C30" s="48">
        <f>VLOOKUP($A30,'Occupancy Raw Data'!$B$8:$BE$45,'Occupancy Raw Data'!AH$3,FALSE)</f>
        <v>43.279329154115402</v>
      </c>
      <c r="D30" s="48">
        <f>VLOOKUP($A30,'Occupancy Raw Data'!$B$8:$BE$45,'Occupancy Raw Data'!AI$3,FALSE)</f>
        <v>48.500831579069697</v>
      </c>
      <c r="E30" s="48">
        <f>VLOOKUP($A30,'Occupancy Raw Data'!$B$8:$BE$45,'Occupancy Raw Data'!AJ$3,FALSE)</f>
        <v>49.994184761749601</v>
      </c>
      <c r="F30" s="48">
        <f>VLOOKUP($A30,'Occupancy Raw Data'!$B$8:$BE$45,'Occupancy Raw Data'!AK$3,FALSE)</f>
        <v>48.349053860736603</v>
      </c>
      <c r="G30" s="49">
        <f>VLOOKUP($A30,'Occupancy Raw Data'!$B$8:$BE$45,'Occupancy Raw Data'!AL$3,FALSE)</f>
        <v>44.700805992021401</v>
      </c>
      <c r="H30" s="48">
        <f>VLOOKUP($A30,'Occupancy Raw Data'!$B$8:$BE$45,'Occupancy Raw Data'!AN$3,FALSE)</f>
        <v>47.216245449576</v>
      </c>
      <c r="I30" s="48">
        <f>VLOOKUP($A30,'Occupancy Raw Data'!$B$8:$BE$45,'Occupancy Raw Data'!AO$3,FALSE)</f>
        <v>42.835626475616699</v>
      </c>
      <c r="J30" s="49">
        <f>VLOOKUP($A30,'Occupancy Raw Data'!$B$8:$BE$45,'Occupancy Raw Data'!AP$3,FALSE)</f>
        <v>45.0259359625963</v>
      </c>
      <c r="K30" s="50">
        <f>VLOOKUP($A30,'Occupancy Raw Data'!$B$8:$BE$45,'Occupancy Raw Data'!AR$3,FALSE)</f>
        <v>44.793700269328603</v>
      </c>
      <c r="M30" s="47">
        <f>VLOOKUP($A30,'Occupancy Raw Data'!$B$8:$BE$45,'Occupancy Raw Data'!AT$3,FALSE)</f>
        <v>-5.7789189987862999</v>
      </c>
      <c r="N30" s="48">
        <f>VLOOKUP($A30,'Occupancy Raw Data'!$B$8:$BE$45,'Occupancy Raw Data'!AU$3,FALSE)</f>
        <v>-7.0312752600776802</v>
      </c>
      <c r="O30" s="48">
        <f>VLOOKUP($A30,'Occupancy Raw Data'!$B$8:$BE$45,'Occupancy Raw Data'!AV$3,FALSE)</f>
        <v>-3.53255509366757</v>
      </c>
      <c r="P30" s="48">
        <f>VLOOKUP($A30,'Occupancy Raw Data'!$B$8:$BE$45,'Occupancy Raw Data'!AW$3,FALSE)</f>
        <v>1.0712675447367299</v>
      </c>
      <c r="Q30" s="48">
        <f>VLOOKUP($A30,'Occupancy Raw Data'!$B$8:$BE$45,'Occupancy Raw Data'!AX$3,FALSE)</f>
        <v>4.7073522237720402</v>
      </c>
      <c r="R30" s="49">
        <f>VLOOKUP($A30,'Occupancy Raw Data'!$B$8:$BE$45,'Occupancy Raw Data'!AY$3,FALSE)</f>
        <v>-1.9276758802298</v>
      </c>
      <c r="S30" s="48">
        <f>VLOOKUP($A30,'Occupancy Raw Data'!$B$8:$BE$45,'Occupancy Raw Data'!BA$3,FALSE)</f>
        <v>4.6644056054774001</v>
      </c>
      <c r="T30" s="48">
        <f>VLOOKUP($A30,'Occupancy Raw Data'!$B$8:$BE$45,'Occupancy Raw Data'!BB$3,FALSE)</f>
        <v>-2.9806588384223098</v>
      </c>
      <c r="U30" s="49">
        <f>VLOOKUP($A30,'Occupancy Raw Data'!$B$8:$BE$45,'Occupancy Raw Data'!BC$3,FALSE)</f>
        <v>0.88300056801147797</v>
      </c>
      <c r="V30" s="50">
        <f>VLOOKUP($A30,'Occupancy Raw Data'!$B$8:$BE$45,'Occupancy Raw Data'!BE$3,FALSE)</f>
        <v>-1.136506382826</v>
      </c>
      <c r="X30" s="51">
        <f>VLOOKUP($A30,'ADR Raw Data'!$B$6:$BE$43,'ADR Raw Data'!AG$1,FALSE)</f>
        <v>97.344654715863498</v>
      </c>
      <c r="Y30" s="52">
        <f>VLOOKUP($A30,'ADR Raw Data'!$B$6:$BE$43,'ADR Raw Data'!AH$1,FALSE)</f>
        <v>100.09474349672099</v>
      </c>
      <c r="Z30" s="52">
        <f>VLOOKUP($A30,'ADR Raw Data'!$B$6:$BE$43,'ADR Raw Data'!AI$1,FALSE)</f>
        <v>101.23804599354899</v>
      </c>
      <c r="AA30" s="52">
        <f>VLOOKUP($A30,'ADR Raw Data'!$B$6:$BE$43,'ADR Raw Data'!AJ$1,FALSE)</f>
        <v>100.938182526665</v>
      </c>
      <c r="AB30" s="52">
        <f>VLOOKUP($A30,'ADR Raw Data'!$B$6:$BE$43,'ADR Raw Data'!AK$1,FALSE)</f>
        <v>102.92283190204699</v>
      </c>
      <c r="AC30" s="53">
        <f>VLOOKUP($A30,'ADR Raw Data'!$B$6:$BE$43,'ADR Raw Data'!AL$1,FALSE)</f>
        <v>100.73255691545501</v>
      </c>
      <c r="AD30" s="52">
        <f>VLOOKUP($A30,'ADR Raw Data'!$B$6:$BE$43,'ADR Raw Data'!AN$1,FALSE)</f>
        <v>114.762440943912</v>
      </c>
      <c r="AE30" s="52">
        <f>VLOOKUP($A30,'ADR Raw Data'!$B$6:$BE$43,'ADR Raw Data'!AO$1,FALSE)</f>
        <v>115.174686061823</v>
      </c>
      <c r="AF30" s="53">
        <f>VLOOKUP($A30,'ADR Raw Data'!$B$6:$BE$43,'ADR Raw Data'!AP$1,FALSE)</f>
        <v>114.958536566465</v>
      </c>
      <c r="AG30" s="54">
        <f>VLOOKUP($A30,'ADR Raw Data'!$B$6:$BE$43,'ADR Raw Data'!AR$1,FALSE)</f>
        <v>104.818195520375</v>
      </c>
      <c r="AH30" s="65"/>
      <c r="AI30" s="47">
        <f>VLOOKUP($A30,'ADR Raw Data'!$B$6:$BE$43,'ADR Raw Data'!AT$1,FALSE)</f>
        <v>3.6484802097214701</v>
      </c>
      <c r="AJ30" s="48">
        <f>VLOOKUP($A30,'ADR Raw Data'!$B$6:$BE$43,'ADR Raw Data'!AU$1,FALSE)</f>
        <v>4.1417432811612702</v>
      </c>
      <c r="AK30" s="48">
        <f>VLOOKUP($A30,'ADR Raw Data'!$B$6:$BE$43,'ADR Raw Data'!AV$1,FALSE)</f>
        <v>2.9065053925683801</v>
      </c>
      <c r="AL30" s="48">
        <f>VLOOKUP($A30,'ADR Raw Data'!$B$6:$BE$43,'ADR Raw Data'!AW$1,FALSE)</f>
        <v>2.7450437528057199</v>
      </c>
      <c r="AM30" s="48">
        <f>VLOOKUP($A30,'ADR Raw Data'!$B$6:$BE$43,'ADR Raw Data'!AX$1,FALSE)</f>
        <v>3.4363070556208499</v>
      </c>
      <c r="AN30" s="49">
        <f>VLOOKUP($A30,'ADR Raw Data'!$B$6:$BE$43,'ADR Raw Data'!AY$1,FALSE)</f>
        <v>3.3994766629753599</v>
      </c>
      <c r="AO30" s="48">
        <f>VLOOKUP($A30,'ADR Raw Data'!$B$6:$BE$43,'ADR Raw Data'!BA$1,FALSE)</f>
        <v>3.9808940218627602</v>
      </c>
      <c r="AP30" s="48">
        <f>VLOOKUP($A30,'ADR Raw Data'!$B$6:$BE$43,'ADR Raw Data'!BB$1,FALSE)</f>
        <v>1.33853224814655</v>
      </c>
      <c r="AQ30" s="49">
        <f>VLOOKUP($A30,'ADR Raw Data'!$B$6:$BE$43,'ADR Raw Data'!BC$1,FALSE)</f>
        <v>2.64758295544293</v>
      </c>
      <c r="AR30" s="50">
        <f>VLOOKUP($A30,'ADR Raw Data'!$B$6:$BE$43,'ADR Raw Data'!BE$1,FALSE)</f>
        <v>3.2457772002488099</v>
      </c>
      <c r="AT30" s="51">
        <f>VLOOKUP($A30,'RevPAR Raw Data'!$B$6:$BE$43,'RevPAR Raw Data'!AG$1,FALSE)</f>
        <v>32.494259603865899</v>
      </c>
      <c r="AU30" s="52">
        <f>VLOOKUP($A30,'RevPAR Raw Data'!$B$6:$BE$43,'RevPAR Raw Data'!AH$1,FALSE)</f>
        <v>43.320333503913602</v>
      </c>
      <c r="AV30" s="52">
        <f>VLOOKUP($A30,'RevPAR Raw Data'!$B$6:$BE$43,'RevPAR Raw Data'!AI$1,FALSE)</f>
        <v>49.1012941812726</v>
      </c>
      <c r="AW30" s="52">
        <f>VLOOKUP($A30,'RevPAR Raw Data'!$B$6:$BE$43,'RevPAR Raw Data'!AJ$1,FALSE)</f>
        <v>50.463221467533501</v>
      </c>
      <c r="AX30" s="52">
        <f>VLOOKUP($A30,'RevPAR Raw Data'!$B$6:$BE$43,'RevPAR Raw Data'!AK$1,FALSE)</f>
        <v>49.7622154313162</v>
      </c>
      <c r="AY30" s="53">
        <f>VLOOKUP($A30,'RevPAR Raw Data'!$B$6:$BE$43,'RevPAR Raw Data'!AL$1,FALSE)</f>
        <v>45.028264837580302</v>
      </c>
      <c r="AZ30" s="52">
        <f>VLOOKUP($A30,'RevPAR Raw Data'!$B$6:$BE$43,'RevPAR Raw Data'!AN$1,FALSE)</f>
        <v>54.186515800002297</v>
      </c>
      <c r="BA30" s="52">
        <f>VLOOKUP($A30,'RevPAR Raw Data'!$B$6:$BE$43,'RevPAR Raw Data'!AO$1,FALSE)</f>
        <v>49.335798315906999</v>
      </c>
      <c r="BB30" s="53">
        <f>VLOOKUP($A30,'RevPAR Raw Data'!$B$6:$BE$43,'RevPAR Raw Data'!AP$1,FALSE)</f>
        <v>51.761157057954598</v>
      </c>
      <c r="BC30" s="54">
        <f>VLOOKUP($A30,'RevPAR Raw Data'!$B$6:$BE$43,'RevPAR Raw Data'!AR$1,FALSE)</f>
        <v>46.951948329115901</v>
      </c>
      <c r="BE30" s="47">
        <f>VLOOKUP($A30,'RevPAR Raw Data'!$B$6:$BE$43,'RevPAR Raw Data'!AT$1,FALSE)</f>
        <v>-2.3412815050713802</v>
      </c>
      <c r="BF30" s="48">
        <f>VLOOKUP($A30,'RevPAR Raw Data'!$B$6:$BE$43,'RevPAR Raw Data'!AU$1,FALSE)</f>
        <v>-3.1807493495806298</v>
      </c>
      <c r="BG30" s="48">
        <f>VLOOKUP($A30,'RevPAR Raw Data'!$B$6:$BE$43,'RevPAR Raw Data'!AV$1,FALSE)</f>
        <v>-0.72872360539209102</v>
      </c>
      <c r="BH30" s="48">
        <f>VLOOKUP($A30,'RevPAR Raw Data'!$B$6:$BE$43,'RevPAR Raw Data'!AW$1,FALSE)</f>
        <v>3.84571806035509</v>
      </c>
      <c r="BI30" s="48">
        <f>VLOOKUP($A30,'RevPAR Raw Data'!$B$6:$BE$43,'RevPAR Raw Data'!AX$1,FALSE)</f>
        <v>8.3054183559913</v>
      </c>
      <c r="BJ30" s="49">
        <f>VLOOKUP($A30,'RevPAR Raw Data'!$B$6:$BE$43,'RevPAR Raw Data'!AY$1,FALSE)</f>
        <v>1.4062698910593401</v>
      </c>
      <c r="BK30" s="48">
        <f>VLOOKUP($A30,'RevPAR Raw Data'!$B$6:$BE$43,'RevPAR Raw Data'!BA$1,FALSE)</f>
        <v>8.8309846712440496</v>
      </c>
      <c r="BL30" s="48">
        <f>VLOOKUP($A30,'RevPAR Raw Data'!$B$6:$BE$43,'RevPAR Raw Data'!BB$1,FALSE)</f>
        <v>-1.68202367003527</v>
      </c>
      <c r="BM30" s="49">
        <f>VLOOKUP($A30,'RevPAR Raw Data'!$B$6:$BE$43,'RevPAR Raw Data'!BC$1,FALSE)</f>
        <v>3.5539616959895399</v>
      </c>
      <c r="BN30" s="50">
        <f>VLOOKUP($A30,'RevPAR Raw Data'!$B$6:$BE$43,'RevPAR Raw Data'!BE$1,FALSE)</f>
        <v>2.0723823523696701</v>
      </c>
    </row>
    <row r="31" spans="1:66" x14ac:dyDescent="0.45">
      <c r="A31" s="63" t="s">
        <v>70</v>
      </c>
      <c r="B31" s="47">
        <f>VLOOKUP($A31,'Occupancy Raw Data'!$B$8:$BE$45,'Occupancy Raw Data'!AG$3,FALSE)</f>
        <v>33.589750253384899</v>
      </c>
      <c r="C31" s="48">
        <f>VLOOKUP($A31,'Occupancy Raw Data'!$B$8:$BE$45,'Occupancy Raw Data'!AH$3,FALSE)</f>
        <v>43.131318381454797</v>
      </c>
      <c r="D31" s="48">
        <f>VLOOKUP($A31,'Occupancy Raw Data'!$B$8:$BE$45,'Occupancy Raw Data'!AI$3,FALSE)</f>
        <v>47.676654798721302</v>
      </c>
      <c r="E31" s="48">
        <f>VLOOKUP($A31,'Occupancy Raw Data'!$B$8:$BE$45,'Occupancy Raw Data'!AJ$3,FALSE)</f>
        <v>48.831830349021502</v>
      </c>
      <c r="F31" s="48">
        <f>VLOOKUP($A31,'Occupancy Raw Data'!$B$8:$BE$45,'Occupancy Raw Data'!AK$3,FALSE)</f>
        <v>46.070583954884398</v>
      </c>
      <c r="G31" s="49">
        <f>VLOOKUP($A31,'Occupancy Raw Data'!$B$8:$BE$45,'Occupancy Raw Data'!AL$3,FALSE)</f>
        <v>43.860027547493402</v>
      </c>
      <c r="H31" s="48">
        <f>VLOOKUP($A31,'Occupancy Raw Data'!$B$8:$BE$45,'Occupancy Raw Data'!AN$3,FALSE)</f>
        <v>44.163049975311203</v>
      </c>
      <c r="I31" s="48">
        <f>VLOOKUP($A31,'Occupancy Raw Data'!$B$8:$BE$45,'Occupancy Raw Data'!AO$3,FALSE)</f>
        <v>40.720912705631598</v>
      </c>
      <c r="J31" s="49">
        <f>VLOOKUP($A31,'Occupancy Raw Data'!$B$8:$BE$45,'Occupancy Raw Data'!AP$3,FALSE)</f>
        <v>42.441981340471401</v>
      </c>
      <c r="K31" s="50">
        <f>VLOOKUP($A31,'Occupancy Raw Data'!$B$8:$BE$45,'Occupancy Raw Data'!AR$3,FALSE)</f>
        <v>43.454871488344203</v>
      </c>
      <c r="M31" s="47">
        <f>VLOOKUP($A31,'Occupancy Raw Data'!$B$8:$BE$45,'Occupancy Raw Data'!AT$3,FALSE)</f>
        <v>-1.70621328374295</v>
      </c>
      <c r="N31" s="48">
        <f>VLOOKUP($A31,'Occupancy Raw Data'!$B$8:$BE$45,'Occupancy Raw Data'!AU$3,FALSE)</f>
        <v>-3.2922424740881402</v>
      </c>
      <c r="O31" s="48">
        <f>VLOOKUP($A31,'Occupancy Raw Data'!$B$8:$BE$45,'Occupancy Raw Data'!AV$3,FALSE)</f>
        <v>6.3430031744145701E-2</v>
      </c>
      <c r="P31" s="48">
        <f>VLOOKUP($A31,'Occupancy Raw Data'!$B$8:$BE$45,'Occupancy Raw Data'!AW$3,FALSE)</f>
        <v>4.7015769601087598</v>
      </c>
      <c r="Q31" s="48">
        <f>VLOOKUP($A31,'Occupancy Raw Data'!$B$8:$BE$45,'Occupancy Raw Data'!AX$3,FALSE)</f>
        <v>7.4352684652517604</v>
      </c>
      <c r="R31" s="49">
        <f>VLOOKUP($A31,'Occupancy Raw Data'!$B$8:$BE$45,'Occupancy Raw Data'!AY$3,FALSE)</f>
        <v>1.5559909956690201</v>
      </c>
      <c r="S31" s="48">
        <f>VLOOKUP($A31,'Occupancy Raw Data'!$B$8:$BE$45,'Occupancy Raw Data'!BA$3,FALSE)</f>
        <v>5.94183753181097</v>
      </c>
      <c r="T31" s="48">
        <f>VLOOKUP($A31,'Occupancy Raw Data'!$B$8:$BE$45,'Occupancy Raw Data'!BB$3,FALSE)</f>
        <v>-2.1174156338916399</v>
      </c>
      <c r="U31" s="49">
        <f>VLOOKUP($A31,'Occupancy Raw Data'!$B$8:$BE$45,'Occupancy Raw Data'!BC$3,FALSE)</f>
        <v>1.91629110672717</v>
      </c>
      <c r="V31" s="50">
        <f>VLOOKUP($A31,'Occupancy Raw Data'!$B$8:$BE$45,'Occupancy Raw Data'!BE$3,FALSE)</f>
        <v>1.6567058451185299</v>
      </c>
      <c r="X31" s="51">
        <f>VLOOKUP($A31,'ADR Raw Data'!$B$6:$BE$43,'ADR Raw Data'!AG$1,FALSE)</f>
        <v>98.760983752417701</v>
      </c>
      <c r="Y31" s="52">
        <f>VLOOKUP($A31,'ADR Raw Data'!$B$6:$BE$43,'ADR Raw Data'!AH$1,FALSE)</f>
        <v>101.678490946886</v>
      </c>
      <c r="Z31" s="52">
        <f>VLOOKUP($A31,'ADR Raw Data'!$B$6:$BE$43,'ADR Raw Data'!AI$1,FALSE)</f>
        <v>102.179597448965</v>
      </c>
      <c r="AA31" s="52">
        <f>VLOOKUP($A31,'ADR Raw Data'!$B$6:$BE$43,'ADR Raw Data'!AJ$1,FALSE)</f>
        <v>101.286454497072</v>
      </c>
      <c r="AB31" s="52">
        <f>VLOOKUP($A31,'ADR Raw Data'!$B$6:$BE$43,'ADR Raw Data'!AK$1,FALSE)</f>
        <v>103.270406148639</v>
      </c>
      <c r="AC31" s="53">
        <f>VLOOKUP($A31,'ADR Raw Data'!$B$6:$BE$43,'ADR Raw Data'!AL$1,FALSE)</f>
        <v>101.58769916276</v>
      </c>
      <c r="AD31" s="52">
        <f>VLOOKUP($A31,'ADR Raw Data'!$B$6:$BE$43,'ADR Raw Data'!AN$1,FALSE)</f>
        <v>117.400359843469</v>
      </c>
      <c r="AE31" s="52">
        <f>VLOOKUP($A31,'ADR Raw Data'!$B$6:$BE$43,'ADR Raw Data'!AO$1,FALSE)</f>
        <v>117.718163252281</v>
      </c>
      <c r="AF31" s="53">
        <f>VLOOKUP($A31,'ADR Raw Data'!$B$6:$BE$43,'ADR Raw Data'!AP$1,FALSE)</f>
        <v>117.552817910447</v>
      </c>
      <c r="AG31" s="54">
        <f>VLOOKUP($A31,'ADR Raw Data'!$B$6:$BE$43,'ADR Raw Data'!AR$1,FALSE)</f>
        <v>106.04283847514201</v>
      </c>
      <c r="AH31" s="65"/>
      <c r="AI31" s="47">
        <f>VLOOKUP($A31,'ADR Raw Data'!$B$6:$BE$43,'ADR Raw Data'!AT$1,FALSE)</f>
        <v>3.8249328387062</v>
      </c>
      <c r="AJ31" s="48">
        <f>VLOOKUP($A31,'ADR Raw Data'!$B$6:$BE$43,'ADR Raw Data'!AU$1,FALSE)</f>
        <v>5.5474983054158198</v>
      </c>
      <c r="AK31" s="48">
        <f>VLOOKUP($A31,'ADR Raw Data'!$B$6:$BE$43,'ADR Raw Data'!AV$1,FALSE)</f>
        <v>4.5283453534467304</v>
      </c>
      <c r="AL31" s="48">
        <f>VLOOKUP($A31,'ADR Raw Data'!$B$6:$BE$43,'ADR Raw Data'!AW$1,FALSE)</f>
        <v>3.1213179077445701</v>
      </c>
      <c r="AM31" s="48">
        <f>VLOOKUP($A31,'ADR Raw Data'!$B$6:$BE$43,'ADR Raw Data'!AX$1,FALSE)</f>
        <v>4.2395824469512</v>
      </c>
      <c r="AN31" s="49">
        <f>VLOOKUP($A31,'ADR Raw Data'!$B$6:$BE$43,'ADR Raw Data'!AY$1,FALSE)</f>
        <v>4.2927135744558997</v>
      </c>
      <c r="AO31" s="48">
        <f>VLOOKUP($A31,'ADR Raw Data'!$B$6:$BE$43,'ADR Raw Data'!BA$1,FALSE)</f>
        <v>5.9219668423330898</v>
      </c>
      <c r="AP31" s="48">
        <f>VLOOKUP($A31,'ADR Raw Data'!$B$6:$BE$43,'ADR Raw Data'!BB$1,FALSE)</f>
        <v>2.71089598180084</v>
      </c>
      <c r="AQ31" s="49">
        <f>VLOOKUP($A31,'ADR Raw Data'!$B$6:$BE$43,'ADR Raw Data'!BC$1,FALSE)</f>
        <v>4.2856025760189196</v>
      </c>
      <c r="AR31" s="50">
        <f>VLOOKUP($A31,'ADR Raw Data'!$B$6:$BE$43,'ADR Raw Data'!BE$1,FALSE)</f>
        <v>4.2998962187096703</v>
      </c>
      <c r="AT31" s="51">
        <f>VLOOKUP($A31,'RevPAR Raw Data'!$B$6:$BE$43,'RevPAR Raw Data'!AG$1,FALSE)</f>
        <v>33.173567790223203</v>
      </c>
      <c r="AU31" s="52">
        <f>VLOOKUP($A31,'RevPAR Raw Data'!$B$6:$BE$43,'RevPAR Raw Data'!AH$1,FALSE)</f>
        <v>43.8552736557602</v>
      </c>
      <c r="AV31" s="52">
        <f>VLOOKUP($A31,'RevPAR Raw Data'!$B$6:$BE$43,'RevPAR Raw Data'!AI$1,FALSE)</f>
        <v>48.715813950466398</v>
      </c>
      <c r="AW31" s="52">
        <f>VLOOKUP($A31,'RevPAR Raw Data'!$B$6:$BE$43,'RevPAR Raw Data'!AJ$1,FALSE)</f>
        <v>49.460029626549499</v>
      </c>
      <c r="AX31" s="52">
        <f>VLOOKUP($A31,'RevPAR Raw Data'!$B$6:$BE$43,'RevPAR Raw Data'!AK$1,FALSE)</f>
        <v>47.577279165258901</v>
      </c>
      <c r="AY31" s="53">
        <f>VLOOKUP($A31,'RevPAR Raw Data'!$B$6:$BE$43,'RevPAR Raw Data'!AL$1,FALSE)</f>
        <v>44.5563928376517</v>
      </c>
      <c r="AZ31" s="52">
        <f>VLOOKUP($A31,'RevPAR Raw Data'!$B$6:$BE$43,'RevPAR Raw Data'!AN$1,FALSE)</f>
        <v>51.847579588866601</v>
      </c>
      <c r="BA31" s="52">
        <f>VLOOKUP($A31,'RevPAR Raw Data'!$B$6:$BE$43,'RevPAR Raw Data'!AO$1,FALSE)</f>
        <v>47.935910496634499</v>
      </c>
      <c r="BB31" s="53">
        <f>VLOOKUP($A31,'RevPAR Raw Data'!$B$6:$BE$43,'RevPAR Raw Data'!AP$1,FALSE)</f>
        <v>49.8917450427505</v>
      </c>
      <c r="BC31" s="54">
        <f>VLOOKUP($A31,'RevPAR Raw Data'!$B$6:$BE$43,'RevPAR Raw Data'!AR$1,FALSE)</f>
        <v>46.080779181965603</v>
      </c>
      <c r="BE31" s="47">
        <f>VLOOKUP($A31,'RevPAR Raw Data'!$B$6:$BE$43,'RevPAR Raw Data'!AT$1,FALSE)</f>
        <v>2.0534580427749902</v>
      </c>
      <c r="BF31" s="48">
        <f>VLOOKUP($A31,'RevPAR Raw Data'!$B$6:$BE$43,'RevPAR Raw Data'!AU$1,FALSE)</f>
        <v>2.0726187358674601</v>
      </c>
      <c r="BG31" s="48">
        <f>VLOOKUP($A31,'RevPAR Raw Data'!$B$6:$BE$43,'RevPAR Raw Data'!AV$1,FALSE)</f>
        <v>4.5946477160860502</v>
      </c>
      <c r="BH31" s="48">
        <f>VLOOKUP($A31,'RevPAR Raw Data'!$B$6:$BE$43,'RevPAR Raw Data'!AW$1,FALSE)</f>
        <v>7.9696460314555999</v>
      </c>
      <c r="BI31" s="48">
        <f>VLOOKUP($A31,'RevPAR Raw Data'!$B$6:$BE$43,'RevPAR Raw Data'!AX$1,FALSE)</f>
        <v>11.9900752489394</v>
      </c>
      <c r="BJ31" s="49">
        <f>VLOOKUP($A31,'RevPAR Raw Data'!$B$6:$BE$43,'RevPAR Raw Data'!AY$1,FALSE)</f>
        <v>5.9154988068133196</v>
      </c>
      <c r="BK31" s="48">
        <f>VLOOKUP($A31,'RevPAR Raw Data'!$B$6:$BE$43,'RevPAR Raw Data'!BA$1,FALSE)</f>
        <v>12.2156780226032</v>
      </c>
      <c r="BL31" s="48">
        <f>VLOOKUP($A31,'RevPAR Raw Data'!$B$6:$BE$43,'RevPAR Raw Data'!BB$1,FALSE)</f>
        <v>0.53607941257201697</v>
      </c>
      <c r="BM31" s="49">
        <f>VLOOKUP($A31,'RevPAR Raw Data'!$B$6:$BE$43,'RevPAR Raw Data'!BC$1,FALSE)</f>
        <v>6.2840183037800204</v>
      </c>
      <c r="BN31" s="50">
        <f>VLOOKUP($A31,'RevPAR Raw Data'!$B$6:$BE$43,'RevPAR Raw Data'!BE$1,FALSE)</f>
        <v>6.0278386958176</v>
      </c>
    </row>
    <row r="32" spans="1:66" x14ac:dyDescent="0.45">
      <c r="A32" s="63" t="s">
        <v>52</v>
      </c>
      <c r="B32" s="47">
        <f>VLOOKUP($A32,'Occupancy Raw Data'!$B$8:$BE$45,'Occupancy Raw Data'!AG$3,FALSE)</f>
        <v>30.763090676883699</v>
      </c>
      <c r="C32" s="48">
        <f>VLOOKUP($A32,'Occupancy Raw Data'!$B$8:$BE$45,'Occupancy Raw Data'!AH$3,FALSE)</f>
        <v>43.917624521072703</v>
      </c>
      <c r="D32" s="48">
        <f>VLOOKUP($A32,'Occupancy Raw Data'!$B$8:$BE$45,'Occupancy Raw Data'!AI$3,FALSE)</f>
        <v>50.151660280970603</v>
      </c>
      <c r="E32" s="48">
        <f>VLOOKUP($A32,'Occupancy Raw Data'!$B$8:$BE$45,'Occupancy Raw Data'!AJ$3,FALSE)</f>
        <v>48.323754789272002</v>
      </c>
      <c r="F32" s="48">
        <f>VLOOKUP($A32,'Occupancy Raw Data'!$B$8:$BE$45,'Occupancy Raw Data'!AK$3,FALSE)</f>
        <v>43.534482758620598</v>
      </c>
      <c r="G32" s="49">
        <f>VLOOKUP($A32,'Occupancy Raw Data'!$B$8:$BE$45,'Occupancy Raw Data'!AL$3,FALSE)</f>
        <v>43.3381226053639</v>
      </c>
      <c r="H32" s="48">
        <f>VLOOKUP($A32,'Occupancy Raw Data'!$B$8:$BE$45,'Occupancy Raw Data'!AN$3,FALSE)</f>
        <v>43.8617496807151</v>
      </c>
      <c r="I32" s="48">
        <f>VLOOKUP($A32,'Occupancy Raw Data'!$B$8:$BE$45,'Occupancy Raw Data'!AO$3,FALSE)</f>
        <v>39.224137931034399</v>
      </c>
      <c r="J32" s="49">
        <f>VLOOKUP($A32,'Occupancy Raw Data'!$B$8:$BE$45,'Occupancy Raw Data'!AP$3,FALSE)</f>
        <v>41.542943805874799</v>
      </c>
      <c r="K32" s="50">
        <f>VLOOKUP($A32,'Occupancy Raw Data'!$B$8:$BE$45,'Occupancy Raw Data'!AR$3,FALSE)</f>
        <v>42.825214376938497</v>
      </c>
      <c r="M32" s="47">
        <f>VLOOKUP($A32,'Occupancy Raw Data'!$B$8:$BE$45,'Occupancy Raw Data'!AT$3,FALSE)</f>
        <v>-16.4157766756115</v>
      </c>
      <c r="N32" s="48">
        <f>VLOOKUP($A32,'Occupancy Raw Data'!$B$8:$BE$45,'Occupancy Raw Data'!AU$3,FALSE)</f>
        <v>-3.7922926011185698</v>
      </c>
      <c r="O32" s="48">
        <f>VLOOKUP($A32,'Occupancy Raw Data'!$B$8:$BE$45,'Occupancy Raw Data'!AV$3,FALSE)</f>
        <v>1.5313942911938301</v>
      </c>
      <c r="P32" s="48">
        <f>VLOOKUP($A32,'Occupancy Raw Data'!$B$8:$BE$45,'Occupancy Raw Data'!AW$3,FALSE)</f>
        <v>6.8156329821200501</v>
      </c>
      <c r="Q32" s="48">
        <f>VLOOKUP($A32,'Occupancy Raw Data'!$B$8:$BE$45,'Occupancy Raw Data'!AX$3,FALSE)</f>
        <v>5.8798537693903699</v>
      </c>
      <c r="R32" s="49">
        <f>VLOOKUP($A32,'Occupancy Raw Data'!$B$8:$BE$45,'Occupancy Raw Data'!AY$3,FALSE)</f>
        <v>-0.69451857110822601</v>
      </c>
      <c r="S32" s="48">
        <f>VLOOKUP($A32,'Occupancy Raw Data'!$B$8:$BE$45,'Occupancy Raw Data'!BA$3,FALSE)</f>
        <v>-2.57365719908131</v>
      </c>
      <c r="T32" s="48">
        <f>VLOOKUP($A32,'Occupancy Raw Data'!$B$8:$BE$45,'Occupancy Raw Data'!BB$3,FALSE)</f>
        <v>-14.5737728125331</v>
      </c>
      <c r="U32" s="49">
        <f>VLOOKUP($A32,'Occupancy Raw Data'!$B$8:$BE$45,'Occupancy Raw Data'!BC$3,FALSE)</f>
        <v>-8.63279313587865</v>
      </c>
      <c r="V32" s="50">
        <f>VLOOKUP($A32,'Occupancy Raw Data'!$B$8:$BE$45,'Occupancy Raw Data'!BE$3,FALSE)</f>
        <v>-3.0296136653895198</v>
      </c>
      <c r="X32" s="51">
        <f>VLOOKUP($A32,'ADR Raw Data'!$B$6:$BE$43,'ADR Raw Data'!AG$1,FALSE)</f>
        <v>92.921676180591504</v>
      </c>
      <c r="Y32" s="52">
        <f>VLOOKUP($A32,'ADR Raw Data'!$B$6:$BE$43,'ADR Raw Data'!AH$1,FALSE)</f>
        <v>99.812462740821502</v>
      </c>
      <c r="Z32" s="52">
        <f>VLOOKUP($A32,'ADR Raw Data'!$B$6:$BE$43,'ADR Raw Data'!AI$1,FALSE)</f>
        <v>102.10037561674299</v>
      </c>
      <c r="AA32" s="52">
        <f>VLOOKUP($A32,'ADR Raw Data'!$B$6:$BE$43,'ADR Raw Data'!AJ$1,FALSE)</f>
        <v>101.80018830525199</v>
      </c>
      <c r="AB32" s="52">
        <f>VLOOKUP($A32,'ADR Raw Data'!$B$6:$BE$43,'ADR Raw Data'!AK$1,FALSE)</f>
        <v>99.726004767143294</v>
      </c>
      <c r="AC32" s="53">
        <f>VLOOKUP($A32,'ADR Raw Data'!$B$6:$BE$43,'ADR Raw Data'!AL$1,FALSE)</f>
        <v>99.789624636239694</v>
      </c>
      <c r="AD32" s="52">
        <f>VLOOKUP($A32,'ADR Raw Data'!$B$6:$BE$43,'ADR Raw Data'!AN$1,FALSE)</f>
        <v>114.290569608735</v>
      </c>
      <c r="AE32" s="52">
        <f>VLOOKUP($A32,'ADR Raw Data'!$B$6:$BE$43,'ADR Raw Data'!AO$1,FALSE)</f>
        <v>112.996691086691</v>
      </c>
      <c r="AF32" s="53">
        <f>VLOOKUP($A32,'ADR Raw Data'!$B$6:$BE$43,'ADR Raw Data'!AP$1,FALSE)</f>
        <v>113.679740609088</v>
      </c>
      <c r="AG32" s="54">
        <f>VLOOKUP($A32,'ADR Raw Data'!$B$6:$BE$43,'ADR Raw Data'!AR$1,FALSE)</f>
        <v>103.639401427202</v>
      </c>
      <c r="AH32" s="65"/>
      <c r="AI32" s="47">
        <f>VLOOKUP($A32,'ADR Raw Data'!$B$6:$BE$43,'ADR Raw Data'!AT$1,FALSE)</f>
        <v>9.1679337129483202E-2</v>
      </c>
      <c r="AJ32" s="48">
        <f>VLOOKUP($A32,'ADR Raw Data'!$B$6:$BE$43,'ADR Raw Data'!AU$1,FALSE)</f>
        <v>3.3913419455509102</v>
      </c>
      <c r="AK32" s="48">
        <f>VLOOKUP($A32,'ADR Raw Data'!$B$6:$BE$43,'ADR Raw Data'!AV$1,FALSE)</f>
        <v>2.8988075342347002</v>
      </c>
      <c r="AL32" s="48">
        <f>VLOOKUP($A32,'ADR Raw Data'!$B$6:$BE$43,'ADR Raw Data'!AW$1,FALSE)</f>
        <v>2.1038462074554198</v>
      </c>
      <c r="AM32" s="48">
        <f>VLOOKUP($A32,'ADR Raw Data'!$B$6:$BE$43,'ADR Raw Data'!AX$1,FALSE)</f>
        <v>2.2301813926777299</v>
      </c>
      <c r="AN32" s="49">
        <f>VLOOKUP($A32,'ADR Raw Data'!$B$6:$BE$43,'ADR Raw Data'!AY$1,FALSE)</f>
        <v>2.4863306098437099</v>
      </c>
      <c r="AO32" s="48">
        <f>VLOOKUP($A32,'ADR Raw Data'!$B$6:$BE$43,'ADR Raw Data'!BA$1,FALSE)</f>
        <v>9.4653733807021094</v>
      </c>
      <c r="AP32" s="48">
        <f>VLOOKUP($A32,'ADR Raw Data'!$B$6:$BE$43,'ADR Raw Data'!BB$1,FALSE)</f>
        <v>3.3376877188413299</v>
      </c>
      <c r="AQ32" s="49">
        <f>VLOOKUP($A32,'ADR Raw Data'!$B$6:$BE$43,'ADR Raw Data'!BC$1,FALSE)</f>
        <v>6.3403299746060799</v>
      </c>
      <c r="AR32" s="50">
        <f>VLOOKUP($A32,'ADR Raw Data'!$B$6:$BE$43,'ADR Raw Data'!BE$1,FALSE)</f>
        <v>3.4604781485194098</v>
      </c>
      <c r="AT32" s="51">
        <f>VLOOKUP($A32,'RevPAR Raw Data'!$B$6:$BE$43,'RevPAR Raw Data'!AG$1,FALSE)</f>
        <v>28.585579501915699</v>
      </c>
      <c r="AU32" s="52">
        <f>VLOOKUP($A32,'RevPAR Raw Data'!$B$6:$BE$43,'RevPAR Raw Data'!AH$1,FALSE)</f>
        <v>43.835262611749599</v>
      </c>
      <c r="AV32" s="52">
        <f>VLOOKUP($A32,'RevPAR Raw Data'!$B$6:$BE$43,'RevPAR Raw Data'!AI$1,FALSE)</f>
        <v>51.205033524904202</v>
      </c>
      <c r="AW32" s="52">
        <f>VLOOKUP($A32,'RevPAR Raw Data'!$B$6:$BE$43,'RevPAR Raw Data'!AJ$1,FALSE)</f>
        <v>49.193673371647499</v>
      </c>
      <c r="AX32" s="52">
        <f>VLOOKUP($A32,'RevPAR Raw Data'!$B$6:$BE$43,'RevPAR Raw Data'!AK$1,FALSE)</f>
        <v>43.415200351213201</v>
      </c>
      <c r="AY32" s="53">
        <f>VLOOKUP($A32,'RevPAR Raw Data'!$B$6:$BE$43,'RevPAR Raw Data'!AL$1,FALSE)</f>
        <v>43.246949872286002</v>
      </c>
      <c r="AZ32" s="52">
        <f>VLOOKUP($A32,'RevPAR Raw Data'!$B$6:$BE$43,'RevPAR Raw Data'!AN$1,FALSE)</f>
        <v>50.1298435504469</v>
      </c>
      <c r="BA32" s="52">
        <f>VLOOKUP($A32,'RevPAR Raw Data'!$B$6:$BE$43,'RevPAR Raw Data'!AO$1,FALSE)</f>
        <v>44.321977969348602</v>
      </c>
      <c r="BB32" s="53">
        <f>VLOOKUP($A32,'RevPAR Raw Data'!$B$6:$BE$43,'RevPAR Raw Data'!AP$1,FALSE)</f>
        <v>47.225910759897801</v>
      </c>
      <c r="BC32" s="54">
        <f>VLOOKUP($A32,'RevPAR Raw Data'!$B$6:$BE$43,'RevPAR Raw Data'!AR$1,FALSE)</f>
        <v>44.383795840175097</v>
      </c>
      <c r="BE32" s="47">
        <f>VLOOKUP($A32,'RevPAR Raw Data'!$B$6:$BE$43,'RevPAR Raw Data'!AT$1,FALSE)</f>
        <v>-16.339147213722899</v>
      </c>
      <c r="BF32" s="48">
        <f>VLOOKUP($A32,'RevPAR Raw Data'!$B$6:$BE$43,'RevPAR Raw Data'!AU$1,FALSE)</f>
        <v>-0.52956026524741695</v>
      </c>
      <c r="BG32" s="48">
        <f>VLOOKUP($A32,'RevPAR Raw Data'!$B$6:$BE$43,'RevPAR Raw Data'!AV$1,FALSE)</f>
        <v>4.4745939985204997</v>
      </c>
      <c r="BH32" s="48">
        <f>VLOOKUP($A32,'RevPAR Raw Data'!$B$6:$BE$43,'RevPAR Raw Data'!AW$1,FALSE)</f>
        <v>9.0628696255838896</v>
      </c>
      <c r="BI32" s="48">
        <f>VLOOKUP($A32,'RevPAR Raw Data'!$B$6:$BE$43,'RevPAR Raw Data'!AX$1,FALSE)</f>
        <v>8.24116656674971</v>
      </c>
      <c r="BJ32" s="49">
        <f>VLOOKUP($A32,'RevPAR Raw Data'!$B$6:$BE$43,'RevPAR Raw Data'!AY$1,FALSE)</f>
        <v>1.77454401091097</v>
      </c>
      <c r="BK32" s="48">
        <f>VLOOKUP($A32,'RevPAR Raw Data'!$B$6:$BE$43,'RevPAR Raw Data'!BA$1,FALSE)</f>
        <v>6.6481099181884202</v>
      </c>
      <c r="BL32" s="48">
        <f>VLOOKUP($A32,'RevPAR Raw Data'!$B$6:$BE$43,'RevPAR Raw Data'!BB$1,FALSE)</f>
        <v>-11.722512119027501</v>
      </c>
      <c r="BM32" s="49">
        <f>VLOOKUP($A32,'RevPAR Raw Data'!$B$6:$BE$43,'RevPAR Raw Data'!BC$1,FALSE)</f>
        <v>-2.8398107321124102</v>
      </c>
      <c r="BN32" s="50">
        <f>VLOOKUP($A32,'RevPAR Raw Data'!$B$6:$BE$43,'RevPAR Raw Data'!BE$1,FALSE)</f>
        <v>0.32602536425452899</v>
      </c>
    </row>
    <row r="33" spans="1:66" x14ac:dyDescent="0.45">
      <c r="A33" s="63" t="s">
        <v>51</v>
      </c>
      <c r="B33" s="47">
        <f>VLOOKUP($A33,'Occupancy Raw Data'!$B$8:$BE$45,'Occupancy Raw Data'!AG$3,FALSE)</f>
        <v>26.6806722689075</v>
      </c>
      <c r="C33" s="48">
        <f>VLOOKUP($A33,'Occupancy Raw Data'!$B$8:$BE$45,'Occupancy Raw Data'!AH$3,FALSE)</f>
        <v>36.265172735760899</v>
      </c>
      <c r="D33" s="48">
        <f>VLOOKUP($A33,'Occupancy Raw Data'!$B$8:$BE$45,'Occupancy Raw Data'!AI$3,FALSE)</f>
        <v>43.543417366946699</v>
      </c>
      <c r="E33" s="48">
        <f>VLOOKUP($A33,'Occupancy Raw Data'!$B$8:$BE$45,'Occupancy Raw Data'!AJ$3,FALSE)</f>
        <v>45.989729225023297</v>
      </c>
      <c r="F33" s="48">
        <f>VLOOKUP($A33,'Occupancy Raw Data'!$B$8:$BE$45,'Occupancy Raw Data'!AK$3,FALSE)</f>
        <v>49.467787114845898</v>
      </c>
      <c r="G33" s="49">
        <f>VLOOKUP($A33,'Occupancy Raw Data'!$B$8:$BE$45,'Occupancy Raw Data'!AL$3,FALSE)</f>
        <v>40.3893557422969</v>
      </c>
      <c r="H33" s="48">
        <f>VLOOKUP($A33,'Occupancy Raw Data'!$B$8:$BE$45,'Occupancy Raw Data'!AN$3,FALSE)</f>
        <v>45.154061624649799</v>
      </c>
      <c r="I33" s="48">
        <f>VLOOKUP($A33,'Occupancy Raw Data'!$B$8:$BE$45,'Occupancy Raw Data'!AO$3,FALSE)</f>
        <v>36.185807656395802</v>
      </c>
      <c r="J33" s="49">
        <f>VLOOKUP($A33,'Occupancy Raw Data'!$B$8:$BE$45,'Occupancy Raw Data'!AP$3,FALSE)</f>
        <v>40.669934640522797</v>
      </c>
      <c r="K33" s="50">
        <f>VLOOKUP($A33,'Occupancy Raw Data'!$B$8:$BE$45,'Occupancy Raw Data'!AR$3,FALSE)</f>
        <v>40.469521141789997</v>
      </c>
      <c r="M33" s="47">
        <f>VLOOKUP($A33,'Occupancy Raw Data'!$B$8:$BE$45,'Occupancy Raw Data'!AT$3,FALSE)</f>
        <v>-11.738007141239001</v>
      </c>
      <c r="N33" s="48">
        <f>VLOOKUP($A33,'Occupancy Raw Data'!$B$8:$BE$45,'Occupancy Raw Data'!AU$3,FALSE)</f>
        <v>-12.3821866728643</v>
      </c>
      <c r="O33" s="48">
        <f>VLOOKUP($A33,'Occupancy Raw Data'!$B$8:$BE$45,'Occupancy Raw Data'!AV$3,FALSE)</f>
        <v>-5.50620079610791</v>
      </c>
      <c r="P33" s="48">
        <f>VLOOKUP($A33,'Occupancy Raw Data'!$B$8:$BE$45,'Occupancy Raw Data'!AW$3,FALSE)</f>
        <v>2.3658371461254601E-2</v>
      </c>
      <c r="Q33" s="48">
        <f>VLOOKUP($A33,'Occupancy Raw Data'!$B$8:$BE$45,'Occupancy Raw Data'!AX$3,FALSE)</f>
        <v>6.9674742143553399</v>
      </c>
      <c r="R33" s="49">
        <f>VLOOKUP($A33,'Occupancy Raw Data'!$B$8:$BE$45,'Occupancy Raw Data'!AY$3,FALSE)</f>
        <v>-3.8002035695742302</v>
      </c>
      <c r="S33" s="48">
        <f>VLOOKUP($A33,'Occupancy Raw Data'!$B$8:$BE$45,'Occupancy Raw Data'!BA$3,FALSE)</f>
        <v>9.1479011299713306</v>
      </c>
      <c r="T33" s="48">
        <f>VLOOKUP($A33,'Occupancy Raw Data'!$B$8:$BE$45,'Occupancy Raw Data'!BB$3,FALSE)</f>
        <v>-1.61983543417366</v>
      </c>
      <c r="U33" s="49">
        <f>VLOOKUP($A33,'Occupancy Raw Data'!$B$8:$BE$45,'Occupancy Raw Data'!BC$3,FALSE)</f>
        <v>4.0801020668910404</v>
      </c>
      <c r="V33" s="50">
        <f>VLOOKUP($A33,'Occupancy Raw Data'!$B$8:$BE$45,'Occupancy Raw Data'!BE$3,FALSE)</f>
        <v>-1.66217079504215</v>
      </c>
      <c r="X33" s="51">
        <f>VLOOKUP($A33,'ADR Raw Data'!$B$6:$BE$43,'ADR Raw Data'!AG$1,FALSE)</f>
        <v>83.428167979002595</v>
      </c>
      <c r="Y33" s="52">
        <f>VLOOKUP($A33,'ADR Raw Data'!$B$6:$BE$43,'ADR Raw Data'!AH$1,FALSE)</f>
        <v>87.041743048403703</v>
      </c>
      <c r="Z33" s="52">
        <f>VLOOKUP($A33,'ADR Raw Data'!$B$6:$BE$43,'ADR Raw Data'!AI$1,FALSE)</f>
        <v>91.220690468532197</v>
      </c>
      <c r="AA33" s="52">
        <f>VLOOKUP($A33,'ADR Raw Data'!$B$6:$BE$43,'ADR Raw Data'!AJ$1,FALSE)</f>
        <v>88.116692721551104</v>
      </c>
      <c r="AB33" s="52">
        <f>VLOOKUP($A33,'ADR Raw Data'!$B$6:$BE$43,'ADR Raw Data'!AK$1,FALSE)</f>
        <v>99.284115704039195</v>
      </c>
      <c r="AC33" s="53">
        <f>VLOOKUP($A33,'ADR Raw Data'!$B$6:$BE$43,'ADR Raw Data'!AL$1,FALSE)</f>
        <v>90.709010102411099</v>
      </c>
      <c r="AD33" s="52">
        <f>VLOOKUP($A33,'ADR Raw Data'!$B$6:$BE$43,'ADR Raw Data'!AN$1,FALSE)</f>
        <v>104.45915839536799</v>
      </c>
      <c r="AE33" s="52">
        <f>VLOOKUP($A33,'ADR Raw Data'!$B$6:$BE$43,'ADR Raw Data'!AO$1,FALSE)</f>
        <v>94.957430009031</v>
      </c>
      <c r="AF33" s="53">
        <f>VLOOKUP($A33,'ADR Raw Data'!$B$6:$BE$43,'ADR Raw Data'!AP$1,FALSE)</f>
        <v>100.232108132927</v>
      </c>
      <c r="AG33" s="54">
        <f>VLOOKUP($A33,'ADR Raw Data'!$B$6:$BE$43,'ADR Raw Data'!AR$1,FALSE)</f>
        <v>93.443369644034206</v>
      </c>
      <c r="AI33" s="47">
        <f>VLOOKUP($A33,'ADR Raw Data'!$B$6:$BE$43,'ADR Raw Data'!AT$1,FALSE)</f>
        <v>0.13410154654479001</v>
      </c>
      <c r="AJ33" s="48">
        <f>VLOOKUP($A33,'ADR Raw Data'!$B$6:$BE$43,'ADR Raw Data'!AU$1,FALSE)</f>
        <v>1.4193510311375599</v>
      </c>
      <c r="AK33" s="48">
        <f>VLOOKUP($A33,'ADR Raw Data'!$B$6:$BE$43,'ADR Raw Data'!AV$1,FALSE)</f>
        <v>4.6385513923256596</v>
      </c>
      <c r="AL33" s="48">
        <f>VLOOKUP($A33,'ADR Raw Data'!$B$6:$BE$43,'ADR Raw Data'!AW$1,FALSE)</f>
        <v>0.262757326778429</v>
      </c>
      <c r="AM33" s="48">
        <f>VLOOKUP($A33,'ADR Raw Data'!$B$6:$BE$43,'ADR Raw Data'!AX$1,FALSE)</f>
        <v>0.62544956939804897</v>
      </c>
      <c r="AN33" s="49">
        <f>VLOOKUP($A33,'ADR Raw Data'!$B$6:$BE$43,'ADR Raw Data'!AY$1,FALSE)</f>
        <v>1.8736804882948901</v>
      </c>
      <c r="AO33" s="48">
        <f>VLOOKUP($A33,'ADR Raw Data'!$B$6:$BE$43,'ADR Raw Data'!BA$1,FALSE)</f>
        <v>1.41086547753861</v>
      </c>
      <c r="AP33" s="48">
        <f>VLOOKUP($A33,'ADR Raw Data'!$B$6:$BE$43,'ADR Raw Data'!BB$1,FALSE)</f>
        <v>-1.90487505953152</v>
      </c>
      <c r="AQ33" s="49">
        <f>VLOOKUP($A33,'ADR Raw Data'!$B$6:$BE$43,'ADR Raw Data'!BC$1,FALSE)</f>
        <v>0.146229975112045</v>
      </c>
      <c r="AR33" s="50">
        <f>VLOOKUP($A33,'ADR Raw Data'!$B$6:$BE$43,'ADR Raw Data'!BE$1,FALSE)</f>
        <v>1.52762954298444</v>
      </c>
      <c r="AT33" s="51">
        <f>VLOOKUP($A33,'RevPAR Raw Data'!$B$6:$BE$43,'RevPAR Raw Data'!AG$1,FALSE)</f>
        <v>22.259196078431302</v>
      </c>
      <c r="AU33" s="52">
        <f>VLOOKUP($A33,'RevPAR Raw Data'!$B$6:$BE$43,'RevPAR Raw Data'!AH$1,FALSE)</f>
        <v>31.565838468720798</v>
      </c>
      <c r="AV33" s="52">
        <f>VLOOKUP($A33,'RevPAR Raw Data'!$B$6:$BE$43,'RevPAR Raw Data'!AI$1,FALSE)</f>
        <v>39.720605975723601</v>
      </c>
      <c r="AW33" s="52">
        <f>VLOOKUP($A33,'RevPAR Raw Data'!$B$6:$BE$43,'RevPAR Raw Data'!AJ$1,FALSE)</f>
        <v>40.524628384687198</v>
      </c>
      <c r="AX33" s="52">
        <f>VLOOKUP($A33,'RevPAR Raw Data'!$B$6:$BE$43,'RevPAR Raw Data'!AK$1,FALSE)</f>
        <v>49.113654995331402</v>
      </c>
      <c r="AY33" s="53">
        <f>VLOOKUP($A33,'RevPAR Raw Data'!$B$6:$BE$43,'RevPAR Raw Data'!AL$1,FALSE)</f>
        <v>36.6367847805788</v>
      </c>
      <c r="AZ33" s="52">
        <f>VLOOKUP($A33,'RevPAR Raw Data'!$B$6:$BE$43,'RevPAR Raw Data'!AN$1,FALSE)</f>
        <v>47.1675527544351</v>
      </c>
      <c r="BA33" s="52">
        <f>VLOOKUP($A33,'RevPAR Raw Data'!$B$6:$BE$43,'RevPAR Raw Data'!AO$1,FALSE)</f>
        <v>34.361112978524702</v>
      </c>
      <c r="BB33" s="53">
        <f>VLOOKUP($A33,'RevPAR Raw Data'!$B$6:$BE$43,'RevPAR Raw Data'!AP$1,FALSE)</f>
        <v>40.764332866479897</v>
      </c>
      <c r="BC33" s="54">
        <f>VLOOKUP($A33,'RevPAR Raw Data'!$B$6:$BE$43,'RevPAR Raw Data'!AR$1,FALSE)</f>
        <v>37.816084233693402</v>
      </c>
      <c r="BE33" s="47">
        <f>VLOOKUP($A33,'RevPAR Raw Data'!$B$6:$BE$43,'RevPAR Raw Data'!AT$1,FALSE)</f>
        <v>-11.6196464438041</v>
      </c>
      <c r="BF33" s="48">
        <f>VLOOKUP($A33,'RevPAR Raw Data'!$B$6:$BE$43,'RevPAR Raw Data'!AU$1,FALSE)</f>
        <v>-11.138582335945401</v>
      </c>
      <c r="BG33" s="48">
        <f>VLOOKUP($A33,'RevPAR Raw Data'!$B$6:$BE$43,'RevPAR Raw Data'!AV$1,FALSE)</f>
        <v>-1.1230573574743601</v>
      </c>
      <c r="BH33" s="48">
        <f>VLOOKUP($A33,'RevPAR Raw Data'!$B$6:$BE$43,'RevPAR Raw Data'!AW$1,FALSE)</f>
        <v>0.286477862344095</v>
      </c>
      <c r="BI33" s="48">
        <f>VLOOKUP($A33,'RevPAR Raw Data'!$B$6:$BE$43,'RevPAR Raw Data'!AX$1,FALSE)</f>
        <v>7.636501821225</v>
      </c>
      <c r="BJ33" s="49">
        <f>VLOOKUP($A33,'RevPAR Raw Data'!$B$6:$BE$43,'RevPAR Raw Data'!AY$1,FALSE)</f>
        <v>-1.99772675407793</v>
      </c>
      <c r="BK33" s="48">
        <f>VLOOKUP($A33,'RevPAR Raw Data'!$B$6:$BE$43,'RevPAR Raw Data'!BA$1,FALSE)</f>
        <v>10.687831186472</v>
      </c>
      <c r="BL33" s="48">
        <f>VLOOKUP($A33,'RevPAR Raw Data'!$B$6:$BE$43,'RevPAR Raw Data'!BB$1,FALSE)</f>
        <v>-3.4938546525141598</v>
      </c>
      <c r="BM33" s="49">
        <f>VLOOKUP($A33,'RevPAR Raw Data'!$B$6:$BE$43,'RevPAR Raw Data'!BC$1,FALSE)</f>
        <v>4.2322983742400497</v>
      </c>
      <c r="BN33" s="50">
        <f>VLOOKUP($A33,'RevPAR Raw Data'!$B$6:$BE$43,'RevPAR Raw Data'!BE$1,FALSE)</f>
        <v>-0.15993306417762901</v>
      </c>
    </row>
    <row r="34" spans="1:66" x14ac:dyDescent="0.45">
      <c r="A34" s="63" t="s">
        <v>50</v>
      </c>
      <c r="B34" s="47">
        <f>VLOOKUP($A34,'Occupancy Raw Data'!$B$8:$BE$45,'Occupancy Raw Data'!AG$3,FALSE)</f>
        <v>29.1568981064021</v>
      </c>
      <c r="C34" s="48">
        <f>VLOOKUP($A34,'Occupancy Raw Data'!$B$8:$BE$45,'Occupancy Raw Data'!AH$3,FALSE)</f>
        <v>38.715058611361499</v>
      </c>
      <c r="D34" s="48">
        <f>VLOOKUP($A34,'Occupancy Raw Data'!$B$8:$BE$45,'Occupancy Raw Data'!AI$3,FALSE)</f>
        <v>44.517583408476099</v>
      </c>
      <c r="E34" s="48">
        <f>VLOOKUP($A34,'Occupancy Raw Data'!$B$8:$BE$45,'Occupancy Raw Data'!AJ$3,FALSE)</f>
        <v>47.060414788097297</v>
      </c>
      <c r="F34" s="48">
        <f>VLOOKUP($A34,'Occupancy Raw Data'!$B$8:$BE$45,'Occupancy Raw Data'!AK$3,FALSE)</f>
        <v>46.735798016230802</v>
      </c>
      <c r="G34" s="49">
        <f>VLOOKUP($A34,'Occupancy Raw Data'!$B$8:$BE$45,'Occupancy Raw Data'!AL$3,FALSE)</f>
        <v>41.2371505861136</v>
      </c>
      <c r="H34" s="48">
        <f>VLOOKUP($A34,'Occupancy Raw Data'!$B$8:$BE$45,'Occupancy Raw Data'!AN$3,FALSE)</f>
        <v>50.500450856627502</v>
      </c>
      <c r="I34" s="48">
        <f>VLOOKUP($A34,'Occupancy Raw Data'!$B$8:$BE$45,'Occupancy Raw Data'!AO$3,FALSE)</f>
        <v>45.049594229035101</v>
      </c>
      <c r="J34" s="49">
        <f>VLOOKUP($A34,'Occupancy Raw Data'!$B$8:$BE$45,'Occupancy Raw Data'!AP$3,FALSE)</f>
        <v>47.775022542831302</v>
      </c>
      <c r="K34" s="50">
        <f>VLOOKUP($A34,'Occupancy Raw Data'!$B$8:$BE$45,'Occupancy Raw Data'!AR$3,FALSE)</f>
        <v>43.105114002318601</v>
      </c>
      <c r="M34" s="47">
        <f>VLOOKUP($A34,'Occupancy Raw Data'!$B$8:$BE$45,'Occupancy Raw Data'!AT$3,FALSE)</f>
        <v>-19.138399724181799</v>
      </c>
      <c r="N34" s="48">
        <f>VLOOKUP($A34,'Occupancy Raw Data'!$B$8:$BE$45,'Occupancy Raw Data'!AU$3,FALSE)</f>
        <v>-21.449580580398202</v>
      </c>
      <c r="O34" s="48">
        <f>VLOOKUP($A34,'Occupancy Raw Data'!$B$8:$BE$45,'Occupancy Raw Data'!AV$3,FALSE)</f>
        <v>-17.040066901454701</v>
      </c>
      <c r="P34" s="48">
        <f>VLOOKUP($A34,'Occupancy Raw Data'!$B$8:$BE$45,'Occupancy Raw Data'!AW$3,FALSE)</f>
        <v>-11.487091917769799</v>
      </c>
      <c r="Q34" s="48">
        <f>VLOOKUP($A34,'Occupancy Raw Data'!$B$8:$BE$45,'Occupancy Raw Data'!AX$3,FALSE)</f>
        <v>-6.3829029023838597</v>
      </c>
      <c r="R34" s="49">
        <f>VLOOKUP($A34,'Occupancy Raw Data'!$B$8:$BE$45,'Occupancy Raw Data'!AY$3,FALSE)</f>
        <v>-14.8331879853268</v>
      </c>
      <c r="S34" s="48">
        <f>VLOOKUP($A34,'Occupancy Raw Data'!$B$8:$BE$45,'Occupancy Raw Data'!BA$3,FALSE)</f>
        <v>0.86258220940246599</v>
      </c>
      <c r="T34" s="48">
        <f>VLOOKUP($A34,'Occupancy Raw Data'!$B$8:$BE$45,'Occupancy Raw Data'!BB$3,FALSE)</f>
        <v>-3.08733175785492</v>
      </c>
      <c r="U34" s="49">
        <f>VLOOKUP($A34,'Occupancy Raw Data'!$B$8:$BE$45,'Occupancy Raw Data'!BC$3,FALSE)</f>
        <v>-1.0390689189490301</v>
      </c>
      <c r="V34" s="50">
        <f>VLOOKUP($A34,'Occupancy Raw Data'!$B$8:$BE$45,'Occupancy Raw Data'!BE$3,FALSE)</f>
        <v>-10.900310227676099</v>
      </c>
      <c r="X34" s="51">
        <f>VLOOKUP($A34,'ADR Raw Data'!$B$6:$BE$43,'ADR Raw Data'!AG$1,FALSE)</f>
        <v>88.9244688418122</v>
      </c>
      <c r="Y34" s="52">
        <f>VLOOKUP($A34,'ADR Raw Data'!$B$6:$BE$43,'ADR Raw Data'!AH$1,FALSE)</f>
        <v>92.334795621287896</v>
      </c>
      <c r="Z34" s="52">
        <f>VLOOKUP($A34,'ADR Raw Data'!$B$6:$BE$43,'ADR Raw Data'!AI$1,FALSE)</f>
        <v>94.600901357099403</v>
      </c>
      <c r="AA34" s="52">
        <f>VLOOKUP($A34,'ADR Raw Data'!$B$6:$BE$43,'ADR Raw Data'!AJ$1,FALSE)</f>
        <v>96.4443973941368</v>
      </c>
      <c r="AB34" s="52">
        <f>VLOOKUP($A34,'ADR Raw Data'!$B$6:$BE$43,'ADR Raw Data'!AK$1,FALSE)</f>
        <v>96.560726413274097</v>
      </c>
      <c r="AC34" s="53">
        <f>VLOOKUP($A34,'ADR Raw Data'!$B$6:$BE$43,'ADR Raw Data'!AL$1,FALSE)</f>
        <v>94.237685646811798</v>
      </c>
      <c r="AD34" s="52">
        <f>VLOOKUP($A34,'ADR Raw Data'!$B$6:$BE$43,'ADR Raw Data'!AN$1,FALSE)</f>
        <v>109.26060530309699</v>
      </c>
      <c r="AE34" s="52">
        <f>VLOOKUP($A34,'ADR Raw Data'!$B$6:$BE$43,'ADR Raw Data'!AO$1,FALSE)</f>
        <v>108.159011208967</v>
      </c>
      <c r="AF34" s="53">
        <f>VLOOKUP($A34,'ADR Raw Data'!$B$6:$BE$43,'ADR Raw Data'!AP$1,FALSE)</f>
        <v>108.74122965129899</v>
      </c>
      <c r="AG34" s="54">
        <f>VLOOKUP($A34,'ADR Raw Data'!$B$6:$BE$43,'ADR Raw Data'!AR$1,FALSE)</f>
        <v>98.830492641015994</v>
      </c>
      <c r="AI34" s="47">
        <f>VLOOKUP($A34,'ADR Raw Data'!$B$6:$BE$43,'ADR Raw Data'!AT$1,FALSE)</f>
        <v>-3.5183410192515798</v>
      </c>
      <c r="AJ34" s="48">
        <f>VLOOKUP($A34,'ADR Raw Data'!$B$6:$BE$43,'ADR Raw Data'!AU$1,FALSE)</f>
        <v>-2.1053916859303099</v>
      </c>
      <c r="AK34" s="48">
        <f>VLOOKUP($A34,'ADR Raw Data'!$B$6:$BE$43,'ADR Raw Data'!AV$1,FALSE)</f>
        <v>-2.4408953318056801</v>
      </c>
      <c r="AL34" s="48">
        <f>VLOOKUP($A34,'ADR Raw Data'!$B$6:$BE$43,'ADR Raw Data'!AW$1,FALSE)</f>
        <v>0.73617414088147204</v>
      </c>
      <c r="AM34" s="48">
        <f>VLOOKUP($A34,'ADR Raw Data'!$B$6:$BE$43,'ADR Raw Data'!AX$1,FALSE)</f>
        <v>1.4348292487913601</v>
      </c>
      <c r="AN34" s="49">
        <f>VLOOKUP($A34,'ADR Raw Data'!$B$6:$BE$43,'ADR Raw Data'!AY$1,FALSE)</f>
        <v>-0.88438289078698296</v>
      </c>
      <c r="AO34" s="48">
        <f>VLOOKUP($A34,'ADR Raw Data'!$B$6:$BE$43,'ADR Raw Data'!BA$1,FALSE)</f>
        <v>-0.33271776002269798</v>
      </c>
      <c r="AP34" s="48">
        <f>VLOOKUP($A34,'ADR Raw Data'!$B$6:$BE$43,'ADR Raw Data'!BB$1,FALSE)</f>
        <v>-3.8879722315715899</v>
      </c>
      <c r="AQ34" s="49">
        <f>VLOOKUP($A34,'ADR Raw Data'!$B$6:$BE$43,'ADR Raw Data'!BC$1,FALSE)</f>
        <v>-2.0577321522484802</v>
      </c>
      <c r="AR34" s="50">
        <f>VLOOKUP($A34,'ADR Raw Data'!$B$6:$BE$43,'ADR Raw Data'!BE$1,FALSE)</f>
        <v>-0.79781753819425405</v>
      </c>
      <c r="AT34" s="51">
        <f>VLOOKUP($A34,'RevPAR Raw Data'!$B$6:$BE$43,'RevPAR Raw Data'!AG$1,FALSE)</f>
        <v>25.9276167718665</v>
      </c>
      <c r="AU34" s="52">
        <f>VLOOKUP($A34,'RevPAR Raw Data'!$B$6:$BE$43,'RevPAR Raw Data'!AH$1,FALSE)</f>
        <v>35.747470243462502</v>
      </c>
      <c r="AV34" s="52">
        <f>VLOOKUP($A34,'RevPAR Raw Data'!$B$6:$BE$43,'RevPAR Raw Data'!AI$1,FALSE)</f>
        <v>42.114035166816898</v>
      </c>
      <c r="AW34" s="52">
        <f>VLOOKUP($A34,'RevPAR Raw Data'!$B$6:$BE$43,'RevPAR Raw Data'!AJ$1,FALSE)</f>
        <v>45.387133453561702</v>
      </c>
      <c r="AX34" s="52">
        <f>VLOOKUP($A34,'RevPAR Raw Data'!$B$6:$BE$43,'RevPAR Raw Data'!AK$1,FALSE)</f>
        <v>45.128426059512996</v>
      </c>
      <c r="AY34" s="53">
        <f>VLOOKUP($A34,'RevPAR Raw Data'!$B$6:$BE$43,'RevPAR Raw Data'!AL$1,FALSE)</f>
        <v>38.860936339044102</v>
      </c>
      <c r="AZ34" s="52">
        <f>VLOOKUP($A34,'RevPAR Raw Data'!$B$6:$BE$43,'RevPAR Raw Data'!AN$1,FALSE)</f>
        <v>55.177098286744801</v>
      </c>
      <c r="BA34" s="52">
        <f>VLOOKUP($A34,'RevPAR Raw Data'!$B$6:$BE$43,'RevPAR Raw Data'!AO$1,FALSE)</f>
        <v>48.725195671776298</v>
      </c>
      <c r="BB34" s="53">
        <f>VLOOKUP($A34,'RevPAR Raw Data'!$B$6:$BE$43,'RevPAR Raw Data'!AP$1,FALSE)</f>
        <v>51.9511469792605</v>
      </c>
      <c r="BC34" s="54">
        <f>VLOOKUP($A34,'RevPAR Raw Data'!$B$6:$BE$43,'RevPAR Raw Data'!AR$1,FALSE)</f>
        <v>42.600996521963097</v>
      </c>
      <c r="BE34" s="47">
        <f>VLOOKUP($A34,'RevPAR Raw Data'!$B$6:$BE$43,'RevPAR Raw Data'!AT$1,FALSE)</f>
        <v>-21.983386575509101</v>
      </c>
      <c r="BF34" s="48">
        <f>VLOOKUP($A34,'RevPAR Raw Data'!$B$6:$BE$43,'RevPAR Raw Data'!AU$1,FALSE)</f>
        <v>-23.103374580121901</v>
      </c>
      <c r="BG34" s="48">
        <f>VLOOKUP($A34,'RevPAR Raw Data'!$B$6:$BE$43,'RevPAR Raw Data'!AV$1,FALSE)</f>
        <v>-19.065032035726201</v>
      </c>
      <c r="BH34" s="48">
        <f>VLOOKUP($A34,'RevPAR Raw Data'!$B$6:$BE$43,'RevPAR Raw Data'!AW$1,FALSE)</f>
        <v>-10.8354827771263</v>
      </c>
      <c r="BI34" s="48">
        <f>VLOOKUP($A34,'RevPAR Raw Data'!$B$6:$BE$43,'RevPAR Raw Data'!AX$1,FALSE)</f>
        <v>-5.0396574113578501</v>
      </c>
      <c r="BJ34" s="49">
        <f>VLOOKUP($A34,'RevPAR Raw Data'!$B$6:$BE$43,'RevPAR Raw Data'!AY$1,FALSE)</f>
        <v>-15.586388699413201</v>
      </c>
      <c r="BK34" s="48">
        <f>VLOOKUP($A34,'RevPAR Raw Data'!$B$6:$BE$43,'RevPAR Raw Data'!BA$1,FALSE)</f>
        <v>0.52699448517428904</v>
      </c>
      <c r="BL34" s="48">
        <f>VLOOKUP($A34,'RevPAR Raw Data'!$B$6:$BE$43,'RevPAR Raw Data'!BB$1,FALSE)</f>
        <v>-6.8552693879846203</v>
      </c>
      <c r="BM34" s="49">
        <f>VLOOKUP($A34,'RevPAR Raw Data'!$B$6:$BE$43,'RevPAR Raw Data'!BC$1,FALSE)</f>
        <v>-3.0754198159682802</v>
      </c>
      <c r="BN34" s="50">
        <f>VLOOKUP($A34,'RevPAR Raw Data'!$B$6:$BE$43,'RevPAR Raw Data'!BE$1,FALSE)</f>
        <v>-11.611163179156399</v>
      </c>
    </row>
    <row r="35" spans="1:66" x14ac:dyDescent="0.45">
      <c r="A35" s="63" t="s">
        <v>47</v>
      </c>
      <c r="B35" s="47">
        <f>VLOOKUP($A35,'Occupancy Raw Data'!$B$8:$BE$45,'Occupancy Raw Data'!AG$3,FALSE)</f>
        <v>42.384044526901597</v>
      </c>
      <c r="C35" s="48">
        <f>VLOOKUP($A35,'Occupancy Raw Data'!$B$8:$BE$45,'Occupancy Raw Data'!AH$3,FALSE)</f>
        <v>52.212430426716097</v>
      </c>
      <c r="D35" s="48">
        <f>VLOOKUP($A35,'Occupancy Raw Data'!$B$8:$BE$45,'Occupancy Raw Data'!AI$3,FALSE)</f>
        <v>55.5380333951762</v>
      </c>
      <c r="E35" s="48">
        <f>VLOOKUP($A35,'Occupancy Raw Data'!$B$8:$BE$45,'Occupancy Raw Data'!AJ$3,FALSE)</f>
        <v>58.487940630797702</v>
      </c>
      <c r="F35" s="48">
        <f>VLOOKUP($A35,'Occupancy Raw Data'!$B$8:$BE$45,'Occupancy Raw Data'!AK$3,FALSE)</f>
        <v>58.520408163265301</v>
      </c>
      <c r="G35" s="49">
        <f>VLOOKUP($A35,'Occupancy Raw Data'!$B$8:$BE$45,'Occupancy Raw Data'!AL$3,FALSE)</f>
        <v>53.428571428571402</v>
      </c>
      <c r="H35" s="48">
        <f>VLOOKUP($A35,'Occupancy Raw Data'!$B$8:$BE$45,'Occupancy Raw Data'!AN$3,FALSE)</f>
        <v>57.9035250463821</v>
      </c>
      <c r="I35" s="48">
        <f>VLOOKUP($A35,'Occupancy Raw Data'!$B$8:$BE$45,'Occupancy Raw Data'!AO$3,FALSE)</f>
        <v>50.584415584415503</v>
      </c>
      <c r="J35" s="49">
        <f>VLOOKUP($A35,'Occupancy Raw Data'!$B$8:$BE$45,'Occupancy Raw Data'!AP$3,FALSE)</f>
        <v>54.243970315398798</v>
      </c>
      <c r="K35" s="50">
        <f>VLOOKUP($A35,'Occupancy Raw Data'!$B$8:$BE$45,'Occupancy Raw Data'!AR$3,FALSE)</f>
        <v>53.661542539093503</v>
      </c>
      <c r="M35" s="47">
        <f>VLOOKUP($A35,'Occupancy Raw Data'!$B$8:$BE$45,'Occupancy Raw Data'!AT$3,FALSE)</f>
        <v>0.31218472541234998</v>
      </c>
      <c r="N35" s="48">
        <f>VLOOKUP($A35,'Occupancy Raw Data'!$B$8:$BE$45,'Occupancy Raw Data'!AU$3,FALSE)</f>
        <v>-1.4448637384637699</v>
      </c>
      <c r="O35" s="48">
        <f>VLOOKUP($A35,'Occupancy Raw Data'!$B$8:$BE$45,'Occupancy Raw Data'!AV$3,FALSE)</f>
        <v>0.67306384812878295</v>
      </c>
      <c r="P35" s="48">
        <f>VLOOKUP($A35,'Occupancy Raw Data'!$B$8:$BE$45,'Occupancy Raw Data'!AW$3,FALSE)</f>
        <v>6.97989923597975</v>
      </c>
      <c r="Q35" s="48">
        <f>VLOOKUP($A35,'Occupancy Raw Data'!$B$8:$BE$45,'Occupancy Raw Data'!AX$3,FALSE)</f>
        <v>15.669203975536799</v>
      </c>
      <c r="R35" s="49">
        <f>VLOOKUP($A35,'Occupancy Raw Data'!$B$8:$BE$45,'Occupancy Raw Data'!AY$3,FALSE)</f>
        <v>4.4908207746917403</v>
      </c>
      <c r="S35" s="48">
        <f>VLOOKUP($A35,'Occupancy Raw Data'!$B$8:$BE$45,'Occupancy Raw Data'!BA$3,FALSE)</f>
        <v>8.4307432874568207</v>
      </c>
      <c r="T35" s="48">
        <f>VLOOKUP($A35,'Occupancy Raw Data'!$B$8:$BE$45,'Occupancy Raw Data'!BB$3,FALSE)</f>
        <v>-2.6835668619545099</v>
      </c>
      <c r="U35" s="49">
        <f>VLOOKUP($A35,'Occupancy Raw Data'!$B$8:$BE$45,'Occupancy Raw Data'!BC$3,FALSE)</f>
        <v>2.94858006811014</v>
      </c>
      <c r="V35" s="50">
        <f>VLOOKUP($A35,'Occupancy Raw Data'!$B$8:$BE$45,'Occupancy Raw Data'!BE$3,FALSE)</f>
        <v>4.0406728772873697</v>
      </c>
      <c r="X35" s="51">
        <f>VLOOKUP($A35,'ADR Raw Data'!$B$6:$BE$43,'ADR Raw Data'!AG$1,FALSE)</f>
        <v>93.045323922083597</v>
      </c>
      <c r="Y35" s="52">
        <f>VLOOKUP($A35,'ADR Raw Data'!$B$6:$BE$43,'ADR Raw Data'!AH$1,FALSE)</f>
        <v>97.355657812916405</v>
      </c>
      <c r="Z35" s="52">
        <f>VLOOKUP($A35,'ADR Raw Data'!$B$6:$BE$43,'ADR Raw Data'!AI$1,FALSE)</f>
        <v>95.045301486554195</v>
      </c>
      <c r="AA35" s="52">
        <f>VLOOKUP($A35,'ADR Raw Data'!$B$6:$BE$43,'ADR Raw Data'!AJ$1,FALSE)</f>
        <v>96.368104678826299</v>
      </c>
      <c r="AB35" s="52">
        <f>VLOOKUP($A35,'ADR Raw Data'!$B$6:$BE$43,'ADR Raw Data'!AK$1,FALSE)</f>
        <v>96.575246096536404</v>
      </c>
      <c r="AC35" s="53">
        <f>VLOOKUP($A35,'ADR Raw Data'!$B$6:$BE$43,'ADR Raw Data'!AL$1,FALSE)</f>
        <v>95.804308111674402</v>
      </c>
      <c r="AD35" s="52">
        <f>VLOOKUP($A35,'ADR Raw Data'!$B$6:$BE$43,'ADR Raw Data'!AN$1,FALSE)</f>
        <v>102.345596763857</v>
      </c>
      <c r="AE35" s="52">
        <f>VLOOKUP($A35,'ADR Raw Data'!$B$6:$BE$43,'ADR Raw Data'!AO$1,FALSE)</f>
        <v>101.892623326609</v>
      </c>
      <c r="AF35" s="53">
        <f>VLOOKUP($A35,'ADR Raw Data'!$B$6:$BE$43,'ADR Raw Data'!AP$1,FALSE)</f>
        <v>102.134389910218</v>
      </c>
      <c r="AG35" s="54">
        <f>VLOOKUP($A35,'ADR Raw Data'!$B$6:$BE$43,'ADR Raw Data'!AR$1,FALSE)</f>
        <v>97.632532906922094</v>
      </c>
      <c r="AI35" s="47">
        <f>VLOOKUP($A35,'ADR Raw Data'!$B$6:$BE$43,'ADR Raw Data'!AT$1,FALSE)</f>
        <v>5.0952293401394</v>
      </c>
      <c r="AJ35" s="48">
        <f>VLOOKUP($A35,'ADR Raw Data'!$B$6:$BE$43,'ADR Raw Data'!AU$1,FALSE)</f>
        <v>5.7862118071355102</v>
      </c>
      <c r="AK35" s="48">
        <f>VLOOKUP($A35,'ADR Raw Data'!$B$6:$BE$43,'ADR Raw Data'!AV$1,FALSE)</f>
        <v>1.29131959592899</v>
      </c>
      <c r="AL35" s="48">
        <f>VLOOKUP($A35,'ADR Raw Data'!$B$6:$BE$43,'ADR Raw Data'!AW$1,FALSE)</f>
        <v>4.4448881775704798</v>
      </c>
      <c r="AM35" s="48">
        <f>VLOOKUP($A35,'ADR Raw Data'!$B$6:$BE$43,'ADR Raw Data'!AX$1,FALSE)</f>
        <v>6.2492573629176302</v>
      </c>
      <c r="AN35" s="49">
        <f>VLOOKUP($A35,'ADR Raw Data'!$B$6:$BE$43,'ADR Raw Data'!AY$1,FALSE)</f>
        <v>4.5126780301318599</v>
      </c>
      <c r="AO35" s="48">
        <f>VLOOKUP($A35,'ADR Raw Data'!$B$6:$BE$43,'ADR Raw Data'!BA$1,FALSE)</f>
        <v>1.8487239507944999</v>
      </c>
      <c r="AP35" s="48">
        <f>VLOOKUP($A35,'ADR Raw Data'!$B$6:$BE$43,'ADR Raw Data'!BB$1,FALSE)</f>
        <v>-2.9993784078845902</v>
      </c>
      <c r="AQ35" s="49">
        <f>VLOOKUP($A35,'ADR Raw Data'!$B$6:$BE$43,'ADR Raw Data'!BC$1,FALSE)</f>
        <v>-0.58445062365073797</v>
      </c>
      <c r="AR35" s="50">
        <f>VLOOKUP($A35,'ADR Raw Data'!$B$6:$BE$43,'ADR Raw Data'!BE$1,FALSE)</f>
        <v>2.8816340589655098</v>
      </c>
      <c r="AT35" s="51">
        <f>VLOOKUP($A35,'RevPAR Raw Data'!$B$6:$BE$43,'RevPAR Raw Data'!AG$1,FALSE)</f>
        <v>39.436371521335801</v>
      </c>
      <c r="AU35" s="52">
        <f>VLOOKUP($A35,'RevPAR Raw Data'!$B$6:$BE$43,'RevPAR Raw Data'!AH$1,FALSE)</f>
        <v>50.831755102040802</v>
      </c>
      <c r="AV35" s="52">
        <f>VLOOKUP($A35,'RevPAR Raw Data'!$B$6:$BE$43,'RevPAR Raw Data'!AI$1,FALSE)</f>
        <v>52.786291280148397</v>
      </c>
      <c r="AW35" s="52">
        <f>VLOOKUP($A35,'RevPAR Raw Data'!$B$6:$BE$43,'RevPAR Raw Data'!AJ$1,FALSE)</f>
        <v>56.363719851576903</v>
      </c>
      <c r="AX35" s="52">
        <f>VLOOKUP($A35,'RevPAR Raw Data'!$B$6:$BE$43,'RevPAR Raw Data'!AK$1,FALSE)</f>
        <v>56.516228200371003</v>
      </c>
      <c r="AY35" s="53">
        <f>VLOOKUP($A35,'RevPAR Raw Data'!$B$6:$BE$43,'RevPAR Raw Data'!AL$1,FALSE)</f>
        <v>51.186873191094598</v>
      </c>
      <c r="AZ35" s="52">
        <f>VLOOKUP($A35,'RevPAR Raw Data'!$B$6:$BE$43,'RevPAR Raw Data'!AN$1,FALSE)</f>
        <v>59.2617082560296</v>
      </c>
      <c r="BA35" s="52">
        <f>VLOOKUP($A35,'RevPAR Raw Data'!$B$6:$BE$43,'RevPAR Raw Data'!AO$1,FALSE)</f>
        <v>51.5417880333951</v>
      </c>
      <c r="BB35" s="53">
        <f>VLOOKUP($A35,'RevPAR Raw Data'!$B$6:$BE$43,'RevPAR Raw Data'!AP$1,FALSE)</f>
        <v>55.4017481447124</v>
      </c>
      <c r="BC35" s="54">
        <f>VLOOKUP($A35,'RevPAR Raw Data'!$B$6:$BE$43,'RevPAR Raw Data'!AR$1,FALSE)</f>
        <v>52.391123177842502</v>
      </c>
      <c r="BE35" s="47">
        <f>VLOOKUP($A35,'RevPAR Raw Data'!$B$6:$BE$43,'RevPAR Raw Data'!AT$1,FALSE)</f>
        <v>5.4233205932763902</v>
      </c>
      <c r="BF35" s="48">
        <f>VLOOKUP($A35,'RevPAR Raw Data'!$B$6:$BE$43,'RevPAR Raw Data'!AU$1,FALSE)</f>
        <v>4.2577451924397201</v>
      </c>
      <c r="BG35" s="48">
        <f>VLOOKUP($A35,'RevPAR Raw Data'!$B$6:$BE$43,'RevPAR Raw Data'!AV$1,FALSE)</f>
        <v>1.97307484942178</v>
      </c>
      <c r="BH35" s="48">
        <f>VLOOKUP($A35,'RevPAR Raw Data'!$B$6:$BE$43,'RevPAR Raw Data'!AW$1,FALSE)</f>
        <v>11.735036129496599</v>
      </c>
      <c r="BI35" s="48">
        <f>VLOOKUP($A35,'RevPAR Raw Data'!$B$6:$BE$43,'RevPAR Raw Data'!AX$1,FALSE)</f>
        <v>22.897670221606202</v>
      </c>
      <c r="BJ35" s="49">
        <f>VLOOKUP($A35,'RevPAR Raw Data'!$B$6:$BE$43,'RevPAR Raw Data'!AY$1,FALSE)</f>
        <v>9.2061550872957092</v>
      </c>
      <c r="BK35" s="48">
        <f>VLOOKUP($A35,'RevPAR Raw Data'!$B$6:$BE$43,'RevPAR Raw Data'!BA$1,FALSE)</f>
        <v>10.435328408636501</v>
      </c>
      <c r="BL35" s="48">
        <f>VLOOKUP($A35,'RevPAR Raw Data'!$B$6:$BE$43,'RevPAR Raw Data'!BB$1,FALSE)</f>
        <v>-5.6024549448204901</v>
      </c>
      <c r="BM35" s="49">
        <f>VLOOKUP($A35,'RevPAR Raw Data'!$B$6:$BE$43,'RevPAR Raw Data'!BC$1,FALSE)</f>
        <v>2.34689644986249</v>
      </c>
      <c r="BN35" s="50">
        <f>VLOOKUP($A35,'RevPAR Raw Data'!$B$6:$BE$43,'RevPAR Raw Data'!BE$1,FALSE)</f>
        <v>7.0387443420961802</v>
      </c>
    </row>
    <row r="36" spans="1:66" x14ac:dyDescent="0.45">
      <c r="A36" s="63" t="s">
        <v>48</v>
      </c>
      <c r="B36" s="47">
        <f>VLOOKUP($A36,'Occupancy Raw Data'!$B$8:$BE$45,'Occupancy Raw Data'!AG$3,FALSE)</f>
        <v>36.832986832986798</v>
      </c>
      <c r="C36" s="48">
        <f>VLOOKUP($A36,'Occupancy Raw Data'!$B$8:$BE$45,'Occupancy Raw Data'!AH$3,FALSE)</f>
        <v>46.875721875721801</v>
      </c>
      <c r="D36" s="48">
        <f>VLOOKUP($A36,'Occupancy Raw Data'!$B$8:$BE$45,'Occupancy Raw Data'!AI$3,FALSE)</f>
        <v>53.441903441903399</v>
      </c>
      <c r="E36" s="48">
        <f>VLOOKUP($A36,'Occupancy Raw Data'!$B$8:$BE$45,'Occupancy Raw Data'!AJ$3,FALSE)</f>
        <v>54.504504504504503</v>
      </c>
      <c r="F36" s="48">
        <f>VLOOKUP($A36,'Occupancy Raw Data'!$B$8:$BE$45,'Occupancy Raw Data'!AK$3,FALSE)</f>
        <v>49.976899976899901</v>
      </c>
      <c r="G36" s="49">
        <f>VLOOKUP($A36,'Occupancy Raw Data'!$B$8:$BE$45,'Occupancy Raw Data'!AL$3,FALSE)</f>
        <v>48.326403326403302</v>
      </c>
      <c r="H36" s="48">
        <f>VLOOKUP($A36,'Occupancy Raw Data'!$B$8:$BE$45,'Occupancy Raw Data'!AN$3,FALSE)</f>
        <v>48.250173250173198</v>
      </c>
      <c r="I36" s="48">
        <f>VLOOKUP($A36,'Occupancy Raw Data'!$B$8:$BE$45,'Occupancy Raw Data'!AO$3,FALSE)</f>
        <v>50.589050589050501</v>
      </c>
      <c r="J36" s="49">
        <f>VLOOKUP($A36,'Occupancy Raw Data'!$B$8:$BE$45,'Occupancy Raw Data'!AP$3,FALSE)</f>
        <v>49.419611919611903</v>
      </c>
      <c r="K36" s="50">
        <f>VLOOKUP($A36,'Occupancy Raw Data'!$B$8:$BE$45,'Occupancy Raw Data'!AR$3,FALSE)</f>
        <v>48.638748638748602</v>
      </c>
      <c r="M36" s="47">
        <f>VLOOKUP($A36,'Occupancy Raw Data'!$B$8:$BE$45,'Occupancy Raw Data'!AT$3,FALSE)</f>
        <v>0.68160797732782097</v>
      </c>
      <c r="N36" s="48">
        <f>VLOOKUP($A36,'Occupancy Raw Data'!$B$8:$BE$45,'Occupancy Raw Data'!AU$3,FALSE)</f>
        <v>-6.9439926027704102</v>
      </c>
      <c r="O36" s="48">
        <f>VLOOKUP($A36,'Occupancy Raw Data'!$B$8:$BE$45,'Occupancy Raw Data'!AV$3,FALSE)</f>
        <v>-6.5611851052066701</v>
      </c>
      <c r="P36" s="48">
        <f>VLOOKUP($A36,'Occupancy Raw Data'!$B$8:$BE$45,'Occupancy Raw Data'!AW$3,FALSE)</f>
        <v>-6.1725601443796201</v>
      </c>
      <c r="Q36" s="48">
        <f>VLOOKUP($A36,'Occupancy Raw Data'!$B$8:$BE$45,'Occupancy Raw Data'!AX$3,FALSE)</f>
        <v>-7.8207489759836299</v>
      </c>
      <c r="R36" s="49">
        <f>VLOOKUP($A36,'Occupancy Raw Data'!$B$8:$BE$45,'Occupancy Raw Data'!AY$3,FALSE)</f>
        <v>-5.7814519203543</v>
      </c>
      <c r="S36" s="48">
        <f>VLOOKUP($A36,'Occupancy Raw Data'!$B$8:$BE$45,'Occupancy Raw Data'!BA$3,FALSE)</f>
        <v>0.60572854290390699</v>
      </c>
      <c r="T36" s="48">
        <f>VLOOKUP($A36,'Occupancy Raw Data'!$B$8:$BE$45,'Occupancy Raw Data'!BB$3,FALSE)</f>
        <v>1.08217503334829</v>
      </c>
      <c r="U36" s="49">
        <f>VLOOKUP($A36,'Occupancy Raw Data'!$B$8:$BE$45,'Occupancy Raw Data'!BC$3,FALSE)</f>
        <v>0.84902650262127299</v>
      </c>
      <c r="V36" s="50">
        <f>VLOOKUP($A36,'Occupancy Raw Data'!$B$8:$BE$45,'Occupancy Raw Data'!BE$3,FALSE)</f>
        <v>-3.94817672564773</v>
      </c>
      <c r="X36" s="51">
        <f>VLOOKUP($A36,'ADR Raw Data'!$B$6:$BE$43,'ADR Raw Data'!AG$1,FALSE)</f>
        <v>121.44427877077401</v>
      </c>
      <c r="Y36" s="52">
        <f>VLOOKUP($A36,'ADR Raw Data'!$B$6:$BE$43,'ADR Raw Data'!AH$1,FALSE)</f>
        <v>118.309360601207</v>
      </c>
      <c r="Z36" s="52">
        <f>VLOOKUP($A36,'ADR Raw Data'!$B$6:$BE$43,'ADR Raw Data'!AI$1,FALSE)</f>
        <v>122.110585692673</v>
      </c>
      <c r="AA36" s="52">
        <f>VLOOKUP($A36,'ADR Raw Data'!$B$6:$BE$43,'ADR Raw Data'!AJ$1,FALSE)</f>
        <v>123.45700678109699</v>
      </c>
      <c r="AB36" s="52">
        <f>VLOOKUP($A36,'ADR Raw Data'!$B$6:$BE$43,'ADR Raw Data'!AK$1,FALSE)</f>
        <v>124.843927663508</v>
      </c>
      <c r="AC36" s="53">
        <f>VLOOKUP($A36,'ADR Raw Data'!$B$6:$BE$43,'ADR Raw Data'!AL$1,FALSE)</f>
        <v>122.140642671064</v>
      </c>
      <c r="AD36" s="52">
        <f>VLOOKUP($A36,'ADR Raw Data'!$B$6:$BE$43,'ADR Raw Data'!AN$1,FALSE)</f>
        <v>142.198619988031</v>
      </c>
      <c r="AE36" s="52">
        <f>VLOOKUP($A36,'ADR Raw Data'!$B$6:$BE$43,'ADR Raw Data'!AO$1,FALSE)</f>
        <v>149.724221461187</v>
      </c>
      <c r="AF36" s="53">
        <f>VLOOKUP($A36,'ADR Raw Data'!$B$6:$BE$43,'ADR Raw Data'!AP$1,FALSE)</f>
        <v>146.05046158340599</v>
      </c>
      <c r="AG36" s="54">
        <f>VLOOKUP($A36,'ADR Raw Data'!$B$6:$BE$43,'ADR Raw Data'!AR$1,FALSE)</f>
        <v>129.08169278784101</v>
      </c>
      <c r="AI36" s="47">
        <f>VLOOKUP($A36,'ADR Raw Data'!$B$6:$BE$43,'ADR Raw Data'!AT$1,FALSE)</f>
        <v>9.5843827994508697</v>
      </c>
      <c r="AJ36" s="48">
        <f>VLOOKUP($A36,'ADR Raw Data'!$B$6:$BE$43,'ADR Raw Data'!AU$1,FALSE)</f>
        <v>4.4571929848582501</v>
      </c>
      <c r="AK36" s="48">
        <f>VLOOKUP($A36,'ADR Raw Data'!$B$6:$BE$43,'ADR Raw Data'!AV$1,FALSE)</f>
        <v>2.7913765824369601</v>
      </c>
      <c r="AL36" s="48">
        <f>VLOOKUP($A36,'ADR Raw Data'!$B$6:$BE$43,'ADR Raw Data'!AW$1,FALSE)</f>
        <v>4.6840196188955199</v>
      </c>
      <c r="AM36" s="48">
        <f>VLOOKUP($A36,'ADR Raw Data'!$B$6:$BE$43,'ADR Raw Data'!AX$1,FALSE)</f>
        <v>5.0022611377389197</v>
      </c>
      <c r="AN36" s="49">
        <f>VLOOKUP($A36,'ADR Raw Data'!$B$6:$BE$43,'ADR Raw Data'!AY$1,FALSE)</f>
        <v>4.9346403330763398</v>
      </c>
      <c r="AO36" s="48">
        <f>VLOOKUP($A36,'ADR Raw Data'!$B$6:$BE$43,'ADR Raw Data'!BA$1,FALSE)</f>
        <v>4.4445634090653501</v>
      </c>
      <c r="AP36" s="48">
        <f>VLOOKUP($A36,'ADR Raw Data'!$B$6:$BE$43,'ADR Raw Data'!BB$1,FALSE)</f>
        <v>5.8942802026851497</v>
      </c>
      <c r="AQ36" s="49">
        <f>VLOOKUP($A36,'ADR Raw Data'!$B$6:$BE$43,'ADR Raw Data'!BC$1,FALSE)</f>
        <v>5.2049439002746301</v>
      </c>
      <c r="AR36" s="50">
        <f>VLOOKUP($A36,'ADR Raw Data'!$B$6:$BE$43,'ADR Raw Data'!BE$1,FALSE)</f>
        <v>5.2885826506360498</v>
      </c>
      <c r="AT36" s="51">
        <f>VLOOKUP($A36,'RevPAR Raw Data'!$B$6:$BE$43,'RevPAR Raw Data'!AG$1,FALSE)</f>
        <v>44.731555209055202</v>
      </c>
      <c r="AU36" s="52">
        <f>VLOOKUP($A36,'RevPAR Raw Data'!$B$6:$BE$43,'RevPAR Raw Data'!AH$1,FALSE)</f>
        <v>55.458366828366799</v>
      </c>
      <c r="AV36" s="52">
        <f>VLOOKUP($A36,'RevPAR Raw Data'!$B$6:$BE$43,'RevPAR Raw Data'!AI$1,FALSE)</f>
        <v>65.258221298221201</v>
      </c>
      <c r="AW36" s="52">
        <f>VLOOKUP($A36,'RevPAR Raw Data'!$B$6:$BE$43,'RevPAR Raw Data'!AJ$1,FALSE)</f>
        <v>67.289629822129797</v>
      </c>
      <c r="AX36" s="52">
        <f>VLOOKUP($A36,'RevPAR Raw Data'!$B$6:$BE$43,'RevPAR Raw Data'!AK$1,FALSE)</f>
        <v>62.393124855624798</v>
      </c>
      <c r="AY36" s="53">
        <f>VLOOKUP($A36,'RevPAR Raw Data'!$B$6:$BE$43,'RevPAR Raw Data'!AL$1,FALSE)</f>
        <v>59.026179602679598</v>
      </c>
      <c r="AZ36" s="52">
        <f>VLOOKUP($A36,'RevPAR Raw Data'!$B$6:$BE$43,'RevPAR Raw Data'!AN$1,FALSE)</f>
        <v>68.611080503580496</v>
      </c>
      <c r="BA36" s="52">
        <f>VLOOKUP($A36,'RevPAR Raw Data'!$B$6:$BE$43,'RevPAR Raw Data'!AO$1,FALSE)</f>
        <v>75.744062139062095</v>
      </c>
      <c r="BB36" s="53">
        <f>VLOOKUP($A36,'RevPAR Raw Data'!$B$6:$BE$43,'RevPAR Raw Data'!AP$1,FALSE)</f>
        <v>72.177571321321295</v>
      </c>
      <c r="BC36" s="54">
        <f>VLOOKUP($A36,'RevPAR Raw Data'!$B$6:$BE$43,'RevPAR Raw Data'!AR$1,FALSE)</f>
        <v>62.78372009372</v>
      </c>
      <c r="BE36" s="47">
        <f>VLOOKUP($A36,'RevPAR Raw Data'!$B$6:$BE$43,'RevPAR Raw Data'!AT$1,FALSE)</f>
        <v>10.3313186945173</v>
      </c>
      <c r="BF36" s="48">
        <f>VLOOKUP($A36,'RevPAR Raw Data'!$B$6:$BE$43,'RevPAR Raw Data'!AU$1,FALSE)</f>
        <v>-2.7963067690719199</v>
      </c>
      <c r="BG36" s="48">
        <f>VLOOKUP($A36,'RevPAR Raw Data'!$B$6:$BE$43,'RevPAR Raw Data'!AV$1,FALSE)</f>
        <v>-3.9529559073267899</v>
      </c>
      <c r="BH36" s="48">
        <f>VLOOKUP($A36,'RevPAR Raw Data'!$B$6:$BE$43,'RevPAR Raw Data'!AW$1,FALSE)</f>
        <v>-1.7776644536349699</v>
      </c>
      <c r="BI36" s="48">
        <f>VLOOKUP($A36,'RevPAR Raw Data'!$B$6:$BE$43,'RevPAR Raw Data'!AX$1,FALSE)</f>
        <v>-3.20970212495045</v>
      </c>
      <c r="BJ36" s="49">
        <f>VLOOKUP($A36,'RevPAR Raw Data'!$B$6:$BE$43,'RevPAR Raw Data'!AY$1,FALSE)</f>
        <v>-1.13210544557717</v>
      </c>
      <c r="BK36" s="48">
        <f>VLOOKUP($A36,'RevPAR Raw Data'!$B$6:$BE$43,'RevPAR Raw Data'!BA$1,FALSE)</f>
        <v>5.0772139411454296</v>
      </c>
      <c r="BL36" s="48">
        <f>VLOOKUP($A36,'RevPAR Raw Data'!$B$6:$BE$43,'RevPAR Raw Data'!BB$1,FALSE)</f>
        <v>7.0402416647825001</v>
      </c>
      <c r="BM36" s="49">
        <f>VLOOKUP($A36,'RevPAR Raw Data'!$B$6:$BE$43,'RevPAR Raw Data'!BC$1,FALSE)</f>
        <v>6.0981617560558101</v>
      </c>
      <c r="BN36" s="50">
        <f>VLOOKUP($A36,'RevPAR Raw Data'!$B$6:$BE$43,'RevPAR Raw Data'!BE$1,FALSE)</f>
        <v>1.1316033356592601</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72</v>
      </c>
      <c r="B38" s="47">
        <f>VLOOKUP($A38,'Occupancy Raw Data'!$B$8:$BE$45,'Occupancy Raw Data'!AG$3,FALSE)</f>
        <v>33.099955310591298</v>
      </c>
      <c r="C38" s="48">
        <f>VLOOKUP($A38,'Occupancy Raw Data'!$B$8:$BE$45,'Occupancy Raw Data'!AH$3,FALSE)</f>
        <v>44.603753910323199</v>
      </c>
      <c r="D38" s="48">
        <f>VLOOKUP($A38,'Occupancy Raw Data'!$B$8:$BE$45,'Occupancy Raw Data'!AI$3,FALSE)</f>
        <v>50.793237002830303</v>
      </c>
      <c r="E38" s="48">
        <f>VLOOKUP($A38,'Occupancy Raw Data'!$B$8:$BE$45,'Occupancy Raw Data'!AJ$3,FALSE)</f>
        <v>51.608818709965703</v>
      </c>
      <c r="F38" s="48">
        <f>VLOOKUP($A38,'Occupancy Raw Data'!$B$8:$BE$45,'Occupancy Raw Data'!AK$3,FALSE)</f>
        <v>48.897661254282703</v>
      </c>
      <c r="G38" s="49">
        <f>VLOOKUP($A38,'Occupancy Raw Data'!$B$8:$BE$45,'Occupancy Raw Data'!AL$3,FALSE)</f>
        <v>45.8006852375986</v>
      </c>
      <c r="H38" s="48">
        <f>VLOOKUP($A38,'Occupancy Raw Data'!$B$8:$BE$45,'Occupancy Raw Data'!AN$3,FALSE)</f>
        <v>49.031729480113199</v>
      </c>
      <c r="I38" s="48">
        <f>VLOOKUP($A38,'Occupancy Raw Data'!$B$8:$BE$45,'Occupancy Raw Data'!AO$3,FALSE)</f>
        <v>44.488306271413599</v>
      </c>
      <c r="J38" s="49">
        <f>VLOOKUP($A38,'Occupancy Raw Data'!$B$8:$BE$45,'Occupancy Raw Data'!AP$3,FALSE)</f>
        <v>46.760017875763403</v>
      </c>
      <c r="K38" s="50">
        <f>VLOOKUP($A38,'Occupancy Raw Data'!$B$8:$BE$45,'Occupancy Raw Data'!AR$3,FALSE)</f>
        <v>46.074780277074296</v>
      </c>
      <c r="M38" s="47">
        <f>VLOOKUP($A38,'Occupancy Raw Data'!$B$8:$BE$45,'Occupancy Raw Data'!AT$3,FALSE)</f>
        <v>-9.1315419142771503</v>
      </c>
      <c r="N38" s="48">
        <f>VLOOKUP($A38,'Occupancy Raw Data'!$B$8:$BE$45,'Occupancy Raw Data'!AU$3,FALSE)</f>
        <v>-10.1436859816626</v>
      </c>
      <c r="O38" s="48">
        <f>VLOOKUP($A38,'Occupancy Raw Data'!$B$8:$BE$45,'Occupancy Raw Data'!AV$3,FALSE)</f>
        <v>-5.7844189304766802</v>
      </c>
      <c r="P38" s="48">
        <f>VLOOKUP($A38,'Occupancy Raw Data'!$B$8:$BE$45,'Occupancy Raw Data'!AW$3,FALSE)</f>
        <v>-4.0264575651052397</v>
      </c>
      <c r="Q38" s="48">
        <f>VLOOKUP($A38,'Occupancy Raw Data'!$B$8:$BE$45,'Occupancy Raw Data'!AX$3,FALSE)</f>
        <v>6.5085012225430496</v>
      </c>
      <c r="R38" s="49">
        <f>VLOOKUP($A38,'Occupancy Raw Data'!$B$8:$BE$45,'Occupancy Raw Data'!AY$3,FALSE)</f>
        <v>-4.44676272178208</v>
      </c>
      <c r="S38" s="48">
        <f>VLOOKUP($A38,'Occupancy Raw Data'!$B$8:$BE$45,'Occupancy Raw Data'!BA$3,FALSE)</f>
        <v>1.57949785424333</v>
      </c>
      <c r="T38" s="48">
        <f>VLOOKUP($A38,'Occupancy Raw Data'!$B$8:$BE$45,'Occupancy Raw Data'!BB$3,FALSE)</f>
        <v>-3.1665738091102802</v>
      </c>
      <c r="U38" s="49">
        <f>VLOOKUP($A38,'Occupancy Raw Data'!$B$8:$BE$45,'Occupancy Raw Data'!BC$3,FALSE)</f>
        <v>-0.73494565748728202</v>
      </c>
      <c r="V38" s="50">
        <f>VLOOKUP($A38,'Occupancy Raw Data'!$B$8:$BE$45,'Occupancy Raw Data'!BE$3,FALSE)</f>
        <v>-3.3993603991858601</v>
      </c>
      <c r="X38" s="51">
        <f>VLOOKUP($A38,'ADR Raw Data'!$B$6:$BE$43,'ADR Raw Data'!AG$1,FALSE)</f>
        <v>87.342070207020697</v>
      </c>
      <c r="Y38" s="52">
        <f>VLOOKUP($A38,'ADR Raw Data'!$B$6:$BE$43,'ADR Raw Data'!AH$1,FALSE)</f>
        <v>94.405791934541199</v>
      </c>
      <c r="Z38" s="52">
        <f>VLOOKUP($A38,'ADR Raw Data'!$B$6:$BE$43,'ADR Raw Data'!AI$1,FALSE)</f>
        <v>96.026085490138499</v>
      </c>
      <c r="AA38" s="52">
        <f>VLOOKUP($A38,'ADR Raw Data'!$B$6:$BE$43,'ADR Raw Data'!AJ$1,FALSE)</f>
        <v>96.426972146052805</v>
      </c>
      <c r="AB38" s="52">
        <f>VLOOKUP($A38,'ADR Raw Data'!$B$6:$BE$43,'ADR Raw Data'!AK$1,FALSE)</f>
        <v>94.116287128712798</v>
      </c>
      <c r="AC38" s="53">
        <f>VLOOKUP($A38,'ADR Raw Data'!$B$6:$BE$43,'ADR Raw Data'!AL$1,FALSE)</f>
        <v>94.137873219280493</v>
      </c>
      <c r="AD38" s="52">
        <f>VLOOKUP($A38,'ADR Raw Data'!$B$6:$BE$43,'ADR Raw Data'!AN$1,FALSE)</f>
        <v>98.962170742822394</v>
      </c>
      <c r="AE38" s="52">
        <f>VLOOKUP($A38,'ADR Raw Data'!$B$6:$BE$43,'ADR Raw Data'!AO$1,FALSE)</f>
        <v>98.191230537418306</v>
      </c>
      <c r="AF38" s="53">
        <f>VLOOKUP($A38,'ADR Raw Data'!$B$6:$BE$43,'ADR Raw Data'!AP$1,FALSE)</f>
        <v>98.5954276839757</v>
      </c>
      <c r="AG38" s="54">
        <f>VLOOKUP($A38,'ADR Raw Data'!$B$6:$BE$43,'ADR Raw Data'!AR$1,FALSE)</f>
        <v>95.430401367142295</v>
      </c>
      <c r="AI38" s="47">
        <f>VLOOKUP($A38,'ADR Raw Data'!$B$6:$BE$43,'ADR Raw Data'!AT$1,FALSE)</f>
        <v>-1.7134893225604999</v>
      </c>
      <c r="AJ38" s="48">
        <f>VLOOKUP($A38,'ADR Raw Data'!$B$6:$BE$43,'ADR Raw Data'!AU$1,FALSE)</f>
        <v>1.0695132670157601</v>
      </c>
      <c r="AK38" s="48">
        <f>VLOOKUP($A38,'ADR Raw Data'!$B$6:$BE$43,'ADR Raw Data'!AV$1,FALSE)</f>
        <v>-0.33532404388932302</v>
      </c>
      <c r="AL38" s="48">
        <f>VLOOKUP($A38,'ADR Raw Data'!$B$6:$BE$43,'ADR Raw Data'!AW$1,FALSE)</f>
        <v>1.2557876318227501</v>
      </c>
      <c r="AM38" s="48">
        <f>VLOOKUP($A38,'ADR Raw Data'!$B$6:$BE$43,'ADR Raw Data'!AX$1,FALSE)</f>
        <v>2.21948734360859</v>
      </c>
      <c r="AN38" s="49">
        <f>VLOOKUP($A38,'ADR Raw Data'!$B$6:$BE$43,'ADR Raw Data'!AY$1,FALSE)</f>
        <v>0.64765781474129203</v>
      </c>
      <c r="AO38" s="48">
        <f>VLOOKUP($A38,'ADR Raw Data'!$B$6:$BE$43,'ADR Raw Data'!BA$1,FALSE)</f>
        <v>2.3429432477720301E-2</v>
      </c>
      <c r="AP38" s="48">
        <f>VLOOKUP($A38,'ADR Raw Data'!$B$6:$BE$43,'ADR Raw Data'!BB$1,FALSE)</f>
        <v>-2.05677829886115</v>
      </c>
      <c r="AQ38" s="49">
        <f>VLOOKUP($A38,'ADR Raw Data'!$B$6:$BE$43,'ADR Raw Data'!BC$1,FALSE)</f>
        <v>-0.98860437182570104</v>
      </c>
      <c r="AR38" s="50">
        <f>VLOOKUP($A38,'ADR Raw Data'!$B$6:$BE$43,'ADR Raw Data'!BE$1,FALSE)</f>
        <v>0.20131792096781501</v>
      </c>
      <c r="AT38" s="51">
        <f>VLOOKUP($A38,'RevPAR Raw Data'!$B$6:$BE$43,'RevPAR Raw Data'!AG$1,FALSE)</f>
        <v>28.910186205869199</v>
      </c>
      <c r="AU38" s="52">
        <f>VLOOKUP($A38,'RevPAR Raw Data'!$B$6:$BE$43,'RevPAR Raw Data'!AH$1,FALSE)</f>
        <v>42.108527111574503</v>
      </c>
      <c r="AV38" s="52">
        <f>VLOOKUP($A38,'RevPAR Raw Data'!$B$6:$BE$43,'RevPAR Raw Data'!AI$1,FALSE)</f>
        <v>48.774757187546498</v>
      </c>
      <c r="AW38" s="52">
        <f>VLOOKUP($A38,'RevPAR Raw Data'!$B$6:$BE$43,'RevPAR Raw Data'!AJ$1,FALSE)</f>
        <v>49.7648212423655</v>
      </c>
      <c r="AX38" s="52">
        <f>VLOOKUP($A38,'RevPAR Raw Data'!$B$6:$BE$43,'RevPAR Raw Data'!AK$1,FALSE)</f>
        <v>46.020663265306098</v>
      </c>
      <c r="AY38" s="53">
        <f>VLOOKUP($A38,'RevPAR Raw Data'!$B$6:$BE$43,'RevPAR Raw Data'!AL$1,FALSE)</f>
        <v>43.115791002532298</v>
      </c>
      <c r="AZ38" s="52">
        <f>VLOOKUP($A38,'RevPAR Raw Data'!$B$6:$BE$43,'RevPAR Raw Data'!AN$1,FALSE)</f>
        <v>48.5228638462684</v>
      </c>
      <c r="BA38" s="52">
        <f>VLOOKUP($A38,'RevPAR Raw Data'!$B$6:$BE$43,'RevPAR Raw Data'!AO$1,FALSE)</f>
        <v>43.683615373156499</v>
      </c>
      <c r="BB38" s="53">
        <f>VLOOKUP($A38,'RevPAR Raw Data'!$B$6:$BE$43,'RevPAR Raw Data'!AP$1,FALSE)</f>
        <v>46.103239609712404</v>
      </c>
      <c r="BC38" s="54">
        <f>VLOOKUP($A38,'RevPAR Raw Data'!$B$6:$BE$43,'RevPAR Raw Data'!AR$1,FALSE)</f>
        <v>43.969347747440899</v>
      </c>
      <c r="BE38" s="47">
        <f>VLOOKUP($A38,'RevPAR Raw Data'!$B$6:$BE$43,'RevPAR Raw Data'!AT$1,FALSE)</f>
        <v>-10.6885632411513</v>
      </c>
      <c r="BF38" s="48">
        <f>VLOOKUP($A38,'RevPAR Raw Data'!$B$6:$BE$43,'RevPAR Raw Data'!AU$1,FALSE)</f>
        <v>-9.1826607819851809</v>
      </c>
      <c r="BG38" s="48">
        <f>VLOOKUP($A38,'RevPAR Raw Data'!$B$6:$BE$43,'RevPAR Raw Data'!AV$1,FALSE)</f>
        <v>-6.1003464268928296</v>
      </c>
      <c r="BH38" s="48">
        <f>VLOOKUP($A38,'RevPAR Raw Data'!$B$6:$BE$43,'RevPAR Raw Data'!AW$1,FALSE)</f>
        <v>-2.82123368938566</v>
      </c>
      <c r="BI38" s="48">
        <f>VLOOKUP($A38,'RevPAR Raw Data'!$B$6:$BE$43,'RevPAR Raw Data'!AX$1,FALSE)</f>
        <v>8.8724439270445892</v>
      </c>
      <c r="BJ38" s="49">
        <f>VLOOKUP($A38,'RevPAR Raw Data'!$B$6:$BE$43,'RevPAR Raw Data'!AY$1,FALSE)</f>
        <v>-3.8279047133114101</v>
      </c>
      <c r="BK38" s="48">
        <f>VLOOKUP($A38,'RevPAR Raw Data'!$B$6:$BE$43,'RevPAR Raw Data'!BA$1,FALSE)</f>
        <v>1.6032973541043001</v>
      </c>
      <c r="BL38" s="48">
        <f>VLOOKUP($A38,'RevPAR Raw Data'!$B$6:$BE$43,'RevPAR Raw Data'!BB$1,FALSE)</f>
        <v>-5.1582227050482397</v>
      </c>
      <c r="BM38" s="49">
        <f>VLOOKUP($A38,'RevPAR Raw Data'!$B$6:$BE$43,'RevPAR Raw Data'!BC$1,FALSE)</f>
        <v>-1.7162843244125201</v>
      </c>
      <c r="BN38" s="50">
        <f>VLOOKUP($A38,'RevPAR Raw Data'!$B$6:$BE$43,'RevPAR Raw Data'!BE$1,FALSE)</f>
        <v>-3.2048859998998802</v>
      </c>
    </row>
    <row r="39" spans="1:66" x14ac:dyDescent="0.4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T39" s="59"/>
      <c r="AU39" s="60"/>
      <c r="AV39" s="60"/>
      <c r="AW39" s="60"/>
      <c r="AX39" s="60"/>
      <c r="AY39" s="61"/>
      <c r="AZ39" s="60"/>
      <c r="BA39" s="60"/>
      <c r="BB39" s="61"/>
      <c r="BC39" s="62"/>
      <c r="BE39" s="55"/>
      <c r="BF39" s="56"/>
      <c r="BG39" s="56"/>
      <c r="BH39" s="56"/>
      <c r="BI39" s="56"/>
      <c r="BJ39" s="57"/>
      <c r="BK39" s="56"/>
      <c r="BL39" s="56"/>
      <c r="BM39" s="57"/>
      <c r="BN39" s="58"/>
    </row>
    <row r="40" spans="1:66" x14ac:dyDescent="0.45">
      <c r="A40" s="46" t="s">
        <v>71</v>
      </c>
      <c r="B40" s="47">
        <f>VLOOKUP($A40,'Occupancy Raw Data'!$B$8:$BE$45,'Occupancy Raw Data'!AG$3,FALSE)</f>
        <v>42.5383834818671</v>
      </c>
      <c r="C40" s="48">
        <f>VLOOKUP($A40,'Occupancy Raw Data'!$B$8:$BE$45,'Occupancy Raw Data'!AH$3,FALSE)</f>
        <v>51.147092561545897</v>
      </c>
      <c r="D40" s="48">
        <f>VLOOKUP($A40,'Occupancy Raw Data'!$B$8:$BE$45,'Occupancy Raw Data'!AI$3,FALSE)</f>
        <v>56.579237624636001</v>
      </c>
      <c r="E40" s="48">
        <f>VLOOKUP($A40,'Occupancy Raw Data'!$B$8:$BE$45,'Occupancy Raw Data'!AJ$3,FALSE)</f>
        <v>56.796523427159599</v>
      </c>
      <c r="F40" s="48">
        <f>VLOOKUP($A40,'Occupancy Raw Data'!$B$8:$BE$45,'Occupancy Raw Data'!AK$3,FALSE)</f>
        <v>52.344921909467899</v>
      </c>
      <c r="G40" s="49">
        <f>VLOOKUP($A40,'Occupancy Raw Data'!$B$8:$BE$45,'Occupancy Raw Data'!AL$3,FALSE)</f>
        <v>51.881231800935304</v>
      </c>
      <c r="H40" s="48">
        <f>VLOOKUP($A40,'Occupancy Raw Data'!$B$8:$BE$45,'Occupancy Raw Data'!AN$3,FALSE)</f>
        <v>52.286464307773699</v>
      </c>
      <c r="I40" s="48">
        <f>VLOOKUP($A40,'Occupancy Raw Data'!$B$8:$BE$45,'Occupancy Raw Data'!AO$3,FALSE)</f>
        <v>52.8633195093973</v>
      </c>
      <c r="J40" s="49">
        <f>VLOOKUP($A40,'Occupancy Raw Data'!$B$8:$BE$45,'Occupancy Raw Data'!AP$3,FALSE)</f>
        <v>52.574891908585499</v>
      </c>
      <c r="K40" s="50">
        <f>VLOOKUP($A40,'Occupancy Raw Data'!$B$8:$BE$45,'Occupancy Raw Data'!AR$3,FALSE)</f>
        <v>52.079420403121098</v>
      </c>
      <c r="M40" s="47">
        <f>VLOOKUP($A40,'Occupancy Raw Data'!$B$8:$BE$45,'Occupancy Raw Data'!AT$3,FALSE)</f>
        <v>2.2945212809406801</v>
      </c>
      <c r="N40" s="48">
        <f>VLOOKUP($A40,'Occupancy Raw Data'!$B$8:$BE$45,'Occupancy Raw Data'!AU$3,FALSE)</f>
        <v>1.38604806157772</v>
      </c>
      <c r="O40" s="48">
        <f>VLOOKUP($A40,'Occupancy Raw Data'!$B$8:$BE$45,'Occupancy Raw Data'!AV$3,FALSE)</f>
        <v>3.05713121587956</v>
      </c>
      <c r="P40" s="48">
        <f>VLOOKUP($A40,'Occupancy Raw Data'!$B$8:$BE$45,'Occupancy Raw Data'!AW$3,FALSE)</f>
        <v>4.3721147061489898</v>
      </c>
      <c r="Q40" s="48">
        <f>VLOOKUP($A40,'Occupancy Raw Data'!$B$8:$BE$45,'Occupancy Raw Data'!AX$3,FALSE)</f>
        <v>4.9283172672705504</v>
      </c>
      <c r="R40" s="49">
        <f>VLOOKUP($A40,'Occupancy Raw Data'!$B$8:$BE$45,'Occupancy Raw Data'!AY$3,FALSE)</f>
        <v>3.2517264523070901</v>
      </c>
      <c r="S40" s="48">
        <f>VLOOKUP($A40,'Occupancy Raw Data'!$B$8:$BE$45,'Occupancy Raw Data'!BA$3,FALSE)</f>
        <v>6.18414525816811</v>
      </c>
      <c r="T40" s="48">
        <f>VLOOKUP($A40,'Occupancy Raw Data'!$B$8:$BE$45,'Occupancy Raw Data'!BB$3,FALSE)</f>
        <v>0.37891221178957002</v>
      </c>
      <c r="U40" s="49">
        <f>VLOOKUP($A40,'Occupancy Raw Data'!$B$8:$BE$45,'Occupancy Raw Data'!BC$3,FALSE)</f>
        <v>3.1840449921206599</v>
      </c>
      <c r="V40" s="50">
        <f>VLOOKUP($A40,'Occupancy Raw Data'!$B$8:$BE$45,'Occupancy Raw Data'!BE$3,FALSE)</f>
        <v>3.2321958094802499</v>
      </c>
      <c r="X40" s="51">
        <f>VLOOKUP($A40,'ADR Raw Data'!$B$6:$BE$43,'ADR Raw Data'!AG$1,FALSE)</f>
        <v>93.796293183291397</v>
      </c>
      <c r="Y40" s="52">
        <f>VLOOKUP($A40,'ADR Raw Data'!$B$6:$BE$43,'ADR Raw Data'!AH$1,FALSE)</f>
        <v>101.341254125334</v>
      </c>
      <c r="Z40" s="52">
        <f>VLOOKUP($A40,'ADR Raw Data'!$B$6:$BE$43,'ADR Raw Data'!AI$1,FALSE)</f>
        <v>104.972101442579</v>
      </c>
      <c r="AA40" s="52">
        <f>VLOOKUP($A40,'ADR Raw Data'!$B$6:$BE$43,'ADR Raw Data'!AJ$1,FALSE)</f>
        <v>103.08273344855699</v>
      </c>
      <c r="AB40" s="52">
        <f>VLOOKUP($A40,'ADR Raw Data'!$B$6:$BE$43,'ADR Raw Data'!AK$1,FALSE)</f>
        <v>98.1697708415862</v>
      </c>
      <c r="AC40" s="53">
        <f>VLOOKUP($A40,'ADR Raw Data'!$B$6:$BE$43,'ADR Raw Data'!AL$1,FALSE)</f>
        <v>100.63725795533701</v>
      </c>
      <c r="AD40" s="52">
        <f>VLOOKUP($A40,'ADR Raw Data'!$B$6:$BE$43,'ADR Raw Data'!AN$1,FALSE)</f>
        <v>102.556687313574</v>
      </c>
      <c r="AE40" s="52">
        <f>VLOOKUP($A40,'ADR Raw Data'!$B$6:$BE$43,'ADR Raw Data'!AO$1,FALSE)</f>
        <v>104.570077722834</v>
      </c>
      <c r="AF40" s="53">
        <f>VLOOKUP($A40,'ADR Raw Data'!$B$6:$BE$43,'ADR Raw Data'!AP$1,FALSE)</f>
        <v>103.568905281486</v>
      </c>
      <c r="AG40" s="54">
        <f>VLOOKUP($A40,'ADR Raw Data'!$B$6:$BE$43,'ADR Raw Data'!AR$1,FALSE)</f>
        <v>101.48284033752699</v>
      </c>
      <c r="AI40" s="47">
        <f>VLOOKUP($A40,'ADR Raw Data'!$B$6:$BE$43,'ADR Raw Data'!AT$1,FALSE)</f>
        <v>2.21103787641424</v>
      </c>
      <c r="AJ40" s="48">
        <f>VLOOKUP($A40,'ADR Raw Data'!$B$6:$BE$43,'ADR Raw Data'!AU$1,FALSE)</f>
        <v>3.2726813086352</v>
      </c>
      <c r="AK40" s="48">
        <f>VLOOKUP($A40,'ADR Raw Data'!$B$6:$BE$43,'ADR Raw Data'!AV$1,FALSE)</f>
        <v>3.8902311297113399</v>
      </c>
      <c r="AL40" s="48">
        <f>VLOOKUP($A40,'ADR Raw Data'!$B$6:$BE$43,'ADR Raw Data'!AW$1,FALSE)</f>
        <v>3.0803106339102402</v>
      </c>
      <c r="AM40" s="48">
        <f>VLOOKUP($A40,'ADR Raw Data'!$B$6:$BE$43,'ADR Raw Data'!AX$1,FALSE)</f>
        <v>3.2232652901494299</v>
      </c>
      <c r="AN40" s="49">
        <f>VLOOKUP($A40,'ADR Raw Data'!$B$6:$BE$43,'ADR Raw Data'!AY$1,FALSE)</f>
        <v>3.1988985288459801</v>
      </c>
      <c r="AO40" s="48">
        <f>VLOOKUP($A40,'ADR Raw Data'!$B$6:$BE$43,'ADR Raw Data'!BA$1,FALSE)</f>
        <v>1.3822755973221901</v>
      </c>
      <c r="AP40" s="48">
        <f>VLOOKUP($A40,'ADR Raw Data'!$B$6:$BE$43,'ADR Raw Data'!BB$1,FALSE)</f>
        <v>-1.3960064911451899</v>
      </c>
      <c r="AQ40" s="49">
        <f>VLOOKUP($A40,'ADR Raw Data'!$B$6:$BE$43,'ADR Raw Data'!BC$1,FALSE)</f>
        <v>-0.113534887741311</v>
      </c>
      <c r="AR40" s="50">
        <f>VLOOKUP($A40,'ADR Raw Data'!$B$6:$BE$43,'ADR Raw Data'!BE$1,FALSE)</f>
        <v>2.2003951213438002</v>
      </c>
      <c r="AT40" s="51">
        <f>VLOOKUP($A40,'RevPAR Raw Data'!$B$6:$BE$43,'RevPAR Raw Data'!AG$1,FALSE)</f>
        <v>39.899426886084797</v>
      </c>
      <c r="AU40" s="52">
        <f>VLOOKUP($A40,'RevPAR Raw Data'!$B$6:$BE$43,'RevPAR Raw Data'!AH$1,FALSE)</f>
        <v>51.833105050516103</v>
      </c>
      <c r="AV40" s="52">
        <f>VLOOKUP($A40,'RevPAR Raw Data'!$B$6:$BE$43,'RevPAR Raw Data'!AI$1,FALSE)</f>
        <v>59.392414714771</v>
      </c>
      <c r="AW40" s="52">
        <f>VLOOKUP($A40,'RevPAR Raw Data'!$B$6:$BE$43,'RevPAR Raw Data'!AJ$1,FALSE)</f>
        <v>58.547408852466198</v>
      </c>
      <c r="AX40" s="52">
        <f>VLOOKUP($A40,'RevPAR Raw Data'!$B$6:$BE$43,'RevPAR Raw Data'!AK$1,FALSE)</f>
        <v>51.386889885731897</v>
      </c>
      <c r="AY40" s="53">
        <f>VLOOKUP($A40,'RevPAR Raw Data'!$B$6:$BE$43,'RevPAR Raw Data'!AL$1,FALSE)</f>
        <v>52.211849077914003</v>
      </c>
      <c r="AZ40" s="52">
        <f>VLOOKUP($A40,'RevPAR Raw Data'!$B$6:$BE$43,'RevPAR Raw Data'!AN$1,FALSE)</f>
        <v>53.623265707447203</v>
      </c>
      <c r="BA40" s="52">
        <f>VLOOKUP($A40,'RevPAR Raw Data'!$B$6:$BE$43,'RevPAR Raw Data'!AO$1,FALSE)</f>
        <v>55.279214297846899</v>
      </c>
      <c r="BB40" s="53">
        <f>VLOOKUP($A40,'RevPAR Raw Data'!$B$6:$BE$43,'RevPAR Raw Data'!AP$1,FALSE)</f>
        <v>54.451240002647097</v>
      </c>
      <c r="BC40" s="54">
        <f>VLOOKUP($A40,'RevPAR Raw Data'!$B$6:$BE$43,'RevPAR Raw Data'!AR$1,FALSE)</f>
        <v>52.851675056409199</v>
      </c>
      <c r="BE40" s="47">
        <f>VLOOKUP($A40,'RevPAR Raw Data'!$B$6:$BE$43,'RevPAR Raw Data'!AT$1,FALSE)</f>
        <v>4.5562918919589199</v>
      </c>
      <c r="BF40" s="48">
        <f>VLOOKUP($A40,'RevPAR Raw Data'!$B$6:$BE$43,'RevPAR Raw Data'!AU$1,FALSE)</f>
        <v>4.70409030605287</v>
      </c>
      <c r="BG40" s="48">
        <f>VLOOKUP($A40,'RevPAR Raw Data'!$B$6:$BE$43,'RevPAR Raw Data'!AV$1,FALSE)</f>
        <v>7.0662918158271699</v>
      </c>
      <c r="BH40" s="48">
        <f>VLOOKUP($A40,'RevPAR Raw Data'!$B$6:$BE$43,'RevPAR Raw Data'!AW$1,FALSE)</f>
        <v>7.5871000542795004</v>
      </c>
      <c r="BI40" s="48">
        <f>VLOOKUP($A40,'RevPAR Raw Data'!$B$6:$BE$43,'RevPAR Raw Data'!AX$1,FALSE)</f>
        <v>8.3104352972843607</v>
      </c>
      <c r="BJ40" s="49">
        <f>VLOOKUP($A40,'RevPAR Raw Data'!$B$6:$BE$43,'RevPAR Raw Data'!AY$1,FALSE)</f>
        <v>6.5546444107980202</v>
      </c>
      <c r="BK40" s="48">
        <f>VLOOKUP($A40,'RevPAR Raw Data'!$B$6:$BE$43,'RevPAR Raw Data'!BA$1,FALSE)</f>
        <v>7.6519027862969198</v>
      </c>
      <c r="BL40" s="48">
        <f>VLOOKUP($A40,'RevPAR Raw Data'!$B$6:$BE$43,'RevPAR Raw Data'!BB$1,FALSE)</f>
        <v>-1.02238391842795</v>
      </c>
      <c r="BM40" s="49">
        <f>VLOOKUP($A40,'RevPAR Raw Data'!$B$6:$BE$43,'RevPAR Raw Data'!BC$1,FALSE)</f>
        <v>3.0668951024719102</v>
      </c>
      <c r="BN40" s="50">
        <f>VLOOKUP($A40,'RevPAR Raw Data'!$B$6:$BE$43,'RevPAR Raw Data'!BE$1,FALSE)</f>
        <v>5.5037120097281296</v>
      </c>
    </row>
    <row r="41" spans="1:66" x14ac:dyDescent="0.45">
      <c r="A41" s="63" t="s">
        <v>45</v>
      </c>
      <c r="B41" s="47">
        <f>VLOOKUP($A41,'Occupancy Raw Data'!$B$8:$BE$45,'Occupancy Raw Data'!AG$3,FALSE)</f>
        <v>47.694701112577697</v>
      </c>
      <c r="C41" s="48">
        <f>VLOOKUP($A41,'Occupancy Raw Data'!$B$8:$BE$45,'Occupancy Raw Data'!AH$3,FALSE)</f>
        <v>54.676598151989403</v>
      </c>
      <c r="D41" s="48">
        <f>VLOOKUP($A41,'Occupancy Raw Data'!$B$8:$BE$45,'Occupancy Raw Data'!AI$3,FALSE)</f>
        <v>57.9483311333207</v>
      </c>
      <c r="E41" s="48">
        <f>VLOOKUP($A41,'Occupancy Raw Data'!$B$8:$BE$45,'Occupancy Raw Data'!AJ$3,FALSE)</f>
        <v>58.745049971714103</v>
      </c>
      <c r="F41" s="48">
        <f>VLOOKUP($A41,'Occupancy Raw Data'!$B$8:$BE$45,'Occupancy Raw Data'!AK$3,FALSE)</f>
        <v>55.897605129172099</v>
      </c>
      <c r="G41" s="49">
        <f>VLOOKUP($A41,'Occupancy Raw Data'!$B$8:$BE$45,'Occupancy Raw Data'!AL$3,FALSE)</f>
        <v>54.992457099754802</v>
      </c>
      <c r="H41" s="48">
        <f>VLOOKUP($A41,'Occupancy Raw Data'!$B$8:$BE$45,'Occupancy Raw Data'!AN$3,FALSE)</f>
        <v>54.200452574014697</v>
      </c>
      <c r="I41" s="48">
        <f>VLOOKUP($A41,'Occupancy Raw Data'!$B$8:$BE$45,'Occupancy Raw Data'!AO$3,FALSE)</f>
        <v>51.136149349424798</v>
      </c>
      <c r="J41" s="49">
        <f>VLOOKUP($A41,'Occupancy Raw Data'!$B$8:$BE$45,'Occupancy Raw Data'!AP$3,FALSE)</f>
        <v>52.668300961719702</v>
      </c>
      <c r="K41" s="50">
        <f>VLOOKUP($A41,'Occupancy Raw Data'!$B$8:$BE$45,'Occupancy Raw Data'!AR$3,FALSE)</f>
        <v>54.328412488887601</v>
      </c>
      <c r="M41" s="47">
        <f>VLOOKUP($A41,'Occupancy Raw Data'!$B$8:$BE$45,'Occupancy Raw Data'!AT$3,FALSE)</f>
        <v>10.6210543247154</v>
      </c>
      <c r="N41" s="48">
        <f>VLOOKUP($A41,'Occupancy Raw Data'!$B$8:$BE$45,'Occupancy Raw Data'!AU$3,FALSE)</f>
        <v>10.485520867816801</v>
      </c>
      <c r="O41" s="48">
        <f>VLOOKUP($A41,'Occupancy Raw Data'!$B$8:$BE$45,'Occupancy Raw Data'!AV$3,FALSE)</f>
        <v>11.586937137128199</v>
      </c>
      <c r="P41" s="48">
        <f>VLOOKUP($A41,'Occupancy Raw Data'!$B$8:$BE$45,'Occupancy Raw Data'!AW$3,FALSE)</f>
        <v>13.4112552169869</v>
      </c>
      <c r="Q41" s="48">
        <f>VLOOKUP($A41,'Occupancy Raw Data'!$B$8:$BE$45,'Occupancy Raw Data'!AX$3,FALSE)</f>
        <v>14.212111071491201</v>
      </c>
      <c r="R41" s="49">
        <f>VLOOKUP($A41,'Occupancy Raw Data'!$B$8:$BE$45,'Occupancy Raw Data'!AY$3,FALSE)</f>
        <v>12.1040184387388</v>
      </c>
      <c r="S41" s="48">
        <f>VLOOKUP($A41,'Occupancy Raw Data'!$B$8:$BE$45,'Occupancy Raw Data'!BA$3,FALSE)</f>
        <v>17.1378936064329</v>
      </c>
      <c r="T41" s="48">
        <f>VLOOKUP($A41,'Occupancy Raw Data'!$B$8:$BE$45,'Occupancy Raw Data'!BB$3,FALSE)</f>
        <v>9.9852519326949896</v>
      </c>
      <c r="U41" s="49">
        <f>VLOOKUP($A41,'Occupancy Raw Data'!$B$8:$BE$45,'Occupancy Raw Data'!BC$3,FALSE)</f>
        <v>13.552975404757399</v>
      </c>
      <c r="V41" s="50">
        <f>VLOOKUP($A41,'Occupancy Raw Data'!$B$8:$BE$45,'Occupancy Raw Data'!BE$3,FALSE)</f>
        <v>12.501640133491099</v>
      </c>
      <c r="X41" s="51">
        <f>VLOOKUP($A41,'ADR Raw Data'!$B$6:$BE$43,'ADR Raw Data'!AG$1,FALSE)</f>
        <v>79.357994632796206</v>
      </c>
      <c r="Y41" s="52">
        <f>VLOOKUP($A41,'ADR Raw Data'!$B$6:$BE$43,'ADR Raw Data'!AH$1,FALSE)</f>
        <v>84.535273831695093</v>
      </c>
      <c r="Z41" s="52">
        <f>VLOOKUP($A41,'ADR Raw Data'!$B$6:$BE$43,'ADR Raw Data'!AI$1,FALSE)</f>
        <v>85.870008883826799</v>
      </c>
      <c r="AA41" s="52">
        <f>VLOOKUP($A41,'ADR Raw Data'!$B$6:$BE$43,'ADR Raw Data'!AJ$1,FALSE)</f>
        <v>85.441597608538601</v>
      </c>
      <c r="AB41" s="52">
        <f>VLOOKUP($A41,'ADR Raw Data'!$B$6:$BE$43,'ADR Raw Data'!AK$1,FALSE)</f>
        <v>82.918043661971794</v>
      </c>
      <c r="AC41" s="53">
        <f>VLOOKUP($A41,'ADR Raw Data'!$B$6:$BE$43,'ADR Raw Data'!AL$1,FALSE)</f>
        <v>83.7833875405057</v>
      </c>
      <c r="AD41" s="52">
        <f>VLOOKUP($A41,'ADR Raw Data'!$B$6:$BE$43,'ADR Raw Data'!AN$1,FALSE)</f>
        <v>84.074867461076806</v>
      </c>
      <c r="AE41" s="52">
        <f>VLOOKUP($A41,'ADR Raw Data'!$B$6:$BE$43,'ADR Raw Data'!AO$1,FALSE)</f>
        <v>83.884343237761499</v>
      </c>
      <c r="AF41" s="53">
        <f>VLOOKUP($A41,'ADR Raw Data'!$B$6:$BE$43,'ADR Raw Data'!AP$1,FALSE)</f>
        <v>83.982376579842395</v>
      </c>
      <c r="AG41" s="54">
        <f>VLOOKUP($A41,'ADR Raw Data'!$B$6:$BE$43,'ADR Raw Data'!AR$1,FALSE)</f>
        <v>83.838504265579004</v>
      </c>
      <c r="AI41" s="47">
        <f>VLOOKUP($A41,'ADR Raw Data'!$B$6:$BE$43,'ADR Raw Data'!AT$1,FALSE)</f>
        <v>0.676876282448311</v>
      </c>
      <c r="AJ41" s="48">
        <f>VLOOKUP($A41,'ADR Raw Data'!$B$6:$BE$43,'ADR Raw Data'!AU$1,FALSE)</f>
        <v>3.9393652255200799</v>
      </c>
      <c r="AK41" s="48">
        <f>VLOOKUP($A41,'ADR Raw Data'!$B$6:$BE$43,'ADR Raw Data'!AV$1,FALSE)</f>
        <v>2.1817201506158099</v>
      </c>
      <c r="AL41" s="48">
        <f>VLOOKUP($A41,'ADR Raw Data'!$B$6:$BE$43,'ADR Raw Data'!AW$1,FALSE)</f>
        <v>3.4923778034619302</v>
      </c>
      <c r="AM41" s="48">
        <f>VLOOKUP($A41,'ADR Raw Data'!$B$6:$BE$43,'ADR Raw Data'!AX$1,FALSE)</f>
        <v>3.5898576880328199</v>
      </c>
      <c r="AN41" s="49">
        <f>VLOOKUP($A41,'ADR Raw Data'!$B$6:$BE$43,'ADR Raw Data'!AY$1,FALSE)</f>
        <v>2.84486276255336</v>
      </c>
      <c r="AO41" s="48">
        <f>VLOOKUP($A41,'ADR Raw Data'!$B$6:$BE$43,'ADR Raw Data'!BA$1,FALSE)</f>
        <v>2.4621604362855898</v>
      </c>
      <c r="AP41" s="48">
        <f>VLOOKUP($A41,'ADR Raw Data'!$B$6:$BE$43,'ADR Raw Data'!BB$1,FALSE)</f>
        <v>0.71546193844495798</v>
      </c>
      <c r="AQ41" s="49">
        <f>VLOOKUP($A41,'ADR Raw Data'!$B$6:$BE$43,'ADR Raw Data'!BC$1,FALSE)</f>
        <v>1.5838233987304899</v>
      </c>
      <c r="AR41" s="50">
        <f>VLOOKUP($A41,'ADR Raw Data'!$B$6:$BE$43,'ADR Raw Data'!BE$1,FALSE)</f>
        <v>2.4957274824717</v>
      </c>
      <c r="AT41" s="51">
        <f>VLOOKUP($A41,'RevPAR Raw Data'!$B$6:$BE$43,'RevPAR Raw Data'!AG$1,FALSE)</f>
        <v>37.849558349047697</v>
      </c>
      <c r="AU41" s="52">
        <f>VLOOKUP($A41,'RevPAR Raw Data'!$B$6:$BE$43,'RevPAR Raw Data'!AH$1,FALSE)</f>
        <v>46.221011969639797</v>
      </c>
      <c r="AV41" s="52">
        <f>VLOOKUP($A41,'RevPAR Raw Data'!$B$6:$BE$43,'RevPAR Raw Data'!AI$1,FALSE)</f>
        <v>49.760237092211902</v>
      </c>
      <c r="AW41" s="52">
        <f>VLOOKUP($A41,'RevPAR Raw Data'!$B$6:$BE$43,'RevPAR Raw Data'!AJ$1,FALSE)</f>
        <v>50.192709211766903</v>
      </c>
      <c r="AX41" s="52">
        <f>VLOOKUP($A41,'RevPAR Raw Data'!$B$6:$BE$43,'RevPAR Raw Data'!AK$1,FALSE)</f>
        <v>46.349200627003498</v>
      </c>
      <c r="AY41" s="53">
        <f>VLOOKUP($A41,'RevPAR Raw Data'!$B$6:$BE$43,'RevPAR Raw Data'!AL$1,FALSE)</f>
        <v>46.074543449933898</v>
      </c>
      <c r="AZ41" s="52">
        <f>VLOOKUP($A41,'RevPAR Raw Data'!$B$6:$BE$43,'RevPAR Raw Data'!AN$1,FALSE)</f>
        <v>45.568958664906603</v>
      </c>
      <c r="BA41" s="52">
        <f>VLOOKUP($A41,'RevPAR Raw Data'!$B$6:$BE$43,'RevPAR Raw Data'!AO$1,FALSE)</f>
        <v>42.895223038845899</v>
      </c>
      <c r="BB41" s="53">
        <f>VLOOKUP($A41,'RevPAR Raw Data'!$B$6:$BE$43,'RevPAR Raw Data'!AP$1,FALSE)</f>
        <v>44.232090851876201</v>
      </c>
      <c r="BC41" s="54">
        <f>VLOOKUP($A41,'RevPAR Raw Data'!$B$6:$BE$43,'RevPAR Raw Data'!AR$1,FALSE)</f>
        <v>45.548128421917497</v>
      </c>
      <c r="BE41" s="47">
        <f>VLOOKUP($A41,'RevPAR Raw Data'!$B$6:$BE$43,'RevPAR Raw Data'!AT$1,FALSE)</f>
        <v>11.369822004833701</v>
      </c>
      <c r="BF41" s="48">
        <f>VLOOKUP($A41,'RevPAR Raw Data'!$B$6:$BE$43,'RevPAR Raw Data'!AU$1,FALSE)</f>
        <v>14.837949056118299</v>
      </c>
      <c r="BG41" s="48">
        <f>VLOOKUP($A41,'RevPAR Raw Data'!$B$6:$BE$43,'RevPAR Raw Data'!AV$1,FALSE)</f>
        <v>14.021451830103899</v>
      </c>
      <c r="BH41" s="48">
        <f>VLOOKUP($A41,'RevPAR Raw Data'!$B$6:$BE$43,'RevPAR Raw Data'!AW$1,FALSE)</f>
        <v>17.372004720812601</v>
      </c>
      <c r="BI41" s="48">
        <f>VLOOKUP($A41,'RevPAR Raw Data'!$B$6:$BE$43,'RevPAR Raw Data'!AX$1,FALSE)</f>
        <v>18.312163321455799</v>
      </c>
      <c r="BJ41" s="49">
        <f>VLOOKUP($A41,'RevPAR Raw Data'!$B$6:$BE$43,'RevPAR Raw Data'!AY$1,FALSE)</f>
        <v>15.2932239146285</v>
      </c>
      <c r="BK41" s="48">
        <f>VLOOKUP($A41,'RevPAR Raw Data'!$B$6:$BE$43,'RevPAR Raw Data'!BA$1,FALSE)</f>
        <v>20.0220164787088</v>
      </c>
      <c r="BL41" s="48">
        <f>VLOOKUP($A41,'RevPAR Raw Data'!$B$6:$BE$43,'RevPAR Raw Data'!BB$1,FALSE)</f>
        <v>10.7721545481762</v>
      </c>
      <c r="BM41" s="49">
        <f>VLOOKUP($A41,'RevPAR Raw Data'!$B$6:$BE$43,'RevPAR Raw Data'!BC$1,FALSE)</f>
        <v>15.3514539991726</v>
      </c>
      <c r="BN41" s="50">
        <f>VLOOKUP($A41,'RevPAR Raw Data'!$B$6:$BE$43,'RevPAR Raw Data'!BE$1,FALSE)</f>
        <v>15.3093744845341</v>
      </c>
    </row>
    <row r="42" spans="1:66" x14ac:dyDescent="0.45">
      <c r="A42" s="63" t="s">
        <v>109</v>
      </c>
      <c r="B42" s="47">
        <f>VLOOKUP($A42,'Occupancy Raw Data'!$B$8:$BE$45,'Occupancy Raw Data'!AG$3,FALSE)</f>
        <v>37.4878758486905</v>
      </c>
      <c r="C42" s="48">
        <f>VLOOKUP($A42,'Occupancy Raw Data'!$B$8:$BE$45,'Occupancy Raw Data'!AH$3,FALSE)</f>
        <v>46.395085677335899</v>
      </c>
      <c r="D42" s="48">
        <f>VLOOKUP($A42,'Occupancy Raw Data'!$B$8:$BE$45,'Occupancy Raw Data'!AI$3,FALSE)</f>
        <v>55.447785321694099</v>
      </c>
      <c r="E42" s="48">
        <f>VLOOKUP($A42,'Occupancy Raw Data'!$B$8:$BE$45,'Occupancy Raw Data'!AJ$3,FALSE)</f>
        <v>55.237633365664401</v>
      </c>
      <c r="F42" s="48">
        <f>VLOOKUP($A42,'Occupancy Raw Data'!$B$8:$BE$45,'Occupancy Raw Data'!AK$3,FALSE)</f>
        <v>46.168768186226899</v>
      </c>
      <c r="G42" s="49">
        <f>VLOOKUP($A42,'Occupancy Raw Data'!$B$8:$BE$45,'Occupancy Raw Data'!AL$3,FALSE)</f>
        <v>48.147429679922404</v>
      </c>
      <c r="H42" s="48">
        <f>VLOOKUP($A42,'Occupancy Raw Data'!$B$8:$BE$45,'Occupancy Raw Data'!AN$3,FALSE)</f>
        <v>48.472356935014503</v>
      </c>
      <c r="I42" s="48">
        <f>VLOOKUP($A42,'Occupancy Raw Data'!$B$8:$BE$45,'Occupancy Raw Data'!AO$3,FALSE)</f>
        <v>50.493048819915899</v>
      </c>
      <c r="J42" s="49">
        <f>VLOOKUP($A42,'Occupancy Raw Data'!$B$8:$BE$45,'Occupancy Raw Data'!AP$3,FALSE)</f>
        <v>49.482702877465201</v>
      </c>
      <c r="K42" s="50">
        <f>VLOOKUP($A42,'Occupancy Raw Data'!$B$8:$BE$45,'Occupancy Raw Data'!AR$3,FALSE)</f>
        <v>48.528936307791703</v>
      </c>
      <c r="M42" s="47">
        <f>VLOOKUP($A42,'Occupancy Raw Data'!$B$8:$BE$45,'Occupancy Raw Data'!AT$3,FALSE)</f>
        <v>19.814001549987001</v>
      </c>
      <c r="N42" s="48">
        <f>VLOOKUP($A42,'Occupancy Raw Data'!$B$8:$BE$45,'Occupancy Raw Data'!AU$3,FALSE)</f>
        <v>6.5528123259699198</v>
      </c>
      <c r="O42" s="48">
        <f>VLOOKUP($A42,'Occupancy Raw Data'!$B$8:$BE$45,'Occupancy Raw Data'!AV$3,FALSE)</f>
        <v>9.8127101008484008</v>
      </c>
      <c r="P42" s="48">
        <f>VLOOKUP($A42,'Occupancy Raw Data'!$B$8:$BE$45,'Occupancy Raw Data'!AW$3,FALSE)</f>
        <v>10.5288694808345</v>
      </c>
      <c r="Q42" s="48">
        <f>VLOOKUP($A42,'Occupancy Raw Data'!$B$8:$BE$45,'Occupancy Raw Data'!AX$3,FALSE)</f>
        <v>8.6551264980026605</v>
      </c>
      <c r="R42" s="49">
        <f>VLOOKUP($A42,'Occupancy Raw Data'!$B$8:$BE$45,'Occupancy Raw Data'!AY$3,FALSE)</f>
        <v>10.536277602523599</v>
      </c>
      <c r="S42" s="48">
        <f>VLOOKUP($A42,'Occupancy Raw Data'!$B$8:$BE$45,'Occupancy Raw Data'!BA$3,FALSE)</f>
        <v>10.993892282065501</v>
      </c>
      <c r="T42" s="48">
        <f>VLOOKUP($A42,'Occupancy Raw Data'!$B$8:$BE$45,'Occupancy Raw Data'!BB$3,FALSE)</f>
        <v>-0.66783272380346603</v>
      </c>
      <c r="U42" s="49">
        <f>VLOOKUP($A42,'Occupancy Raw Data'!$B$8:$BE$45,'Occupancy Raw Data'!BC$3,FALSE)</f>
        <v>4.7211768730756001</v>
      </c>
      <c r="V42" s="50">
        <f>VLOOKUP($A42,'Occupancy Raw Data'!$B$8:$BE$45,'Occupancy Raw Data'!BE$3,FALSE)</f>
        <v>8.7765613272251901</v>
      </c>
      <c r="X42" s="51">
        <f>VLOOKUP($A42,'ADR Raw Data'!$B$6:$BE$43,'ADR Raw Data'!AG$1,FALSE)</f>
        <v>159.022020267356</v>
      </c>
      <c r="Y42" s="52">
        <f>VLOOKUP($A42,'ADR Raw Data'!$B$6:$BE$43,'ADR Raw Data'!AH$1,FALSE)</f>
        <v>165.758287456445</v>
      </c>
      <c r="Z42" s="52">
        <f>VLOOKUP($A42,'ADR Raw Data'!$B$6:$BE$43,'ADR Raw Data'!AI$1,FALSE)</f>
        <v>170.42271720116599</v>
      </c>
      <c r="AA42" s="52">
        <f>VLOOKUP($A42,'ADR Raw Data'!$B$6:$BE$43,'ADR Raw Data'!AJ$1,FALSE)</f>
        <v>168.458399180567</v>
      </c>
      <c r="AB42" s="52">
        <f>VLOOKUP($A42,'ADR Raw Data'!$B$6:$BE$43,'ADR Raw Data'!AK$1,FALSE)</f>
        <v>160.4681285014</v>
      </c>
      <c r="AC42" s="53">
        <f>VLOOKUP($A42,'ADR Raw Data'!$B$6:$BE$43,'ADR Raw Data'!AL$1,FALSE)</f>
        <v>165.38863785925301</v>
      </c>
      <c r="AD42" s="52">
        <f>VLOOKUP($A42,'ADR Raw Data'!$B$6:$BE$43,'ADR Raw Data'!AN$1,FALSE)</f>
        <v>170.61995997998901</v>
      </c>
      <c r="AE42" s="52">
        <f>VLOOKUP($A42,'ADR Raw Data'!$B$6:$BE$43,'ADR Raw Data'!AO$1,FALSE)</f>
        <v>172.91331519129099</v>
      </c>
      <c r="AF42" s="53">
        <f>VLOOKUP($A42,'ADR Raw Data'!$B$6:$BE$43,'ADR Raw Data'!AP$1,FALSE)</f>
        <v>171.79005063704599</v>
      </c>
      <c r="AG42" s="54">
        <f>VLOOKUP($A42,'ADR Raw Data'!$B$6:$BE$43,'ADR Raw Data'!AR$1,FALSE)</f>
        <v>167.25355881793001</v>
      </c>
      <c r="AI42" s="47">
        <f>VLOOKUP($A42,'ADR Raw Data'!$B$6:$BE$43,'ADR Raw Data'!AT$1,FALSE)</f>
        <v>1.7720031615015901</v>
      </c>
      <c r="AJ42" s="48">
        <f>VLOOKUP($A42,'ADR Raw Data'!$B$6:$BE$43,'ADR Raw Data'!AU$1,FALSE)</f>
        <v>-1.0783326529241799</v>
      </c>
      <c r="AK42" s="48">
        <f>VLOOKUP($A42,'ADR Raw Data'!$B$6:$BE$43,'ADR Raw Data'!AV$1,FALSE)</f>
        <v>1.87779730438944</v>
      </c>
      <c r="AL42" s="48">
        <f>VLOOKUP($A42,'ADR Raw Data'!$B$6:$BE$43,'ADR Raw Data'!AW$1,FALSE)</f>
        <v>8.6249522399175299E-2</v>
      </c>
      <c r="AM42" s="48">
        <f>VLOOKUP($A42,'ADR Raw Data'!$B$6:$BE$43,'ADR Raw Data'!AX$1,FALSE)</f>
        <v>-0.277465477313108</v>
      </c>
      <c r="AN42" s="49">
        <f>VLOOKUP($A42,'ADR Raw Data'!$B$6:$BE$43,'ADR Raw Data'!AY$1,FALSE)</f>
        <v>0.38860078020947297</v>
      </c>
      <c r="AO42" s="48">
        <f>VLOOKUP($A42,'ADR Raw Data'!$B$6:$BE$43,'ADR Raw Data'!BA$1,FALSE)</f>
        <v>-3.59575408582656</v>
      </c>
      <c r="AP42" s="48">
        <f>VLOOKUP($A42,'ADR Raw Data'!$B$6:$BE$43,'ADR Raw Data'!BB$1,FALSE)</f>
        <v>-5.7754161741469501</v>
      </c>
      <c r="AQ42" s="49">
        <f>VLOOKUP($A42,'ADR Raw Data'!$B$6:$BE$43,'ADR Raw Data'!BC$1,FALSE)</f>
        <v>-4.8229356802764496</v>
      </c>
      <c r="AR42" s="50">
        <f>VLOOKUP($A42,'ADR Raw Data'!$B$6:$BE$43,'ADR Raw Data'!BE$1,FALSE)</f>
        <v>-1.3332420197212</v>
      </c>
      <c r="AT42" s="51">
        <f>VLOOKUP($A42,'RevPAR Raw Data'!$B$6:$BE$43,'RevPAR Raw Data'!AG$1,FALSE)</f>
        <v>59.613977529906201</v>
      </c>
      <c r="AU42" s="52">
        <f>VLOOKUP($A42,'RevPAR Raw Data'!$B$6:$BE$43,'RevPAR Raw Data'!AH$1,FALSE)</f>
        <v>76.903699482702805</v>
      </c>
      <c r="AV42" s="52">
        <f>VLOOKUP($A42,'RevPAR Raw Data'!$B$6:$BE$43,'RevPAR Raw Data'!AI$1,FALSE)</f>
        <v>94.495622373100503</v>
      </c>
      <c r="AW42" s="52">
        <f>VLOOKUP($A42,'RevPAR Raw Data'!$B$6:$BE$43,'RevPAR Raw Data'!AJ$1,FALSE)</f>
        <v>93.052432913029406</v>
      </c>
      <c r="AX42" s="52">
        <f>VLOOKUP($A42,'RevPAR Raw Data'!$B$6:$BE$43,'RevPAR Raw Data'!AK$1,FALSE)</f>
        <v>74.086158260588405</v>
      </c>
      <c r="AY42" s="53">
        <f>VLOOKUP($A42,'RevPAR Raw Data'!$B$6:$BE$43,'RevPAR Raw Data'!AL$1,FALSE)</f>
        <v>79.630378111865497</v>
      </c>
      <c r="AZ42" s="52">
        <f>VLOOKUP($A42,'RevPAR Raw Data'!$B$6:$BE$43,'RevPAR Raw Data'!AN$1,FALSE)</f>
        <v>82.703516003879699</v>
      </c>
      <c r="BA42" s="52">
        <f>VLOOKUP($A42,'RevPAR Raw Data'!$B$6:$BE$43,'RevPAR Raw Data'!AO$1,FALSE)</f>
        <v>87.309204655674094</v>
      </c>
      <c r="BB42" s="53">
        <f>VLOOKUP($A42,'RevPAR Raw Data'!$B$6:$BE$43,'RevPAR Raw Data'!AP$1,FALSE)</f>
        <v>85.006360329776896</v>
      </c>
      <c r="BC42" s="54">
        <f>VLOOKUP($A42,'RevPAR Raw Data'!$B$6:$BE$43,'RevPAR Raw Data'!AR$1,FALSE)</f>
        <v>81.166373031268705</v>
      </c>
      <c r="BE42" s="47">
        <f>VLOOKUP($A42,'RevPAR Raw Data'!$B$6:$BE$43,'RevPAR Raw Data'!AT$1,FALSE)</f>
        <v>21.9371094453744</v>
      </c>
      <c r="BF42" s="48">
        <f>VLOOKUP($A42,'RevPAR Raw Data'!$B$6:$BE$43,'RevPAR Raw Data'!AU$1,FALSE)</f>
        <v>5.4038185580499603</v>
      </c>
      <c r="BG42" s="48">
        <f>VLOOKUP($A42,'RevPAR Raw Data'!$B$6:$BE$43,'RevPAR Raw Data'!AV$1,FALSE)</f>
        <v>11.874770210999101</v>
      </c>
      <c r="BH42" s="48">
        <f>VLOOKUP($A42,'RevPAR Raw Data'!$B$6:$BE$43,'RevPAR Raw Data'!AW$1,FALSE)</f>
        <v>10.6242001028749</v>
      </c>
      <c r="BI42" s="48">
        <f>VLOOKUP($A42,'RevPAR Raw Data'!$B$6:$BE$43,'RevPAR Raw Data'!AX$1,FALSE)</f>
        <v>8.3536460326398103</v>
      </c>
      <c r="BJ42" s="49">
        <f>VLOOKUP($A42,'RevPAR Raw Data'!$B$6:$BE$43,'RevPAR Raw Data'!AY$1,FALSE)</f>
        <v>10.965822439701499</v>
      </c>
      <c r="BK42" s="48">
        <f>VLOOKUP($A42,'RevPAR Raw Data'!$B$6:$BE$43,'RevPAR Raw Data'!BA$1,FALSE)</f>
        <v>7.0028248653152003</v>
      </c>
      <c r="BL42" s="48">
        <f>VLOOKUP($A42,'RevPAR Raw Data'!$B$6:$BE$43,'RevPAR Raw Data'!BB$1,FALSE)</f>
        <v>-6.4046787788036204</v>
      </c>
      <c r="BM42" s="49">
        <f>VLOOKUP($A42,'RevPAR Raw Data'!$B$6:$BE$43,'RevPAR Raw Data'!BC$1,FALSE)</f>
        <v>-0.32945813114136802</v>
      </c>
      <c r="BN42" s="50">
        <f>VLOOKUP($A42,'RevPAR Raw Data'!$B$6:$BE$43,'RevPAR Raw Data'!BE$1,FALSE)</f>
        <v>7.3263065040028197</v>
      </c>
    </row>
    <row r="43" spans="1:66" x14ac:dyDescent="0.45">
      <c r="A43" s="63" t="s">
        <v>94</v>
      </c>
      <c r="B43" s="47">
        <f>VLOOKUP($A43,'Occupancy Raw Data'!$B$8:$BE$45,'Occupancy Raw Data'!AG$3,FALSE)</f>
        <v>39.864099660249103</v>
      </c>
      <c r="C43" s="48">
        <f>VLOOKUP($A43,'Occupancy Raw Data'!$B$8:$BE$45,'Occupancy Raw Data'!AH$3,FALSE)</f>
        <v>50.093431483578698</v>
      </c>
      <c r="D43" s="48">
        <f>VLOOKUP($A43,'Occupancy Raw Data'!$B$8:$BE$45,'Occupancy Raw Data'!AI$3,FALSE)</f>
        <v>56.378822197055399</v>
      </c>
      <c r="E43" s="48">
        <f>VLOOKUP($A43,'Occupancy Raw Data'!$B$8:$BE$45,'Occupancy Raw Data'!AJ$3,FALSE)</f>
        <v>56.3731596828992</v>
      </c>
      <c r="F43" s="48">
        <f>VLOOKUP($A43,'Occupancy Raw Data'!$B$8:$BE$45,'Occupancy Raw Data'!AK$3,FALSE)</f>
        <v>51.441109852774602</v>
      </c>
      <c r="G43" s="49">
        <f>VLOOKUP($A43,'Occupancy Raw Data'!$B$8:$BE$45,'Occupancy Raw Data'!AL$3,FALSE)</f>
        <v>50.830124575311402</v>
      </c>
      <c r="H43" s="48">
        <f>VLOOKUP($A43,'Occupancy Raw Data'!$B$8:$BE$45,'Occupancy Raw Data'!AN$3,FALSE)</f>
        <v>52.751981879954599</v>
      </c>
      <c r="I43" s="48">
        <f>VLOOKUP($A43,'Occupancy Raw Data'!$B$8:$BE$45,'Occupancy Raw Data'!AO$3,FALSE)</f>
        <v>55.056625141562797</v>
      </c>
      <c r="J43" s="49">
        <f>VLOOKUP($A43,'Occupancy Raw Data'!$B$8:$BE$45,'Occupancy Raw Data'!AP$3,FALSE)</f>
        <v>53.904303510758702</v>
      </c>
      <c r="K43" s="50">
        <f>VLOOKUP($A43,'Occupancy Raw Data'!$B$8:$BE$45,'Occupancy Raw Data'!AR$3,FALSE)</f>
        <v>51.7084614140106</v>
      </c>
      <c r="M43" s="47">
        <f>VLOOKUP($A43,'Occupancy Raw Data'!$B$8:$BE$45,'Occupancy Raw Data'!AT$3,FALSE)</f>
        <v>-4.3150836081327704</v>
      </c>
      <c r="N43" s="48">
        <f>VLOOKUP($A43,'Occupancy Raw Data'!$B$8:$BE$45,'Occupancy Raw Data'!AU$3,FALSE)</f>
        <v>-2.4720660043606402</v>
      </c>
      <c r="O43" s="48">
        <f>VLOOKUP($A43,'Occupancy Raw Data'!$B$8:$BE$45,'Occupancy Raw Data'!AV$3,FALSE)</f>
        <v>-0.48017448898225201</v>
      </c>
      <c r="P43" s="48">
        <f>VLOOKUP($A43,'Occupancy Raw Data'!$B$8:$BE$45,'Occupancy Raw Data'!AW$3,FALSE)</f>
        <v>2.0487983110773502</v>
      </c>
      <c r="Q43" s="48">
        <f>VLOOKUP($A43,'Occupancy Raw Data'!$B$8:$BE$45,'Occupancy Raw Data'!AX$3,FALSE)</f>
        <v>0.65654250951801296</v>
      </c>
      <c r="R43" s="49">
        <f>VLOOKUP($A43,'Occupancy Raw Data'!$B$8:$BE$45,'Occupancy Raw Data'!AY$3,FALSE)</f>
        <v>-0.73125646747375495</v>
      </c>
      <c r="S43" s="48">
        <f>VLOOKUP($A43,'Occupancy Raw Data'!$B$8:$BE$45,'Occupancy Raw Data'!BA$3,FALSE)</f>
        <v>3.3386142372261398</v>
      </c>
      <c r="T43" s="48">
        <f>VLOOKUP($A43,'Occupancy Raw Data'!$B$8:$BE$45,'Occupancy Raw Data'!BB$3,FALSE)</f>
        <v>-0.65713552189254099</v>
      </c>
      <c r="U43" s="49">
        <f>VLOOKUP($A43,'Occupancy Raw Data'!$B$8:$BE$45,'Occupancy Raw Data'!BC$3,FALSE)</f>
        <v>1.2586780603874801</v>
      </c>
      <c r="V43" s="50">
        <f>VLOOKUP($A43,'Occupancy Raw Data'!$B$8:$BE$45,'Occupancy Raw Data'!BE$3,FALSE)</f>
        <v>-0.146786284505312</v>
      </c>
      <c r="X43" s="51">
        <f>VLOOKUP($A43,'ADR Raw Data'!$B$6:$BE$43,'ADR Raw Data'!AG$1,FALSE)</f>
        <v>86.551556818181794</v>
      </c>
      <c r="Y43" s="52">
        <f>VLOOKUP($A43,'ADR Raw Data'!$B$6:$BE$43,'ADR Raw Data'!AH$1,FALSE)</f>
        <v>95.8573124964675</v>
      </c>
      <c r="Z43" s="52">
        <f>VLOOKUP($A43,'ADR Raw Data'!$B$6:$BE$43,'ADR Raw Data'!AI$1,FALSE)</f>
        <v>99.944601516597103</v>
      </c>
      <c r="AA43" s="52">
        <f>VLOOKUP($A43,'ADR Raw Data'!$B$6:$BE$43,'ADR Raw Data'!AJ$1,FALSE)</f>
        <v>96.951210888453602</v>
      </c>
      <c r="AB43" s="52">
        <f>VLOOKUP($A43,'ADR Raw Data'!$B$6:$BE$43,'ADR Raw Data'!AK$1,FALSE)</f>
        <v>92.630668171060506</v>
      </c>
      <c r="AC43" s="53">
        <f>VLOOKUP($A43,'ADR Raw Data'!$B$6:$BE$43,'ADR Raw Data'!AL$1,FALSE)</f>
        <v>94.893928324755393</v>
      </c>
      <c r="AD43" s="52">
        <f>VLOOKUP($A43,'ADR Raw Data'!$B$6:$BE$43,'ADR Raw Data'!AN$1,FALSE)</f>
        <v>97.055172820953103</v>
      </c>
      <c r="AE43" s="52">
        <f>VLOOKUP($A43,'ADR Raw Data'!$B$6:$BE$43,'ADR Raw Data'!AO$1,FALSE)</f>
        <v>98.927726010490503</v>
      </c>
      <c r="AF43" s="53">
        <f>VLOOKUP($A43,'ADR Raw Data'!$B$6:$BE$43,'ADR Raw Data'!AP$1,FALSE)</f>
        <v>98.011464362623997</v>
      </c>
      <c r="AG43" s="54">
        <f>VLOOKUP($A43,'ADR Raw Data'!$B$6:$BE$43,'ADR Raw Data'!AR$1,FALSE)</f>
        <v>95.822478254747907</v>
      </c>
      <c r="AI43" s="47">
        <f>VLOOKUP($A43,'ADR Raw Data'!$B$6:$BE$43,'ADR Raw Data'!AT$1,FALSE)</f>
        <v>-0.41432161575497001</v>
      </c>
      <c r="AJ43" s="48">
        <f>VLOOKUP($A43,'ADR Raw Data'!$B$6:$BE$43,'ADR Raw Data'!AU$1,FALSE)</f>
        <v>3.2061642063015099</v>
      </c>
      <c r="AK43" s="48">
        <f>VLOOKUP($A43,'ADR Raw Data'!$B$6:$BE$43,'ADR Raw Data'!AV$1,FALSE)</f>
        <v>4.0548222828721903</v>
      </c>
      <c r="AL43" s="48">
        <f>VLOOKUP($A43,'ADR Raw Data'!$B$6:$BE$43,'ADR Raw Data'!AW$1,FALSE)</f>
        <v>2.8071228091467102</v>
      </c>
      <c r="AM43" s="48">
        <f>VLOOKUP($A43,'ADR Raw Data'!$B$6:$BE$43,'ADR Raw Data'!AX$1,FALSE)</f>
        <v>3.5637687937015299</v>
      </c>
      <c r="AN43" s="49">
        <f>VLOOKUP($A43,'ADR Raw Data'!$B$6:$BE$43,'ADR Raw Data'!AY$1,FALSE)</f>
        <v>2.8869017754600601</v>
      </c>
      <c r="AO43" s="48">
        <f>VLOOKUP($A43,'ADR Raw Data'!$B$6:$BE$43,'ADR Raw Data'!BA$1,FALSE)</f>
        <v>2.1593933218753301</v>
      </c>
      <c r="AP43" s="48">
        <f>VLOOKUP($A43,'ADR Raw Data'!$B$6:$BE$43,'ADR Raw Data'!BB$1,FALSE)</f>
        <v>0.13961670825202399</v>
      </c>
      <c r="AQ43" s="49">
        <f>VLOOKUP($A43,'ADR Raw Data'!$B$6:$BE$43,'ADR Raw Data'!BC$1,FALSE)</f>
        <v>1.0693262095315199</v>
      </c>
      <c r="AR43" s="50">
        <f>VLOOKUP($A43,'ADR Raw Data'!$B$6:$BE$43,'ADR Raw Data'!BE$1,FALSE)</f>
        <v>2.3477195977982102</v>
      </c>
      <c r="AT43" s="51">
        <f>VLOOKUP($A43,'RevPAR Raw Data'!$B$6:$BE$43,'RevPAR Raw Data'!AG$1,FALSE)</f>
        <v>34.502998867497098</v>
      </c>
      <c r="AU43" s="52">
        <f>VLOOKUP($A43,'RevPAR Raw Data'!$B$6:$BE$43,'RevPAR Raw Data'!AH$1,FALSE)</f>
        <v>48.018217157417801</v>
      </c>
      <c r="AV43" s="52">
        <f>VLOOKUP($A43,'RevPAR Raw Data'!$B$6:$BE$43,'RevPAR Raw Data'!AI$1,FALSE)</f>
        <v>56.347589184597901</v>
      </c>
      <c r="AW43" s="52">
        <f>VLOOKUP($A43,'RevPAR Raw Data'!$B$6:$BE$43,'RevPAR Raw Data'!AJ$1,FALSE)</f>
        <v>54.654460928652298</v>
      </c>
      <c r="AX43" s="52">
        <f>VLOOKUP($A43,'RevPAR Raw Data'!$B$6:$BE$43,'RevPAR Raw Data'!AK$1,FALSE)</f>
        <v>47.6502437712344</v>
      </c>
      <c r="AY43" s="53">
        <f>VLOOKUP($A43,'RevPAR Raw Data'!$B$6:$BE$43,'RevPAR Raw Data'!AL$1,FALSE)</f>
        <v>48.234701981879901</v>
      </c>
      <c r="AZ43" s="52">
        <f>VLOOKUP($A43,'RevPAR Raw Data'!$B$6:$BE$43,'RevPAR Raw Data'!AN$1,FALSE)</f>
        <v>51.198527180067899</v>
      </c>
      <c r="BA43" s="52">
        <f>VLOOKUP($A43,'RevPAR Raw Data'!$B$6:$BE$43,'RevPAR Raw Data'!AO$1,FALSE)</f>
        <v>54.466267270668098</v>
      </c>
      <c r="BB43" s="53">
        <f>VLOOKUP($A43,'RevPAR Raw Data'!$B$6:$BE$43,'RevPAR Raw Data'!AP$1,FALSE)</f>
        <v>52.832397225367998</v>
      </c>
      <c r="BC43" s="54">
        <f>VLOOKUP($A43,'RevPAR Raw Data'!$B$6:$BE$43,'RevPAR Raw Data'!AR$1,FALSE)</f>
        <v>49.548329194305097</v>
      </c>
      <c r="BE43" s="47">
        <f>VLOOKUP($A43,'RevPAR Raw Data'!$B$6:$BE$43,'RevPAR Raw Data'!AT$1,FALSE)</f>
        <v>-4.71152689976135</v>
      </c>
      <c r="BF43" s="48">
        <f>VLOOKUP($A43,'RevPAR Raw Data'!$B$6:$BE$43,'RevPAR Raw Data'!AU$1,FALSE)</f>
        <v>0.65483970655290402</v>
      </c>
      <c r="BG43" s="48">
        <f>VLOOKUP($A43,'RevPAR Raw Data'!$B$6:$BE$43,'RevPAR Raw Data'!AV$1,FALSE)</f>
        <v>3.5551775717140202</v>
      </c>
      <c r="BH43" s="48">
        <f>VLOOKUP($A43,'RevPAR Raw Data'!$B$6:$BE$43,'RevPAR Raw Data'!AW$1,FALSE)</f>
        <v>4.91343340492773</v>
      </c>
      <c r="BI43" s="48">
        <f>VLOOKUP($A43,'RevPAR Raw Data'!$B$6:$BE$43,'RevPAR Raw Data'!AX$1,FALSE)</f>
        <v>4.24370896029113</v>
      </c>
      <c r="BJ43" s="49">
        <f>VLOOKUP($A43,'RevPAR Raw Data'!$B$6:$BE$43,'RevPAR Raw Data'!AY$1,FALSE)</f>
        <v>2.1345346520436301</v>
      </c>
      <c r="BK43" s="48">
        <f>VLOOKUP($A43,'RevPAR Raw Data'!$B$6:$BE$43,'RevPAR Raw Data'!BA$1,FALSE)</f>
        <v>5.5701013719833199</v>
      </c>
      <c r="BL43" s="48">
        <f>VLOOKUP($A43,'RevPAR Raw Data'!$B$6:$BE$43,'RevPAR Raw Data'!BB$1,FALSE)</f>
        <v>-0.51843628462493796</v>
      </c>
      <c r="BM43" s="49">
        <f>VLOOKUP($A43,'RevPAR Raw Data'!$B$6:$BE$43,'RevPAR Raw Data'!BC$1,FALSE)</f>
        <v>2.34146364431236</v>
      </c>
      <c r="BN43" s="50">
        <f>VLOOKUP($A43,'RevPAR Raw Data'!$B$6:$BE$43,'RevPAR Raw Data'!BE$1,FALSE)</f>
        <v>2.1974871829246898</v>
      </c>
    </row>
    <row r="44" spans="1:66" x14ac:dyDescent="0.45">
      <c r="A44" s="63" t="s">
        <v>44</v>
      </c>
      <c r="B44" s="47">
        <f>VLOOKUP($A44,'Occupancy Raw Data'!$B$8:$BE$45,'Occupancy Raw Data'!AG$3,FALSE)</f>
        <v>44.255136986301302</v>
      </c>
      <c r="C44" s="48">
        <f>VLOOKUP($A44,'Occupancy Raw Data'!$B$8:$BE$45,'Occupancy Raw Data'!AH$3,FALSE)</f>
        <v>50.530821917808197</v>
      </c>
      <c r="D44" s="48">
        <f>VLOOKUP($A44,'Occupancy Raw Data'!$B$8:$BE$45,'Occupancy Raw Data'!AI$3,FALSE)</f>
        <v>54.109589041095802</v>
      </c>
      <c r="E44" s="48">
        <f>VLOOKUP($A44,'Occupancy Raw Data'!$B$8:$BE$45,'Occupancy Raw Data'!AJ$3,FALSE)</f>
        <v>54.075342465753401</v>
      </c>
      <c r="F44" s="48">
        <f>VLOOKUP($A44,'Occupancy Raw Data'!$B$8:$BE$45,'Occupancy Raw Data'!AK$3,FALSE)</f>
        <v>52.833904109589</v>
      </c>
      <c r="G44" s="49">
        <f>VLOOKUP($A44,'Occupancy Raw Data'!$B$8:$BE$45,'Occupancy Raw Data'!AL$3,FALSE)</f>
        <v>51.160958904109499</v>
      </c>
      <c r="H44" s="48">
        <f>VLOOKUP($A44,'Occupancy Raw Data'!$B$8:$BE$45,'Occupancy Raw Data'!AN$3,FALSE)</f>
        <v>54.777397260273901</v>
      </c>
      <c r="I44" s="48">
        <f>VLOOKUP($A44,'Occupancy Raw Data'!$B$8:$BE$45,'Occupancy Raw Data'!AO$3,FALSE)</f>
        <v>57.080479452054703</v>
      </c>
      <c r="J44" s="49">
        <f>VLOOKUP($A44,'Occupancy Raw Data'!$B$8:$BE$45,'Occupancy Raw Data'!AP$3,FALSE)</f>
        <v>55.928938356164302</v>
      </c>
      <c r="K44" s="50">
        <f>VLOOKUP($A44,'Occupancy Raw Data'!$B$8:$BE$45,'Occupancy Raw Data'!AR$3,FALSE)</f>
        <v>52.523238747553798</v>
      </c>
      <c r="M44" s="47">
        <f>VLOOKUP($A44,'Occupancy Raw Data'!$B$8:$BE$45,'Occupancy Raw Data'!AT$3,FALSE)</f>
        <v>-4.7715549005158397</v>
      </c>
      <c r="N44" s="48">
        <f>VLOOKUP($A44,'Occupancy Raw Data'!$B$8:$BE$45,'Occupancy Raw Data'!AU$3,FALSE)</f>
        <v>-6.7024976288333802</v>
      </c>
      <c r="O44" s="48">
        <f>VLOOKUP($A44,'Occupancy Raw Data'!$B$8:$BE$45,'Occupancy Raw Data'!AV$3,FALSE)</f>
        <v>-5.3183520599250897</v>
      </c>
      <c r="P44" s="48">
        <f>VLOOKUP($A44,'Occupancy Raw Data'!$B$8:$BE$45,'Occupancy Raw Data'!AW$3,FALSE)</f>
        <v>-7.6473168591899396</v>
      </c>
      <c r="Q44" s="48">
        <f>VLOOKUP($A44,'Occupancy Raw Data'!$B$8:$BE$45,'Occupancy Raw Data'!AX$3,FALSE)</f>
        <v>-3.84855095045185</v>
      </c>
      <c r="R44" s="49">
        <f>VLOOKUP($A44,'Occupancy Raw Data'!$B$8:$BE$45,'Occupancy Raw Data'!AY$3,FALSE)</f>
        <v>-5.7059900271413202</v>
      </c>
      <c r="S44" s="48">
        <f>VLOOKUP($A44,'Occupancy Raw Data'!$B$8:$BE$45,'Occupancy Raw Data'!BA$3,FALSE)</f>
        <v>-2.7511779905760698</v>
      </c>
      <c r="T44" s="48">
        <f>VLOOKUP($A44,'Occupancy Raw Data'!$B$8:$BE$45,'Occupancy Raw Data'!BB$3,FALSE)</f>
        <v>-4.6208869814020002</v>
      </c>
      <c r="U44" s="49">
        <f>VLOOKUP($A44,'Occupancy Raw Data'!$B$8:$BE$45,'Occupancy Raw Data'!BC$3,FALSE)</f>
        <v>-3.7143488834844098</v>
      </c>
      <c r="V44" s="50">
        <f>VLOOKUP($A44,'Occupancy Raw Data'!$B$8:$BE$45,'Occupancy Raw Data'!BE$3,FALSE)</f>
        <v>-5.1088277538393498</v>
      </c>
      <c r="X44" s="51">
        <f>VLOOKUP($A44,'ADR Raw Data'!$B$6:$BE$43,'ADR Raw Data'!AG$1,FALSE)</f>
        <v>84.748349293867193</v>
      </c>
      <c r="Y44" s="52">
        <f>VLOOKUP($A44,'ADR Raw Data'!$B$6:$BE$43,'ADR Raw Data'!AH$1,FALSE)</f>
        <v>89.106380955608202</v>
      </c>
      <c r="Z44" s="52">
        <f>VLOOKUP($A44,'ADR Raw Data'!$B$6:$BE$43,'ADR Raw Data'!AI$1,FALSE)</f>
        <v>89.261414319620201</v>
      </c>
      <c r="AA44" s="52">
        <f>VLOOKUP($A44,'ADR Raw Data'!$B$6:$BE$43,'ADR Raw Data'!AJ$1,FALSE)</f>
        <v>89.274668841038604</v>
      </c>
      <c r="AB44" s="52">
        <f>VLOOKUP($A44,'ADR Raw Data'!$B$6:$BE$43,'ADR Raw Data'!AK$1,FALSE)</f>
        <v>87.858864187327796</v>
      </c>
      <c r="AC44" s="53">
        <f>VLOOKUP($A44,'ADR Raw Data'!$B$6:$BE$43,'ADR Raw Data'!AL$1,FALSE)</f>
        <v>88.163132595889905</v>
      </c>
      <c r="AD44" s="52">
        <f>VLOOKUP($A44,'ADR Raw Data'!$B$6:$BE$43,'ADR Raw Data'!AN$1,FALSE)</f>
        <v>96.616188011878705</v>
      </c>
      <c r="AE44" s="52">
        <f>VLOOKUP($A44,'ADR Raw Data'!$B$6:$BE$43,'ADR Raw Data'!AO$1,FALSE)</f>
        <v>100.560635068246</v>
      </c>
      <c r="AF44" s="53">
        <f>VLOOKUP($A44,'ADR Raw Data'!$B$6:$BE$43,'ADR Raw Data'!AP$1,FALSE)</f>
        <v>98.629018362035893</v>
      </c>
      <c r="AG44" s="54">
        <f>VLOOKUP($A44,'ADR Raw Data'!$B$6:$BE$43,'ADR Raw Data'!AR$1,FALSE)</f>
        <v>91.347278965139793</v>
      </c>
      <c r="AI44" s="47">
        <f>VLOOKUP($A44,'ADR Raw Data'!$B$6:$BE$43,'ADR Raw Data'!AT$1,FALSE)</f>
        <v>-5.0390802361876201E-2</v>
      </c>
      <c r="AJ44" s="48">
        <f>VLOOKUP($A44,'ADR Raw Data'!$B$6:$BE$43,'ADR Raw Data'!AU$1,FALSE)</f>
        <v>2.9449970202830098</v>
      </c>
      <c r="AK44" s="48">
        <f>VLOOKUP($A44,'ADR Raw Data'!$B$6:$BE$43,'ADR Raw Data'!AV$1,FALSE)</f>
        <v>0.68453652306007495</v>
      </c>
      <c r="AL44" s="48">
        <f>VLOOKUP($A44,'ADR Raw Data'!$B$6:$BE$43,'ADR Raw Data'!AW$1,FALSE)</f>
        <v>1.4807714453802701</v>
      </c>
      <c r="AM44" s="48">
        <f>VLOOKUP($A44,'ADR Raw Data'!$B$6:$BE$43,'ADR Raw Data'!AX$1,FALSE)</f>
        <v>1.6585806525139699</v>
      </c>
      <c r="AN44" s="49">
        <f>VLOOKUP($A44,'ADR Raw Data'!$B$6:$BE$43,'ADR Raw Data'!AY$1,FALSE)</f>
        <v>1.36586286687629</v>
      </c>
      <c r="AO44" s="48">
        <f>VLOOKUP($A44,'ADR Raw Data'!$B$6:$BE$43,'ADR Raw Data'!BA$1,FALSE)</f>
        <v>2.4405641088421199</v>
      </c>
      <c r="AP44" s="48">
        <f>VLOOKUP($A44,'ADR Raw Data'!$B$6:$BE$43,'ADR Raw Data'!BB$1,FALSE)</f>
        <v>0.98239340848742795</v>
      </c>
      <c r="AQ44" s="49">
        <f>VLOOKUP($A44,'ADR Raw Data'!$B$6:$BE$43,'ADR Raw Data'!BC$1,FALSE)</f>
        <v>1.64990397362452</v>
      </c>
      <c r="AR44" s="50">
        <f>VLOOKUP($A44,'ADR Raw Data'!$B$6:$BE$43,'ADR Raw Data'!BE$1,FALSE)</f>
        <v>1.50893460697724</v>
      </c>
      <c r="AT44" s="51">
        <f>VLOOKUP($A44,'RevPAR Raw Data'!$B$6:$BE$43,'RevPAR Raw Data'!AG$1,FALSE)</f>
        <v>37.5054980736301</v>
      </c>
      <c r="AU44" s="52">
        <f>VLOOKUP($A44,'RevPAR Raw Data'!$B$6:$BE$43,'RevPAR Raw Data'!AH$1,FALSE)</f>
        <v>45.026186678082098</v>
      </c>
      <c r="AV44" s="52">
        <f>VLOOKUP($A44,'RevPAR Raw Data'!$B$6:$BE$43,'RevPAR Raw Data'!AI$1,FALSE)</f>
        <v>48.298984460616403</v>
      </c>
      <c r="AW44" s="52">
        <f>VLOOKUP($A44,'RevPAR Raw Data'!$B$6:$BE$43,'RevPAR Raw Data'!AJ$1,FALSE)</f>
        <v>48.275582910958903</v>
      </c>
      <c r="AX44" s="52">
        <f>VLOOKUP($A44,'RevPAR Raw Data'!$B$6:$BE$43,'RevPAR Raw Data'!AK$1,FALSE)</f>
        <v>46.419268056506802</v>
      </c>
      <c r="AY44" s="53">
        <f>VLOOKUP($A44,'RevPAR Raw Data'!$B$6:$BE$43,'RevPAR Raw Data'!AL$1,FALSE)</f>
        <v>45.105104035958902</v>
      </c>
      <c r="AZ44" s="52">
        <f>VLOOKUP($A44,'RevPAR Raw Data'!$B$6:$BE$43,'RevPAR Raw Data'!AN$1,FALSE)</f>
        <v>52.923833125000002</v>
      </c>
      <c r="BA44" s="52">
        <f>VLOOKUP($A44,'RevPAR Raw Data'!$B$6:$BE$43,'RevPAR Raw Data'!AO$1,FALSE)</f>
        <v>57.4004926369863</v>
      </c>
      <c r="BB44" s="53">
        <f>VLOOKUP($A44,'RevPAR Raw Data'!$B$6:$BE$43,'RevPAR Raw Data'!AP$1,FALSE)</f>
        <v>55.162162880993101</v>
      </c>
      <c r="BC44" s="54">
        <f>VLOOKUP($A44,'RevPAR Raw Data'!$B$6:$BE$43,'RevPAR Raw Data'!AR$1,FALSE)</f>
        <v>47.978549420254403</v>
      </c>
      <c r="BE44" s="47">
        <f>VLOOKUP($A44,'RevPAR Raw Data'!$B$6:$BE$43,'RevPAR Raw Data'!AT$1,FALSE)</f>
        <v>-4.8195412780782103</v>
      </c>
      <c r="BF44" s="48">
        <f>VLOOKUP($A44,'RevPAR Raw Data'!$B$6:$BE$43,'RevPAR Raw Data'!AU$1,FALSE)</f>
        <v>-3.9548889640040499</v>
      </c>
      <c r="BG44" s="48">
        <f>VLOOKUP($A44,'RevPAR Raw Data'!$B$6:$BE$43,'RevPAR Raw Data'!AV$1,FALSE)</f>
        <v>-4.6702215991401204</v>
      </c>
      <c r="BH44" s="48">
        <f>VLOOKUP($A44,'RevPAR Raw Data'!$B$6:$BE$43,'RevPAR Raw Data'!AW$1,FALSE)</f>
        <v>-6.2797846981983003</v>
      </c>
      <c r="BI44" s="48">
        <f>VLOOKUP($A44,'RevPAR Raw Data'!$B$6:$BE$43,'RevPAR Raw Data'!AX$1,FALSE)</f>
        <v>-2.2538016194042099</v>
      </c>
      <c r="BJ44" s="49">
        <f>VLOOKUP($A44,'RevPAR Raw Data'!$B$6:$BE$43,'RevPAR Raw Data'!AY$1,FALSE)</f>
        <v>-4.4180631592334203</v>
      </c>
      <c r="BK44" s="48">
        <f>VLOOKUP($A44,'RevPAR Raw Data'!$B$6:$BE$43,'RevPAR Raw Data'!BA$1,FALSE)</f>
        <v>-0.37775814434231503</v>
      </c>
      <c r="BL44" s="48">
        <f>VLOOKUP($A44,'RevPAR Raw Data'!$B$6:$BE$43,'RevPAR Raw Data'!BB$1,FALSE)</f>
        <v>-3.6838888620335202</v>
      </c>
      <c r="BM44" s="49">
        <f>VLOOKUP($A44,'RevPAR Raw Data'!$B$6:$BE$43,'RevPAR Raw Data'!BC$1,FALSE)</f>
        <v>-2.1257280996827701</v>
      </c>
      <c r="BN44" s="50">
        <f>VLOOKUP($A44,'RevPAR Raw Data'!$B$6:$BE$43,'RevPAR Raw Data'!BE$1,FALSE)</f>
        <v>-3.6769820168506402</v>
      </c>
    </row>
    <row r="45" spans="1:66" x14ac:dyDescent="0.4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T45" s="59"/>
      <c r="AU45" s="60"/>
      <c r="AV45" s="60"/>
      <c r="AW45" s="60"/>
      <c r="AX45" s="60"/>
      <c r="AY45" s="61"/>
      <c r="AZ45" s="60"/>
      <c r="BA45" s="60"/>
      <c r="BB45" s="61"/>
      <c r="BC45" s="62"/>
      <c r="BE45" s="55"/>
      <c r="BF45" s="56"/>
      <c r="BG45" s="56"/>
      <c r="BH45" s="56"/>
      <c r="BI45" s="56"/>
      <c r="BJ45" s="57"/>
      <c r="BK45" s="56"/>
      <c r="BL45" s="56"/>
      <c r="BM45" s="57"/>
      <c r="BN45" s="58"/>
    </row>
    <row r="46" spans="1:66" x14ac:dyDescent="0.4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T46" s="59"/>
      <c r="AU46" s="60"/>
      <c r="AV46" s="60"/>
      <c r="AW46" s="60"/>
      <c r="AX46" s="60"/>
      <c r="AY46" s="61"/>
      <c r="AZ46" s="60"/>
      <c r="BA46" s="60"/>
      <c r="BB46" s="61"/>
      <c r="BC46" s="62"/>
      <c r="BE46" s="55"/>
      <c r="BF46" s="56"/>
      <c r="BG46" s="56"/>
      <c r="BH46" s="56"/>
      <c r="BI46" s="56"/>
      <c r="BJ46" s="57"/>
      <c r="BK46" s="56"/>
      <c r="BL46" s="56"/>
      <c r="BM46" s="57"/>
      <c r="BN46" s="58"/>
    </row>
    <row r="47" spans="1:66" x14ac:dyDescent="0.45">
      <c r="A47" s="63" t="s">
        <v>77</v>
      </c>
      <c r="B47" s="47">
        <f>VLOOKUP($A47,'Occupancy Raw Data'!$B$8:$BE$45,'Occupancy Raw Data'!AG$3,FALSE)</f>
        <v>40.157811186852101</v>
      </c>
      <c r="C47" s="48">
        <f>VLOOKUP($A47,'Occupancy Raw Data'!$B$8:$BE$45,'Occupancy Raw Data'!AH$3,FALSE)</f>
        <v>49.515983440719602</v>
      </c>
      <c r="D47" s="48">
        <f>VLOOKUP($A47,'Occupancy Raw Data'!$B$8:$BE$45,'Occupancy Raw Data'!AI$3,FALSE)</f>
        <v>55.124194602670599</v>
      </c>
      <c r="E47" s="48">
        <f>VLOOKUP($A47,'Occupancy Raw Data'!$B$8:$BE$45,'Occupancy Raw Data'!AJ$3,FALSE)</f>
        <v>55.264263703426998</v>
      </c>
      <c r="F47" s="48">
        <f>VLOOKUP($A47,'Occupancy Raw Data'!$B$8:$BE$45,'Occupancy Raw Data'!AK$3,FALSE)</f>
        <v>50.848974382917703</v>
      </c>
      <c r="G47" s="49">
        <f>VLOOKUP($A47,'Occupancy Raw Data'!$B$8:$BE$45,'Occupancy Raw Data'!AL$3,FALSE)</f>
        <v>50.1822454633174</v>
      </c>
      <c r="H47" s="48">
        <f>VLOOKUP($A47,'Occupancy Raw Data'!$B$8:$BE$45,'Occupancy Raw Data'!AN$3,FALSE)</f>
        <v>50.433436050673798</v>
      </c>
      <c r="I47" s="48">
        <f>VLOOKUP($A47,'Occupancy Raw Data'!$B$8:$BE$45,'Occupancy Raw Data'!AO$3,FALSE)</f>
        <v>50.6972328570983</v>
      </c>
      <c r="J47" s="49">
        <f>VLOOKUP($A47,'Occupancy Raw Data'!$B$8:$BE$45,'Occupancy Raw Data'!AP$3,FALSE)</f>
        <v>50.565334453886102</v>
      </c>
      <c r="K47" s="50">
        <f>VLOOKUP($A47,'Occupancy Raw Data'!$B$8:$BE$45,'Occupancy Raw Data'!AR$3,FALSE)</f>
        <v>50.291699460622702</v>
      </c>
      <c r="M47" s="47">
        <f>VLOOKUP($A47,'Occupancy Raw Data'!$B$8:$BE$45,'Occupancy Raw Data'!AT$3,FALSE)</f>
        <v>0.17899791414138999</v>
      </c>
      <c r="N47" s="48">
        <f>VLOOKUP($A47,'Occupancy Raw Data'!$B$8:$BE$45,'Occupancy Raw Data'!AU$3,FALSE)</f>
        <v>-0.116297028965059</v>
      </c>
      <c r="O47" s="48">
        <f>VLOOKUP($A47,'Occupancy Raw Data'!$B$8:$BE$45,'Occupancy Raw Data'!AV$3,FALSE)</f>
        <v>1.76700627408456</v>
      </c>
      <c r="P47" s="48">
        <f>VLOOKUP($A47,'Occupancy Raw Data'!$B$8:$BE$45,'Occupancy Raw Data'!AW$3,FALSE)</f>
        <v>3.2999026655363202</v>
      </c>
      <c r="Q47" s="48">
        <f>VLOOKUP($A47,'Occupancy Raw Data'!$B$8:$BE$45,'Occupancy Raw Data'!AX$3,FALSE)</f>
        <v>3.2842421293600998</v>
      </c>
      <c r="R47" s="49">
        <f>VLOOKUP($A47,'Occupancy Raw Data'!$B$8:$BE$45,'Occupancy Raw Data'!AY$3,FALSE)</f>
        <v>1.76573143867088</v>
      </c>
      <c r="S47" s="48">
        <f>VLOOKUP($A47,'Occupancy Raw Data'!$B$8:$BE$45,'Occupancy Raw Data'!BA$3,FALSE)</f>
        <v>4.1443830734121896</v>
      </c>
      <c r="T47" s="48">
        <f>VLOOKUP($A47,'Occupancy Raw Data'!$B$8:$BE$45,'Occupancy Raw Data'!BB$3,FALSE)</f>
        <v>-1.3371313435212899</v>
      </c>
      <c r="U47" s="49">
        <f>VLOOKUP($A47,'Occupancy Raw Data'!$B$8:$BE$45,'Occupancy Raw Data'!BC$3,FALSE)</f>
        <v>1.32240466835736</v>
      </c>
      <c r="V47" s="50">
        <f>VLOOKUP($A47,'Occupancy Raw Data'!$B$8:$BE$45,'Occupancy Raw Data'!BE$3,FALSE)</f>
        <v>1.6379808160335501</v>
      </c>
      <c r="X47" s="51">
        <f>VLOOKUP($A47,'ADR Raw Data'!$B$6:$BE$43,'ADR Raw Data'!AG$1,FALSE)</f>
        <v>98.257827965740404</v>
      </c>
      <c r="Y47" s="52">
        <f>VLOOKUP($A47,'ADR Raw Data'!$B$6:$BE$43,'ADR Raw Data'!AH$1,FALSE)</f>
        <v>104.068996888358</v>
      </c>
      <c r="Z47" s="52">
        <f>VLOOKUP($A47,'ADR Raw Data'!$B$6:$BE$43,'ADR Raw Data'!AI$1,FALSE)</f>
        <v>107.500527957763</v>
      </c>
      <c r="AA47" s="52">
        <f>VLOOKUP($A47,'ADR Raw Data'!$B$6:$BE$43,'ADR Raw Data'!AJ$1,FALSE)</f>
        <v>106.310222053253</v>
      </c>
      <c r="AB47" s="52">
        <f>VLOOKUP($A47,'ADR Raw Data'!$B$6:$BE$43,'ADR Raw Data'!AK$1,FALSE)</f>
        <v>103.01056132833401</v>
      </c>
      <c r="AC47" s="53">
        <f>VLOOKUP($A47,'ADR Raw Data'!$B$6:$BE$43,'ADR Raw Data'!AL$1,FALSE)</f>
        <v>104.171965010653</v>
      </c>
      <c r="AD47" s="52">
        <f>VLOOKUP($A47,'ADR Raw Data'!$B$6:$BE$43,'ADR Raw Data'!AN$1,FALSE)</f>
        <v>110.82294656771199</v>
      </c>
      <c r="AE47" s="52">
        <f>VLOOKUP($A47,'ADR Raw Data'!$B$6:$BE$43,'ADR Raw Data'!AO$1,FALSE)</f>
        <v>113.191987106676</v>
      </c>
      <c r="AF47" s="53">
        <f>VLOOKUP($A47,'ADR Raw Data'!$B$6:$BE$43,'ADR Raw Data'!AP$1,FALSE)</f>
        <v>112.010556628527</v>
      </c>
      <c r="AG47" s="54">
        <f>VLOOKUP($A47,'ADR Raw Data'!$B$6:$BE$43,'ADR Raw Data'!AR$1,FALSE)</f>
        <v>106.42374817087401</v>
      </c>
      <c r="AI47" s="47">
        <f>VLOOKUP($A47,'ADR Raw Data'!$B$6:$BE$43,'ADR Raw Data'!AT$1,FALSE)</f>
        <v>3.2073499980162898</v>
      </c>
      <c r="AJ47" s="48">
        <f>VLOOKUP($A47,'ADR Raw Data'!$B$6:$BE$43,'ADR Raw Data'!AU$1,FALSE)</f>
        <v>3.4637496034323298</v>
      </c>
      <c r="AK47" s="48">
        <f>VLOOKUP($A47,'ADR Raw Data'!$B$6:$BE$43,'ADR Raw Data'!AV$1,FALSE)</f>
        <v>3.4155854967087498</v>
      </c>
      <c r="AL47" s="48">
        <f>VLOOKUP($A47,'ADR Raw Data'!$B$6:$BE$43,'ADR Raw Data'!AW$1,FALSE)</f>
        <v>3.0383311446700101</v>
      </c>
      <c r="AM47" s="48">
        <f>VLOOKUP($A47,'ADR Raw Data'!$B$6:$BE$43,'ADR Raw Data'!AX$1,FALSE)</f>
        <v>3.2109611296973299</v>
      </c>
      <c r="AN47" s="49">
        <f>VLOOKUP($A47,'ADR Raw Data'!$B$6:$BE$43,'ADR Raw Data'!AY$1,FALSE)</f>
        <v>3.2878691581959498</v>
      </c>
      <c r="AO47" s="48">
        <f>VLOOKUP($A47,'ADR Raw Data'!$B$6:$BE$43,'ADR Raw Data'!BA$1,FALSE)</f>
        <v>2.7491995535869398</v>
      </c>
      <c r="AP47" s="48">
        <f>VLOOKUP($A47,'ADR Raw Data'!$B$6:$BE$43,'ADR Raw Data'!BB$1,FALSE)</f>
        <v>0.45666790604110502</v>
      </c>
      <c r="AQ47" s="49">
        <f>VLOOKUP($A47,'ADR Raw Data'!$B$6:$BE$43,'ADR Raw Data'!BC$1,FALSE)</f>
        <v>1.5149383707994599</v>
      </c>
      <c r="AR47" s="50">
        <f>VLOOKUP($A47,'ADR Raw Data'!$B$6:$BE$43,'ADR Raw Data'!BE$1,FALSE)</f>
        <v>2.7369122193111601</v>
      </c>
      <c r="AT47" s="51">
        <f>VLOOKUP($A47,'RevPAR Raw Data'!$B$6:$BE$43,'RevPAR Raw Data'!AG$1,FALSE)</f>
        <v>39.458193030784003</v>
      </c>
      <c r="AU47" s="52">
        <f>VLOOKUP($A47,'RevPAR Raw Data'!$B$6:$BE$43,'RevPAR Raw Data'!AH$1,FALSE)</f>
        <v>51.530787266162399</v>
      </c>
      <c r="AV47" s="52">
        <f>VLOOKUP($A47,'RevPAR Raw Data'!$B$6:$BE$43,'RevPAR Raw Data'!AI$1,FALSE)</f>
        <v>59.258800230335801</v>
      </c>
      <c r="AW47" s="52">
        <f>VLOOKUP($A47,'RevPAR Raw Data'!$B$6:$BE$43,'RevPAR Raw Data'!AJ$1,FALSE)</f>
        <v>58.751561459208702</v>
      </c>
      <c r="AX47" s="52">
        <f>VLOOKUP($A47,'RevPAR Raw Data'!$B$6:$BE$43,'RevPAR Raw Data'!AK$1,FALSE)</f>
        <v>52.379813941544398</v>
      </c>
      <c r="AY47" s="53">
        <f>VLOOKUP($A47,'RevPAR Raw Data'!$B$6:$BE$43,'RevPAR Raw Data'!AL$1,FALSE)</f>
        <v>52.275831185607103</v>
      </c>
      <c r="AZ47" s="52">
        <f>VLOOKUP($A47,'RevPAR Raw Data'!$B$6:$BE$43,'RevPAR Raw Data'!AN$1,FALSE)</f>
        <v>55.891819886699601</v>
      </c>
      <c r="BA47" s="52">
        <f>VLOOKUP($A47,'RevPAR Raw Data'!$B$6:$BE$43,'RevPAR Raw Data'!AO$1,FALSE)</f>
        <v>57.385205279048698</v>
      </c>
      <c r="BB47" s="53">
        <f>VLOOKUP($A47,'RevPAR Raw Data'!$B$6:$BE$43,'RevPAR Raw Data'!AP$1,FALSE)</f>
        <v>56.638512582874199</v>
      </c>
      <c r="BC47" s="54">
        <f>VLOOKUP($A47,'RevPAR Raw Data'!$B$6:$BE$43,'RevPAR Raw Data'!AR$1,FALSE)</f>
        <v>53.522311584826198</v>
      </c>
      <c r="BE47" s="47">
        <f>VLOOKUP($A47,'RevPAR Raw Data'!$B$6:$BE$43,'RevPAR Raw Data'!AT$1,FALSE)</f>
        <v>3.3920890017533498</v>
      </c>
      <c r="BF47" s="48">
        <f>VLOOKUP($A47,'RevPAR Raw Data'!$B$6:$BE$43,'RevPAR Raw Data'!AU$1,FALSE)</f>
        <v>3.3434243365876899</v>
      </c>
      <c r="BG47" s="48">
        <f>VLOOKUP($A47,'RevPAR Raw Data'!$B$6:$BE$43,'RevPAR Raw Data'!AV$1,FALSE)</f>
        <v>5.24294538081688</v>
      </c>
      <c r="BH47" s="48">
        <f>VLOOKUP($A47,'RevPAR Raw Data'!$B$6:$BE$43,'RevPAR Raw Data'!AW$1,FALSE)</f>
        <v>6.4384957806371199</v>
      </c>
      <c r="BI47" s="48">
        <f>VLOOKUP($A47,'RevPAR Raw Data'!$B$6:$BE$43,'RevPAR Raw Data'!AX$1,FALSE)</f>
        <v>6.6006589972363399</v>
      </c>
      <c r="BJ47" s="49">
        <f>VLOOKUP($A47,'RevPAR Raw Data'!$B$6:$BE$43,'RevPAR Raw Data'!AY$1,FALSE)</f>
        <v>5.1116555362554701</v>
      </c>
      <c r="BK47" s="48">
        <f>VLOOKUP($A47,'RevPAR Raw Data'!$B$6:$BE$43,'RevPAR Raw Data'!BA$1,FALSE)</f>
        <v>7.0075199879523096</v>
      </c>
      <c r="BL47" s="48">
        <f>VLOOKUP($A47,'RevPAR Raw Data'!$B$6:$BE$43,'RevPAR Raw Data'!BB$1,FALSE)</f>
        <v>-0.88656968718767204</v>
      </c>
      <c r="BM47" s="49">
        <f>VLOOKUP($A47,'RevPAR Raw Data'!$B$6:$BE$43,'RevPAR Raw Data'!BC$1,FALSE)</f>
        <v>2.8573766548950199</v>
      </c>
      <c r="BN47" s="50">
        <f>VLOOKUP($A47,'RevPAR Raw Data'!$B$6:$BE$43,'RevPAR Raw Data'!BE$1,FALSE)</f>
        <v>4.4197231324487101</v>
      </c>
    </row>
    <row r="48" spans="1:66" x14ac:dyDescent="0.45">
      <c r="A48" s="63" t="s">
        <v>78</v>
      </c>
      <c r="B48" s="47">
        <f>VLOOKUP($A48,'Occupancy Raw Data'!$B$8:$BE$45,'Occupancy Raw Data'!AG$3,FALSE)</f>
        <v>36.721752498078402</v>
      </c>
      <c r="C48" s="48">
        <f>VLOOKUP($A48,'Occupancy Raw Data'!$B$8:$BE$45,'Occupancy Raw Data'!AH$3,FALSE)</f>
        <v>46.214450422751703</v>
      </c>
      <c r="D48" s="48">
        <f>VLOOKUP($A48,'Occupancy Raw Data'!$B$8:$BE$45,'Occupancy Raw Data'!AI$3,FALSE)</f>
        <v>48.847040737893899</v>
      </c>
      <c r="E48" s="48">
        <f>VLOOKUP($A48,'Occupancy Raw Data'!$B$8:$BE$45,'Occupancy Raw Data'!AJ$3,FALSE)</f>
        <v>48.904688700999202</v>
      </c>
      <c r="F48" s="48">
        <f>VLOOKUP($A48,'Occupancy Raw Data'!$B$8:$BE$45,'Occupancy Raw Data'!AK$3,FALSE)</f>
        <v>46.0415065334358</v>
      </c>
      <c r="G48" s="49">
        <f>VLOOKUP($A48,'Occupancy Raw Data'!$B$8:$BE$45,'Occupancy Raw Data'!AL$3,FALSE)</f>
        <v>45.345887778631798</v>
      </c>
      <c r="H48" s="48">
        <f>VLOOKUP($A48,'Occupancy Raw Data'!$B$8:$BE$45,'Occupancy Raw Data'!AN$3,FALSE)</f>
        <v>41.717909300537997</v>
      </c>
      <c r="I48" s="48">
        <f>VLOOKUP($A48,'Occupancy Raw Data'!$B$8:$BE$45,'Occupancy Raw Data'!AO$3,FALSE)</f>
        <v>39.6425826287471</v>
      </c>
      <c r="J48" s="49">
        <f>VLOOKUP($A48,'Occupancy Raw Data'!$B$8:$BE$45,'Occupancy Raw Data'!AP$3,FALSE)</f>
        <v>40.680245964642502</v>
      </c>
      <c r="K48" s="50">
        <f>VLOOKUP($A48,'Occupancy Raw Data'!$B$8:$BE$45,'Occupancy Raw Data'!AR$3,FALSE)</f>
        <v>44.012847260349098</v>
      </c>
      <c r="M48" s="47">
        <f>VLOOKUP($A48,'Occupancy Raw Data'!$B$8:$BE$45,'Occupancy Raw Data'!AT$3,FALSE)</f>
        <v>-2.7975584944048801</v>
      </c>
      <c r="N48" s="48">
        <f>VLOOKUP($A48,'Occupancy Raw Data'!$B$8:$BE$45,'Occupancy Raw Data'!AU$3,FALSE)</f>
        <v>-4.4876886417791804</v>
      </c>
      <c r="O48" s="48">
        <f>VLOOKUP($A48,'Occupancy Raw Data'!$B$8:$BE$45,'Occupancy Raw Data'!AV$3,FALSE)</f>
        <v>-5.5018587360594697</v>
      </c>
      <c r="P48" s="48">
        <f>VLOOKUP($A48,'Occupancy Raw Data'!$B$8:$BE$45,'Occupancy Raw Data'!AW$3,FALSE)</f>
        <v>0.31533307055577398</v>
      </c>
      <c r="Q48" s="48">
        <f>VLOOKUP($A48,'Occupancy Raw Data'!$B$8:$BE$45,'Occupancy Raw Data'!AX$3,FALSE)</f>
        <v>6.2527716186252702</v>
      </c>
      <c r="R48" s="49">
        <f>VLOOKUP($A48,'Occupancy Raw Data'!$B$8:$BE$45,'Occupancy Raw Data'!AY$3,FALSE)</f>
        <v>-1.3956209259568699</v>
      </c>
      <c r="S48" s="48">
        <f>VLOOKUP($A48,'Occupancy Raw Data'!$B$8:$BE$45,'Occupancy Raw Data'!BA$3,FALSE)</f>
        <v>1.63857677902621</v>
      </c>
      <c r="T48" s="48">
        <f>VLOOKUP($A48,'Occupancy Raw Data'!$B$8:$BE$45,'Occupancy Raw Data'!BB$3,FALSE)</f>
        <v>-10.265332753371</v>
      </c>
      <c r="U48" s="49">
        <f>VLOOKUP($A48,'Occupancy Raw Data'!$B$8:$BE$45,'Occupancy Raw Data'!BC$3,FALSE)</f>
        <v>-4.5321307779030402</v>
      </c>
      <c r="V48" s="50">
        <f>VLOOKUP($A48,'Occupancy Raw Data'!$B$8:$BE$45,'Occupancy Raw Data'!BE$3,FALSE)</f>
        <v>-2.2437656240473101</v>
      </c>
      <c r="X48" s="51">
        <f>VLOOKUP($A48,'ADR Raw Data'!$B$6:$BE$43,'ADR Raw Data'!AG$1,FALSE)</f>
        <v>90.821119832548405</v>
      </c>
      <c r="Y48" s="52">
        <f>VLOOKUP($A48,'ADR Raw Data'!$B$6:$BE$43,'ADR Raw Data'!AH$1,FALSE)</f>
        <v>94.376698544698499</v>
      </c>
      <c r="Z48" s="52">
        <f>VLOOKUP($A48,'ADR Raw Data'!$B$6:$BE$43,'ADR Raw Data'!AI$1,FALSE)</f>
        <v>93.052301337529499</v>
      </c>
      <c r="AA48" s="52">
        <f>VLOOKUP($A48,'ADR Raw Data'!$B$6:$BE$43,'ADR Raw Data'!AJ$1,FALSE)</f>
        <v>92.849135559921393</v>
      </c>
      <c r="AB48" s="52">
        <f>VLOOKUP($A48,'ADR Raw Data'!$B$6:$BE$43,'ADR Raw Data'!AK$1,FALSE)</f>
        <v>97.231715358931496</v>
      </c>
      <c r="AC48" s="53">
        <f>VLOOKUP($A48,'ADR Raw Data'!$B$6:$BE$43,'ADR Raw Data'!AL$1,FALSE)</f>
        <v>93.765769132977297</v>
      </c>
      <c r="AD48" s="52">
        <f>VLOOKUP($A48,'ADR Raw Data'!$B$6:$BE$43,'ADR Raw Data'!AN$1,FALSE)</f>
        <v>104.10543528327899</v>
      </c>
      <c r="AE48" s="52">
        <f>VLOOKUP($A48,'ADR Raw Data'!$B$6:$BE$43,'ADR Raw Data'!AO$1,FALSE)</f>
        <v>106.066277266117</v>
      </c>
      <c r="AF48" s="53">
        <f>VLOOKUP($A48,'ADR Raw Data'!$B$6:$BE$43,'ADR Raw Data'!AP$1,FALSE)</f>
        <v>105.060847897968</v>
      </c>
      <c r="AG48" s="54">
        <f>VLOOKUP($A48,'ADR Raw Data'!$B$6:$BE$43,'ADR Raw Data'!AR$1,FALSE)</f>
        <v>96.748577309299506</v>
      </c>
      <c r="AI48" s="47">
        <f>VLOOKUP($A48,'ADR Raw Data'!$B$6:$BE$43,'ADR Raw Data'!AT$1,FALSE)</f>
        <v>-5.3539572480627999</v>
      </c>
      <c r="AJ48" s="48">
        <f>VLOOKUP($A48,'ADR Raw Data'!$B$6:$BE$43,'ADR Raw Data'!AU$1,FALSE)</f>
        <v>-4.7180319419415797</v>
      </c>
      <c r="AK48" s="48">
        <f>VLOOKUP($A48,'ADR Raw Data'!$B$6:$BE$43,'ADR Raw Data'!AV$1,FALSE)</f>
        <v>-4.6023491905097096</v>
      </c>
      <c r="AL48" s="48">
        <f>VLOOKUP($A48,'ADR Raw Data'!$B$6:$BE$43,'ADR Raw Data'!AW$1,FALSE)</f>
        <v>-5.1314697966905802</v>
      </c>
      <c r="AM48" s="48">
        <f>VLOOKUP($A48,'ADR Raw Data'!$B$6:$BE$43,'ADR Raw Data'!AX$1,FALSE)</f>
        <v>0.20798127918158599</v>
      </c>
      <c r="AN48" s="49">
        <f>VLOOKUP($A48,'ADR Raw Data'!$B$6:$BE$43,'ADR Raw Data'!AY$1,FALSE)</f>
        <v>-3.9013325157925798</v>
      </c>
      <c r="AO48" s="48">
        <f>VLOOKUP($A48,'ADR Raw Data'!$B$6:$BE$43,'ADR Raw Data'!BA$1,FALSE)</f>
        <v>-5.0155691960918301</v>
      </c>
      <c r="AP48" s="48">
        <f>VLOOKUP($A48,'ADR Raw Data'!$B$6:$BE$43,'ADR Raw Data'!BB$1,FALSE)</f>
        <v>-5.0494871701184998</v>
      </c>
      <c r="AQ48" s="49">
        <f>VLOOKUP($A48,'ADR Raw Data'!$B$6:$BE$43,'ADR Raw Data'!BC$1,FALSE)</f>
        <v>-5.0884574481894802</v>
      </c>
      <c r="AR48" s="50">
        <f>VLOOKUP($A48,'ADR Raw Data'!$B$6:$BE$43,'ADR Raw Data'!BE$1,FALSE)</f>
        <v>-4.3234388607473901</v>
      </c>
      <c r="AT48" s="51">
        <f>VLOOKUP($A48,'RevPAR Raw Data'!$B$6:$BE$43,'RevPAR Raw Data'!AG$1,FALSE)</f>
        <v>33.351106840891603</v>
      </c>
      <c r="AU48" s="52">
        <f>VLOOKUP($A48,'RevPAR Raw Data'!$B$6:$BE$43,'RevPAR Raw Data'!AH$1,FALSE)</f>
        <v>43.615672559569497</v>
      </c>
      <c r="AV48" s="52">
        <f>VLOOKUP($A48,'RevPAR Raw Data'!$B$6:$BE$43,'RevPAR Raw Data'!AI$1,FALSE)</f>
        <v>45.453295541890803</v>
      </c>
      <c r="AW48" s="52">
        <f>VLOOKUP($A48,'RevPAR Raw Data'!$B$6:$BE$43,'RevPAR Raw Data'!AJ$1,FALSE)</f>
        <v>45.407580707148298</v>
      </c>
      <c r="AX48" s="52">
        <f>VLOOKUP($A48,'RevPAR Raw Data'!$B$6:$BE$43,'RevPAR Raw Data'!AK$1,FALSE)</f>
        <v>44.766946579554102</v>
      </c>
      <c r="AY48" s="53">
        <f>VLOOKUP($A48,'RevPAR Raw Data'!$B$6:$BE$43,'RevPAR Raw Data'!AL$1,FALSE)</f>
        <v>42.518920445810899</v>
      </c>
      <c r="AZ48" s="52">
        <f>VLOOKUP($A48,'RevPAR Raw Data'!$B$6:$BE$43,'RevPAR Raw Data'!AN$1,FALSE)</f>
        <v>43.430611068408901</v>
      </c>
      <c r="BA48" s="52">
        <f>VLOOKUP($A48,'RevPAR Raw Data'!$B$6:$BE$43,'RevPAR Raw Data'!AO$1,FALSE)</f>
        <v>42.0474116064565</v>
      </c>
      <c r="BB48" s="53">
        <f>VLOOKUP($A48,'RevPAR Raw Data'!$B$6:$BE$43,'RevPAR Raw Data'!AP$1,FALSE)</f>
        <v>42.7390113374327</v>
      </c>
      <c r="BC48" s="54">
        <f>VLOOKUP($A48,'RevPAR Raw Data'!$B$6:$BE$43,'RevPAR Raw Data'!AR$1,FALSE)</f>
        <v>42.581803557702798</v>
      </c>
      <c r="BE48" s="47">
        <f>VLOOKUP($A48,'RevPAR Raw Data'!$B$6:$BE$43,'RevPAR Raw Data'!AT$1,FALSE)</f>
        <v>-8.0017356566876998</v>
      </c>
      <c r="BF48" s="48">
        <f>VLOOKUP($A48,'RevPAR Raw Data'!$B$6:$BE$43,'RevPAR Raw Data'!AU$1,FALSE)</f>
        <v>-8.9939900001467397</v>
      </c>
      <c r="BG48" s="48">
        <f>VLOOKUP($A48,'RevPAR Raw Data'!$B$6:$BE$43,'RevPAR Raw Data'!AV$1,FALSE)</f>
        <v>-9.8509931755671705</v>
      </c>
      <c r="BH48" s="48">
        <f>VLOOKUP($A48,'RevPAR Raw Data'!$B$6:$BE$43,'RevPAR Raw Data'!AW$1,FALSE)</f>
        <v>-4.8323179474093498</v>
      </c>
      <c r="BI48" s="48">
        <f>VLOOKUP($A48,'RevPAR Raw Data'!$B$6:$BE$43,'RevPAR Raw Data'!AX$1,FALSE)</f>
        <v>6.4737574922035801</v>
      </c>
      <c r="BJ48" s="49">
        <f>VLOOKUP($A48,'RevPAR Raw Data'!$B$6:$BE$43,'RevPAR Raw Data'!AY$1,FALSE)</f>
        <v>-5.2425056287679004</v>
      </c>
      <c r="BK48" s="48">
        <f>VLOOKUP($A48,'RevPAR Raw Data'!$B$6:$BE$43,'RevPAR Raw Data'!BA$1,FALSE)</f>
        <v>-3.4591763692487598</v>
      </c>
      <c r="BL48" s="48">
        <f>VLOOKUP($A48,'RevPAR Raw Data'!$B$6:$BE$43,'RevPAR Raw Data'!BB$1,FALSE)</f>
        <v>-14.796473263137999</v>
      </c>
      <c r="BM48" s="49">
        <f>VLOOKUP($A48,'RevPAR Raw Data'!$B$6:$BE$43,'RevPAR Raw Data'!BC$1,FALSE)</f>
        <v>-9.3899726799626304</v>
      </c>
      <c r="BN48" s="50">
        <f>VLOOKUP($A48,'RevPAR Raw Data'!$B$6:$BE$43,'RevPAR Raw Data'!BE$1,FALSE)</f>
        <v>-6.4701966498605596</v>
      </c>
    </row>
    <row r="49" spans="1:66" x14ac:dyDescent="0.45">
      <c r="A49" s="63" t="s">
        <v>79</v>
      </c>
      <c r="B49" s="47">
        <f>VLOOKUP($A49,'Occupancy Raw Data'!$B$8:$BE$45,'Occupancy Raw Data'!AG$3,FALSE)</f>
        <v>27.158336246067801</v>
      </c>
      <c r="C49" s="48">
        <f>VLOOKUP($A49,'Occupancy Raw Data'!$B$8:$BE$45,'Occupancy Raw Data'!AH$3,FALSE)</f>
        <v>36.578119538622801</v>
      </c>
      <c r="D49" s="48">
        <f>VLOOKUP($A49,'Occupancy Raw Data'!$B$8:$BE$45,'Occupancy Raw Data'!AI$3,FALSE)</f>
        <v>41.017126878713697</v>
      </c>
      <c r="E49" s="48">
        <f>VLOOKUP($A49,'Occupancy Raw Data'!$B$8:$BE$45,'Occupancy Raw Data'!AJ$3,FALSE)</f>
        <v>42.153093324012502</v>
      </c>
      <c r="F49" s="48">
        <f>VLOOKUP($A49,'Occupancy Raw Data'!$B$8:$BE$45,'Occupancy Raw Data'!AK$3,FALSE)</f>
        <v>39.951066060817801</v>
      </c>
      <c r="G49" s="49">
        <f>VLOOKUP($A49,'Occupancy Raw Data'!$B$8:$BE$45,'Occupancy Raw Data'!AL$3,FALSE)</f>
        <v>37.371548409646898</v>
      </c>
      <c r="H49" s="48">
        <f>VLOOKUP($A49,'Occupancy Raw Data'!$B$8:$BE$45,'Occupancy Raw Data'!AN$3,FALSE)</f>
        <v>39.059769311429498</v>
      </c>
      <c r="I49" s="48">
        <f>VLOOKUP($A49,'Occupancy Raw Data'!$B$8:$BE$45,'Occupancy Raw Data'!AO$3,FALSE)</f>
        <v>35.512058720726998</v>
      </c>
      <c r="J49" s="49">
        <f>VLOOKUP($A49,'Occupancy Raw Data'!$B$8:$BE$45,'Occupancy Raw Data'!AP$3,FALSE)</f>
        <v>37.285914016078202</v>
      </c>
      <c r="K49" s="50">
        <f>VLOOKUP($A49,'Occupancy Raw Data'!$B$8:$BE$45,'Occupancy Raw Data'!AR$3,FALSE)</f>
        <v>37.347081440055902</v>
      </c>
      <c r="M49" s="47">
        <f>VLOOKUP($A49,'Occupancy Raw Data'!$B$8:$BE$45,'Occupancy Raw Data'!AT$3,FALSE)</f>
        <v>-6.2797133570716701</v>
      </c>
      <c r="N49" s="48">
        <f>VLOOKUP($A49,'Occupancy Raw Data'!$B$8:$BE$45,'Occupancy Raw Data'!AU$3,FALSE)</f>
        <v>-4.5729501335558602</v>
      </c>
      <c r="O49" s="48">
        <f>VLOOKUP($A49,'Occupancy Raw Data'!$B$8:$BE$45,'Occupancy Raw Data'!AV$3,FALSE)</f>
        <v>-1.40549527156613</v>
      </c>
      <c r="P49" s="48">
        <f>VLOOKUP($A49,'Occupancy Raw Data'!$B$8:$BE$45,'Occupancy Raw Data'!AW$3,FALSE)</f>
        <v>0.72576926092740501</v>
      </c>
      <c r="Q49" s="48">
        <f>VLOOKUP($A49,'Occupancy Raw Data'!$B$8:$BE$45,'Occupancy Raw Data'!AX$3,FALSE)</f>
        <v>8.2717918734959301</v>
      </c>
      <c r="R49" s="49">
        <f>VLOOKUP($A49,'Occupancy Raw Data'!$B$8:$BE$45,'Occupancy Raw Data'!AY$3,FALSE)</f>
        <v>-0.42704079283809099</v>
      </c>
      <c r="S49" s="48">
        <f>VLOOKUP($A49,'Occupancy Raw Data'!$B$8:$BE$45,'Occupancy Raw Data'!BA$3,FALSE)</f>
        <v>1.2923953936071599</v>
      </c>
      <c r="T49" s="48">
        <f>VLOOKUP($A49,'Occupancy Raw Data'!$B$8:$BE$45,'Occupancy Raw Data'!BB$3,FALSE)</f>
        <v>-11.0638248206748</v>
      </c>
      <c r="U49" s="49">
        <f>VLOOKUP($A49,'Occupancy Raw Data'!$B$8:$BE$45,'Occupancy Raw Data'!BC$3,FALSE)</f>
        <v>-4.9934242773150297</v>
      </c>
      <c r="V49" s="50">
        <f>VLOOKUP($A49,'Occupancy Raw Data'!$B$8:$BE$45,'Occupancy Raw Data'!BE$3,FALSE)</f>
        <v>-1.7807402212739201</v>
      </c>
      <c r="X49" s="51">
        <f>VLOOKUP($A49,'ADR Raw Data'!$B$6:$BE$43,'ADR Raw Data'!AG$1,FALSE)</f>
        <v>87.882824967824902</v>
      </c>
      <c r="Y49" s="52">
        <f>VLOOKUP($A49,'ADR Raw Data'!$B$6:$BE$43,'ADR Raw Data'!AH$1,FALSE)</f>
        <v>93.562293358814998</v>
      </c>
      <c r="Z49" s="52">
        <f>VLOOKUP($A49,'ADR Raw Data'!$B$6:$BE$43,'ADR Raw Data'!AI$1,FALSE)</f>
        <v>94.696361312313499</v>
      </c>
      <c r="AA49" s="52">
        <f>VLOOKUP($A49,'ADR Raw Data'!$B$6:$BE$43,'ADR Raw Data'!AJ$1,FALSE)</f>
        <v>92.237367330016497</v>
      </c>
      <c r="AB49" s="52">
        <f>VLOOKUP($A49,'ADR Raw Data'!$B$6:$BE$43,'ADR Raw Data'!AK$1,FALSE)</f>
        <v>91.346342957130304</v>
      </c>
      <c r="AC49" s="53">
        <f>VLOOKUP($A49,'ADR Raw Data'!$B$6:$BE$43,'ADR Raw Data'!AL$1,FALSE)</f>
        <v>92.2130957725402</v>
      </c>
      <c r="AD49" s="52">
        <f>VLOOKUP($A49,'ADR Raw Data'!$B$6:$BE$43,'ADR Raw Data'!AN$1,FALSE)</f>
        <v>103.84367337807601</v>
      </c>
      <c r="AE49" s="52">
        <f>VLOOKUP($A49,'ADR Raw Data'!$B$6:$BE$43,'ADR Raw Data'!AO$1,FALSE)</f>
        <v>103.32330216535399</v>
      </c>
      <c r="AF49" s="53">
        <f>VLOOKUP($A49,'ADR Raw Data'!$B$6:$BE$43,'ADR Raw Data'!AP$1,FALSE)</f>
        <v>103.595865947972</v>
      </c>
      <c r="AG49" s="54">
        <f>VLOOKUP($A49,'ADR Raw Data'!$B$6:$BE$43,'ADR Raw Data'!AR$1,FALSE)</f>
        <v>95.459989304097803</v>
      </c>
      <c r="AI49" s="47">
        <f>VLOOKUP($A49,'ADR Raw Data'!$B$6:$BE$43,'ADR Raw Data'!AT$1,FALSE)</f>
        <v>-2.52653545983202</v>
      </c>
      <c r="AJ49" s="48">
        <f>VLOOKUP($A49,'ADR Raw Data'!$B$6:$BE$43,'ADR Raw Data'!AU$1,FALSE)</f>
        <v>1.18066542690681</v>
      </c>
      <c r="AK49" s="48">
        <f>VLOOKUP($A49,'ADR Raw Data'!$B$6:$BE$43,'ADR Raw Data'!AV$1,FALSE)</f>
        <v>1.03406550488225</v>
      </c>
      <c r="AL49" s="48">
        <f>VLOOKUP($A49,'ADR Raw Data'!$B$6:$BE$43,'ADR Raw Data'!AW$1,FALSE)</f>
        <v>-2.0508832433796398</v>
      </c>
      <c r="AM49" s="48">
        <f>VLOOKUP($A49,'ADR Raw Data'!$B$6:$BE$43,'ADR Raw Data'!AX$1,FALSE)</f>
        <v>-2.28440771986154</v>
      </c>
      <c r="AN49" s="49">
        <f>VLOOKUP($A49,'ADR Raw Data'!$B$6:$BE$43,'ADR Raw Data'!AY$1,FALSE)</f>
        <v>-0.81412406659946901</v>
      </c>
      <c r="AO49" s="48">
        <f>VLOOKUP($A49,'ADR Raw Data'!$B$6:$BE$43,'ADR Raw Data'!BA$1,FALSE)</f>
        <v>-4.5894713834907401</v>
      </c>
      <c r="AP49" s="48">
        <f>VLOOKUP($A49,'ADR Raw Data'!$B$6:$BE$43,'ADR Raw Data'!BB$1,FALSE)</f>
        <v>-8.1475082084906401</v>
      </c>
      <c r="AQ49" s="49">
        <f>VLOOKUP($A49,'ADR Raw Data'!$B$6:$BE$43,'ADR Raw Data'!BC$1,FALSE)</f>
        <v>-6.4135424629839397</v>
      </c>
      <c r="AR49" s="50">
        <f>VLOOKUP($A49,'ADR Raw Data'!$B$6:$BE$43,'ADR Raw Data'!BE$1,FALSE)</f>
        <v>-2.8160047517768501</v>
      </c>
      <c r="AT49" s="51">
        <f>VLOOKUP($A49,'RevPAR Raw Data'!$B$6:$BE$43,'RevPAR Raw Data'!AG$1,FALSE)</f>
        <v>23.867513107305101</v>
      </c>
      <c r="AU49" s="52">
        <f>VLOOKUP($A49,'RevPAR Raw Data'!$B$6:$BE$43,'RevPAR Raw Data'!AH$1,FALSE)</f>
        <v>34.223327507864298</v>
      </c>
      <c r="AV49" s="52">
        <f>VLOOKUP($A49,'RevPAR Raw Data'!$B$6:$BE$43,'RevPAR Raw Data'!AI$1,FALSE)</f>
        <v>38.841726668996799</v>
      </c>
      <c r="AW49" s="52">
        <f>VLOOKUP($A49,'RevPAR Raw Data'!$B$6:$BE$43,'RevPAR Raw Data'!AJ$1,FALSE)</f>
        <v>38.8809035302341</v>
      </c>
      <c r="AX49" s="52">
        <f>VLOOKUP($A49,'RevPAR Raw Data'!$B$6:$BE$43,'RevPAR Raw Data'!AK$1,FALSE)</f>
        <v>36.493837818944399</v>
      </c>
      <c r="AY49" s="53">
        <f>VLOOKUP($A49,'RevPAR Raw Data'!$B$6:$BE$43,'RevPAR Raw Data'!AL$1,FALSE)</f>
        <v>34.461461726668901</v>
      </c>
      <c r="AZ49" s="52">
        <f>VLOOKUP($A49,'RevPAR Raw Data'!$B$6:$BE$43,'RevPAR Raw Data'!AN$1,FALSE)</f>
        <v>40.561099265990897</v>
      </c>
      <c r="BA49" s="52">
        <f>VLOOKUP($A49,'RevPAR Raw Data'!$B$6:$BE$43,'RevPAR Raw Data'!AO$1,FALSE)</f>
        <v>36.692231737154799</v>
      </c>
      <c r="BB49" s="53">
        <f>VLOOKUP($A49,'RevPAR Raw Data'!$B$6:$BE$43,'RevPAR Raw Data'!AP$1,FALSE)</f>
        <v>38.626665501572802</v>
      </c>
      <c r="BC49" s="54">
        <f>VLOOKUP($A49,'RevPAR Raw Data'!$B$6:$BE$43,'RevPAR Raw Data'!AR$1,FALSE)</f>
        <v>35.651519948070103</v>
      </c>
      <c r="BE49" s="47">
        <f>VLOOKUP($A49,'RevPAR Raw Data'!$B$6:$BE$43,'RevPAR Raw Data'!AT$1,FALSE)</f>
        <v>-8.6475896321614698</v>
      </c>
      <c r="BF49" s="48">
        <f>VLOOKUP($A49,'RevPAR Raw Data'!$B$6:$BE$43,'RevPAR Raw Data'!AU$1,FALSE)</f>
        <v>-3.44627594786563</v>
      </c>
      <c r="BG49" s="48">
        <f>VLOOKUP($A49,'RevPAR Raw Data'!$B$6:$BE$43,'RevPAR Raw Data'!AV$1,FALSE)</f>
        <v>-0.38596350845989003</v>
      </c>
      <c r="BH49" s="48">
        <f>VLOOKUP($A49,'RevPAR Raw Data'!$B$6:$BE$43,'RevPAR Raw Data'!AW$1,FALSE)</f>
        <v>-1.3399986626102001</v>
      </c>
      <c r="BI49" s="48">
        <f>VLOOKUP($A49,'RevPAR Raw Data'!$B$6:$BE$43,'RevPAR Raw Data'!AX$1,FALSE)</f>
        <v>5.7984227015053698</v>
      </c>
      <c r="BJ49" s="49">
        <f>VLOOKUP($A49,'RevPAR Raw Data'!$B$6:$BE$43,'RevPAR Raw Data'!AY$1,FALSE)</f>
        <v>-1.2376882175688599</v>
      </c>
      <c r="BK49" s="48">
        <f>VLOOKUP($A49,'RevPAR Raw Data'!$B$6:$BE$43,'RevPAR Raw Data'!BA$1,FALSE)</f>
        <v>-3.3563901066347301</v>
      </c>
      <c r="BL49" s="48">
        <f>VLOOKUP($A49,'RevPAR Raw Data'!$B$6:$BE$43,'RevPAR Raw Data'!BB$1,FALSE)</f>
        <v>-18.3099069937279</v>
      </c>
      <c r="BM49" s="49">
        <f>VLOOKUP($A49,'RevPAR Raw Data'!$B$6:$BE$43,'RevPAR Raw Data'!BC$1,FALSE)</f>
        <v>-11.0867113539164</v>
      </c>
      <c r="BN49" s="50">
        <f>VLOOKUP($A49,'RevPAR Raw Data'!$B$6:$BE$43,'RevPAR Raw Data'!BE$1,FALSE)</f>
        <v>-4.5465992438028904</v>
      </c>
    </row>
    <row r="50" spans="1:66" x14ac:dyDescent="0.45">
      <c r="A50" s="63" t="s">
        <v>80</v>
      </c>
      <c r="B50" s="47">
        <f>VLOOKUP($A50,'Occupancy Raw Data'!$B$8:$BE$45,'Occupancy Raw Data'!AG$3,FALSE)</f>
        <v>39.1430562006502</v>
      </c>
      <c r="C50" s="48">
        <f>VLOOKUP($A50,'Occupancy Raw Data'!$B$8:$BE$45,'Occupancy Raw Data'!AH$3,FALSE)</f>
        <v>43.868374877431997</v>
      </c>
      <c r="D50" s="48">
        <f>VLOOKUP($A50,'Occupancy Raw Data'!$B$8:$BE$45,'Occupancy Raw Data'!AI$3,FALSE)</f>
        <v>46.150719925685003</v>
      </c>
      <c r="E50" s="48">
        <f>VLOOKUP($A50,'Occupancy Raw Data'!$B$8:$BE$45,'Occupancy Raw Data'!AJ$3,FALSE)</f>
        <v>46.466816328637002</v>
      </c>
      <c r="F50" s="48">
        <f>VLOOKUP($A50,'Occupancy Raw Data'!$B$8:$BE$45,'Occupancy Raw Data'!AK$3,FALSE)</f>
        <v>47.262218093616099</v>
      </c>
      <c r="G50" s="49">
        <f>VLOOKUP($A50,'Occupancy Raw Data'!$B$8:$BE$45,'Occupancy Raw Data'!AL$3,FALSE)</f>
        <v>44.578237085204101</v>
      </c>
      <c r="H50" s="48">
        <f>VLOOKUP($A50,'Occupancy Raw Data'!$B$8:$BE$45,'Occupancy Raw Data'!AN$3,FALSE)</f>
        <v>52.2797646694534</v>
      </c>
      <c r="I50" s="48">
        <f>VLOOKUP($A50,'Occupancy Raw Data'!$B$8:$BE$45,'Occupancy Raw Data'!AO$3,FALSE)</f>
        <v>54.770475305774802</v>
      </c>
      <c r="J50" s="49">
        <f>VLOOKUP($A50,'Occupancy Raw Data'!$B$8:$BE$45,'Occupancy Raw Data'!AP$3,FALSE)</f>
        <v>53.525119987614097</v>
      </c>
      <c r="K50" s="50">
        <f>VLOOKUP($A50,'Occupancy Raw Data'!$B$8:$BE$45,'Occupancy Raw Data'!AR$3,FALSE)</f>
        <v>47.134489343035497</v>
      </c>
      <c r="M50" s="47">
        <f>VLOOKUP($A50,'Occupancy Raw Data'!$B$8:$BE$45,'Occupancy Raw Data'!AT$3,FALSE)</f>
        <v>-8.9878417153269403</v>
      </c>
      <c r="N50" s="48">
        <f>VLOOKUP($A50,'Occupancy Raw Data'!$B$8:$BE$45,'Occupancy Raw Data'!AU$3,FALSE)</f>
        <v>-7.2756064917355898</v>
      </c>
      <c r="O50" s="48">
        <f>VLOOKUP($A50,'Occupancy Raw Data'!$B$8:$BE$45,'Occupancy Raw Data'!AV$3,FALSE)</f>
        <v>-5.4429306588505604</v>
      </c>
      <c r="P50" s="48">
        <f>VLOOKUP($A50,'Occupancy Raw Data'!$B$8:$BE$45,'Occupancy Raw Data'!AW$3,FALSE)</f>
        <v>-4.6694858439451004</v>
      </c>
      <c r="Q50" s="48">
        <f>VLOOKUP($A50,'Occupancy Raw Data'!$B$8:$BE$45,'Occupancy Raw Data'!AX$3,FALSE)</f>
        <v>-0.66674282377771499</v>
      </c>
      <c r="R50" s="49">
        <f>VLOOKUP($A50,'Occupancy Raw Data'!$B$8:$BE$45,'Occupancy Raw Data'!AY$3,FALSE)</f>
        <v>-5.3337234177187502</v>
      </c>
      <c r="S50" s="48">
        <f>VLOOKUP($A50,'Occupancy Raw Data'!$B$8:$BE$45,'Occupancy Raw Data'!BA$3,FALSE)</f>
        <v>-1.20640409661037</v>
      </c>
      <c r="T50" s="48">
        <f>VLOOKUP($A50,'Occupancy Raw Data'!$B$8:$BE$45,'Occupancy Raw Data'!BB$3,FALSE)</f>
        <v>-4.1035430602893603</v>
      </c>
      <c r="U50" s="49">
        <f>VLOOKUP($A50,'Occupancy Raw Data'!$B$8:$BE$45,'Occupancy Raw Data'!BC$3,FALSE)</f>
        <v>-2.71021378676397</v>
      </c>
      <c r="V50" s="50">
        <f>VLOOKUP($A50,'Occupancy Raw Data'!$B$8:$BE$45,'Occupancy Raw Data'!BE$3,FALSE)</f>
        <v>-4.4978863149555099</v>
      </c>
      <c r="X50" s="51">
        <f>VLOOKUP($A50,'ADR Raw Data'!$B$6:$BE$43,'ADR Raw Data'!AG$1,FALSE)</f>
        <v>95.806156597119198</v>
      </c>
      <c r="Y50" s="52">
        <f>VLOOKUP($A50,'ADR Raw Data'!$B$6:$BE$43,'ADR Raw Data'!AH$1,FALSE)</f>
        <v>97.951017013955195</v>
      </c>
      <c r="Z50" s="52">
        <f>VLOOKUP($A50,'ADR Raw Data'!$B$6:$BE$43,'ADR Raw Data'!AI$1,FALSE)</f>
        <v>99.618460603010803</v>
      </c>
      <c r="AA50" s="52">
        <f>VLOOKUP($A50,'ADR Raw Data'!$B$6:$BE$43,'ADR Raw Data'!AJ$1,FALSE)</f>
        <v>101.526638530632</v>
      </c>
      <c r="AB50" s="52">
        <f>VLOOKUP($A50,'ADR Raw Data'!$B$6:$BE$43,'ADR Raw Data'!AK$1,FALSE)</f>
        <v>100.873821385673</v>
      </c>
      <c r="AC50" s="53">
        <f>VLOOKUP($A50,'ADR Raw Data'!$B$6:$BE$43,'ADR Raw Data'!AL$1,FALSE)</f>
        <v>99.284776783776095</v>
      </c>
      <c r="AD50" s="52">
        <f>VLOOKUP($A50,'ADR Raw Data'!$B$6:$BE$43,'ADR Raw Data'!AN$1,FALSE)</f>
        <v>115.36487833469</v>
      </c>
      <c r="AE50" s="52">
        <f>VLOOKUP($A50,'ADR Raw Data'!$B$6:$BE$43,'ADR Raw Data'!AO$1,FALSE)</f>
        <v>120.943564656137</v>
      </c>
      <c r="AF50" s="53">
        <f>VLOOKUP($A50,'ADR Raw Data'!$B$6:$BE$43,'ADR Raw Data'!AP$1,FALSE)</f>
        <v>118.219120431468</v>
      </c>
      <c r="AG50" s="54">
        <f>VLOOKUP($A50,'ADR Raw Data'!$B$6:$BE$43,'ADR Raw Data'!AR$1,FALSE)</f>
        <v>105.428067305097</v>
      </c>
      <c r="AI50" s="47">
        <f>VLOOKUP($A50,'ADR Raw Data'!$B$6:$BE$43,'ADR Raw Data'!AT$1,FALSE)</f>
        <v>-0.226120100609672</v>
      </c>
      <c r="AJ50" s="48">
        <f>VLOOKUP($A50,'ADR Raw Data'!$B$6:$BE$43,'ADR Raw Data'!AU$1,FALSE)</f>
        <v>0.763669519578977</v>
      </c>
      <c r="AK50" s="48">
        <f>VLOOKUP($A50,'ADR Raw Data'!$B$6:$BE$43,'ADR Raw Data'!AV$1,FALSE)</f>
        <v>6.4053170430898906E-2</v>
      </c>
      <c r="AL50" s="48">
        <f>VLOOKUP($A50,'ADR Raw Data'!$B$6:$BE$43,'ADR Raw Data'!AW$1,FALSE)</f>
        <v>1.70900120888189</v>
      </c>
      <c r="AM50" s="48">
        <f>VLOOKUP($A50,'ADR Raw Data'!$B$6:$BE$43,'ADR Raw Data'!AX$1,FALSE)</f>
        <v>1.7380435590980401</v>
      </c>
      <c r="AN50" s="49">
        <f>VLOOKUP($A50,'ADR Raw Data'!$B$6:$BE$43,'ADR Raw Data'!AY$1,FALSE)</f>
        <v>0.88712198754795701</v>
      </c>
      <c r="AO50" s="48">
        <f>VLOOKUP($A50,'ADR Raw Data'!$B$6:$BE$43,'ADR Raw Data'!BA$1,FALSE)</f>
        <v>1.1415687744763301</v>
      </c>
      <c r="AP50" s="48">
        <f>VLOOKUP($A50,'ADR Raw Data'!$B$6:$BE$43,'ADR Raw Data'!BB$1,FALSE)</f>
        <v>-2.6142686263996402</v>
      </c>
      <c r="AQ50" s="49">
        <f>VLOOKUP($A50,'ADR Raw Data'!$B$6:$BE$43,'ADR Raw Data'!BC$1,FALSE)</f>
        <v>-0.922299008518078</v>
      </c>
      <c r="AR50" s="50">
        <f>VLOOKUP($A50,'ADR Raw Data'!$B$6:$BE$43,'ADR Raw Data'!BE$1,FALSE)</f>
        <v>0.34052215194848301</v>
      </c>
      <c r="AT50" s="51">
        <f>VLOOKUP($A50,'RevPAR Raw Data'!$B$6:$BE$43,'RevPAR Raw Data'!AG$1,FALSE)</f>
        <v>37.501457720493299</v>
      </c>
      <c r="AU50" s="52">
        <f>VLOOKUP($A50,'RevPAR Raw Data'!$B$6:$BE$43,'RevPAR Raw Data'!AH$1,FALSE)</f>
        <v>42.969519339939097</v>
      </c>
      <c r="AV50" s="52">
        <f>VLOOKUP($A50,'RevPAR Raw Data'!$B$6:$BE$43,'RevPAR Raw Data'!AI$1,FALSE)</f>
        <v>45.974636747174401</v>
      </c>
      <c r="AW50" s="52">
        <f>VLOOKUP($A50,'RevPAR Raw Data'!$B$6:$BE$43,'RevPAR Raw Data'!AJ$1,FALSE)</f>
        <v>47.176196650668302</v>
      </c>
      <c r="AX50" s="52">
        <f>VLOOKUP($A50,'RevPAR Raw Data'!$B$6:$BE$43,'RevPAR Raw Data'!AK$1,FALSE)</f>
        <v>47.6752054626619</v>
      </c>
      <c r="AY50" s="53">
        <f>VLOOKUP($A50,'RevPAR Raw Data'!$B$6:$BE$43,'RevPAR Raw Data'!AL$1,FALSE)</f>
        <v>44.259403184187398</v>
      </c>
      <c r="AZ50" s="52">
        <f>VLOOKUP($A50,'RevPAR Raw Data'!$B$6:$BE$43,'RevPAR Raw Data'!AN$1,FALSE)</f>
        <v>60.312486904577497</v>
      </c>
      <c r="BA50" s="52">
        <f>VLOOKUP($A50,'RevPAR Raw Data'!$B$6:$BE$43,'RevPAR Raw Data'!AO$1,FALSE)</f>
        <v>66.241365213913397</v>
      </c>
      <c r="BB50" s="53">
        <f>VLOOKUP($A50,'RevPAR Raw Data'!$B$6:$BE$43,'RevPAR Raw Data'!AP$1,FALSE)</f>
        <v>63.276926059245397</v>
      </c>
      <c r="BC50" s="54">
        <f>VLOOKUP($A50,'RevPAR Raw Data'!$B$6:$BE$43,'RevPAR Raw Data'!AR$1,FALSE)</f>
        <v>49.6929811484897</v>
      </c>
      <c r="BE50" s="47">
        <f>VLOOKUP($A50,'RevPAR Raw Data'!$B$6:$BE$43,'RevPAR Raw Data'!AT$1,FALSE)</f>
        <v>-9.1936384992072693</v>
      </c>
      <c r="BF50" s="48">
        <f>VLOOKUP($A50,'RevPAR Raw Data'!$B$6:$BE$43,'RevPAR Raw Data'!AU$1,FALSE)</f>
        <v>-6.5674985612984997</v>
      </c>
      <c r="BG50" s="48">
        <f>VLOOKUP($A50,'RevPAR Raw Data'!$B$6:$BE$43,'RevPAR Raw Data'!AV$1,FALSE)</f>
        <v>-5.3823638580710096</v>
      </c>
      <c r="BH50" s="48">
        <f>VLOOKUP($A50,'RevPAR Raw Data'!$B$6:$BE$43,'RevPAR Raw Data'!AW$1,FALSE)</f>
        <v>-3.04028620458479</v>
      </c>
      <c r="BI50" s="48">
        <f>VLOOKUP($A50,'RevPAR Raw Data'!$B$6:$BE$43,'RevPAR Raw Data'!AX$1,FALSE)</f>
        <v>1.0597124546159</v>
      </c>
      <c r="BJ50" s="49">
        <f>VLOOKUP($A50,'RevPAR Raw Data'!$B$6:$BE$43,'RevPAR Raw Data'!AY$1,FALSE)</f>
        <v>-4.4939180633643696</v>
      </c>
      <c r="BK50" s="48">
        <f>VLOOKUP($A50,'RevPAR Raw Data'!$B$6:$BE$43,'RevPAR Raw Data'!BA$1,FALSE)</f>
        <v>-7.86072545949454E-2</v>
      </c>
      <c r="BL50" s="48">
        <f>VLOOKUP($A50,'RevPAR Raw Data'!$B$6:$BE$43,'RevPAR Raw Data'!BB$1,FALSE)</f>
        <v>-6.6105340478930597</v>
      </c>
      <c r="BM50" s="49">
        <f>VLOOKUP($A50,'RevPAR Raw Data'!$B$6:$BE$43,'RevPAR Raw Data'!BC$1,FALSE)</f>
        <v>-3.6075165203980002</v>
      </c>
      <c r="BN50" s="50">
        <f>VLOOKUP($A50,'RevPAR Raw Data'!$B$6:$BE$43,'RevPAR Raw Data'!BE$1,FALSE)</f>
        <v>-4.17268046227891</v>
      </c>
    </row>
    <row r="51" spans="1:66" x14ac:dyDescent="0.45">
      <c r="A51" s="66" t="s">
        <v>81</v>
      </c>
      <c r="B51" s="47">
        <f>VLOOKUP($A51,'Occupancy Raw Data'!$B$8:$BE$45,'Occupancy Raw Data'!AG$3,FALSE)</f>
        <v>42.945914078694599</v>
      </c>
      <c r="C51" s="48">
        <f>VLOOKUP($A51,'Occupancy Raw Data'!$B$8:$BE$45,'Occupancy Raw Data'!AH$3,FALSE)</f>
        <v>53.453587661411397</v>
      </c>
      <c r="D51" s="48">
        <f>VLOOKUP($A51,'Occupancy Raw Data'!$B$8:$BE$45,'Occupancy Raw Data'!AI$3,FALSE)</f>
        <v>58.8640815472681</v>
      </c>
      <c r="E51" s="48">
        <f>VLOOKUP($A51,'Occupancy Raw Data'!$B$8:$BE$45,'Occupancy Raw Data'!AJ$3,FALSE)</f>
        <v>58.241256679915502</v>
      </c>
      <c r="F51" s="48">
        <f>VLOOKUP($A51,'Occupancy Raw Data'!$B$8:$BE$45,'Occupancy Raw Data'!AK$3,FALSE)</f>
        <v>51.880360572808698</v>
      </c>
      <c r="G51" s="49">
        <f>VLOOKUP($A51,'Occupancy Raw Data'!$B$8:$BE$45,'Occupancy Raw Data'!AL$3,FALSE)</f>
        <v>53.077040108019702</v>
      </c>
      <c r="H51" s="48">
        <f>VLOOKUP($A51,'Occupancy Raw Data'!$B$8:$BE$45,'Occupancy Raw Data'!AN$3,FALSE)</f>
        <v>49.256889108647201</v>
      </c>
      <c r="I51" s="48">
        <f>VLOOKUP($A51,'Occupancy Raw Data'!$B$8:$BE$45,'Occupancy Raw Data'!AO$3,FALSE)</f>
        <v>50.488275678451203</v>
      </c>
      <c r="J51" s="49">
        <f>VLOOKUP($A51,'Occupancy Raw Data'!$B$8:$BE$45,'Occupancy Raw Data'!AP$3,FALSE)</f>
        <v>49.872582393549202</v>
      </c>
      <c r="K51" s="50">
        <f>VLOOKUP($A51,'Occupancy Raw Data'!$B$8:$BE$45,'Occupancy Raw Data'!AR$3,FALSE)</f>
        <v>52.161480761028102</v>
      </c>
      <c r="M51" s="47">
        <f>VLOOKUP($A51,'Occupancy Raw Data'!$B$8:$BE$45,'Occupancy Raw Data'!AT$3,FALSE)</f>
        <v>-0.51494082371362104</v>
      </c>
      <c r="N51" s="48">
        <f>VLOOKUP($A51,'Occupancy Raw Data'!$B$8:$BE$45,'Occupancy Raw Data'!AU$3,FALSE)</f>
        <v>0.95836708530292103</v>
      </c>
      <c r="O51" s="48">
        <f>VLOOKUP($A51,'Occupancy Raw Data'!$B$8:$BE$45,'Occupancy Raw Data'!AV$3,FALSE)</f>
        <v>2.84070975472779</v>
      </c>
      <c r="P51" s="48">
        <f>VLOOKUP($A51,'Occupancy Raw Data'!$B$8:$BE$45,'Occupancy Raw Data'!AW$3,FALSE)</f>
        <v>3.1030370480696399</v>
      </c>
      <c r="Q51" s="48">
        <f>VLOOKUP($A51,'Occupancy Raw Data'!$B$8:$BE$45,'Occupancy Raw Data'!AX$3,FALSE)</f>
        <v>1.20747993903111</v>
      </c>
      <c r="R51" s="49">
        <f>VLOOKUP($A51,'Occupancy Raw Data'!$B$8:$BE$45,'Occupancy Raw Data'!AY$3,FALSE)</f>
        <v>1.64032410992651</v>
      </c>
      <c r="S51" s="48">
        <f>VLOOKUP($A51,'Occupancy Raw Data'!$B$8:$BE$45,'Occupancy Raw Data'!BA$3,FALSE)</f>
        <v>-0.75231601660969705</v>
      </c>
      <c r="T51" s="48">
        <f>VLOOKUP($A51,'Occupancy Raw Data'!$B$8:$BE$45,'Occupancy Raw Data'!BB$3,FALSE)</f>
        <v>-3.73320213362376</v>
      </c>
      <c r="U51" s="49">
        <f>VLOOKUP($A51,'Occupancy Raw Data'!$B$8:$BE$45,'Occupancy Raw Data'!BC$3,FALSE)</f>
        <v>-2.2838751877600698</v>
      </c>
      <c r="V51" s="50">
        <f>VLOOKUP($A51,'Occupancy Raw Data'!$B$8:$BE$45,'Occupancy Raw Data'!BE$3,FALSE)</f>
        <v>0.53737302092418604</v>
      </c>
      <c r="X51" s="51">
        <f>VLOOKUP($A51,'ADR Raw Data'!$B$6:$BE$43,'ADR Raw Data'!AG$1,FALSE)</f>
        <v>116.21984478960201</v>
      </c>
      <c r="Y51" s="52">
        <f>VLOOKUP($A51,'ADR Raw Data'!$B$6:$BE$43,'ADR Raw Data'!AH$1,FALSE)</f>
        <v>132.404189540158</v>
      </c>
      <c r="Z51" s="52">
        <f>VLOOKUP($A51,'ADR Raw Data'!$B$6:$BE$43,'ADR Raw Data'!AI$1,FALSE)</f>
        <v>138.99278612389901</v>
      </c>
      <c r="AA51" s="52">
        <f>VLOOKUP($A51,'ADR Raw Data'!$B$6:$BE$43,'ADR Raw Data'!AJ$1,FALSE)</f>
        <v>134.472528571428</v>
      </c>
      <c r="AB51" s="52">
        <f>VLOOKUP($A51,'ADR Raw Data'!$B$6:$BE$43,'ADR Raw Data'!AK$1,FALSE)</f>
        <v>121.915174256101</v>
      </c>
      <c r="AC51" s="53">
        <f>VLOOKUP($A51,'ADR Raw Data'!$B$6:$BE$43,'ADR Raw Data'!AL$1,FALSE)</f>
        <v>129.64996277253201</v>
      </c>
      <c r="AD51" s="52">
        <f>VLOOKUP($A51,'ADR Raw Data'!$B$6:$BE$43,'ADR Raw Data'!AN$1,FALSE)</f>
        <v>111.928204395625</v>
      </c>
      <c r="AE51" s="52">
        <f>VLOOKUP($A51,'ADR Raw Data'!$B$6:$BE$43,'ADR Raw Data'!AO$1,FALSE)</f>
        <v>111.79854773855099</v>
      </c>
      <c r="AF51" s="53">
        <f>VLOOKUP($A51,'ADR Raw Data'!$B$6:$BE$43,'ADR Raw Data'!AP$1,FALSE)</f>
        <v>111.86257574024199</v>
      </c>
      <c r="AG51" s="54">
        <f>VLOOKUP($A51,'ADR Raw Data'!$B$6:$BE$43,'ADR Raw Data'!AR$1,FALSE)</f>
        <v>124.790860328183</v>
      </c>
      <c r="AI51" s="47">
        <f>VLOOKUP($A51,'ADR Raw Data'!$B$6:$BE$43,'ADR Raw Data'!AT$1,FALSE)</f>
        <v>3.8050209257381602</v>
      </c>
      <c r="AJ51" s="48">
        <f>VLOOKUP($A51,'ADR Raw Data'!$B$6:$BE$43,'ADR Raw Data'!AU$1,FALSE)</f>
        <v>6.5804513684361101</v>
      </c>
      <c r="AK51" s="48">
        <f>VLOOKUP($A51,'ADR Raw Data'!$B$6:$BE$43,'ADR Raw Data'!AV$1,FALSE)</f>
        <v>7.1984257010234103</v>
      </c>
      <c r="AL51" s="48">
        <f>VLOOKUP($A51,'ADR Raw Data'!$B$6:$BE$43,'ADR Raw Data'!AW$1,FALSE)</f>
        <v>5.9075352414620701</v>
      </c>
      <c r="AM51" s="48">
        <f>VLOOKUP($A51,'ADR Raw Data'!$B$6:$BE$43,'ADR Raw Data'!AX$1,FALSE)</f>
        <v>3.7721143550744398</v>
      </c>
      <c r="AN51" s="49">
        <f>VLOOKUP($A51,'ADR Raw Data'!$B$6:$BE$43,'ADR Raw Data'!AY$1,FALSE)</f>
        <v>5.6985973474048599</v>
      </c>
      <c r="AO51" s="48">
        <f>VLOOKUP($A51,'ADR Raw Data'!$B$6:$BE$43,'ADR Raw Data'!BA$1,FALSE)</f>
        <v>1.3712954837343601</v>
      </c>
      <c r="AP51" s="48">
        <f>VLOOKUP($A51,'ADR Raw Data'!$B$6:$BE$43,'ADR Raw Data'!BB$1,FALSE)</f>
        <v>-3.7051800539565098</v>
      </c>
      <c r="AQ51" s="49">
        <f>VLOOKUP($A51,'ADR Raw Data'!$B$6:$BE$43,'ADR Raw Data'!BC$1,FALSE)</f>
        <v>-1.2997162070522299</v>
      </c>
      <c r="AR51" s="50">
        <f>VLOOKUP($A51,'ADR Raw Data'!$B$6:$BE$43,'ADR Raw Data'!BE$1,FALSE)</f>
        <v>3.95834172717537</v>
      </c>
      <c r="AT51" s="51">
        <f>VLOOKUP($A51,'RevPAR Raw Data'!$B$6:$BE$43,'RevPAR Raw Data'!AG$1,FALSE)</f>
        <v>49.911674685734901</v>
      </c>
      <c r="AU51" s="52">
        <f>VLOOKUP($A51,'RevPAR Raw Data'!$B$6:$BE$43,'RevPAR Raw Data'!AH$1,FALSE)</f>
        <v>70.774789523229899</v>
      </c>
      <c r="AV51" s="52">
        <f>VLOOKUP($A51,'RevPAR Raw Data'!$B$6:$BE$43,'RevPAR Raw Data'!AI$1,FALSE)</f>
        <v>81.8168269687921</v>
      </c>
      <c r="AW51" s="52">
        <f>VLOOKUP($A51,'RevPAR Raw Data'!$B$6:$BE$43,'RevPAR Raw Data'!AJ$1,FALSE)</f>
        <v>78.318490529258497</v>
      </c>
      <c r="AX51" s="52">
        <f>VLOOKUP($A51,'RevPAR Raw Data'!$B$6:$BE$43,'RevPAR Raw Data'!AK$1,FALSE)</f>
        <v>63.250031997033197</v>
      </c>
      <c r="AY51" s="53">
        <f>VLOOKUP($A51,'RevPAR Raw Data'!$B$6:$BE$43,'RevPAR Raw Data'!AL$1,FALSE)</f>
        <v>68.814362740809699</v>
      </c>
      <c r="AZ51" s="52">
        <f>VLOOKUP($A51,'RevPAR Raw Data'!$B$6:$BE$43,'RevPAR Raw Data'!AN$1,FALSE)</f>
        <v>55.132351520453298</v>
      </c>
      <c r="BA51" s="52">
        <f>VLOOKUP($A51,'RevPAR Raw Data'!$B$6:$BE$43,'RevPAR Raw Data'!AO$1,FALSE)</f>
        <v>56.445158986744701</v>
      </c>
      <c r="BB51" s="53">
        <f>VLOOKUP($A51,'RevPAR Raw Data'!$B$6:$BE$43,'RevPAR Raw Data'!AP$1,FALSE)</f>
        <v>55.788755253599</v>
      </c>
      <c r="BC51" s="54">
        <f>VLOOKUP($A51,'RevPAR Raw Data'!$B$6:$BE$43,'RevPAR Raw Data'!AR$1,FALSE)</f>
        <v>65.092760601606699</v>
      </c>
      <c r="BE51" s="47">
        <f>VLOOKUP($A51,'RevPAR Raw Data'!$B$6:$BE$43,'RevPAR Raw Data'!AT$1,FALSE)</f>
        <v>3.2704864959270701</v>
      </c>
      <c r="BF51" s="48">
        <f>VLOOKUP($A51,'RevPAR Raw Data'!$B$6:$BE$43,'RevPAR Raw Data'!AU$1,FALSE)</f>
        <v>7.6018833337184804</v>
      </c>
      <c r="BG51" s="48">
        <f>VLOOKUP($A51,'RevPAR Raw Data'!$B$6:$BE$43,'RevPAR Raw Data'!AV$1,FALSE)</f>
        <v>10.243621836827</v>
      </c>
      <c r="BH51" s="48">
        <f>VLOOKUP($A51,'RevPAR Raw Data'!$B$6:$BE$43,'RevPAR Raw Data'!AW$1,FALSE)</f>
        <v>9.1938852967020495</v>
      </c>
      <c r="BI51" s="48">
        <f>VLOOKUP($A51,'RevPAR Raw Data'!$B$6:$BE$43,'RevPAR Raw Data'!AX$1,FALSE)</f>
        <v>5.0251418182203897</v>
      </c>
      <c r="BJ51" s="49">
        <f>VLOOKUP($A51,'RevPAR Raw Data'!$B$6:$BE$43,'RevPAR Raw Data'!AY$1,FALSE)</f>
        <v>7.4323969235484997</v>
      </c>
      <c r="BK51" s="48">
        <f>VLOOKUP($A51,'RevPAR Raw Data'!$B$6:$BE$43,'RevPAR Raw Data'!BA$1,FALSE)</f>
        <v>0.60866299156548898</v>
      </c>
      <c r="BL51" s="48">
        <f>VLOOKUP($A51,'RevPAR Raw Data'!$B$6:$BE$43,'RevPAR Raw Data'!BB$1,FALSE)</f>
        <v>-7.3000603267513702</v>
      </c>
      <c r="BM51" s="49">
        <f>VLOOKUP($A51,'RevPAR Raw Data'!$B$6:$BE$43,'RevPAR Raw Data'!BC$1,FALSE)</f>
        <v>-3.55390749884815</v>
      </c>
      <c r="BN51" s="50">
        <f>VLOOKUP($A51,'RevPAR Raw Data'!$B$6:$BE$43,'RevPAR Raw Data'!BE$1,FALSE)</f>
        <v>4.5169858086173802</v>
      </c>
    </row>
    <row r="52" spans="1:66" x14ac:dyDescent="0.45">
      <c r="A52" s="63" t="s">
        <v>82</v>
      </c>
      <c r="B52" s="47">
        <f>VLOOKUP($A52,'Occupancy Raw Data'!$B$8:$BE$45,'Occupancy Raw Data'!AG$3,FALSE)</f>
        <v>29.8033347584437</v>
      </c>
      <c r="C52" s="48">
        <f>VLOOKUP($A52,'Occupancy Raw Data'!$B$8:$BE$45,'Occupancy Raw Data'!AH$3,FALSE)</f>
        <v>38.576314664386402</v>
      </c>
      <c r="D52" s="48">
        <f>VLOOKUP($A52,'Occupancy Raw Data'!$B$8:$BE$45,'Occupancy Raw Data'!AI$3,FALSE)</f>
        <v>44.0701154339461</v>
      </c>
      <c r="E52" s="48">
        <f>VLOOKUP($A52,'Occupancy Raw Data'!$B$8:$BE$45,'Occupancy Raw Data'!AJ$3,FALSE)</f>
        <v>46.263360410431801</v>
      </c>
      <c r="F52" s="48">
        <f>VLOOKUP($A52,'Occupancy Raw Data'!$B$8:$BE$45,'Occupancy Raw Data'!AK$3,FALSE)</f>
        <v>45.404018811457803</v>
      </c>
      <c r="G52" s="49">
        <f>VLOOKUP($A52,'Occupancy Raw Data'!$B$8:$BE$45,'Occupancy Raw Data'!AL$3,FALSE)</f>
        <v>40.823428815733202</v>
      </c>
      <c r="H52" s="48">
        <f>VLOOKUP($A52,'Occupancy Raw Data'!$B$8:$BE$45,'Occupancy Raw Data'!AN$3,FALSE)</f>
        <v>46.962377084224002</v>
      </c>
      <c r="I52" s="48">
        <f>VLOOKUP($A52,'Occupancy Raw Data'!$B$8:$BE$45,'Occupancy Raw Data'!AO$3,FALSE)</f>
        <v>42.154766994441999</v>
      </c>
      <c r="J52" s="49">
        <f>VLOOKUP($A52,'Occupancy Raw Data'!$B$8:$BE$45,'Occupancy Raw Data'!AP$3,FALSE)</f>
        <v>44.558572039333001</v>
      </c>
      <c r="K52" s="50">
        <f>VLOOKUP($A52,'Occupancy Raw Data'!$B$8:$BE$45,'Occupancy Raw Data'!AR$3,FALSE)</f>
        <v>41.8906125939045</v>
      </c>
      <c r="M52" s="47">
        <f>VLOOKUP($A52,'Occupancy Raw Data'!$B$8:$BE$45,'Occupancy Raw Data'!AT$3,FALSE)</f>
        <v>-13.997509719078201</v>
      </c>
      <c r="N52" s="48">
        <f>VLOOKUP($A52,'Occupancy Raw Data'!$B$8:$BE$45,'Occupancy Raw Data'!AU$3,FALSE)</f>
        <v>-15.8125485663076</v>
      </c>
      <c r="O52" s="48">
        <f>VLOOKUP($A52,'Occupancy Raw Data'!$B$8:$BE$45,'Occupancy Raw Data'!AV$3,FALSE)</f>
        <v>-11.629243295682601</v>
      </c>
      <c r="P52" s="48">
        <f>VLOOKUP($A52,'Occupancy Raw Data'!$B$8:$BE$45,'Occupancy Raw Data'!AW$3,FALSE)</f>
        <v>-6.5137901972401098</v>
      </c>
      <c r="Q52" s="48">
        <f>VLOOKUP($A52,'Occupancy Raw Data'!$B$8:$BE$45,'Occupancy Raw Data'!AX$3,FALSE)</f>
        <v>-4.0463103581444804</v>
      </c>
      <c r="R52" s="49">
        <f>VLOOKUP($A52,'Occupancy Raw Data'!$B$8:$BE$45,'Occupancy Raw Data'!AY$3,FALSE)</f>
        <v>-10.140344952924099</v>
      </c>
      <c r="S52" s="48">
        <f>VLOOKUP($A52,'Occupancy Raw Data'!$B$8:$BE$45,'Occupancy Raw Data'!BA$3,FALSE)</f>
        <v>2.3503635525881501</v>
      </c>
      <c r="T52" s="48">
        <f>VLOOKUP($A52,'Occupancy Raw Data'!$B$8:$BE$45,'Occupancy Raw Data'!BB$3,FALSE)</f>
        <v>-3.3533926763043902</v>
      </c>
      <c r="U52" s="49">
        <f>VLOOKUP($A52,'Occupancy Raw Data'!$B$8:$BE$45,'Occupancy Raw Data'!BC$3,FALSE)</f>
        <v>-0.42929441752936098</v>
      </c>
      <c r="V52" s="50">
        <f>VLOOKUP($A52,'Occupancy Raw Data'!$B$8:$BE$45,'Occupancy Raw Data'!BE$3,FALSE)</f>
        <v>-7.3955298831664598</v>
      </c>
      <c r="X52" s="51">
        <f>VLOOKUP($A52,'ADR Raw Data'!$B$6:$BE$43,'ADR Raw Data'!AG$1,FALSE)</f>
        <v>85.914703055515702</v>
      </c>
      <c r="Y52" s="52">
        <f>VLOOKUP($A52,'ADR Raw Data'!$B$6:$BE$43,'ADR Raw Data'!AH$1,FALSE)</f>
        <v>90.607296353762607</v>
      </c>
      <c r="Z52" s="52">
        <f>VLOOKUP($A52,'ADR Raw Data'!$B$6:$BE$43,'ADR Raw Data'!AI$1,FALSE)</f>
        <v>92.057103220799306</v>
      </c>
      <c r="AA52" s="52">
        <f>VLOOKUP($A52,'ADR Raw Data'!$B$6:$BE$43,'ADR Raw Data'!AJ$1,FALSE)</f>
        <v>92.425125219480606</v>
      </c>
      <c r="AB52" s="52">
        <f>VLOOKUP($A52,'ADR Raw Data'!$B$6:$BE$43,'ADR Raw Data'!AK$1,FALSE)</f>
        <v>92.761838041431204</v>
      </c>
      <c r="AC52" s="53">
        <f>VLOOKUP($A52,'ADR Raw Data'!$B$6:$BE$43,'ADR Raw Data'!AL$1,FALSE)</f>
        <v>91.126419579833595</v>
      </c>
      <c r="AD52" s="52">
        <f>VLOOKUP($A52,'ADR Raw Data'!$B$6:$BE$43,'ADR Raw Data'!AN$1,FALSE)</f>
        <v>102.449834311985</v>
      </c>
      <c r="AE52" s="52">
        <f>VLOOKUP($A52,'ADR Raw Data'!$B$6:$BE$43,'ADR Raw Data'!AO$1,FALSE)</f>
        <v>102.10743356997899</v>
      </c>
      <c r="AF52" s="53">
        <f>VLOOKUP($A52,'ADR Raw Data'!$B$6:$BE$43,'ADR Raw Data'!AP$1,FALSE)</f>
        <v>102.287869701839</v>
      </c>
      <c r="AG52" s="54">
        <f>VLOOKUP($A52,'ADR Raw Data'!$B$6:$BE$43,'ADR Raw Data'!AR$1,FALSE)</f>
        <v>94.518507745580393</v>
      </c>
      <c r="AI52" s="47">
        <f>VLOOKUP($A52,'ADR Raw Data'!$B$6:$BE$43,'ADR Raw Data'!AT$1,FALSE)</f>
        <v>-3.61232828456752</v>
      </c>
      <c r="AJ52" s="48">
        <f>VLOOKUP($A52,'ADR Raw Data'!$B$6:$BE$43,'ADR Raw Data'!AU$1,FALSE)</f>
        <v>-1.2203050164832301</v>
      </c>
      <c r="AK52" s="48">
        <f>VLOOKUP($A52,'ADR Raw Data'!$B$6:$BE$43,'ADR Raw Data'!AV$1,FALSE)</f>
        <v>-1.94723036123356</v>
      </c>
      <c r="AL52" s="48">
        <f>VLOOKUP($A52,'ADR Raw Data'!$B$6:$BE$43,'ADR Raw Data'!AW$1,FALSE)</f>
        <v>-0.38836951040269702</v>
      </c>
      <c r="AM52" s="48">
        <f>VLOOKUP($A52,'ADR Raw Data'!$B$6:$BE$43,'ADR Raw Data'!AX$1,FALSE)</f>
        <v>-0.44274642873876802</v>
      </c>
      <c r="AN52" s="49">
        <f>VLOOKUP($A52,'ADR Raw Data'!$B$6:$BE$43,'ADR Raw Data'!AY$1,FALSE)</f>
        <v>-1.3114307061135899</v>
      </c>
      <c r="AO52" s="48">
        <f>VLOOKUP($A52,'ADR Raw Data'!$B$6:$BE$43,'ADR Raw Data'!BA$1,FALSE)</f>
        <v>-1.1596762241903</v>
      </c>
      <c r="AP52" s="48">
        <f>VLOOKUP($A52,'ADR Raw Data'!$B$6:$BE$43,'ADR Raw Data'!BB$1,FALSE)</f>
        <v>-3.5007048762917101</v>
      </c>
      <c r="AQ52" s="49">
        <f>VLOOKUP($A52,'ADR Raw Data'!$B$6:$BE$43,'ADR Raw Data'!BC$1,FALSE)</f>
        <v>-2.3079329088868201</v>
      </c>
      <c r="AR52" s="50">
        <f>VLOOKUP($A52,'ADR Raw Data'!$B$6:$BE$43,'ADR Raw Data'!BE$1,FALSE)</f>
        <v>-1.3715256056001299</v>
      </c>
      <c r="AT52" s="51">
        <f>VLOOKUP($A52,'RevPAR Raw Data'!$B$6:$BE$43,'RevPAR Raw Data'!AG$1,FALSE)</f>
        <v>25.605446558358199</v>
      </c>
      <c r="AU52" s="52">
        <f>VLOOKUP($A52,'RevPAR Raw Data'!$B$6:$BE$43,'RevPAR Raw Data'!AH$1,FALSE)</f>
        <v>34.952955750320598</v>
      </c>
      <c r="AV52" s="52">
        <f>VLOOKUP($A52,'RevPAR Raw Data'!$B$6:$BE$43,'RevPAR Raw Data'!AI$1,FALSE)</f>
        <v>40.569671654553197</v>
      </c>
      <c r="AW52" s="52">
        <f>VLOOKUP($A52,'RevPAR Raw Data'!$B$6:$BE$43,'RevPAR Raw Data'!AJ$1,FALSE)</f>
        <v>42.758968790081198</v>
      </c>
      <c r="AX52" s="52">
        <f>VLOOKUP($A52,'RevPAR Raw Data'!$B$6:$BE$43,'RevPAR Raw Data'!AK$1,FALSE)</f>
        <v>42.117602394185504</v>
      </c>
      <c r="AY52" s="53">
        <f>VLOOKUP($A52,'RevPAR Raw Data'!$B$6:$BE$43,'RevPAR Raw Data'!AL$1,FALSE)</f>
        <v>37.200929029499697</v>
      </c>
      <c r="AZ52" s="52">
        <f>VLOOKUP($A52,'RevPAR Raw Data'!$B$6:$BE$43,'RevPAR Raw Data'!AN$1,FALSE)</f>
        <v>48.112877511757098</v>
      </c>
      <c r="BA52" s="52">
        <f>VLOOKUP($A52,'RevPAR Raw Data'!$B$6:$BE$43,'RevPAR Raw Data'!AO$1,FALSE)</f>
        <v>43.043150705429603</v>
      </c>
      <c r="BB52" s="53">
        <f>VLOOKUP($A52,'RevPAR Raw Data'!$B$6:$BE$43,'RevPAR Raw Data'!AP$1,FALSE)</f>
        <v>45.578014108593401</v>
      </c>
      <c r="BC52" s="54">
        <f>VLOOKUP($A52,'RevPAR Raw Data'!$B$6:$BE$43,'RevPAR Raw Data'!AR$1,FALSE)</f>
        <v>39.594381909240802</v>
      </c>
      <c r="BE52" s="47">
        <f>VLOOKUP($A52,'RevPAR Raw Data'!$B$6:$BE$43,'RevPAR Raw Data'!AT$1,FALSE)</f>
        <v>-17.104202000928399</v>
      </c>
      <c r="BF52" s="48">
        <f>VLOOKUP($A52,'RevPAR Raw Data'!$B$6:$BE$43,'RevPAR Raw Data'!AU$1,FALSE)</f>
        <v>-16.839892259402301</v>
      </c>
      <c r="BG52" s="48">
        <f>VLOOKUP($A52,'RevPAR Raw Data'!$B$6:$BE$43,'RevPAR Raw Data'!AV$1,FALSE)</f>
        <v>-13.350025500680999</v>
      </c>
      <c r="BH52" s="48">
        <f>VLOOKUP($A52,'RevPAR Raw Data'!$B$6:$BE$43,'RevPAR Raw Data'!AW$1,FALSE)</f>
        <v>-6.8768621325451198</v>
      </c>
      <c r="BI52" s="48">
        <f>VLOOKUP($A52,'RevPAR Raw Data'!$B$6:$BE$43,'RevPAR Raw Data'!AX$1,FALSE)</f>
        <v>-4.4711418922768802</v>
      </c>
      <c r="BJ52" s="49">
        <f>VLOOKUP($A52,'RevPAR Raw Data'!$B$6:$BE$43,'RevPAR Raw Data'!AY$1,FALSE)</f>
        <v>-11.318792061619201</v>
      </c>
      <c r="BK52" s="48">
        <f>VLOOKUP($A52,'RevPAR Raw Data'!$B$6:$BE$43,'RevPAR Raw Data'!BA$1,FALSE)</f>
        <v>1.1634307210964501</v>
      </c>
      <c r="BL52" s="48">
        <f>VLOOKUP($A52,'RevPAR Raw Data'!$B$6:$BE$43,'RevPAR Raw Data'!BB$1,FALSE)</f>
        <v>-6.7367051716555002</v>
      </c>
      <c r="BM52" s="49">
        <f>VLOOKUP($A52,'RevPAR Raw Data'!$B$6:$BE$43,'RevPAR Raw Data'!BC$1,FALSE)</f>
        <v>-2.7273194992779999</v>
      </c>
      <c r="BN52" s="50">
        <f>VLOOKUP($A52,'RevPAR Raw Data'!$B$6:$BE$43,'RevPAR Raw Data'!BE$1,FALSE)</f>
        <v>-8.6656239027491608</v>
      </c>
    </row>
    <row r="53" spans="1:66" x14ac:dyDescent="0.45">
      <c r="A53" s="63" t="s">
        <v>83</v>
      </c>
      <c r="B53" s="47">
        <f>VLOOKUP($A53,'Occupancy Raw Data'!$B$8:$BE$45,'Occupancy Raw Data'!AG$3,FALSE)</f>
        <v>40.105008077544397</v>
      </c>
      <c r="C53" s="48">
        <f>VLOOKUP($A53,'Occupancy Raw Data'!$B$8:$BE$45,'Occupancy Raw Data'!AH$3,FALSE)</f>
        <v>51.459727671359303</v>
      </c>
      <c r="D53" s="48">
        <f>VLOOKUP($A53,'Occupancy Raw Data'!$B$8:$BE$45,'Occupancy Raw Data'!AI$3,FALSE)</f>
        <v>56.156242787906699</v>
      </c>
      <c r="E53" s="48">
        <f>VLOOKUP($A53,'Occupancy Raw Data'!$B$8:$BE$45,'Occupancy Raw Data'!AJ$3,FALSE)</f>
        <v>56.8024463420263</v>
      </c>
      <c r="F53" s="48">
        <f>VLOOKUP($A53,'Occupancy Raw Data'!$B$8:$BE$45,'Occupancy Raw Data'!AK$3,FALSE)</f>
        <v>52.065543503346397</v>
      </c>
      <c r="G53" s="49">
        <f>VLOOKUP($A53,'Occupancy Raw Data'!$B$8:$BE$45,'Occupancy Raw Data'!AL$3,FALSE)</f>
        <v>51.317793676436601</v>
      </c>
      <c r="H53" s="48">
        <f>VLOOKUP($A53,'Occupancy Raw Data'!$B$8:$BE$45,'Occupancy Raw Data'!AN$3,FALSE)</f>
        <v>46.6824371105469</v>
      </c>
      <c r="I53" s="48">
        <f>VLOOKUP($A53,'Occupancy Raw Data'!$B$8:$BE$45,'Occupancy Raw Data'!AO$3,FALSE)</f>
        <v>44.109162243249401</v>
      </c>
      <c r="J53" s="49">
        <f>VLOOKUP($A53,'Occupancy Raw Data'!$B$8:$BE$45,'Occupancy Raw Data'!AP$3,FALSE)</f>
        <v>45.3957996768982</v>
      </c>
      <c r="K53" s="50">
        <f>VLOOKUP($A53,'Occupancy Raw Data'!$B$8:$BE$45,'Occupancy Raw Data'!AR$3,FALSE)</f>
        <v>49.625795390854201</v>
      </c>
      <c r="M53" s="47">
        <f>VLOOKUP($A53,'Occupancy Raw Data'!$B$8:$BE$45,'Occupancy Raw Data'!AT$3,FALSE)</f>
        <v>5.5614958166144799</v>
      </c>
      <c r="N53" s="48">
        <f>VLOOKUP($A53,'Occupancy Raw Data'!$B$8:$BE$45,'Occupancy Raw Data'!AU$3,FALSE)</f>
        <v>0.78312540745694603</v>
      </c>
      <c r="O53" s="48">
        <f>VLOOKUP($A53,'Occupancy Raw Data'!$B$8:$BE$45,'Occupancy Raw Data'!AV$3,FALSE)</f>
        <v>3.9804831953779201</v>
      </c>
      <c r="P53" s="48">
        <f>VLOOKUP($A53,'Occupancy Raw Data'!$B$8:$BE$45,'Occupancy Raw Data'!AW$3,FALSE)</f>
        <v>8.2707968237624296</v>
      </c>
      <c r="Q53" s="48">
        <f>VLOOKUP($A53,'Occupancy Raw Data'!$B$8:$BE$45,'Occupancy Raw Data'!AX$3,FALSE)</f>
        <v>15.992412174294801</v>
      </c>
      <c r="R53" s="49">
        <f>VLOOKUP($A53,'Occupancy Raw Data'!$B$8:$BE$45,'Occupancy Raw Data'!AY$3,FALSE)</f>
        <v>6.7302706939624199</v>
      </c>
      <c r="S53" s="48">
        <f>VLOOKUP($A53,'Occupancy Raw Data'!$B$8:$BE$45,'Occupancy Raw Data'!BA$3,FALSE)</f>
        <v>10.371858744638899</v>
      </c>
      <c r="T53" s="48">
        <f>VLOOKUP($A53,'Occupancy Raw Data'!$B$8:$BE$45,'Occupancy Raw Data'!BB$3,FALSE)</f>
        <v>4.0300142893943196</v>
      </c>
      <c r="U53" s="49">
        <f>VLOOKUP($A53,'Occupancy Raw Data'!$B$8:$BE$45,'Occupancy Raw Data'!BC$3,FALSE)</f>
        <v>7.1970121083190701</v>
      </c>
      <c r="V53" s="50">
        <f>VLOOKUP($A53,'Occupancy Raw Data'!$B$8:$BE$45,'Occupancy Raw Data'!BE$3,FALSE)</f>
        <v>6.8518657488713899</v>
      </c>
      <c r="X53" s="51">
        <f>VLOOKUP($A53,'ADR Raw Data'!$B$6:$BE$43,'ADR Raw Data'!AG$1,FALSE)</f>
        <v>88.279584232484495</v>
      </c>
      <c r="Y53" s="52">
        <f>VLOOKUP($A53,'ADR Raw Data'!$B$6:$BE$43,'ADR Raw Data'!AH$1,FALSE)</f>
        <v>97.401482228949405</v>
      </c>
      <c r="Z53" s="52">
        <f>VLOOKUP($A53,'ADR Raw Data'!$B$6:$BE$43,'ADR Raw Data'!AI$1,FALSE)</f>
        <v>98.760053426487204</v>
      </c>
      <c r="AA53" s="52">
        <f>VLOOKUP($A53,'ADR Raw Data'!$B$6:$BE$43,'ADR Raw Data'!AJ$1,FALSE)</f>
        <v>98.300419502285393</v>
      </c>
      <c r="AB53" s="52">
        <f>VLOOKUP($A53,'ADR Raw Data'!$B$6:$BE$43,'ADR Raw Data'!AK$1,FALSE)</f>
        <v>93.514295212765902</v>
      </c>
      <c r="AC53" s="53">
        <f>VLOOKUP($A53,'ADR Raw Data'!$B$6:$BE$43,'ADR Raw Data'!AL$1,FALSE)</f>
        <v>95.683293757870103</v>
      </c>
      <c r="AD53" s="52">
        <f>VLOOKUP($A53,'ADR Raw Data'!$B$6:$BE$43,'ADR Raw Data'!AN$1,FALSE)</f>
        <v>96.041625262637396</v>
      </c>
      <c r="AE53" s="52">
        <f>VLOOKUP($A53,'ADR Raw Data'!$B$6:$BE$43,'ADR Raw Data'!AO$1,FALSE)</f>
        <v>95.232351863963302</v>
      </c>
      <c r="AF53" s="53">
        <f>VLOOKUP($A53,'ADR Raw Data'!$B$6:$BE$43,'ADR Raw Data'!AP$1,FALSE)</f>
        <v>95.648457041179398</v>
      </c>
      <c r="AG53" s="54">
        <f>VLOOKUP($A53,'ADR Raw Data'!$B$6:$BE$43,'ADR Raw Data'!AR$1,FALSE)</f>
        <v>95.674188812117904</v>
      </c>
      <c r="AI53" s="47">
        <f>VLOOKUP($A53,'ADR Raw Data'!$B$6:$BE$43,'ADR Raw Data'!AT$1,FALSE)</f>
        <v>4.1374024987018601</v>
      </c>
      <c r="AJ53" s="48">
        <f>VLOOKUP($A53,'ADR Raw Data'!$B$6:$BE$43,'ADR Raw Data'!AU$1,FALSE)</f>
        <v>7.8658540737095803</v>
      </c>
      <c r="AK53" s="48">
        <f>VLOOKUP($A53,'ADR Raw Data'!$B$6:$BE$43,'ADR Raw Data'!AV$1,FALSE)</f>
        <v>8.4699566916657005</v>
      </c>
      <c r="AL53" s="48">
        <f>VLOOKUP($A53,'ADR Raw Data'!$B$6:$BE$43,'ADR Raw Data'!AW$1,FALSE)</f>
        <v>8.1940105719103205</v>
      </c>
      <c r="AM53" s="48">
        <f>VLOOKUP($A53,'ADR Raw Data'!$B$6:$BE$43,'ADR Raw Data'!AX$1,FALSE)</f>
        <v>8.6120443241200295</v>
      </c>
      <c r="AN53" s="49">
        <f>VLOOKUP($A53,'ADR Raw Data'!$B$6:$BE$43,'ADR Raw Data'!AY$1,FALSE)</f>
        <v>7.5924542213419199</v>
      </c>
      <c r="AO53" s="48">
        <f>VLOOKUP($A53,'ADR Raw Data'!$B$6:$BE$43,'ADR Raw Data'!BA$1,FALSE)</f>
        <v>8.3832715167319503</v>
      </c>
      <c r="AP53" s="48">
        <f>VLOOKUP($A53,'ADR Raw Data'!$B$6:$BE$43,'ADR Raw Data'!BB$1,FALSE)</f>
        <v>5.2248415741787202</v>
      </c>
      <c r="AQ53" s="49">
        <f>VLOOKUP($A53,'ADR Raw Data'!$B$6:$BE$43,'ADR Raw Data'!BC$1,FALSE)</f>
        <v>6.7987970492901404</v>
      </c>
      <c r="AR53" s="50">
        <f>VLOOKUP($A53,'ADR Raw Data'!$B$6:$BE$43,'ADR Raw Data'!BE$1,FALSE)</f>
        <v>7.3845802983712803</v>
      </c>
      <c r="AT53" s="51">
        <f>VLOOKUP($A53,'RevPAR Raw Data'!$B$6:$BE$43,'RevPAR Raw Data'!AG$1,FALSE)</f>
        <v>35.404534387260497</v>
      </c>
      <c r="AU53" s="52">
        <f>VLOOKUP($A53,'RevPAR Raw Data'!$B$6:$BE$43,'RevPAR Raw Data'!AH$1,FALSE)</f>
        <v>50.122537502884803</v>
      </c>
      <c r="AV53" s="52">
        <f>VLOOKUP($A53,'RevPAR Raw Data'!$B$6:$BE$43,'RevPAR Raw Data'!AI$1,FALSE)</f>
        <v>55.459935379644499</v>
      </c>
      <c r="AW53" s="52">
        <f>VLOOKUP($A53,'RevPAR Raw Data'!$B$6:$BE$43,'RevPAR Raw Data'!AJ$1,FALSE)</f>
        <v>55.837043041772397</v>
      </c>
      <c r="AX53" s="52">
        <f>VLOOKUP($A53,'RevPAR Raw Data'!$B$6:$BE$43,'RevPAR Raw Data'!AK$1,FALSE)</f>
        <v>48.688726055850402</v>
      </c>
      <c r="AY53" s="53">
        <f>VLOOKUP($A53,'RevPAR Raw Data'!$B$6:$BE$43,'RevPAR Raw Data'!AL$1,FALSE)</f>
        <v>49.102555273482501</v>
      </c>
      <c r="AZ53" s="52">
        <f>VLOOKUP($A53,'RevPAR Raw Data'!$B$6:$BE$43,'RevPAR Raw Data'!AN$1,FALSE)</f>
        <v>44.834571313177904</v>
      </c>
      <c r="BA53" s="52">
        <f>VLOOKUP($A53,'RevPAR Raw Data'!$B$6:$BE$43,'RevPAR Raw Data'!AO$1,FALSE)</f>
        <v>42.006192591737801</v>
      </c>
      <c r="BB53" s="53">
        <f>VLOOKUP($A53,'RevPAR Raw Data'!$B$6:$BE$43,'RevPAR Raw Data'!AP$1,FALSE)</f>
        <v>43.420381952457802</v>
      </c>
      <c r="BC53" s="54">
        <f>VLOOKUP($A53,'RevPAR Raw Data'!$B$6:$BE$43,'RevPAR Raw Data'!AR$1,FALSE)</f>
        <v>47.479077181761198</v>
      </c>
      <c r="BE53" s="47">
        <f>VLOOKUP($A53,'RevPAR Raw Data'!$B$6:$BE$43,'RevPAR Raw Data'!AT$1,FALSE)</f>
        <v>9.9289997821981508</v>
      </c>
      <c r="BF53" s="48">
        <f>VLOOKUP($A53,'RevPAR Raw Data'!$B$6:$BE$43,'RevPAR Raw Data'!AU$1,FALSE)</f>
        <v>8.7105789829312297</v>
      </c>
      <c r="BG53" s="48">
        <f>VLOOKUP($A53,'RevPAR Raw Data'!$B$6:$BE$43,'RevPAR Raw Data'!AV$1,FALSE)</f>
        <v>12.787585089811101</v>
      </c>
      <c r="BH53" s="48">
        <f>VLOOKUP($A53,'RevPAR Raw Data'!$B$6:$BE$43,'RevPAR Raw Data'!AW$1,FALSE)</f>
        <v>17.142517361793001</v>
      </c>
      <c r="BI53" s="48">
        <f>VLOOKUP($A53,'RevPAR Raw Data'!$B$6:$BE$43,'RevPAR Raw Data'!AX$1,FALSE)</f>
        <v>25.9817301233611</v>
      </c>
      <c r="BJ53" s="49">
        <f>VLOOKUP($A53,'RevPAR Raw Data'!$B$6:$BE$43,'RevPAR Raw Data'!AY$1,FALSE)</f>
        <v>14.8337176367158</v>
      </c>
      <c r="BK53" s="48">
        <f>VLOOKUP($A53,'RevPAR Raw Data'!$B$6:$BE$43,'RevPAR Raw Data'!BA$1,FALSE)</f>
        <v>19.6246313412658</v>
      </c>
      <c r="BL53" s="48">
        <f>VLOOKUP($A53,'RevPAR Raw Data'!$B$6:$BE$43,'RevPAR Raw Data'!BB$1,FALSE)</f>
        <v>9.4654177256106706</v>
      </c>
      <c r="BM53" s="49">
        <f>VLOOKUP($A53,'RevPAR Raw Data'!$B$6:$BE$43,'RevPAR Raw Data'!BC$1,FALSE)</f>
        <v>14.4851194044666</v>
      </c>
      <c r="BN53" s="50">
        <f>VLOOKUP($A53,'RevPAR Raw Data'!$B$6:$BE$43,'RevPAR Raw Data'!BE$1,FALSE)</f>
        <v>14.7424275754046</v>
      </c>
    </row>
    <row r="54" spans="1:66" x14ac:dyDescent="0.45">
      <c r="A54" s="66" t="s">
        <v>84</v>
      </c>
      <c r="B54" s="47">
        <f>VLOOKUP($A54,'Occupancy Raw Data'!$B$8:$BE$45,'Occupancy Raw Data'!AG$3,FALSE)</f>
        <v>27.652030859995399</v>
      </c>
      <c r="C54" s="48">
        <f>VLOOKUP($A54,'Occupancy Raw Data'!$B$8:$BE$45,'Occupancy Raw Data'!AH$3,FALSE)</f>
        <v>37.247560698888101</v>
      </c>
      <c r="D54" s="48">
        <f>VLOOKUP($A54,'Occupancy Raw Data'!$B$8:$BE$45,'Occupancy Raw Data'!AI$3,FALSE)</f>
        <v>44.5853188109825</v>
      </c>
      <c r="E54" s="48">
        <f>VLOOKUP($A54,'Occupancy Raw Data'!$B$8:$BE$45,'Occupancy Raw Data'!AJ$3,FALSE)</f>
        <v>47.671318357159002</v>
      </c>
      <c r="F54" s="48">
        <f>VLOOKUP($A54,'Occupancy Raw Data'!$B$8:$BE$45,'Occupancy Raw Data'!AK$3,FALSE)</f>
        <v>48.760494667574299</v>
      </c>
      <c r="G54" s="49">
        <f>VLOOKUP($A54,'Occupancy Raw Data'!$B$8:$BE$45,'Occupancy Raw Data'!AL$3,FALSE)</f>
        <v>41.183344678919902</v>
      </c>
      <c r="H54" s="48">
        <f>VLOOKUP($A54,'Occupancy Raw Data'!$B$8:$BE$45,'Occupancy Raw Data'!AN$3,FALSE)</f>
        <v>45.773769003857403</v>
      </c>
      <c r="I54" s="48">
        <f>VLOOKUP($A54,'Occupancy Raw Data'!$B$8:$BE$45,'Occupancy Raw Data'!AO$3,FALSE)</f>
        <v>38.4728840481052</v>
      </c>
      <c r="J54" s="49">
        <f>VLOOKUP($A54,'Occupancy Raw Data'!$B$8:$BE$45,'Occupancy Raw Data'!AP$3,FALSE)</f>
        <v>42.123326525981298</v>
      </c>
      <c r="K54" s="50">
        <f>VLOOKUP($A54,'Occupancy Raw Data'!$B$8:$BE$45,'Occupancy Raw Data'!AR$3,FALSE)</f>
        <v>41.451910920937401</v>
      </c>
      <c r="M54" s="47">
        <f>VLOOKUP($A54,'Occupancy Raw Data'!$B$8:$BE$45,'Occupancy Raw Data'!AT$3,FALSE)</f>
        <v>-9.29375711043377</v>
      </c>
      <c r="N54" s="48">
        <f>VLOOKUP($A54,'Occupancy Raw Data'!$B$8:$BE$45,'Occupancy Raw Data'!AU$3,FALSE)</f>
        <v>-12.185976637640101</v>
      </c>
      <c r="O54" s="48">
        <f>VLOOKUP($A54,'Occupancy Raw Data'!$B$8:$BE$45,'Occupancy Raw Data'!AV$3,FALSE)</f>
        <v>-4.4513157761404401</v>
      </c>
      <c r="P54" s="48">
        <f>VLOOKUP($A54,'Occupancy Raw Data'!$B$8:$BE$45,'Occupancy Raw Data'!AW$3,FALSE)</f>
        <v>1.24902578525998</v>
      </c>
      <c r="Q54" s="48">
        <f>VLOOKUP($A54,'Occupancy Raw Data'!$B$8:$BE$45,'Occupancy Raw Data'!AX$3,FALSE)</f>
        <v>7.8779763879504596</v>
      </c>
      <c r="R54" s="49">
        <f>VLOOKUP($A54,'Occupancy Raw Data'!$B$8:$BE$45,'Occupancy Raw Data'!AY$3,FALSE)</f>
        <v>-2.7993174605540099</v>
      </c>
      <c r="S54" s="48">
        <f>VLOOKUP($A54,'Occupancy Raw Data'!$B$8:$BE$45,'Occupancy Raw Data'!BA$3,FALSE)</f>
        <v>7.86557519687653</v>
      </c>
      <c r="T54" s="48">
        <f>VLOOKUP($A54,'Occupancy Raw Data'!$B$8:$BE$45,'Occupancy Raw Data'!BB$3,FALSE)</f>
        <v>-1.6223574195859201</v>
      </c>
      <c r="U54" s="49">
        <f>VLOOKUP($A54,'Occupancy Raw Data'!$B$8:$BE$45,'Occupancy Raw Data'!BC$3,FALSE)</f>
        <v>3.3152573941273902</v>
      </c>
      <c r="V54" s="50">
        <f>VLOOKUP($A54,'Occupancy Raw Data'!$B$8:$BE$45,'Occupancy Raw Data'!BE$3,FALSE)</f>
        <v>-1.09979909283258</v>
      </c>
      <c r="X54" s="51">
        <f>VLOOKUP($A54,'ADR Raw Data'!$B$6:$BE$43,'ADR Raw Data'!AG$1,FALSE)</f>
        <v>94.352622833110999</v>
      </c>
      <c r="Y54" s="52">
        <f>VLOOKUP($A54,'ADR Raw Data'!$B$6:$BE$43,'ADR Raw Data'!AH$1,FALSE)</f>
        <v>96.181449131891497</v>
      </c>
      <c r="Z54" s="52">
        <f>VLOOKUP($A54,'ADR Raw Data'!$B$6:$BE$43,'ADR Raw Data'!AI$1,FALSE)</f>
        <v>97.413892741268498</v>
      </c>
      <c r="AA54" s="52">
        <f>VLOOKUP($A54,'ADR Raw Data'!$B$6:$BE$43,'ADR Raw Data'!AJ$1,FALSE)</f>
        <v>97.048226334265394</v>
      </c>
      <c r="AB54" s="52">
        <f>VLOOKUP($A54,'ADR Raw Data'!$B$6:$BE$43,'ADR Raw Data'!AK$1,FALSE)</f>
        <v>105.203991041824</v>
      </c>
      <c r="AC54" s="53">
        <f>VLOOKUP($A54,'ADR Raw Data'!$B$6:$BE$43,'ADR Raw Data'!AL$1,FALSE)</f>
        <v>98.539888702168099</v>
      </c>
      <c r="AD54" s="52">
        <f>VLOOKUP($A54,'ADR Raw Data'!$B$6:$BE$43,'ADR Raw Data'!AN$1,FALSE)</f>
        <v>114.40060664270599</v>
      </c>
      <c r="AE54" s="52">
        <f>VLOOKUP($A54,'ADR Raw Data'!$B$6:$BE$43,'ADR Raw Data'!AO$1,FALSE)</f>
        <v>109.25136390445201</v>
      </c>
      <c r="AF54" s="53">
        <f>VLOOKUP($A54,'ADR Raw Data'!$B$6:$BE$43,'ADR Raw Data'!AP$1,FALSE)</f>
        <v>112.049104100733</v>
      </c>
      <c r="AG54" s="54">
        <f>VLOOKUP($A54,'ADR Raw Data'!$B$6:$BE$43,'ADR Raw Data'!AR$1,FALSE)</f>
        <v>102.46218308895401</v>
      </c>
      <c r="AI54" s="47">
        <f>VLOOKUP($A54,'ADR Raw Data'!$B$6:$BE$43,'ADR Raw Data'!AT$1,FALSE)</f>
        <v>-0.57328767841766404</v>
      </c>
      <c r="AJ54" s="48">
        <f>VLOOKUP($A54,'ADR Raw Data'!$B$6:$BE$43,'ADR Raw Data'!AU$1,FALSE)</f>
        <v>0.98183321243473398</v>
      </c>
      <c r="AK54" s="48">
        <f>VLOOKUP($A54,'ADR Raw Data'!$B$6:$BE$43,'ADR Raw Data'!AV$1,FALSE)</f>
        <v>1.3219407461594199</v>
      </c>
      <c r="AL54" s="48">
        <f>VLOOKUP($A54,'ADR Raw Data'!$B$6:$BE$43,'ADR Raw Data'!AW$1,FALSE)</f>
        <v>0.11836083730548801</v>
      </c>
      <c r="AM54" s="48">
        <f>VLOOKUP($A54,'ADR Raw Data'!$B$6:$BE$43,'ADR Raw Data'!AX$1,FALSE)</f>
        <v>1.0642079624032501</v>
      </c>
      <c r="AN54" s="49">
        <f>VLOOKUP($A54,'ADR Raw Data'!$B$6:$BE$43,'ADR Raw Data'!AY$1,FALSE)</f>
        <v>0.90440696511038199</v>
      </c>
      <c r="AO54" s="48">
        <f>VLOOKUP($A54,'ADR Raw Data'!$B$6:$BE$43,'ADR Raw Data'!BA$1,FALSE)</f>
        <v>1.1013580315871601</v>
      </c>
      <c r="AP54" s="48">
        <f>VLOOKUP($A54,'ADR Raw Data'!$B$6:$BE$43,'ADR Raw Data'!BB$1,FALSE)</f>
        <v>-2.85911766742174</v>
      </c>
      <c r="AQ54" s="49">
        <f>VLOOKUP($A54,'ADR Raw Data'!$B$6:$BE$43,'ADR Raw Data'!BC$1,FALSE)</f>
        <v>-0.68741646640295095</v>
      </c>
      <c r="AR54" s="50">
        <f>VLOOKUP($A54,'ADR Raw Data'!$B$6:$BE$43,'ADR Raw Data'!BE$1,FALSE)</f>
        <v>0.57869424551223403</v>
      </c>
      <c r="AT54" s="51">
        <f>VLOOKUP($A54,'RevPAR Raw Data'!$B$6:$BE$43,'RevPAR Raw Data'!AG$1,FALSE)</f>
        <v>26.090416383027002</v>
      </c>
      <c r="AU54" s="52">
        <f>VLOOKUP($A54,'RevPAR Raw Data'!$B$6:$BE$43,'RevPAR Raw Data'!AH$1,FALSE)</f>
        <v>35.825243646471499</v>
      </c>
      <c r="AV54" s="52">
        <f>VLOOKUP($A54,'RevPAR Raw Data'!$B$6:$BE$43,'RevPAR Raw Data'!AI$1,FALSE)</f>
        <v>43.4322946448831</v>
      </c>
      <c r="AW54" s="52">
        <f>VLOOKUP($A54,'RevPAR Raw Data'!$B$6:$BE$43,'RevPAR Raw Data'!AJ$1,FALSE)</f>
        <v>46.2641689357839</v>
      </c>
      <c r="AX54" s="52">
        <f>VLOOKUP($A54,'RevPAR Raw Data'!$B$6:$BE$43,'RevPAR Raw Data'!AK$1,FALSE)</f>
        <v>51.297986442023998</v>
      </c>
      <c r="AY54" s="53">
        <f>VLOOKUP($A54,'RevPAR Raw Data'!$B$6:$BE$43,'RevPAR Raw Data'!AL$1,FALSE)</f>
        <v>40.582022010437903</v>
      </c>
      <c r="AZ54" s="52">
        <f>VLOOKUP($A54,'RevPAR Raw Data'!$B$6:$BE$43,'RevPAR Raw Data'!AN$1,FALSE)</f>
        <v>52.3654694236442</v>
      </c>
      <c r="BA54" s="52">
        <f>VLOOKUP($A54,'RevPAR Raw Data'!$B$6:$BE$43,'RevPAR Raw Data'!AO$1,FALSE)</f>
        <v>42.032150555933697</v>
      </c>
      <c r="BB54" s="53">
        <f>VLOOKUP($A54,'RevPAR Raw Data'!$B$6:$BE$43,'RevPAR Raw Data'!AP$1,FALSE)</f>
        <v>47.198809989788899</v>
      </c>
      <c r="BC54" s="54">
        <f>VLOOKUP($A54,'RevPAR Raw Data'!$B$6:$BE$43,'RevPAR Raw Data'!AR$1,FALSE)</f>
        <v>42.472532861681003</v>
      </c>
      <c r="BE54" s="47">
        <f>VLOOKUP($A54,'RevPAR Raw Data'!$B$6:$BE$43,'RevPAR Raw Data'!AT$1,FALSE)</f>
        <v>-9.8137648244752498</v>
      </c>
      <c r="BF54" s="48">
        <f>VLOOKUP($A54,'RevPAR Raw Data'!$B$6:$BE$43,'RevPAR Raw Data'!AU$1,FALSE)</f>
        <v>-11.3237893910932</v>
      </c>
      <c r="BG54" s="48">
        <f>VLOOKUP($A54,'RevPAR Raw Data'!$B$6:$BE$43,'RevPAR Raw Data'!AV$1,FALSE)</f>
        <v>-3.1882187869660301</v>
      </c>
      <c r="BH54" s="48">
        <f>VLOOKUP($A54,'RevPAR Raw Data'!$B$6:$BE$43,'RevPAR Raw Data'!AW$1,FALSE)</f>
        <v>1.3688649799430599</v>
      </c>
      <c r="BI54" s="48">
        <f>VLOOKUP($A54,'RevPAR Raw Data'!$B$6:$BE$43,'RevPAR Raw Data'!AX$1,FALSE)</f>
        <v>9.0260224023505398</v>
      </c>
      <c r="BJ54" s="49">
        <f>VLOOKUP($A54,'RevPAR Raw Data'!$B$6:$BE$43,'RevPAR Raw Data'!AY$1,FALSE)</f>
        <v>-1.92022771753243</v>
      </c>
      <c r="BK54" s="48">
        <f>VLOOKUP($A54,'RevPAR Raw Data'!$B$6:$BE$43,'RevPAR Raw Data'!BA$1,FALSE)</f>
        <v>9.0535613726250208</v>
      </c>
      <c r="BL54" s="48">
        <f>VLOOKUP($A54,'RevPAR Raw Data'!$B$6:$BE$43,'RevPAR Raw Data'!BB$1,FALSE)</f>
        <v>-4.4350899793955501</v>
      </c>
      <c r="BM54" s="49">
        <f>VLOOKUP($A54,'RevPAR Raw Data'!$B$6:$BE$43,'RevPAR Raw Data'!BC$1,FALSE)</f>
        <v>2.60505130249356</v>
      </c>
      <c r="BN54" s="50">
        <f>VLOOKUP($A54,'RevPAR Raw Data'!$B$6:$BE$43,'RevPAR Raw Data'!BE$1,FALSE)</f>
        <v>-0.52746932138276503</v>
      </c>
    </row>
    <row r="55" spans="1:66" x14ac:dyDescent="0.45">
      <c r="A55" s="63" t="s">
        <v>85</v>
      </c>
      <c r="B55" s="47">
        <f>VLOOKUP($A55,'Occupancy Raw Data'!$B$8:$BE$45,'Occupancy Raw Data'!AG$3,FALSE)</f>
        <v>33.809359944941498</v>
      </c>
      <c r="C55" s="48">
        <f>VLOOKUP($A55,'Occupancy Raw Data'!$B$8:$BE$45,'Occupancy Raw Data'!AH$3,FALSE)</f>
        <v>46.317962835512702</v>
      </c>
      <c r="D55" s="48">
        <f>VLOOKUP($A55,'Occupancy Raw Data'!$B$8:$BE$45,'Occupancy Raw Data'!AI$3,FALSE)</f>
        <v>49.002064693736997</v>
      </c>
      <c r="E55" s="48">
        <f>VLOOKUP($A55,'Occupancy Raw Data'!$B$8:$BE$45,'Occupancy Raw Data'!AJ$3,FALSE)</f>
        <v>48.898830006882299</v>
      </c>
      <c r="F55" s="48">
        <f>VLOOKUP($A55,'Occupancy Raw Data'!$B$8:$BE$45,'Occupancy Raw Data'!AK$3,FALSE)</f>
        <v>43.702684101858203</v>
      </c>
      <c r="G55" s="49">
        <f>VLOOKUP($A55,'Occupancy Raw Data'!$B$8:$BE$45,'Occupancy Raw Data'!AL$3,FALSE)</f>
        <v>44.346180316586299</v>
      </c>
      <c r="H55" s="48">
        <f>VLOOKUP($A55,'Occupancy Raw Data'!$B$8:$BE$45,'Occupancy Raw Data'!AN$3,FALSE)</f>
        <v>44.339298004129297</v>
      </c>
      <c r="I55" s="48">
        <f>VLOOKUP($A55,'Occupancy Raw Data'!$B$8:$BE$45,'Occupancy Raw Data'!AO$3,FALSE)</f>
        <v>38.403303509979303</v>
      </c>
      <c r="J55" s="49">
        <f>VLOOKUP($A55,'Occupancy Raw Data'!$B$8:$BE$45,'Occupancy Raw Data'!AP$3,FALSE)</f>
        <v>41.3713007570543</v>
      </c>
      <c r="K55" s="50">
        <f>VLOOKUP($A55,'Occupancy Raw Data'!$B$8:$BE$45,'Occupancy Raw Data'!AR$3,FALSE)</f>
        <v>43.496214728148601</v>
      </c>
      <c r="M55" s="47">
        <f>VLOOKUP($A55,'Occupancy Raw Data'!$B$8:$BE$45,'Occupancy Raw Data'!AT$3,FALSE)</f>
        <v>0.46012269938650302</v>
      </c>
      <c r="N55" s="48">
        <f>VLOOKUP($A55,'Occupancy Raw Data'!$B$8:$BE$45,'Occupancy Raw Data'!AU$3,FALSE)</f>
        <v>3.61816782140107</v>
      </c>
      <c r="O55" s="48">
        <f>VLOOKUP($A55,'Occupancy Raw Data'!$B$8:$BE$45,'Occupancy Raw Data'!AV$3,FALSE)</f>
        <v>1.5329768270944699</v>
      </c>
      <c r="P55" s="48">
        <f>VLOOKUP($A55,'Occupancy Raw Data'!$B$8:$BE$45,'Occupancy Raw Data'!AW$3,FALSE)</f>
        <v>5.4936896807720803</v>
      </c>
      <c r="Q55" s="48">
        <f>VLOOKUP($A55,'Occupancy Raw Data'!$B$8:$BE$45,'Occupancy Raw Data'!AX$3,FALSE)</f>
        <v>9.5299698145752405</v>
      </c>
      <c r="R55" s="49">
        <f>VLOOKUP($A55,'Occupancy Raw Data'!$B$8:$BE$45,'Occupancy Raw Data'!AY$3,FALSE)</f>
        <v>4.16262528289686</v>
      </c>
      <c r="S55" s="48">
        <f>VLOOKUP($A55,'Occupancy Raw Data'!$B$8:$BE$45,'Occupancy Raw Data'!BA$3,FALSE)</f>
        <v>5.0978792822185897</v>
      </c>
      <c r="T55" s="48">
        <f>VLOOKUP($A55,'Occupancy Raw Data'!$B$8:$BE$45,'Occupancy Raw Data'!BB$3,FALSE)</f>
        <v>-0.40160642570281102</v>
      </c>
      <c r="U55" s="49">
        <f>VLOOKUP($A55,'Occupancy Raw Data'!$B$8:$BE$45,'Occupancy Raw Data'!BC$3,FALSE)</f>
        <v>2.47176646068612</v>
      </c>
      <c r="V55" s="50">
        <f>VLOOKUP($A55,'Occupancy Raw Data'!$B$8:$BE$45,'Occupancy Raw Data'!BE$3,FALSE)</f>
        <v>3.6976267213595002</v>
      </c>
      <c r="X55" s="51">
        <f>VLOOKUP($A55,'ADR Raw Data'!$B$6:$BE$43,'ADR Raw Data'!AG$1,FALSE)</f>
        <v>80.635969465648799</v>
      </c>
      <c r="Y55" s="52">
        <f>VLOOKUP($A55,'ADR Raw Data'!$B$6:$BE$43,'ADR Raw Data'!AH$1,FALSE)</f>
        <v>85.936523031203507</v>
      </c>
      <c r="Z55" s="52">
        <f>VLOOKUP($A55,'ADR Raw Data'!$B$6:$BE$43,'ADR Raw Data'!AI$1,FALSE)</f>
        <v>85.181917134831394</v>
      </c>
      <c r="AA55" s="52">
        <f>VLOOKUP($A55,'ADR Raw Data'!$B$6:$BE$43,'ADR Raw Data'!AJ$1,FALSE)</f>
        <v>84.460682617874696</v>
      </c>
      <c r="AB55" s="52">
        <f>VLOOKUP($A55,'ADR Raw Data'!$B$6:$BE$43,'ADR Raw Data'!AK$1,FALSE)</f>
        <v>82.477417322834597</v>
      </c>
      <c r="AC55" s="53">
        <f>VLOOKUP($A55,'ADR Raw Data'!$B$6:$BE$43,'ADR Raw Data'!AL$1,FALSE)</f>
        <v>83.954279506479295</v>
      </c>
      <c r="AD55" s="52">
        <f>VLOOKUP($A55,'ADR Raw Data'!$B$6:$BE$43,'ADR Raw Data'!AN$1,FALSE)</f>
        <v>87.020616996507499</v>
      </c>
      <c r="AE55" s="52">
        <f>VLOOKUP($A55,'ADR Raw Data'!$B$6:$BE$43,'ADR Raw Data'!AO$1,FALSE)</f>
        <v>83.801182795698907</v>
      </c>
      <c r="AF55" s="53">
        <f>VLOOKUP($A55,'ADR Raw Data'!$B$6:$BE$43,'ADR Raw Data'!AP$1,FALSE)</f>
        <v>85.526381784154694</v>
      </c>
      <c r="AG55" s="54">
        <f>VLOOKUP($A55,'ADR Raw Data'!$B$6:$BE$43,'ADR Raw Data'!AR$1,FALSE)</f>
        <v>84.381508250452001</v>
      </c>
      <c r="AI55" s="47">
        <f>VLOOKUP($A55,'ADR Raw Data'!$B$6:$BE$43,'ADR Raw Data'!AT$1,FALSE)</f>
        <v>5.6301608434081896</v>
      </c>
      <c r="AJ55" s="48">
        <f>VLOOKUP($A55,'ADR Raw Data'!$B$6:$BE$43,'ADR Raw Data'!AU$1,FALSE)</f>
        <v>8.2517400647537098</v>
      </c>
      <c r="AK55" s="48">
        <f>VLOOKUP($A55,'ADR Raw Data'!$B$6:$BE$43,'ADR Raw Data'!AV$1,FALSE)</f>
        <v>4.2638161289991698</v>
      </c>
      <c r="AL55" s="48">
        <f>VLOOKUP($A55,'ADR Raw Data'!$B$6:$BE$43,'ADR Raw Data'!AW$1,FALSE)</f>
        <v>3.9877292413210901</v>
      </c>
      <c r="AM55" s="48">
        <f>VLOOKUP($A55,'ADR Raw Data'!$B$6:$BE$43,'ADR Raw Data'!AX$1,FALSE)</f>
        <v>4.7843980357279303</v>
      </c>
      <c r="AN55" s="49">
        <f>VLOOKUP($A55,'ADR Raw Data'!$B$6:$BE$43,'ADR Raw Data'!AY$1,FALSE)</f>
        <v>5.3356465369055597</v>
      </c>
      <c r="AO55" s="48">
        <f>VLOOKUP($A55,'ADR Raw Data'!$B$6:$BE$43,'ADR Raw Data'!BA$1,FALSE)</f>
        <v>6.0853745438998201</v>
      </c>
      <c r="AP55" s="48">
        <f>VLOOKUP($A55,'ADR Raw Data'!$B$6:$BE$43,'ADR Raw Data'!BB$1,FALSE)</f>
        <v>2.2104029088739798</v>
      </c>
      <c r="AQ55" s="49">
        <f>VLOOKUP($A55,'ADR Raw Data'!$B$6:$BE$43,'ADR Raw Data'!BC$1,FALSE)</f>
        <v>4.2880347979284696</v>
      </c>
      <c r="AR55" s="50">
        <f>VLOOKUP($A55,'ADR Raw Data'!$B$6:$BE$43,'ADR Raw Data'!BE$1,FALSE)</f>
        <v>5.0351828252545703</v>
      </c>
      <c r="AT55" s="51">
        <f>VLOOKUP($A55,'RevPAR Raw Data'!$B$6:$BE$43,'RevPAR Raw Data'!AG$1,FALSE)</f>
        <v>27.2625051617343</v>
      </c>
      <c r="AU55" s="52">
        <f>VLOOKUP($A55,'RevPAR Raw Data'!$B$6:$BE$43,'RevPAR Raw Data'!AH$1,FALSE)</f>
        <v>39.804046799724702</v>
      </c>
      <c r="AV55" s="52">
        <f>VLOOKUP($A55,'RevPAR Raw Data'!$B$6:$BE$43,'RevPAR Raw Data'!AI$1,FALSE)</f>
        <v>41.740898141775602</v>
      </c>
      <c r="AW55" s="52">
        <f>VLOOKUP($A55,'RevPAR Raw Data'!$B$6:$BE$43,'RevPAR Raw Data'!AJ$1,FALSE)</f>
        <v>41.300285615966899</v>
      </c>
      <c r="AX55" s="52">
        <f>VLOOKUP($A55,'RevPAR Raw Data'!$B$6:$BE$43,'RevPAR Raw Data'!AK$1,FALSE)</f>
        <v>36.044845147969703</v>
      </c>
      <c r="AY55" s="53">
        <f>VLOOKUP($A55,'RevPAR Raw Data'!$B$6:$BE$43,'RevPAR Raw Data'!AL$1,FALSE)</f>
        <v>37.230516173434197</v>
      </c>
      <c r="AZ55" s="52">
        <f>VLOOKUP($A55,'RevPAR Raw Data'!$B$6:$BE$43,'RevPAR Raw Data'!AN$1,FALSE)</f>
        <v>38.584330695113501</v>
      </c>
      <c r="BA55" s="52">
        <f>VLOOKUP($A55,'RevPAR Raw Data'!$B$6:$BE$43,'RevPAR Raw Data'!AO$1,FALSE)</f>
        <v>32.182422573984802</v>
      </c>
      <c r="BB55" s="53">
        <f>VLOOKUP($A55,'RevPAR Raw Data'!$B$6:$BE$43,'RevPAR Raw Data'!AP$1,FALSE)</f>
        <v>35.383376634549201</v>
      </c>
      <c r="BC55" s="54">
        <f>VLOOKUP($A55,'RevPAR Raw Data'!$B$6:$BE$43,'RevPAR Raw Data'!AR$1,FALSE)</f>
        <v>36.702762019467102</v>
      </c>
      <c r="BE55" s="47">
        <f>VLOOKUP($A55,'RevPAR Raw Data'!$B$6:$BE$43,'RevPAR Raw Data'!AT$1,FALSE)</f>
        <v>6.1161891908471802</v>
      </c>
      <c r="BF55" s="48">
        <f>VLOOKUP($A55,'RevPAR Raw Data'!$B$6:$BE$43,'RevPAR Raw Data'!AU$1,FALSE)</f>
        <v>12.168469689883301</v>
      </c>
      <c r="BG55" s="48">
        <f>VLOOKUP($A55,'RevPAR Raw Data'!$B$6:$BE$43,'RevPAR Raw Data'!AV$1,FALSE)</f>
        <v>5.8621562693011198</v>
      </c>
      <c r="BH55" s="48">
        <f>VLOOKUP($A55,'RevPAR Raw Data'!$B$6:$BE$43,'RevPAR Raw Data'!AW$1,FALSE)</f>
        <v>9.7004923919207702</v>
      </c>
      <c r="BI55" s="48">
        <f>VLOOKUP($A55,'RevPAR Raw Data'!$B$6:$BE$43,'RevPAR Raw Data'!AX$1,FALSE)</f>
        <v>14.7703195389171</v>
      </c>
      <c r="BJ55" s="49">
        <f>VLOOKUP($A55,'RevPAR Raw Data'!$B$6:$BE$43,'RevPAR Raw Data'!AY$1,FALSE)</f>
        <v>9.7203747915536702</v>
      </c>
      <c r="BK55" s="48">
        <f>VLOOKUP($A55,'RevPAR Raw Data'!$B$6:$BE$43,'RevPAR Raw Data'!BA$1,FALSE)</f>
        <v>11.4934788742372</v>
      </c>
      <c r="BL55" s="48">
        <f>VLOOKUP($A55,'RevPAR Raw Data'!$B$6:$BE$43,'RevPAR Raw Data'!BB$1,FALSE)</f>
        <v>1.7999193630552099</v>
      </c>
      <c r="BM55" s="49">
        <f>VLOOKUP($A55,'RevPAR Raw Data'!$B$6:$BE$43,'RevPAR Raw Data'!BC$1,FALSE)</f>
        <v>6.8657914645723501</v>
      </c>
      <c r="BN55" s="50">
        <f>VLOOKUP($A55,'RevPAR Raw Data'!$B$6:$BE$43,'RevPAR Raw Data'!BE$1,FALSE)</f>
        <v>8.9189918122300007</v>
      </c>
    </row>
    <row r="56" spans="1:66" ht="16.5" thickBot="1" x14ac:dyDescent="0.5">
      <c r="A56" s="63" t="s">
        <v>86</v>
      </c>
      <c r="B56" s="67">
        <f>VLOOKUP($A56,'Occupancy Raw Data'!$B$8:$BE$45,'Occupancy Raw Data'!AG$3,FALSE)</f>
        <v>40.474519163273897</v>
      </c>
      <c r="C56" s="68">
        <f>VLOOKUP($A56,'Occupancy Raw Data'!$B$8:$BE$45,'Occupancy Raw Data'!AH$3,FALSE)</f>
        <v>49.813982872385203</v>
      </c>
      <c r="D56" s="68">
        <f>VLOOKUP($A56,'Occupancy Raw Data'!$B$8:$BE$45,'Occupancy Raw Data'!AI$3,FALSE)</f>
        <v>53.1763301979503</v>
      </c>
      <c r="E56" s="68">
        <f>VLOOKUP($A56,'Occupancy Raw Data'!$B$8:$BE$45,'Occupancy Raw Data'!AJ$3,FALSE)</f>
        <v>55.282184472834402</v>
      </c>
      <c r="F56" s="68">
        <f>VLOOKUP($A56,'Occupancy Raw Data'!$B$8:$BE$45,'Occupancy Raw Data'!AK$3,FALSE)</f>
        <v>54.794328232486301</v>
      </c>
      <c r="G56" s="69">
        <f>VLOOKUP($A56,'Occupancy Raw Data'!$B$8:$BE$45,'Occupancy Raw Data'!AL$3,FALSE)</f>
        <v>50.708268987785999</v>
      </c>
      <c r="H56" s="68">
        <f>VLOOKUP($A56,'Occupancy Raw Data'!$B$8:$BE$45,'Occupancy Raw Data'!AN$3,FALSE)</f>
        <v>54.994384388600302</v>
      </c>
      <c r="I56" s="68">
        <f>VLOOKUP($A56,'Occupancy Raw Data'!$B$8:$BE$45,'Occupancy Raw Data'!AO$3,FALSE)</f>
        <v>48.862838691562501</v>
      </c>
      <c r="J56" s="69">
        <f>VLOOKUP($A56,'Occupancy Raw Data'!$B$8:$BE$45,'Occupancy Raw Data'!AP$3,FALSE)</f>
        <v>51.928611540081398</v>
      </c>
      <c r="K56" s="70">
        <f>VLOOKUP($A56,'Occupancy Raw Data'!$B$8:$BE$45,'Occupancy Raw Data'!AR$3,FALSE)</f>
        <v>51.056938288441799</v>
      </c>
      <c r="M56" s="67">
        <f>VLOOKUP($A56,'Occupancy Raw Data'!$B$8:$BE$45,'Occupancy Raw Data'!AT$3,FALSE)</f>
        <v>2.2712142423521899</v>
      </c>
      <c r="N56" s="68">
        <f>VLOOKUP($A56,'Occupancy Raw Data'!$B$8:$BE$45,'Occupancy Raw Data'!AU$3,FALSE)</f>
        <v>-4.2525933333387002E-3</v>
      </c>
      <c r="O56" s="68">
        <f>VLOOKUP($A56,'Occupancy Raw Data'!$B$8:$BE$45,'Occupancy Raw Data'!AV$3,FALSE)</f>
        <v>2.15700097694554</v>
      </c>
      <c r="P56" s="68">
        <f>VLOOKUP($A56,'Occupancy Raw Data'!$B$8:$BE$45,'Occupancy Raw Data'!AW$3,FALSE)</f>
        <v>7.8035638770295899</v>
      </c>
      <c r="Q56" s="68">
        <f>VLOOKUP($A56,'Occupancy Raw Data'!$B$8:$BE$45,'Occupancy Raw Data'!AX$3,FALSE)</f>
        <v>15.157504596244401</v>
      </c>
      <c r="R56" s="69">
        <f>VLOOKUP($A56,'Occupancy Raw Data'!$B$8:$BE$45,'Occupancy Raw Data'!AY$3,FALSE)</f>
        <v>5.5068881127309499</v>
      </c>
      <c r="S56" s="68">
        <f>VLOOKUP($A56,'Occupancy Raw Data'!$B$8:$BE$45,'Occupancy Raw Data'!BA$3,FALSE)</f>
        <v>9.7570246167919095</v>
      </c>
      <c r="T56" s="68">
        <f>VLOOKUP($A56,'Occupancy Raw Data'!$B$8:$BE$45,'Occupancy Raw Data'!BB$3,FALSE)</f>
        <v>-0.58834647411885599</v>
      </c>
      <c r="U56" s="69">
        <f>VLOOKUP($A56,'Occupancy Raw Data'!$B$8:$BE$45,'Occupancy Raw Data'!BC$3,FALSE)</f>
        <v>4.6340320636074201</v>
      </c>
      <c r="V56" s="70">
        <f>VLOOKUP($A56,'Occupancy Raw Data'!$B$8:$BE$45,'Occupancy Raw Data'!BE$3,FALSE)</f>
        <v>5.2517455752948399</v>
      </c>
      <c r="X56" s="71">
        <f>VLOOKUP($A56,'ADR Raw Data'!$B$6:$BE$43,'ADR Raw Data'!AG$1,FALSE)</f>
        <v>109.36279656607699</v>
      </c>
      <c r="Y56" s="72">
        <f>VLOOKUP($A56,'ADR Raw Data'!$B$6:$BE$43,'ADR Raw Data'!AH$1,FALSE)</f>
        <v>110.484071725498</v>
      </c>
      <c r="Z56" s="72">
        <f>VLOOKUP($A56,'ADR Raw Data'!$B$6:$BE$43,'ADR Raw Data'!AI$1,FALSE)</f>
        <v>109.89130552438699</v>
      </c>
      <c r="AA56" s="72">
        <f>VLOOKUP($A56,'ADR Raw Data'!$B$6:$BE$43,'ADR Raw Data'!AJ$1,FALSE)</f>
        <v>109.80025395213001</v>
      </c>
      <c r="AB56" s="72">
        <f>VLOOKUP($A56,'ADR Raw Data'!$B$6:$BE$43,'ADR Raw Data'!AK$1,FALSE)</f>
        <v>112.168004739943</v>
      </c>
      <c r="AC56" s="73">
        <f>VLOOKUP($A56,'ADR Raw Data'!$B$6:$BE$43,'ADR Raw Data'!AL$1,FALSE)</f>
        <v>110.395576627583</v>
      </c>
      <c r="AD56" s="72">
        <f>VLOOKUP($A56,'ADR Raw Data'!$B$6:$BE$43,'ADR Raw Data'!AN$1,FALSE)</f>
        <v>128.40052779373201</v>
      </c>
      <c r="AE56" s="72">
        <f>VLOOKUP($A56,'ADR Raw Data'!$B$6:$BE$43,'ADR Raw Data'!AO$1,FALSE)</f>
        <v>131.02405976152801</v>
      </c>
      <c r="AF56" s="73">
        <f>VLOOKUP($A56,'ADR Raw Data'!$B$6:$BE$43,'ADR Raw Data'!AP$1,FALSE)</f>
        <v>129.63484944746699</v>
      </c>
      <c r="AG56" s="74">
        <f>VLOOKUP($A56,'ADR Raw Data'!$B$6:$BE$43,'ADR Raw Data'!AR$1,FALSE)</f>
        <v>115.986358538741</v>
      </c>
      <c r="AI56" s="67">
        <f>VLOOKUP($A56,'ADR Raw Data'!$B$6:$BE$43,'ADR Raw Data'!AT$1,FALSE)</f>
        <v>11.5892464125531</v>
      </c>
      <c r="AJ56" s="68">
        <f>VLOOKUP($A56,'ADR Raw Data'!$B$6:$BE$43,'ADR Raw Data'!AU$1,FALSE)</f>
        <v>10.599226327397499</v>
      </c>
      <c r="AK56" s="68">
        <f>VLOOKUP($A56,'ADR Raw Data'!$B$6:$BE$43,'ADR Raw Data'!AV$1,FALSE)</f>
        <v>6.8809226987131797</v>
      </c>
      <c r="AL56" s="68">
        <f>VLOOKUP($A56,'ADR Raw Data'!$B$6:$BE$43,'ADR Raw Data'!AW$1,FALSE)</f>
        <v>7.3420511214344897</v>
      </c>
      <c r="AM56" s="68">
        <f>VLOOKUP($A56,'ADR Raw Data'!$B$6:$BE$43,'ADR Raw Data'!AX$1,FALSE)</f>
        <v>8.9698556831197092</v>
      </c>
      <c r="AN56" s="69">
        <f>VLOOKUP($A56,'ADR Raw Data'!$B$6:$BE$43,'ADR Raw Data'!AY$1,FALSE)</f>
        <v>8.9468629584901702</v>
      </c>
      <c r="AO56" s="68">
        <f>VLOOKUP($A56,'ADR Raw Data'!$B$6:$BE$43,'ADR Raw Data'!BA$1,FALSE)</f>
        <v>9.9830443657379107</v>
      </c>
      <c r="AP56" s="68">
        <f>VLOOKUP($A56,'ADR Raw Data'!$B$6:$BE$43,'ADR Raw Data'!BB$1,FALSE)</f>
        <v>6.1679147261200598</v>
      </c>
      <c r="AQ56" s="69">
        <f>VLOOKUP($A56,'ADR Raw Data'!$B$6:$BE$43,'ADR Raw Data'!BC$1,FALSE)</f>
        <v>7.9868310240279197</v>
      </c>
      <c r="AR56" s="70">
        <f>VLOOKUP($A56,'ADR Raw Data'!$B$6:$BE$43,'ADR Raw Data'!BE$1,FALSE)</f>
        <v>8.60052994728653</v>
      </c>
      <c r="AT56" s="71">
        <f>VLOOKUP($A56,'RevPAR Raw Data'!$B$6:$BE$43,'RevPAR Raw Data'!AG$1,FALSE)</f>
        <v>44.264066053629001</v>
      </c>
      <c r="AU56" s="72">
        <f>VLOOKUP($A56,'RevPAR Raw Data'!$B$6:$BE$43,'RevPAR Raw Data'!AH$1,FALSE)</f>
        <v>55.036516566053599</v>
      </c>
      <c r="AV56" s="72">
        <f>VLOOKUP($A56,'RevPAR Raw Data'!$B$6:$BE$43,'RevPAR Raw Data'!AI$1,FALSE)</f>
        <v>58.436163484486798</v>
      </c>
      <c r="AW56" s="72">
        <f>VLOOKUP($A56,'RevPAR Raw Data'!$B$6:$BE$43,'RevPAR Raw Data'!AJ$1,FALSE)</f>
        <v>60.699978941457204</v>
      </c>
      <c r="AX56" s="72">
        <f>VLOOKUP($A56,'RevPAR Raw Data'!$B$6:$BE$43,'RevPAR Raw Data'!AK$1,FALSE)</f>
        <v>61.4617046890355</v>
      </c>
      <c r="AY56" s="73">
        <f>VLOOKUP($A56,'RevPAR Raw Data'!$B$6:$BE$43,'RevPAR Raw Data'!AL$1,FALSE)</f>
        <v>55.979685946932399</v>
      </c>
      <c r="AZ56" s="72">
        <f>VLOOKUP($A56,'RevPAR Raw Data'!$B$6:$BE$43,'RevPAR Raw Data'!AN$1,FALSE)</f>
        <v>70.613079811877</v>
      </c>
      <c r="BA56" s="72">
        <f>VLOOKUP($A56,'RevPAR Raw Data'!$B$6:$BE$43,'RevPAR Raw Data'!AO$1,FALSE)</f>
        <v>64.022074968412099</v>
      </c>
      <c r="BB56" s="73">
        <f>VLOOKUP($A56,'RevPAR Raw Data'!$B$6:$BE$43,'RevPAR Raw Data'!AP$1,FALSE)</f>
        <v>67.317577390144606</v>
      </c>
      <c r="BC56" s="74">
        <f>VLOOKUP($A56,'RevPAR Raw Data'!$B$6:$BE$43,'RevPAR Raw Data'!AR$1,FALSE)</f>
        <v>59.219083502135902</v>
      </c>
      <c r="BE56" s="67">
        <f>VLOOKUP($A56,'RevPAR Raw Data'!$B$6:$BE$43,'RevPAR Raw Data'!AT$1,FALSE)</f>
        <v>14.1236772700084</v>
      </c>
      <c r="BF56" s="68">
        <f>VLOOKUP($A56,'RevPAR Raw Data'!$B$6:$BE$43,'RevPAR Raw Data'!AU$1,FALSE)</f>
        <v>10.594522992071999</v>
      </c>
      <c r="BG56" s="68">
        <f>VLOOKUP($A56,'RevPAR Raw Data'!$B$6:$BE$43,'RevPAR Raw Data'!AV$1,FALSE)</f>
        <v>9.1863452454928307</v>
      </c>
      <c r="BH56" s="68">
        <f>VLOOKUP($A56,'RevPAR Raw Data'!$B$6:$BE$43,'RevPAR Raw Data'!AW$1,FALSE)</f>
        <v>15.7185566476094</v>
      </c>
      <c r="BI56" s="68">
        <f>VLOOKUP($A56,'RevPAR Raw Data'!$B$6:$BE$43,'RevPAR Raw Data'!AX$1,FALSE)</f>
        <v>25.4869665668095</v>
      </c>
      <c r="BJ56" s="69">
        <f>VLOOKUP($A56,'RevPAR Raw Data'!$B$6:$BE$43,'RevPAR Raw Data'!AY$1,FALSE)</f>
        <v>14.9464448039445</v>
      </c>
      <c r="BK56" s="68">
        <f>VLOOKUP($A56,'RevPAR Raw Data'!$B$6:$BE$43,'RevPAR Raw Data'!BA$1,FALSE)</f>
        <v>20.714117078800101</v>
      </c>
      <c r="BL56" s="68">
        <f>VLOOKUP($A56,'RevPAR Raw Data'!$B$6:$BE$43,'RevPAR Raw Data'!BB$1,FALSE)</f>
        <v>5.5432795431834201</v>
      </c>
      <c r="BM56" s="69">
        <f>VLOOKUP($A56,'RevPAR Raw Data'!$B$6:$BE$43,'RevPAR Raw Data'!BC$1,FALSE)</f>
        <v>12.9909753981549</v>
      </c>
      <c r="BN56" s="70">
        <f>VLOOKUP($A56,'RevPAR Raw Data'!$B$6:$BE$43,'RevPAR Raw Data'!BE$1,FALSE)</f>
        <v>14.303953473539901</v>
      </c>
    </row>
    <row r="57" spans="1:66" ht="14.25" customHeight="1" x14ac:dyDescent="0.45">
      <c r="A57" s="172" t="s">
        <v>146</v>
      </c>
      <c r="B57" s="172"/>
      <c r="C57" s="172"/>
      <c r="D57" s="172"/>
      <c r="E57" s="172"/>
      <c r="F57" s="172"/>
      <c r="G57" s="172"/>
      <c r="H57" s="172"/>
      <c r="I57" s="172"/>
      <c r="J57" s="172"/>
      <c r="K57" s="172"/>
    </row>
    <row r="58" spans="1:66" x14ac:dyDescent="0.45">
      <c r="A58" s="172"/>
      <c r="B58" s="172"/>
      <c r="C58" s="172"/>
      <c r="D58" s="172"/>
      <c r="E58" s="172"/>
      <c r="F58" s="172"/>
      <c r="G58" s="172"/>
      <c r="H58" s="172"/>
      <c r="I58" s="172"/>
      <c r="J58" s="172"/>
      <c r="K58" s="172"/>
    </row>
    <row r="59" spans="1:66" x14ac:dyDescent="0.45">
      <c r="A59" s="172"/>
      <c r="B59" s="172"/>
      <c r="C59" s="172"/>
      <c r="D59" s="172"/>
      <c r="E59" s="172"/>
      <c r="F59" s="172"/>
      <c r="G59" s="172"/>
      <c r="H59" s="172"/>
      <c r="I59" s="172"/>
      <c r="J59" s="172"/>
      <c r="K59" s="172"/>
    </row>
  </sheetData>
  <sheetProtection algorithmName="SHA-512" hashValue="w014NYkkjntpv+p/PvN9KrPC1RoWAxwPLjbJw9NWb4HKYdLAaNdKjUE/oYOAtISmtF+yb/QNZ7vaA+vxhqHdMw==" saltValue="DaU5j0gaoiOmb5M8loXAbA==" spinCount="100000" sheet="1" formatColumns="0" formatRows="0"/>
  <mergeCells count="26">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E14" sqref="AE14"/>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82"/>
      <c r="B1" s="83" t="s">
        <v>98</v>
      </c>
      <c r="D1" s="118"/>
      <c r="E1" s="118"/>
      <c r="F1" s="118"/>
      <c r="G1" s="118"/>
      <c r="H1" s="118"/>
      <c r="I1" s="118"/>
      <c r="J1" s="118"/>
      <c r="K1" s="118"/>
      <c r="L1" s="118"/>
      <c r="M1" s="118"/>
      <c r="N1" s="118"/>
      <c r="O1" s="118"/>
      <c r="P1" s="118"/>
      <c r="Q1" s="118"/>
      <c r="R1" s="118"/>
      <c r="S1" s="118"/>
      <c r="T1" s="118"/>
      <c r="U1" s="118"/>
      <c r="V1" s="118"/>
      <c r="W1" s="118"/>
      <c r="X1" s="118"/>
      <c r="Y1" s="119"/>
      <c r="Z1" s="119"/>
      <c r="AA1" s="119"/>
      <c r="AB1" s="119"/>
      <c r="AC1" s="119"/>
      <c r="AD1" s="119"/>
      <c r="AE1" s="119"/>
      <c r="AF1" s="119"/>
      <c r="AG1" s="119"/>
      <c r="AH1" s="119"/>
      <c r="AI1" s="119"/>
      <c r="AJ1" s="119"/>
      <c r="AK1" s="119"/>
      <c r="AL1" s="119"/>
    </row>
    <row r="2" spans="1:50" ht="15" customHeight="1" x14ac:dyDescent="0.25">
      <c r="A2" s="118"/>
      <c r="B2" t="s">
        <v>148</v>
      </c>
      <c r="C2" s="118"/>
      <c r="D2" s="118"/>
      <c r="E2" s="118"/>
      <c r="F2" s="118"/>
      <c r="G2" s="118"/>
      <c r="H2" s="118"/>
      <c r="I2" s="118"/>
      <c r="J2" s="118"/>
      <c r="K2" s="118"/>
      <c r="L2" s="118"/>
      <c r="M2" s="118"/>
      <c r="N2" s="118"/>
      <c r="O2" s="118"/>
      <c r="P2" s="118"/>
      <c r="Q2" s="118"/>
      <c r="R2" s="118"/>
      <c r="S2" s="118"/>
      <c r="T2" s="118"/>
      <c r="U2" s="118"/>
      <c r="V2" s="118"/>
      <c r="W2" s="118"/>
      <c r="X2" s="118"/>
      <c r="Y2" s="119"/>
      <c r="Z2" s="119"/>
      <c r="AA2" s="119"/>
      <c r="AB2" s="119"/>
      <c r="AC2" s="119"/>
      <c r="AD2" s="119"/>
      <c r="AE2" s="119"/>
      <c r="AF2" s="119"/>
      <c r="AG2" s="119"/>
      <c r="AH2" s="119"/>
      <c r="AI2" s="119"/>
      <c r="AJ2" s="119"/>
      <c r="AK2" s="119"/>
      <c r="AL2" s="119"/>
    </row>
    <row r="3" spans="1:50" x14ac:dyDescent="0.25">
      <c r="A3" s="118"/>
      <c r="B3" s="118"/>
      <c r="C3" s="118"/>
      <c r="D3" s="118"/>
      <c r="E3" s="118"/>
      <c r="F3" s="118"/>
      <c r="G3" s="118"/>
      <c r="H3" s="118"/>
      <c r="I3" s="118"/>
      <c r="J3" s="118"/>
      <c r="K3" s="118"/>
      <c r="L3" s="118"/>
      <c r="M3" s="118"/>
      <c r="N3" s="118"/>
      <c r="O3" s="118"/>
      <c r="P3" s="118"/>
      <c r="Q3" s="118"/>
      <c r="R3" s="118"/>
      <c r="S3" s="118"/>
      <c r="T3" s="118"/>
      <c r="U3" s="118"/>
      <c r="V3" s="118"/>
      <c r="W3" s="118"/>
      <c r="X3" s="118"/>
      <c r="Y3" s="119"/>
      <c r="Z3" s="119"/>
      <c r="AA3" s="119"/>
      <c r="AB3" s="119"/>
      <c r="AC3" s="119"/>
      <c r="AD3" s="119"/>
      <c r="AE3" s="119"/>
      <c r="AF3" s="119"/>
      <c r="AG3" s="119"/>
      <c r="AH3" s="119"/>
      <c r="AI3" s="119"/>
      <c r="AJ3" s="119"/>
      <c r="AK3" s="119"/>
      <c r="AL3" s="119"/>
    </row>
    <row r="4" spans="1:50" x14ac:dyDescent="0.25">
      <c r="A4" s="118"/>
      <c r="B4" s="118"/>
      <c r="C4" s="118"/>
      <c r="D4" s="118"/>
      <c r="E4" s="118"/>
      <c r="F4" s="118"/>
      <c r="G4" s="118"/>
      <c r="H4" s="118"/>
      <c r="I4" s="118"/>
      <c r="J4" s="118"/>
      <c r="K4" s="118"/>
      <c r="L4" s="118"/>
      <c r="M4" s="118"/>
      <c r="N4" s="118"/>
      <c r="O4" s="118"/>
      <c r="P4" s="118"/>
      <c r="Q4" s="118"/>
      <c r="R4" s="118"/>
      <c r="S4" s="118"/>
      <c r="T4" s="118"/>
      <c r="U4" s="118"/>
      <c r="V4" s="118"/>
      <c r="W4" s="118"/>
      <c r="X4" s="118"/>
      <c r="Y4" s="119"/>
      <c r="Z4" s="119"/>
      <c r="AA4" s="119"/>
      <c r="AB4" s="119"/>
      <c r="AC4" s="119"/>
      <c r="AD4" s="119"/>
      <c r="AE4" s="119"/>
      <c r="AF4" s="119"/>
      <c r="AG4" s="119"/>
      <c r="AH4" s="119"/>
      <c r="AI4" s="119"/>
      <c r="AJ4" s="119"/>
      <c r="AK4" s="119"/>
      <c r="AL4" s="119"/>
    </row>
    <row r="5" spans="1:50" x14ac:dyDescent="0.25">
      <c r="A5" s="118"/>
      <c r="B5" s="118"/>
      <c r="C5" s="118"/>
      <c r="D5" s="118"/>
      <c r="E5" s="118"/>
      <c r="F5" s="118"/>
      <c r="G5" s="118"/>
      <c r="H5" s="118"/>
      <c r="I5" s="118"/>
      <c r="J5" s="118"/>
      <c r="K5" s="118"/>
      <c r="L5" s="118"/>
      <c r="M5" s="118"/>
      <c r="N5" s="118"/>
      <c r="O5" s="118"/>
      <c r="P5" s="118"/>
      <c r="Q5" s="118"/>
      <c r="R5" s="118"/>
      <c r="S5" s="118"/>
      <c r="T5" s="118"/>
      <c r="U5" s="118"/>
      <c r="V5" s="118"/>
      <c r="W5" s="118"/>
      <c r="X5" s="118"/>
      <c r="Y5" s="119"/>
      <c r="Z5" s="119"/>
      <c r="AA5" s="119"/>
      <c r="AB5" s="119"/>
      <c r="AC5" s="119"/>
      <c r="AD5" s="119"/>
      <c r="AE5" s="119"/>
      <c r="AF5" s="119"/>
      <c r="AG5" s="119"/>
      <c r="AH5" s="119"/>
      <c r="AI5" s="119"/>
      <c r="AJ5" s="119"/>
      <c r="AK5" s="119"/>
      <c r="AL5" s="119"/>
    </row>
    <row r="6" spans="1:50" x14ac:dyDescent="0.25">
      <c r="A6" s="118"/>
      <c r="B6" s="118"/>
      <c r="C6" s="118"/>
      <c r="D6" s="118"/>
      <c r="E6" s="118"/>
      <c r="F6" s="118"/>
      <c r="G6" s="118"/>
      <c r="H6" s="118"/>
      <c r="I6" s="118"/>
      <c r="J6" s="118"/>
      <c r="K6" s="118"/>
      <c r="L6" s="118"/>
      <c r="M6" s="118"/>
      <c r="N6" s="118"/>
      <c r="O6" s="118"/>
      <c r="P6" s="118"/>
      <c r="Q6" s="118"/>
      <c r="R6" s="118"/>
      <c r="S6" s="118"/>
      <c r="T6" s="118"/>
      <c r="U6" s="118"/>
      <c r="V6" s="118"/>
      <c r="W6" s="118"/>
      <c r="X6" s="118"/>
      <c r="Y6" s="119"/>
      <c r="Z6" s="119"/>
      <c r="AA6" s="119"/>
      <c r="AB6" s="119"/>
      <c r="AC6" s="119"/>
      <c r="AD6" s="119"/>
      <c r="AE6" s="119"/>
      <c r="AF6" s="119"/>
      <c r="AG6" s="119"/>
      <c r="AH6" s="119"/>
      <c r="AI6" s="119"/>
      <c r="AJ6" s="119"/>
      <c r="AK6" s="119"/>
      <c r="AL6" s="119"/>
    </row>
    <row r="7" spans="1:50" x14ac:dyDescent="0.25">
      <c r="A7" s="118"/>
      <c r="B7" s="118"/>
      <c r="C7" s="118"/>
      <c r="D7" s="118"/>
      <c r="E7" s="118"/>
      <c r="F7" s="118"/>
      <c r="G7" s="118"/>
      <c r="H7" s="118"/>
      <c r="I7" s="118"/>
      <c r="J7" s="118"/>
      <c r="K7" s="118"/>
      <c r="L7" s="118"/>
      <c r="M7" s="118"/>
      <c r="N7" s="118"/>
      <c r="O7" s="118"/>
      <c r="P7" s="118"/>
      <c r="Q7" s="118"/>
      <c r="R7" s="118"/>
      <c r="S7" s="118"/>
      <c r="T7" s="118"/>
      <c r="U7" s="118"/>
      <c r="V7" s="118"/>
      <c r="W7" s="118"/>
      <c r="X7" s="118"/>
      <c r="Y7" s="119"/>
      <c r="Z7" s="119"/>
      <c r="AA7" s="119"/>
      <c r="AB7" s="119"/>
      <c r="AC7" s="119"/>
      <c r="AD7" s="119"/>
      <c r="AE7" s="119"/>
      <c r="AF7" s="119"/>
      <c r="AG7" s="119"/>
      <c r="AH7" s="119"/>
      <c r="AI7" s="119"/>
      <c r="AJ7" s="119"/>
      <c r="AK7" s="119"/>
      <c r="AL7" s="119"/>
    </row>
    <row r="8" spans="1:50" ht="18" customHeight="1" x14ac:dyDescent="0.35">
      <c r="A8" s="84"/>
      <c r="B8" s="118"/>
      <c r="C8" s="118"/>
      <c r="D8" s="175" t="s">
        <v>125</v>
      </c>
      <c r="E8" s="175"/>
      <c r="F8" s="175"/>
      <c r="G8" s="175"/>
      <c r="H8" s="175"/>
      <c r="I8" s="175"/>
      <c r="J8" s="175"/>
      <c r="K8" s="84"/>
      <c r="L8" s="84"/>
      <c r="M8" s="84"/>
      <c r="N8" s="84"/>
      <c r="O8" s="118"/>
      <c r="P8" s="175" t="s">
        <v>126</v>
      </c>
      <c r="Q8" s="175"/>
      <c r="R8" s="175"/>
      <c r="S8" s="175"/>
      <c r="T8" s="175"/>
      <c r="U8" s="175"/>
      <c r="V8" s="175"/>
      <c r="W8" s="84"/>
      <c r="X8" s="84"/>
      <c r="Y8" s="119"/>
      <c r="Z8" s="119"/>
      <c r="AA8" s="119"/>
      <c r="AB8" s="119"/>
      <c r="AC8" s="119"/>
      <c r="AD8" s="119"/>
      <c r="AE8" s="119"/>
      <c r="AF8" s="119"/>
      <c r="AG8" s="119"/>
      <c r="AH8" s="119"/>
      <c r="AI8" s="119"/>
      <c r="AJ8" s="119"/>
      <c r="AK8" s="119"/>
      <c r="AL8" s="119"/>
    </row>
    <row r="9" spans="1:50" ht="15.75" customHeight="1" x14ac:dyDescent="0.35">
      <c r="A9" s="85"/>
      <c r="B9" s="86"/>
      <c r="C9" s="86"/>
      <c r="D9" s="87" t="s">
        <v>0</v>
      </c>
      <c r="E9" s="87" t="s">
        <v>1</v>
      </c>
      <c r="F9" s="87" t="s">
        <v>99</v>
      </c>
      <c r="G9" s="87" t="s">
        <v>2</v>
      </c>
      <c r="H9" s="87" t="s">
        <v>100</v>
      </c>
      <c r="I9" s="87" t="s">
        <v>3</v>
      </c>
      <c r="J9" s="87" t="s">
        <v>4</v>
      </c>
      <c r="K9" s="85"/>
      <c r="L9" s="85"/>
      <c r="M9" s="86"/>
      <c r="N9" s="86"/>
      <c r="O9" s="86"/>
      <c r="P9" s="87" t="s">
        <v>0</v>
      </c>
      <c r="Q9" s="87" t="s">
        <v>1</v>
      </c>
      <c r="R9" s="87" t="s">
        <v>99</v>
      </c>
      <c r="S9" s="87" t="s">
        <v>2</v>
      </c>
      <c r="T9" s="87" t="s">
        <v>100</v>
      </c>
      <c r="U9" s="87" t="s">
        <v>3</v>
      </c>
      <c r="V9" s="87" t="s">
        <v>4</v>
      </c>
      <c r="W9" s="85"/>
      <c r="X9" s="85"/>
      <c r="Y9" s="88"/>
      <c r="Z9" s="88"/>
      <c r="AA9" s="88"/>
      <c r="AB9" s="88"/>
      <c r="AC9" s="88"/>
      <c r="AD9" s="88"/>
      <c r="AE9" s="88"/>
      <c r="AF9" s="88"/>
      <c r="AG9" s="88"/>
      <c r="AH9" s="88"/>
      <c r="AI9" s="88"/>
      <c r="AJ9" s="88"/>
      <c r="AK9" s="88"/>
      <c r="AL9" s="88"/>
      <c r="AM9" s="89"/>
      <c r="AN9" s="89"/>
      <c r="AO9" s="89"/>
      <c r="AP9" s="89"/>
      <c r="AQ9" s="89"/>
      <c r="AR9" s="89"/>
      <c r="AS9" s="89"/>
      <c r="AT9" s="89"/>
      <c r="AU9" s="89"/>
      <c r="AV9" s="89"/>
      <c r="AW9" s="89"/>
      <c r="AX9" s="89"/>
    </row>
    <row r="10" spans="1:50" ht="20.149999999999999" customHeight="1" x14ac:dyDescent="0.25">
      <c r="A10" s="120"/>
      <c r="B10" s="118"/>
      <c r="C10" s="90" t="s">
        <v>110</v>
      </c>
      <c r="D10" s="91">
        <v>3</v>
      </c>
      <c r="E10" s="92">
        <v>4</v>
      </c>
      <c r="F10" s="92">
        <v>5</v>
      </c>
      <c r="G10" s="92">
        <v>6</v>
      </c>
      <c r="H10" s="92">
        <v>7</v>
      </c>
      <c r="I10" s="92">
        <v>8</v>
      </c>
      <c r="J10" s="93">
        <v>9</v>
      </c>
      <c r="K10" s="120"/>
      <c r="L10" s="120"/>
      <c r="M10" s="177" t="s">
        <v>101</v>
      </c>
      <c r="N10" s="178"/>
      <c r="O10" s="90" t="s">
        <v>110</v>
      </c>
      <c r="P10" s="91">
        <v>4</v>
      </c>
      <c r="Q10" s="92">
        <v>5</v>
      </c>
      <c r="R10" s="92">
        <v>6</v>
      </c>
      <c r="S10" s="92">
        <v>7</v>
      </c>
      <c r="T10" s="92">
        <v>8</v>
      </c>
      <c r="U10" s="92">
        <v>9</v>
      </c>
      <c r="V10" s="93">
        <v>10</v>
      </c>
      <c r="W10" s="120"/>
      <c r="X10" s="120"/>
      <c r="Y10" s="119"/>
      <c r="Z10" s="119"/>
      <c r="AA10" s="119"/>
      <c r="AB10" s="119"/>
      <c r="AC10" s="119"/>
      <c r="AD10" s="119"/>
      <c r="AE10" s="119"/>
      <c r="AF10" s="119"/>
      <c r="AG10" s="119"/>
      <c r="AH10" s="119"/>
      <c r="AI10" s="119"/>
      <c r="AJ10" s="119"/>
      <c r="AK10" s="119"/>
      <c r="AL10" s="119"/>
    </row>
    <row r="11" spans="1:50" ht="20.149999999999999" customHeight="1" x14ac:dyDescent="0.25">
      <c r="A11" s="120"/>
      <c r="B11" s="118"/>
      <c r="C11" s="90" t="s">
        <v>110</v>
      </c>
      <c r="D11" s="94">
        <v>10</v>
      </c>
      <c r="E11" s="95">
        <v>11</v>
      </c>
      <c r="F11" s="95">
        <v>12</v>
      </c>
      <c r="G11" s="95">
        <v>13</v>
      </c>
      <c r="H11" s="95">
        <v>14</v>
      </c>
      <c r="I11" s="95">
        <v>15</v>
      </c>
      <c r="J11" s="96">
        <v>16</v>
      </c>
      <c r="K11" s="120"/>
      <c r="L11" s="120"/>
      <c r="M11" s="177" t="s">
        <v>101</v>
      </c>
      <c r="N11" s="178"/>
      <c r="O11" s="90" t="s">
        <v>110</v>
      </c>
      <c r="P11" s="94">
        <v>11</v>
      </c>
      <c r="Q11" s="95">
        <v>12</v>
      </c>
      <c r="R11" s="95">
        <v>13</v>
      </c>
      <c r="S11" s="95">
        <v>14</v>
      </c>
      <c r="T11" s="95">
        <v>15</v>
      </c>
      <c r="U11" s="95">
        <v>16</v>
      </c>
      <c r="V11" s="96">
        <v>17</v>
      </c>
      <c r="W11" s="120"/>
      <c r="X11" s="120"/>
      <c r="Y11" s="119"/>
      <c r="Z11" s="119"/>
      <c r="AA11" s="119"/>
      <c r="AB11" s="119"/>
      <c r="AC11" s="119"/>
      <c r="AD11" s="119"/>
      <c r="AE11" s="119"/>
      <c r="AF11" s="119"/>
      <c r="AG11" s="119"/>
      <c r="AH11" s="119"/>
      <c r="AI11" s="119"/>
      <c r="AJ11" s="119"/>
      <c r="AK11" s="119"/>
      <c r="AL11" s="119"/>
    </row>
    <row r="12" spans="1:50" ht="20.149999999999999" customHeight="1" x14ac:dyDescent="0.25">
      <c r="A12" s="120"/>
      <c r="B12" s="118"/>
      <c r="C12" s="90" t="s">
        <v>110</v>
      </c>
      <c r="D12" s="97">
        <v>17</v>
      </c>
      <c r="E12" s="98">
        <v>18</v>
      </c>
      <c r="F12" s="98">
        <v>19</v>
      </c>
      <c r="G12" s="98">
        <v>20</v>
      </c>
      <c r="H12" s="98">
        <v>21</v>
      </c>
      <c r="I12" s="98">
        <v>22</v>
      </c>
      <c r="J12" s="99">
        <v>23</v>
      </c>
      <c r="K12" s="120"/>
      <c r="L12" s="120"/>
      <c r="M12" s="177" t="s">
        <v>101</v>
      </c>
      <c r="N12" s="178"/>
      <c r="O12" s="90" t="s">
        <v>110</v>
      </c>
      <c r="P12" s="97">
        <v>18</v>
      </c>
      <c r="Q12" s="98">
        <v>19</v>
      </c>
      <c r="R12" s="98">
        <v>20</v>
      </c>
      <c r="S12" s="98">
        <v>21</v>
      </c>
      <c r="T12" s="98">
        <v>22</v>
      </c>
      <c r="U12" s="98">
        <v>23</v>
      </c>
      <c r="V12" s="99">
        <v>24</v>
      </c>
      <c r="W12" s="120"/>
      <c r="X12" s="120"/>
      <c r="Y12" s="119"/>
      <c r="Z12" s="119"/>
      <c r="AA12" s="119"/>
      <c r="AB12" s="119"/>
      <c r="AC12" s="119"/>
      <c r="AD12" s="119"/>
      <c r="AE12" s="119"/>
      <c r="AF12" s="119"/>
      <c r="AG12" s="119"/>
      <c r="AH12" s="119"/>
      <c r="AI12" s="119"/>
      <c r="AJ12" s="119"/>
      <c r="AK12" s="119"/>
      <c r="AL12" s="119"/>
    </row>
    <row r="13" spans="1:50" ht="20.149999999999999" customHeight="1" x14ac:dyDescent="0.25">
      <c r="A13" s="120"/>
      <c r="B13" s="118"/>
      <c r="C13" s="90" t="s">
        <v>110</v>
      </c>
      <c r="D13" s="111">
        <v>24</v>
      </c>
      <c r="E13" s="112">
        <v>25</v>
      </c>
      <c r="F13" s="112">
        <v>26</v>
      </c>
      <c r="G13" s="112">
        <v>27</v>
      </c>
      <c r="H13" s="112">
        <v>28</v>
      </c>
      <c r="I13" s="112">
        <v>29</v>
      </c>
      <c r="J13" s="113">
        <v>30</v>
      </c>
      <c r="K13" s="120"/>
      <c r="L13" s="120"/>
      <c r="M13" s="177" t="s">
        <v>101</v>
      </c>
      <c r="N13" s="178"/>
      <c r="O13" s="90" t="s">
        <v>110</v>
      </c>
      <c r="P13" s="111">
        <v>25</v>
      </c>
      <c r="Q13" s="112">
        <v>26</v>
      </c>
      <c r="R13" s="112">
        <v>27</v>
      </c>
      <c r="S13" s="112">
        <v>28</v>
      </c>
      <c r="T13" s="112">
        <v>29</v>
      </c>
      <c r="U13" s="112">
        <v>30</v>
      </c>
      <c r="V13" s="113">
        <v>31</v>
      </c>
      <c r="W13" s="120"/>
      <c r="X13" s="120"/>
      <c r="Y13" s="119"/>
      <c r="Z13" s="119"/>
      <c r="AA13" s="119"/>
      <c r="AB13" s="119"/>
      <c r="AC13" s="119"/>
      <c r="AD13" s="119"/>
      <c r="AE13" s="119"/>
      <c r="AF13" s="119"/>
      <c r="AG13" s="119"/>
      <c r="AH13" s="119"/>
      <c r="AI13" s="119"/>
      <c r="AJ13" s="119"/>
      <c r="AK13" s="119"/>
      <c r="AL13" s="119"/>
    </row>
    <row r="14" spans="1:50" ht="20.149999999999999" customHeight="1" x14ac:dyDescent="0.25">
      <c r="A14" s="120"/>
      <c r="B14" s="118"/>
      <c r="C14" s="90" t="s">
        <v>127</v>
      </c>
      <c r="D14" s="100">
        <v>31</v>
      </c>
      <c r="E14" s="101">
        <v>1</v>
      </c>
      <c r="F14" s="101">
        <v>2</v>
      </c>
      <c r="G14" s="101">
        <v>3</v>
      </c>
      <c r="H14" s="101">
        <v>4</v>
      </c>
      <c r="I14" s="101">
        <v>5</v>
      </c>
      <c r="J14" s="102">
        <v>6</v>
      </c>
      <c r="K14" s="120"/>
      <c r="L14" s="120"/>
      <c r="M14" s="177" t="s">
        <v>101</v>
      </c>
      <c r="N14" s="178"/>
      <c r="O14" s="90" t="s">
        <v>128</v>
      </c>
      <c r="P14" s="100">
        <v>1</v>
      </c>
      <c r="Q14" s="101">
        <v>2</v>
      </c>
      <c r="R14" s="101">
        <v>3</v>
      </c>
      <c r="S14" s="101">
        <v>4</v>
      </c>
      <c r="T14" s="101">
        <v>5</v>
      </c>
      <c r="U14" s="101">
        <v>6</v>
      </c>
      <c r="V14" s="102">
        <v>7</v>
      </c>
      <c r="W14" s="120"/>
      <c r="X14" s="120"/>
      <c r="Y14" s="119"/>
      <c r="Z14" s="119"/>
      <c r="AA14" s="119"/>
      <c r="AB14" s="119"/>
      <c r="AC14" s="119"/>
      <c r="AD14" s="119"/>
      <c r="AE14" s="119"/>
      <c r="AF14" s="119"/>
      <c r="AG14" s="119"/>
      <c r="AH14" s="119"/>
      <c r="AI14" s="119"/>
      <c r="AJ14" s="119"/>
      <c r="AK14" s="119"/>
      <c r="AL14" s="119"/>
    </row>
    <row r="15" spans="1:50" ht="20.149999999999999" customHeight="1" x14ac:dyDescent="0.25">
      <c r="A15" s="120"/>
      <c r="B15" s="118"/>
      <c r="C15" s="90" t="s">
        <v>128</v>
      </c>
      <c r="D15" s="114">
        <v>7</v>
      </c>
      <c r="E15" s="115">
        <v>8</v>
      </c>
      <c r="F15" s="115">
        <v>9</v>
      </c>
      <c r="G15" s="115">
        <v>10</v>
      </c>
      <c r="H15" s="115">
        <v>11</v>
      </c>
      <c r="I15" s="115">
        <v>12</v>
      </c>
      <c r="J15" s="116">
        <v>13</v>
      </c>
      <c r="K15" s="120"/>
      <c r="L15" s="120"/>
      <c r="M15" s="177" t="s">
        <v>101</v>
      </c>
      <c r="N15" s="178"/>
      <c r="O15" s="90" t="s">
        <v>128</v>
      </c>
      <c r="P15" s="114">
        <v>8</v>
      </c>
      <c r="Q15" s="115">
        <v>9</v>
      </c>
      <c r="R15" s="115">
        <v>10</v>
      </c>
      <c r="S15" s="115">
        <v>11</v>
      </c>
      <c r="T15" s="115">
        <v>12</v>
      </c>
      <c r="U15" s="115">
        <v>13</v>
      </c>
      <c r="V15" s="116">
        <v>14</v>
      </c>
      <c r="W15" s="120"/>
      <c r="X15" s="120"/>
      <c r="Y15" s="119"/>
      <c r="Z15" s="119"/>
      <c r="AA15" s="119"/>
      <c r="AB15" s="119"/>
      <c r="AC15" s="119"/>
      <c r="AD15" s="119"/>
      <c r="AE15" s="119"/>
      <c r="AF15" s="119"/>
      <c r="AG15" s="119"/>
      <c r="AH15" s="119"/>
      <c r="AI15" s="119"/>
      <c r="AJ15" s="119"/>
      <c r="AK15" s="119"/>
      <c r="AL15" s="119"/>
    </row>
    <row r="16" spans="1:50" x14ac:dyDescent="0.25">
      <c r="A16" s="118"/>
      <c r="B16" s="118"/>
      <c r="C16" s="118"/>
      <c r="D16" s="118"/>
      <c r="E16" s="118"/>
      <c r="F16" s="118"/>
      <c r="G16" s="118"/>
      <c r="H16" s="118"/>
      <c r="I16" s="118"/>
      <c r="J16" s="118"/>
      <c r="K16" s="118"/>
      <c r="L16" s="118"/>
      <c r="M16" s="118"/>
      <c r="N16" s="118"/>
      <c r="O16" s="118"/>
      <c r="P16" s="118"/>
      <c r="Q16" s="118"/>
      <c r="R16" s="118"/>
      <c r="S16" s="118"/>
      <c r="T16" s="118"/>
      <c r="U16" s="118"/>
      <c r="V16" s="118"/>
      <c r="W16" s="118"/>
      <c r="X16" s="118"/>
      <c r="Y16" s="119"/>
      <c r="Z16" s="119"/>
      <c r="AA16" s="119"/>
      <c r="AB16" s="119"/>
      <c r="AC16" s="119"/>
      <c r="AD16" s="119"/>
      <c r="AE16" s="119"/>
      <c r="AF16" s="119"/>
      <c r="AG16" s="119"/>
      <c r="AH16" s="119"/>
      <c r="AI16" s="119"/>
      <c r="AJ16" s="119"/>
      <c r="AK16" s="119"/>
      <c r="AL16" s="119"/>
    </row>
    <row r="17" spans="1:50" x14ac:dyDescent="0.25">
      <c r="A17" s="118"/>
      <c r="B17" s="118"/>
      <c r="C17" s="118"/>
      <c r="D17" s="118"/>
      <c r="E17" s="118"/>
      <c r="F17" s="118"/>
      <c r="G17" s="118"/>
      <c r="H17" s="118"/>
      <c r="I17" s="118"/>
      <c r="J17" s="118"/>
      <c r="K17" s="118"/>
      <c r="L17" s="118"/>
      <c r="M17" s="118"/>
      <c r="N17" s="118"/>
      <c r="O17" s="118"/>
      <c r="P17" s="118"/>
      <c r="Q17" s="118"/>
      <c r="R17" s="118"/>
      <c r="S17" s="118"/>
      <c r="T17" s="118"/>
      <c r="U17" s="118"/>
      <c r="V17" s="118"/>
      <c r="W17" s="118"/>
      <c r="X17" s="118"/>
      <c r="Y17" s="119"/>
      <c r="Z17" s="119"/>
      <c r="AA17" s="119"/>
      <c r="AB17" s="119"/>
      <c r="AC17" s="119"/>
      <c r="AD17" s="119"/>
      <c r="AE17" s="119"/>
      <c r="AF17" s="119"/>
      <c r="AG17" s="119"/>
      <c r="AH17" s="119"/>
      <c r="AI17" s="119"/>
      <c r="AJ17" s="119"/>
      <c r="AK17" s="119"/>
      <c r="AL17" s="119"/>
    </row>
    <row r="18" spans="1:50" ht="13" x14ac:dyDescent="0.3">
      <c r="A18" s="118"/>
      <c r="B18" s="118"/>
      <c r="C18" s="118"/>
      <c r="D18" s="179" t="s">
        <v>102</v>
      </c>
      <c r="E18" s="179"/>
      <c r="F18" s="179"/>
      <c r="G18" s="179"/>
      <c r="H18" s="179"/>
      <c r="I18" s="179"/>
      <c r="J18" s="179"/>
      <c r="K18" s="118"/>
      <c r="L18" s="118"/>
      <c r="M18" s="118"/>
      <c r="N18" s="118"/>
      <c r="O18" s="118"/>
      <c r="P18" s="179" t="s">
        <v>103</v>
      </c>
      <c r="Q18" s="179"/>
      <c r="R18" s="179"/>
      <c r="S18" s="179"/>
      <c r="T18" s="179"/>
      <c r="U18" s="179"/>
      <c r="V18" s="179"/>
      <c r="W18" s="118"/>
      <c r="X18" s="118"/>
      <c r="Y18" s="119"/>
      <c r="Z18" s="119"/>
      <c r="AA18" s="119"/>
      <c r="AB18" s="119"/>
      <c r="AC18" s="119"/>
      <c r="AD18" s="119"/>
      <c r="AE18" s="119"/>
      <c r="AF18" s="119"/>
      <c r="AG18" s="119"/>
      <c r="AH18" s="119"/>
      <c r="AI18" s="119"/>
      <c r="AJ18" s="119"/>
      <c r="AK18" s="119"/>
      <c r="AL18" s="119"/>
    </row>
    <row r="19" spans="1:50" ht="13.15" customHeight="1" x14ac:dyDescent="0.25">
      <c r="A19" s="118"/>
      <c r="B19" s="118"/>
      <c r="C19" s="176" t="s">
        <v>111</v>
      </c>
      <c r="D19" s="176"/>
      <c r="E19" s="176"/>
      <c r="F19" s="176"/>
      <c r="G19" s="118"/>
      <c r="H19" s="118" t="s">
        <v>112</v>
      </c>
      <c r="I19" s="118"/>
      <c r="J19" s="118"/>
      <c r="K19" s="118"/>
      <c r="L19" s="118"/>
      <c r="M19" s="118"/>
      <c r="N19" s="118"/>
      <c r="O19" s="176" t="s">
        <v>113</v>
      </c>
      <c r="P19" s="176"/>
      <c r="Q19" s="176"/>
      <c r="R19" s="176"/>
      <c r="S19" s="118"/>
      <c r="T19" s="118" t="s">
        <v>112</v>
      </c>
      <c r="U19" s="118"/>
      <c r="V19" s="118"/>
      <c r="W19" s="118"/>
      <c r="X19" s="118"/>
      <c r="Y19" s="119"/>
      <c r="Z19" s="119"/>
      <c r="AA19" s="119"/>
      <c r="AB19" s="119"/>
      <c r="AC19" s="119"/>
      <c r="AD19" s="119"/>
      <c r="AE19" s="119"/>
      <c r="AF19" s="119"/>
      <c r="AG19" s="119"/>
      <c r="AH19" s="119"/>
      <c r="AI19" s="119"/>
      <c r="AJ19" s="119"/>
      <c r="AK19" s="119"/>
      <c r="AL19" s="119"/>
    </row>
    <row r="20" spans="1:50" x14ac:dyDescent="0.25">
      <c r="A20" s="103"/>
      <c r="B20" s="103"/>
      <c r="C20" s="176" t="s">
        <v>114</v>
      </c>
      <c r="D20" s="176"/>
      <c r="E20" s="176"/>
      <c r="F20" s="176"/>
      <c r="G20" s="7"/>
      <c r="H20" s="7" t="s">
        <v>115</v>
      </c>
      <c r="I20" s="7"/>
      <c r="J20" s="7"/>
      <c r="K20" s="103"/>
      <c r="L20" s="103"/>
      <c r="M20" s="103"/>
      <c r="N20" s="103"/>
      <c r="O20" s="176" t="s">
        <v>116</v>
      </c>
      <c r="P20" s="176"/>
      <c r="Q20" s="176"/>
      <c r="R20" s="176"/>
      <c r="S20" s="7"/>
      <c r="T20" s="7" t="s">
        <v>115</v>
      </c>
      <c r="U20" s="7"/>
      <c r="V20" s="7"/>
      <c r="W20" s="7"/>
      <c r="X20" s="7"/>
      <c r="Y20" s="104"/>
      <c r="Z20" s="104"/>
      <c r="AA20" s="104"/>
      <c r="AB20" s="104"/>
      <c r="AC20" s="104"/>
      <c r="AD20" s="104"/>
      <c r="AE20" s="104"/>
      <c r="AF20" s="104"/>
      <c r="AG20" s="104"/>
      <c r="AH20" s="104"/>
      <c r="AI20" s="104"/>
      <c r="AJ20" s="104"/>
      <c r="AK20" s="104"/>
      <c r="AL20" s="104"/>
      <c r="AM20" s="1"/>
      <c r="AN20" s="1"/>
      <c r="AO20" s="1"/>
      <c r="AP20" s="1"/>
      <c r="AQ20" s="1"/>
      <c r="AR20" s="1"/>
      <c r="AS20" s="1"/>
      <c r="AT20" s="1"/>
      <c r="AU20" s="1"/>
      <c r="AV20" s="1"/>
      <c r="AW20" s="1"/>
      <c r="AX20" s="1"/>
    </row>
    <row r="21" spans="1:50" x14ac:dyDescent="0.25">
      <c r="A21" s="105"/>
      <c r="B21" s="105"/>
      <c r="C21" s="176" t="s">
        <v>117</v>
      </c>
      <c r="D21" s="176"/>
      <c r="E21" s="176"/>
      <c r="F21" s="176"/>
      <c r="G21" s="7"/>
      <c r="H21" s="7" t="s">
        <v>118</v>
      </c>
      <c r="I21" s="7"/>
      <c r="J21" s="7"/>
      <c r="K21" s="103"/>
      <c r="L21" s="103"/>
      <c r="M21" s="103"/>
      <c r="N21" s="103"/>
      <c r="O21" s="176" t="s">
        <v>119</v>
      </c>
      <c r="P21" s="176"/>
      <c r="Q21" s="176"/>
      <c r="R21" s="176"/>
      <c r="S21" s="106"/>
      <c r="T21" s="106" t="s">
        <v>118</v>
      </c>
      <c r="U21" s="106"/>
      <c r="V21" s="106"/>
      <c r="W21" s="106"/>
      <c r="X21" s="106"/>
      <c r="Y21" s="104"/>
      <c r="Z21" s="104"/>
      <c r="AA21" s="104"/>
      <c r="AB21" s="104"/>
      <c r="AC21" s="104"/>
      <c r="AD21" s="104"/>
      <c r="AE21" s="104"/>
      <c r="AF21" s="104"/>
      <c r="AG21" s="104"/>
      <c r="AH21" s="104"/>
      <c r="AI21" s="104"/>
      <c r="AJ21" s="104"/>
      <c r="AK21" s="104"/>
      <c r="AL21" s="104"/>
      <c r="AM21" s="1"/>
      <c r="AN21" s="1"/>
      <c r="AO21" s="1"/>
      <c r="AP21" s="1"/>
      <c r="AQ21" s="1"/>
      <c r="AR21" s="1"/>
      <c r="AS21" s="1"/>
      <c r="AT21" s="1"/>
      <c r="AU21" s="1"/>
      <c r="AV21" s="1"/>
      <c r="AW21" s="1"/>
      <c r="AX21" s="1"/>
    </row>
    <row r="22" spans="1:50" x14ac:dyDescent="0.25">
      <c r="A22" s="103"/>
      <c r="B22" s="103"/>
      <c r="C22" s="176" t="s">
        <v>120</v>
      </c>
      <c r="D22" s="176"/>
      <c r="E22" s="176"/>
      <c r="F22" s="176"/>
      <c r="G22" s="7"/>
      <c r="H22" s="7" t="s">
        <v>121</v>
      </c>
      <c r="I22" s="7"/>
      <c r="J22" s="7"/>
      <c r="K22" s="103"/>
      <c r="L22" s="103"/>
      <c r="M22" s="103"/>
      <c r="N22" s="103"/>
      <c r="O22" s="176" t="s">
        <v>122</v>
      </c>
      <c r="P22" s="176"/>
      <c r="Q22" s="176"/>
      <c r="R22" s="176"/>
      <c r="S22" s="7"/>
      <c r="T22" s="7" t="s">
        <v>121</v>
      </c>
      <c r="U22" s="7"/>
      <c r="V22" s="7"/>
      <c r="W22" s="7"/>
      <c r="X22" s="7"/>
      <c r="Y22" s="104"/>
      <c r="Z22" s="104"/>
      <c r="AA22" s="104"/>
      <c r="AB22" s="104"/>
      <c r="AC22" s="104"/>
      <c r="AD22" s="104"/>
      <c r="AE22" s="104"/>
      <c r="AF22" s="104"/>
      <c r="AG22" s="104"/>
      <c r="AH22" s="104"/>
      <c r="AI22" s="104"/>
      <c r="AJ22" s="104"/>
      <c r="AK22" s="104"/>
      <c r="AL22" s="104"/>
      <c r="AM22" s="1"/>
      <c r="AN22" s="1"/>
      <c r="AO22" s="1"/>
      <c r="AP22" s="1"/>
      <c r="AQ22" s="1"/>
      <c r="AR22" s="1"/>
      <c r="AS22" s="1"/>
      <c r="AT22" s="1"/>
      <c r="AU22" s="1"/>
      <c r="AV22" s="1"/>
      <c r="AW22" s="1"/>
      <c r="AX22" s="1"/>
    </row>
    <row r="23" spans="1:50" x14ac:dyDescent="0.25">
      <c r="A23" s="103"/>
      <c r="B23" s="103"/>
      <c r="C23" s="176" t="s">
        <v>129</v>
      </c>
      <c r="D23" s="176"/>
      <c r="E23" s="176"/>
      <c r="F23" s="176"/>
      <c r="G23" s="7"/>
      <c r="H23" s="7" t="s">
        <v>124</v>
      </c>
      <c r="I23" s="7"/>
      <c r="J23" s="103"/>
      <c r="K23" s="103"/>
      <c r="L23" s="103"/>
      <c r="M23" s="103"/>
      <c r="N23" s="103"/>
      <c r="O23" s="176" t="s">
        <v>123</v>
      </c>
      <c r="P23" s="176"/>
      <c r="Q23" s="176"/>
      <c r="R23" s="176"/>
      <c r="S23" s="7"/>
      <c r="T23" s="7" t="s">
        <v>124</v>
      </c>
      <c r="U23" s="7"/>
      <c r="V23" s="7"/>
      <c r="W23" s="7"/>
      <c r="X23" s="103"/>
      <c r="Y23" s="104"/>
      <c r="Z23" s="104"/>
      <c r="AA23" s="104"/>
      <c r="AB23" s="104"/>
      <c r="AC23" s="104"/>
      <c r="AD23" s="104"/>
      <c r="AE23" s="104"/>
      <c r="AF23" s="104"/>
      <c r="AG23" s="104"/>
      <c r="AH23" s="104"/>
      <c r="AI23" s="104"/>
      <c r="AJ23" s="104"/>
      <c r="AK23" s="104"/>
      <c r="AL23" s="104"/>
      <c r="AM23" s="1"/>
      <c r="AN23" s="1"/>
      <c r="AO23" s="1"/>
      <c r="AP23" s="1"/>
      <c r="AQ23" s="1"/>
      <c r="AR23" s="1"/>
      <c r="AS23" s="1"/>
      <c r="AT23" s="1"/>
      <c r="AU23" s="1"/>
      <c r="AV23" s="1"/>
      <c r="AW23" s="1"/>
      <c r="AX23" s="1"/>
    </row>
    <row r="24" spans="1:50" x14ac:dyDescent="0.25">
      <c r="A24" s="118"/>
      <c r="B24" s="118"/>
      <c r="C24" s="176" t="s">
        <v>130</v>
      </c>
      <c r="D24" s="176"/>
      <c r="E24" s="176"/>
      <c r="F24" s="176"/>
      <c r="G24" s="7"/>
      <c r="H24" s="7" t="s">
        <v>131</v>
      </c>
      <c r="I24" s="7"/>
      <c r="J24" s="118"/>
      <c r="K24" s="118"/>
      <c r="L24" s="118"/>
      <c r="M24" s="118"/>
      <c r="N24" s="118"/>
      <c r="O24" s="176" t="s">
        <v>132</v>
      </c>
      <c r="P24" s="176"/>
      <c r="Q24" s="176"/>
      <c r="R24" s="176"/>
      <c r="S24" s="7"/>
      <c r="T24" s="7" t="s">
        <v>131</v>
      </c>
      <c r="U24" s="7"/>
      <c r="V24" s="7"/>
      <c r="W24" s="7"/>
      <c r="X24" s="118"/>
      <c r="Y24" s="119"/>
      <c r="Z24" s="119"/>
      <c r="AA24" s="119"/>
      <c r="AB24" s="119"/>
      <c r="AC24" s="119"/>
      <c r="AD24" s="119"/>
      <c r="AE24" s="119"/>
      <c r="AF24" s="119"/>
      <c r="AG24" s="119"/>
      <c r="AH24" s="119"/>
      <c r="AI24" s="119"/>
      <c r="AJ24" s="119"/>
      <c r="AK24" s="119"/>
      <c r="AL24" s="119"/>
    </row>
    <row r="25" spans="1:50" ht="12.75" customHeight="1" x14ac:dyDescent="0.25">
      <c r="Y25" s="119"/>
      <c r="Z25" s="119"/>
      <c r="AA25" s="119"/>
      <c r="AB25" s="119"/>
      <c r="AC25" s="119"/>
      <c r="AD25" s="119"/>
      <c r="AE25" s="119"/>
      <c r="AF25" s="119"/>
      <c r="AG25" s="119"/>
      <c r="AH25" s="119"/>
      <c r="AI25" s="119"/>
      <c r="AJ25" s="119"/>
      <c r="AK25" s="119"/>
      <c r="AL25" s="119"/>
    </row>
    <row r="26" spans="1:50" x14ac:dyDescent="0.25">
      <c r="A26" s="118"/>
      <c r="B26" s="118"/>
      <c r="C26" s="176"/>
      <c r="D26" s="176"/>
      <c r="E26" s="176"/>
      <c r="F26" s="176"/>
      <c r="G26" s="7"/>
      <c r="H26" s="7"/>
      <c r="I26" s="7"/>
      <c r="J26" s="118"/>
      <c r="K26" s="118"/>
      <c r="L26" s="118"/>
      <c r="M26" s="118"/>
      <c r="N26" s="118"/>
      <c r="O26" s="176"/>
      <c r="P26" s="176"/>
      <c r="Q26" s="176"/>
      <c r="R26" s="176"/>
      <c r="S26" s="7"/>
      <c r="T26" s="7"/>
      <c r="U26" s="7"/>
      <c r="V26" s="7"/>
      <c r="W26" s="7"/>
      <c r="X26" s="118"/>
      <c r="Y26" s="119"/>
      <c r="Z26" s="119"/>
      <c r="AA26" s="119"/>
      <c r="AB26" s="119"/>
      <c r="AC26" s="119"/>
      <c r="AD26" s="119"/>
      <c r="AE26" s="119"/>
      <c r="AF26" s="119"/>
      <c r="AG26" s="119"/>
      <c r="AH26" s="119"/>
      <c r="AI26" s="119"/>
      <c r="AJ26" s="119"/>
      <c r="AK26" s="119"/>
      <c r="AL26" s="119"/>
    </row>
    <row r="27" spans="1:50" x14ac:dyDescent="0.25">
      <c r="A27" s="118"/>
      <c r="B27" s="118"/>
      <c r="C27" s="176"/>
      <c r="D27" s="181"/>
      <c r="E27" s="181"/>
      <c r="F27" s="7"/>
      <c r="G27" s="7"/>
      <c r="H27" s="7"/>
      <c r="I27" s="7"/>
      <c r="J27" s="118"/>
      <c r="K27" s="118"/>
      <c r="L27" s="118"/>
      <c r="M27" s="118"/>
      <c r="N27" s="118"/>
      <c r="O27" s="176"/>
      <c r="P27" s="181"/>
      <c r="Q27" s="181"/>
      <c r="R27" s="7"/>
      <c r="S27" s="7"/>
      <c r="T27" s="7"/>
      <c r="U27" s="7"/>
      <c r="V27" s="7"/>
      <c r="W27" s="7"/>
      <c r="X27" s="118"/>
      <c r="Y27" s="119"/>
      <c r="Z27" s="119"/>
      <c r="AA27" s="119"/>
      <c r="AB27" s="119"/>
      <c r="AC27" s="119"/>
      <c r="AD27" s="119"/>
      <c r="AE27" s="119"/>
      <c r="AF27" s="119"/>
      <c r="AG27" s="119"/>
      <c r="AH27" s="119"/>
      <c r="AI27" s="119"/>
      <c r="AJ27" s="119"/>
      <c r="AK27" s="119"/>
      <c r="AL27" s="119"/>
    </row>
    <row r="28" spans="1:50" x14ac:dyDescent="0.25">
      <c r="A28" s="118"/>
      <c r="B28" s="118"/>
      <c r="C28" s="176"/>
      <c r="D28" s="181"/>
      <c r="E28" s="181"/>
      <c r="F28" s="118"/>
      <c r="G28" s="118"/>
      <c r="H28" s="118"/>
      <c r="I28" s="118"/>
      <c r="J28" s="118"/>
      <c r="K28" s="118"/>
      <c r="L28" s="118"/>
      <c r="M28" s="118"/>
      <c r="N28" s="118"/>
      <c r="O28" s="176"/>
      <c r="P28" s="181"/>
      <c r="Q28" s="181"/>
      <c r="R28" s="118"/>
      <c r="S28" s="118"/>
      <c r="T28" s="118"/>
      <c r="U28" s="118"/>
      <c r="V28" s="118"/>
      <c r="W28" s="118"/>
      <c r="X28" s="118"/>
      <c r="Y28" s="119"/>
      <c r="Z28" s="119"/>
      <c r="AA28" s="119"/>
      <c r="AB28" s="119"/>
      <c r="AC28" s="119"/>
      <c r="AD28" s="119"/>
      <c r="AE28" s="119"/>
      <c r="AF28" s="119"/>
      <c r="AG28" s="119"/>
      <c r="AH28" s="119"/>
      <c r="AI28" s="119"/>
      <c r="AJ28" s="119"/>
      <c r="AK28" s="119"/>
      <c r="AL28" s="119"/>
    </row>
    <row r="29" spans="1:50" x14ac:dyDescent="0.25">
      <c r="A29" s="118"/>
      <c r="B29" s="118"/>
      <c r="C29" s="176"/>
      <c r="D29" s="181"/>
      <c r="E29" s="181"/>
      <c r="F29" s="118"/>
      <c r="G29" s="118"/>
      <c r="H29" s="118"/>
      <c r="I29" s="118"/>
      <c r="J29" s="118"/>
      <c r="K29" s="118"/>
      <c r="L29" s="118"/>
      <c r="M29" s="118"/>
      <c r="N29" s="118"/>
      <c r="O29" s="176"/>
      <c r="P29" s="181"/>
      <c r="Q29" s="181"/>
      <c r="R29" s="118"/>
      <c r="T29" s="118"/>
      <c r="U29" s="118"/>
      <c r="V29" s="118"/>
      <c r="W29" s="118"/>
      <c r="X29" s="118"/>
      <c r="Y29" s="119"/>
      <c r="Z29" s="119"/>
      <c r="AA29" s="119"/>
      <c r="AB29" s="119"/>
      <c r="AC29" s="119"/>
      <c r="AD29" s="119"/>
      <c r="AE29" s="119"/>
      <c r="AF29" s="119"/>
      <c r="AG29" s="119"/>
      <c r="AH29" s="119"/>
      <c r="AI29" s="119"/>
      <c r="AJ29" s="119"/>
      <c r="AK29" s="119"/>
      <c r="AL29" s="119"/>
    </row>
    <row r="30" spans="1:50" ht="13" x14ac:dyDescent="0.3">
      <c r="A30" s="118"/>
      <c r="B30" s="118"/>
      <c r="C30" s="121"/>
      <c r="D30" s="118"/>
      <c r="E30" s="118"/>
      <c r="F30" s="118"/>
      <c r="G30" s="107" t="s">
        <v>104</v>
      </c>
      <c r="H30" s="118">
        <v>30</v>
      </c>
      <c r="I30" s="118"/>
      <c r="J30" s="118"/>
      <c r="K30" s="118"/>
      <c r="L30" s="118"/>
      <c r="M30" s="118"/>
      <c r="N30" s="118"/>
      <c r="O30" s="121"/>
      <c r="P30" s="118"/>
      <c r="Q30" s="118"/>
      <c r="R30" s="118"/>
      <c r="S30" s="107" t="s">
        <v>104</v>
      </c>
      <c r="T30" s="118">
        <v>30</v>
      </c>
      <c r="U30" s="118"/>
      <c r="V30" s="118"/>
      <c r="W30" s="118"/>
      <c r="X30" s="118"/>
      <c r="Y30" s="119"/>
      <c r="Z30" s="119"/>
      <c r="AA30" s="119"/>
      <c r="AB30" s="119"/>
      <c r="AC30" s="119"/>
      <c r="AD30" s="119"/>
      <c r="AE30" s="119"/>
      <c r="AF30" s="119"/>
      <c r="AG30" s="119"/>
      <c r="AH30" s="119"/>
      <c r="AI30" s="119"/>
      <c r="AJ30" s="119"/>
      <c r="AK30" s="119"/>
      <c r="AL30" s="119"/>
    </row>
    <row r="31" spans="1:50" ht="13" x14ac:dyDescent="0.3">
      <c r="A31" s="118"/>
      <c r="B31" s="118"/>
      <c r="C31" s="121"/>
      <c r="D31" s="118"/>
      <c r="E31" s="118"/>
      <c r="F31" s="118"/>
      <c r="G31" s="107" t="s">
        <v>105</v>
      </c>
      <c r="H31" s="118">
        <v>12</v>
      </c>
      <c r="I31" s="118"/>
      <c r="J31" s="118"/>
      <c r="K31" s="118"/>
      <c r="L31" s="118"/>
      <c r="M31" s="118"/>
      <c r="N31" s="118"/>
      <c r="O31" s="121"/>
      <c r="P31" s="118"/>
      <c r="Q31" s="118"/>
      <c r="R31" s="118"/>
      <c r="S31" s="107" t="s">
        <v>105</v>
      </c>
      <c r="T31" s="118">
        <v>12</v>
      </c>
      <c r="U31" s="118"/>
      <c r="V31" s="118"/>
      <c r="W31" s="118"/>
      <c r="X31" s="118"/>
      <c r="Y31" s="119"/>
      <c r="Z31" s="119"/>
      <c r="AA31" s="119"/>
      <c r="AB31" s="119"/>
      <c r="AC31" s="119"/>
      <c r="AD31" s="119"/>
      <c r="AE31" s="119"/>
      <c r="AF31" s="119"/>
      <c r="AG31" s="119"/>
      <c r="AH31" s="119"/>
      <c r="AI31" s="119"/>
      <c r="AJ31" s="119"/>
      <c r="AK31" s="119"/>
      <c r="AL31" s="119"/>
    </row>
    <row r="32" spans="1:50" x14ac:dyDescent="0.25">
      <c r="A32" s="118"/>
      <c r="B32" s="118"/>
      <c r="C32" s="121"/>
      <c r="D32" s="118"/>
      <c r="E32" s="118"/>
      <c r="F32" s="118"/>
      <c r="G32" s="118"/>
      <c r="H32" s="118"/>
      <c r="I32" s="118"/>
      <c r="J32" s="118"/>
      <c r="K32" s="118"/>
      <c r="L32" s="118"/>
      <c r="M32" s="118"/>
      <c r="N32" s="118"/>
      <c r="O32" s="121"/>
      <c r="P32" s="118"/>
      <c r="Q32" s="118"/>
      <c r="R32" s="118"/>
      <c r="S32" s="118"/>
      <c r="T32" s="118"/>
      <c r="U32" s="118"/>
      <c r="V32" s="118"/>
      <c r="W32" s="118"/>
      <c r="X32" s="118"/>
      <c r="Y32" s="119"/>
      <c r="Z32" s="119"/>
      <c r="AA32" s="119"/>
      <c r="AB32" s="119"/>
      <c r="AC32" s="119"/>
      <c r="AD32" s="119"/>
      <c r="AE32" s="119"/>
      <c r="AF32" s="119"/>
      <c r="AG32" s="119"/>
      <c r="AH32" s="119"/>
      <c r="AI32" s="119"/>
      <c r="AJ32" s="119"/>
      <c r="AK32" s="119"/>
      <c r="AL32" s="119"/>
    </row>
    <row r="33" spans="1:38" x14ac:dyDescent="0.25">
      <c r="A33" s="118"/>
      <c r="B33" s="118"/>
      <c r="C33" s="121"/>
      <c r="D33" s="118"/>
      <c r="E33" s="118"/>
      <c r="F33" s="118"/>
      <c r="G33" s="118"/>
      <c r="H33" s="118"/>
      <c r="I33" s="118"/>
      <c r="J33" s="118"/>
      <c r="K33" s="118"/>
      <c r="L33" s="118"/>
      <c r="M33" s="118"/>
      <c r="N33" s="118"/>
      <c r="O33" s="121"/>
      <c r="P33" s="118"/>
      <c r="Q33" s="118"/>
      <c r="R33" s="118"/>
      <c r="S33" s="118"/>
      <c r="T33" s="118"/>
      <c r="U33" s="118"/>
      <c r="V33" s="118"/>
      <c r="W33" s="118"/>
      <c r="X33" s="118"/>
      <c r="Y33" s="119"/>
      <c r="Z33" s="119"/>
      <c r="AA33" s="119"/>
      <c r="AB33" s="119"/>
      <c r="AC33" s="119"/>
      <c r="AD33" s="119"/>
      <c r="AE33" s="119"/>
      <c r="AF33" s="119"/>
      <c r="AG33" s="119"/>
      <c r="AH33" s="119"/>
      <c r="AI33" s="119"/>
      <c r="AJ33" s="119"/>
      <c r="AK33" s="119"/>
      <c r="AL33" s="119"/>
    </row>
    <row r="34" spans="1:38" ht="13" x14ac:dyDescent="0.3">
      <c r="A34" s="118"/>
      <c r="B34" s="108"/>
      <c r="C34" s="109"/>
      <c r="D34" s="118"/>
      <c r="E34" s="118"/>
      <c r="F34" s="118"/>
      <c r="G34" s="118"/>
      <c r="H34" s="118"/>
      <c r="I34" s="118"/>
      <c r="J34" s="118"/>
      <c r="K34" s="118"/>
      <c r="L34" s="118"/>
      <c r="M34" s="118"/>
      <c r="N34" s="118"/>
      <c r="O34" s="121"/>
      <c r="P34" s="118"/>
      <c r="Q34" s="118"/>
      <c r="R34" s="118"/>
      <c r="S34" s="118"/>
      <c r="T34" s="118"/>
      <c r="U34" s="118"/>
      <c r="V34" s="118"/>
      <c r="W34" s="118"/>
      <c r="X34" s="118"/>
      <c r="Y34" s="119"/>
      <c r="Z34" s="119"/>
      <c r="AA34" s="119"/>
      <c r="AB34" s="119"/>
      <c r="AC34" s="119"/>
      <c r="AD34" s="119"/>
      <c r="AE34" s="119"/>
      <c r="AF34" s="119"/>
      <c r="AG34" s="119"/>
      <c r="AH34" s="119"/>
      <c r="AI34" s="119"/>
      <c r="AJ34" s="119"/>
      <c r="AK34" s="119"/>
      <c r="AL34" s="119"/>
    </row>
    <row r="35" spans="1:38" ht="13" x14ac:dyDescent="0.3">
      <c r="A35" s="118"/>
      <c r="B35" s="108"/>
      <c r="C35" s="109"/>
      <c r="D35" s="118"/>
      <c r="E35" s="118"/>
      <c r="F35" s="118"/>
      <c r="G35" s="118"/>
      <c r="H35" s="118"/>
      <c r="I35" s="118"/>
      <c r="J35" s="118"/>
      <c r="K35" s="118"/>
      <c r="L35" s="118"/>
      <c r="M35" s="118"/>
      <c r="N35" s="118"/>
      <c r="O35" s="118"/>
      <c r="P35" s="118"/>
      <c r="Q35" s="118"/>
      <c r="R35" s="118"/>
      <c r="S35" s="118"/>
      <c r="T35" s="118"/>
      <c r="U35" s="118"/>
      <c r="V35" s="118"/>
      <c r="W35" s="118"/>
      <c r="X35" s="118"/>
      <c r="Y35" s="119"/>
      <c r="Z35" s="119"/>
      <c r="AA35" s="119"/>
      <c r="AB35" s="119"/>
      <c r="AC35" s="119"/>
      <c r="AD35" s="119"/>
      <c r="AE35" s="119"/>
      <c r="AF35" s="119"/>
      <c r="AG35" s="119"/>
      <c r="AH35" s="119"/>
      <c r="AI35" s="119"/>
      <c r="AJ35" s="119"/>
      <c r="AK35" s="119"/>
      <c r="AL35" s="119"/>
    </row>
    <row r="36" spans="1:38" ht="13" x14ac:dyDescent="0.3">
      <c r="A36" s="118"/>
      <c r="B36" s="118"/>
      <c r="C36" s="109"/>
      <c r="D36" s="118"/>
      <c r="E36" s="118"/>
      <c r="F36" s="118"/>
      <c r="G36" s="118"/>
      <c r="H36" s="118"/>
      <c r="I36" s="118"/>
      <c r="J36" s="118"/>
      <c r="K36" s="118"/>
      <c r="L36" s="118"/>
      <c r="M36" s="118"/>
      <c r="N36" s="118"/>
      <c r="O36" s="118"/>
      <c r="P36" s="118"/>
      <c r="Q36" s="118"/>
      <c r="R36" s="118"/>
      <c r="S36" s="118"/>
      <c r="T36" s="118"/>
      <c r="U36" s="118"/>
      <c r="V36" s="118"/>
      <c r="W36" s="118"/>
      <c r="X36" s="118"/>
      <c r="Y36" s="119"/>
      <c r="Z36" s="119"/>
      <c r="AA36" s="119"/>
      <c r="AB36" s="119"/>
      <c r="AC36" s="119"/>
      <c r="AD36" s="119"/>
      <c r="AE36" s="119"/>
      <c r="AF36" s="119"/>
      <c r="AG36" s="119"/>
      <c r="AH36" s="119"/>
      <c r="AI36" s="119"/>
      <c r="AJ36" s="119"/>
      <c r="AK36" s="119"/>
      <c r="AL36" s="119"/>
    </row>
    <row r="37" spans="1:38" ht="13" x14ac:dyDescent="0.3">
      <c r="A37" s="118"/>
      <c r="C37" s="110" t="s">
        <v>149</v>
      </c>
      <c r="D37" s="118"/>
      <c r="E37" s="118"/>
      <c r="F37" s="118"/>
      <c r="G37" s="118"/>
      <c r="H37" s="118"/>
      <c r="I37" s="118"/>
      <c r="J37" s="118"/>
      <c r="K37" s="118"/>
      <c r="L37" s="118"/>
      <c r="M37" s="118"/>
      <c r="N37" s="118"/>
      <c r="O37" s="118"/>
      <c r="P37" s="118"/>
      <c r="Q37" s="118"/>
      <c r="R37" s="118"/>
      <c r="S37" s="118"/>
      <c r="T37" s="118"/>
      <c r="U37" s="118"/>
      <c r="V37" s="118"/>
      <c r="W37" s="118"/>
      <c r="X37" s="118"/>
      <c r="Y37" s="119"/>
      <c r="Z37" s="119"/>
      <c r="AA37" s="119"/>
      <c r="AB37" s="119"/>
      <c r="AC37" s="119"/>
      <c r="AD37" s="119"/>
      <c r="AE37" s="119"/>
      <c r="AF37" s="119"/>
      <c r="AG37" s="119"/>
      <c r="AH37" s="119"/>
      <c r="AI37" s="119"/>
      <c r="AJ37" s="119"/>
      <c r="AK37" s="119"/>
      <c r="AL37" s="119"/>
    </row>
    <row r="38" spans="1:38" x14ac:dyDescent="0.25">
      <c r="A38" s="118"/>
      <c r="B38" s="118"/>
      <c r="C38" s="118"/>
      <c r="D38" s="118"/>
      <c r="E38" s="118"/>
      <c r="F38" s="118"/>
      <c r="G38" s="118"/>
      <c r="H38" s="118"/>
      <c r="I38" s="118"/>
      <c r="J38" s="118"/>
      <c r="K38" s="118"/>
      <c r="L38" s="118"/>
      <c r="M38" s="118"/>
      <c r="N38" s="118"/>
      <c r="O38" s="118"/>
      <c r="P38" s="118"/>
      <c r="Q38" s="118"/>
      <c r="R38" s="118"/>
      <c r="S38" s="118"/>
      <c r="T38" s="118"/>
      <c r="U38" s="118"/>
      <c r="V38" s="118"/>
      <c r="W38" s="118"/>
      <c r="X38" s="118"/>
      <c r="Y38" s="119"/>
      <c r="Z38" s="119"/>
      <c r="AA38" s="119"/>
      <c r="AB38" s="119"/>
      <c r="AC38" s="119"/>
      <c r="AD38" s="119"/>
      <c r="AE38" s="119"/>
      <c r="AF38" s="119"/>
      <c r="AG38" s="119"/>
      <c r="AH38" s="119"/>
      <c r="AI38" s="119"/>
      <c r="AJ38" s="119"/>
      <c r="AK38" s="119"/>
      <c r="AL38" s="119"/>
    </row>
    <row r="39" spans="1:38" x14ac:dyDescent="0.25">
      <c r="A39" s="118"/>
      <c r="B39" s="118"/>
      <c r="C39" s="118"/>
      <c r="D39" s="118"/>
      <c r="E39" s="118"/>
      <c r="F39" s="118"/>
      <c r="G39" s="118"/>
      <c r="H39" s="118"/>
      <c r="I39" s="118"/>
      <c r="J39" s="118"/>
      <c r="K39" s="118"/>
      <c r="L39" s="118"/>
      <c r="M39" s="118"/>
      <c r="N39" s="118"/>
      <c r="O39" s="118"/>
      <c r="P39" s="118"/>
      <c r="Q39" s="118"/>
      <c r="R39" s="118"/>
      <c r="S39" s="118"/>
      <c r="T39" s="118"/>
      <c r="U39" s="118"/>
      <c r="V39" s="118"/>
      <c r="W39" s="118"/>
      <c r="X39" s="118"/>
      <c r="Y39" s="119"/>
      <c r="Z39" s="119"/>
      <c r="AA39" s="119"/>
      <c r="AB39" s="119"/>
      <c r="AC39" s="119"/>
      <c r="AD39" s="119"/>
      <c r="AE39" s="119"/>
      <c r="AF39" s="119"/>
      <c r="AG39" s="119"/>
      <c r="AH39" s="119"/>
      <c r="AI39" s="119"/>
      <c r="AJ39" s="119"/>
      <c r="AK39" s="119"/>
      <c r="AL39" s="119"/>
    </row>
    <row r="40" spans="1:38" x14ac:dyDescent="0.25">
      <c r="A40" s="118"/>
      <c r="B40" s="118"/>
      <c r="C40" s="118"/>
      <c r="D40" s="118"/>
      <c r="E40" s="118"/>
      <c r="F40" s="118"/>
      <c r="G40" s="118"/>
      <c r="H40" s="118"/>
      <c r="I40" s="118"/>
      <c r="J40" s="118"/>
      <c r="K40" s="118"/>
      <c r="L40" s="118"/>
      <c r="M40" s="118"/>
      <c r="N40" s="118"/>
      <c r="O40" s="118"/>
      <c r="P40" s="118"/>
      <c r="Q40" s="118"/>
      <c r="R40" s="118"/>
      <c r="S40" s="118"/>
      <c r="T40" s="118"/>
      <c r="U40" s="118"/>
      <c r="V40" s="118"/>
      <c r="W40" s="118"/>
      <c r="X40" s="118"/>
      <c r="Y40" s="119"/>
      <c r="Z40" s="119"/>
      <c r="AA40" s="119"/>
      <c r="AB40" s="119"/>
      <c r="AC40" s="119"/>
      <c r="AD40" s="119"/>
      <c r="AE40" s="119"/>
      <c r="AF40" s="119"/>
      <c r="AG40" s="119"/>
      <c r="AH40" s="119"/>
      <c r="AI40" s="119"/>
      <c r="AJ40" s="119"/>
      <c r="AK40" s="119"/>
      <c r="AL40" s="119"/>
    </row>
    <row r="41" spans="1:38" x14ac:dyDescent="0.25">
      <c r="A41" s="118"/>
      <c r="B41" s="118"/>
      <c r="C41" s="118"/>
      <c r="D41" s="118"/>
      <c r="E41" s="118"/>
      <c r="F41" s="118"/>
      <c r="G41" s="118"/>
      <c r="H41" s="118"/>
      <c r="I41" s="118"/>
      <c r="J41" s="118"/>
      <c r="K41" s="118"/>
      <c r="L41" s="118"/>
      <c r="M41" s="118"/>
      <c r="N41" s="118"/>
      <c r="O41" s="118"/>
      <c r="P41" s="118"/>
      <c r="Q41" s="118"/>
      <c r="R41" s="118"/>
      <c r="S41" s="118"/>
      <c r="T41" s="118"/>
      <c r="U41" s="118"/>
      <c r="V41" s="118"/>
      <c r="W41" s="118"/>
      <c r="X41" s="118"/>
      <c r="Y41" s="119"/>
      <c r="Z41" s="119"/>
      <c r="AA41" s="119"/>
      <c r="AB41" s="119"/>
      <c r="AC41" s="119"/>
      <c r="AD41" s="119"/>
      <c r="AE41" s="119"/>
      <c r="AF41" s="119"/>
      <c r="AG41" s="119"/>
      <c r="AH41" s="119"/>
      <c r="AI41" s="119"/>
      <c r="AJ41" s="119"/>
      <c r="AK41" s="119"/>
      <c r="AL41" s="119"/>
    </row>
    <row r="42" spans="1:38" x14ac:dyDescent="0.25">
      <c r="A42" s="118"/>
      <c r="B42" s="118"/>
      <c r="C42" s="118"/>
      <c r="D42" s="118"/>
      <c r="E42" s="118"/>
      <c r="F42" s="118"/>
      <c r="G42" s="118"/>
      <c r="H42" s="118"/>
      <c r="I42" s="118"/>
      <c r="J42" s="118"/>
      <c r="K42" s="118"/>
      <c r="L42" s="118"/>
      <c r="M42" s="118"/>
      <c r="N42" s="118"/>
      <c r="O42" s="118"/>
      <c r="P42" s="118"/>
      <c r="Q42" s="118"/>
      <c r="R42" s="118"/>
      <c r="S42" s="118"/>
      <c r="T42" s="118"/>
      <c r="U42" s="118"/>
      <c r="V42" s="118"/>
      <c r="W42" s="118"/>
      <c r="X42" s="118"/>
      <c r="Y42" s="119"/>
      <c r="Z42" s="119"/>
      <c r="AA42" s="119"/>
      <c r="AB42" s="119"/>
      <c r="AC42" s="119"/>
      <c r="AD42" s="119"/>
      <c r="AE42" s="119"/>
      <c r="AF42" s="119"/>
      <c r="AG42" s="119"/>
      <c r="AH42" s="119"/>
      <c r="AI42" s="119"/>
      <c r="AJ42" s="119"/>
      <c r="AK42" s="119"/>
      <c r="AL42" s="119"/>
    </row>
    <row r="43" spans="1:38" ht="12.75" customHeight="1" x14ac:dyDescent="0.25">
      <c r="A43" s="118"/>
      <c r="X43" s="118"/>
      <c r="Y43" s="119"/>
      <c r="Z43" s="119"/>
      <c r="AA43" s="119"/>
      <c r="AB43" s="119"/>
      <c r="AC43" s="119"/>
      <c r="AD43" s="119"/>
      <c r="AE43" s="119"/>
      <c r="AF43" s="119"/>
      <c r="AG43" s="119"/>
      <c r="AH43" s="119"/>
      <c r="AI43" s="119"/>
      <c r="AJ43" s="119"/>
      <c r="AK43" s="119"/>
      <c r="AL43" s="119"/>
    </row>
    <row r="44" spans="1:38" ht="41.25" customHeight="1" x14ac:dyDescent="0.25">
      <c r="A44" s="118"/>
      <c r="B44" s="180" t="s">
        <v>133</v>
      </c>
      <c r="C44" s="180"/>
      <c r="D44" s="180"/>
      <c r="E44" s="180"/>
      <c r="F44" s="180"/>
      <c r="G44" s="180"/>
      <c r="H44" s="180"/>
      <c r="I44" s="180"/>
      <c r="J44" s="180"/>
      <c r="K44" s="180"/>
      <c r="L44" s="180"/>
      <c r="M44" s="180"/>
      <c r="N44" s="180"/>
      <c r="O44" s="180"/>
      <c r="P44" s="180"/>
      <c r="Q44" s="180"/>
      <c r="R44" s="180"/>
      <c r="S44" s="180"/>
      <c r="T44" s="180"/>
      <c r="U44" s="180"/>
      <c r="V44" s="180"/>
      <c r="W44" s="180"/>
      <c r="X44" s="118"/>
      <c r="Y44" s="119"/>
      <c r="Z44" s="119"/>
      <c r="AA44" s="119"/>
      <c r="AB44" s="119"/>
      <c r="AC44" s="119"/>
      <c r="AD44" s="119"/>
      <c r="AE44" s="119"/>
      <c r="AF44" s="119"/>
      <c r="AG44" s="119"/>
      <c r="AH44" s="119"/>
      <c r="AI44" s="119"/>
      <c r="AJ44" s="119"/>
      <c r="AK44" s="119"/>
      <c r="AL44" s="119"/>
    </row>
    <row r="45" spans="1:38" x14ac:dyDescent="0.25">
      <c r="A45" s="118"/>
      <c r="B45" s="118"/>
      <c r="C45" s="118"/>
      <c r="D45" s="118"/>
      <c r="E45" s="118"/>
      <c r="F45" s="118"/>
      <c r="G45" s="118"/>
      <c r="H45" s="118"/>
      <c r="I45" s="118"/>
      <c r="J45" s="118"/>
      <c r="K45" s="118"/>
      <c r="L45" s="118"/>
      <c r="M45" s="118"/>
      <c r="N45" s="118"/>
      <c r="O45" s="118"/>
      <c r="P45" s="118"/>
      <c r="Q45" s="118"/>
      <c r="R45" s="118"/>
      <c r="S45" s="118"/>
      <c r="T45" s="118"/>
      <c r="U45" s="118"/>
      <c r="V45" s="118"/>
      <c r="W45" s="118"/>
      <c r="X45" s="118"/>
      <c r="Y45" s="119"/>
      <c r="Z45" s="119"/>
      <c r="AA45" s="119"/>
      <c r="AB45" s="119"/>
      <c r="AC45" s="119"/>
      <c r="AD45" s="119"/>
      <c r="AE45" s="119"/>
      <c r="AF45" s="119"/>
      <c r="AG45" s="119"/>
      <c r="AH45" s="119"/>
      <c r="AI45" s="119"/>
      <c r="AJ45" s="119"/>
      <c r="AK45" s="119"/>
      <c r="AL45" s="119"/>
    </row>
    <row r="46" spans="1:38" x14ac:dyDescent="0.25">
      <c r="A46" s="119"/>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c r="AA46" s="119"/>
      <c r="AB46" s="119"/>
      <c r="AC46" s="119"/>
      <c r="AD46" s="119"/>
      <c r="AE46" s="119"/>
      <c r="AF46" s="119"/>
      <c r="AG46" s="119"/>
      <c r="AH46" s="119"/>
      <c r="AI46" s="119"/>
      <c r="AJ46" s="119"/>
      <c r="AK46" s="119"/>
      <c r="AL46" s="119"/>
    </row>
    <row r="47" spans="1:38" x14ac:dyDescent="0.25">
      <c r="A47" s="119"/>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c r="AA47" s="119"/>
      <c r="AB47" s="119"/>
      <c r="AC47" s="119"/>
      <c r="AD47" s="119"/>
      <c r="AE47" s="119"/>
      <c r="AF47" s="119"/>
      <c r="AG47" s="119"/>
      <c r="AH47" s="119"/>
      <c r="AI47" s="119"/>
      <c r="AJ47" s="119"/>
      <c r="AK47" s="119"/>
      <c r="AL47" s="119"/>
    </row>
    <row r="48" spans="1:38" x14ac:dyDescent="0.25">
      <c r="A48" s="119"/>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c r="AA48" s="119"/>
      <c r="AB48" s="119"/>
      <c r="AC48" s="119"/>
      <c r="AD48" s="119"/>
      <c r="AE48" s="119"/>
      <c r="AF48" s="119"/>
      <c r="AG48" s="119"/>
      <c r="AH48" s="119"/>
      <c r="AI48" s="119"/>
      <c r="AJ48" s="119"/>
      <c r="AK48" s="119"/>
      <c r="AL48" s="119"/>
    </row>
    <row r="49" spans="1:38" x14ac:dyDescent="0.25">
      <c r="A49" s="119"/>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c r="AA49" s="119"/>
      <c r="AB49" s="119"/>
      <c r="AC49" s="119"/>
      <c r="AD49" s="119"/>
      <c r="AE49" s="119"/>
      <c r="AF49" s="119"/>
      <c r="AG49" s="119"/>
      <c r="AH49" s="119"/>
      <c r="AI49" s="119"/>
      <c r="AJ49" s="119"/>
      <c r="AK49" s="119"/>
      <c r="AL49" s="119"/>
    </row>
    <row r="50" spans="1:38" x14ac:dyDescent="0.25">
      <c r="A50" s="119"/>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c r="AA50" s="119"/>
      <c r="AB50" s="119"/>
      <c r="AC50" s="119"/>
      <c r="AD50" s="119"/>
      <c r="AE50" s="119"/>
      <c r="AF50" s="119"/>
      <c r="AG50" s="119"/>
      <c r="AH50" s="119"/>
      <c r="AI50" s="119"/>
      <c r="AJ50" s="119"/>
      <c r="AK50" s="119"/>
      <c r="AL50" s="119"/>
    </row>
    <row r="51" spans="1:38" x14ac:dyDescent="0.25">
      <c r="A51" s="119"/>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c r="AA51" s="119"/>
      <c r="AB51" s="119"/>
      <c r="AC51" s="119"/>
      <c r="AD51" s="119"/>
      <c r="AE51" s="119"/>
      <c r="AF51" s="119"/>
      <c r="AG51" s="119"/>
      <c r="AH51" s="119"/>
      <c r="AI51" s="119"/>
      <c r="AJ51" s="119"/>
      <c r="AK51" s="119"/>
      <c r="AL51" s="119"/>
    </row>
    <row r="52" spans="1:38" x14ac:dyDescent="0.25">
      <c r="A52" s="119"/>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c r="AA52" s="119"/>
      <c r="AB52" s="119"/>
      <c r="AC52" s="119"/>
      <c r="AD52" s="119"/>
      <c r="AE52" s="119"/>
      <c r="AF52" s="119"/>
      <c r="AG52" s="119"/>
      <c r="AH52" s="119"/>
      <c r="AI52" s="119"/>
      <c r="AJ52" s="119"/>
      <c r="AK52" s="119"/>
      <c r="AL52" s="119"/>
    </row>
    <row r="53" spans="1:38" x14ac:dyDescent="0.25">
      <c r="A53" s="119"/>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c r="AA53" s="119"/>
      <c r="AB53" s="119"/>
      <c r="AC53" s="119"/>
      <c r="AD53" s="119"/>
      <c r="AE53" s="119"/>
      <c r="AF53" s="119"/>
      <c r="AG53" s="119"/>
      <c r="AH53" s="119"/>
      <c r="AI53" s="119"/>
      <c r="AJ53" s="119"/>
      <c r="AK53" s="119"/>
      <c r="AL53" s="119"/>
    </row>
    <row r="54" spans="1:38" x14ac:dyDescent="0.25">
      <c r="A54" s="119"/>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c r="AA54" s="119"/>
      <c r="AB54" s="119"/>
      <c r="AC54" s="119"/>
      <c r="AD54" s="119"/>
      <c r="AE54" s="119"/>
      <c r="AF54" s="119"/>
      <c r="AG54" s="119"/>
      <c r="AH54" s="119"/>
      <c r="AI54" s="119"/>
      <c r="AJ54" s="119"/>
      <c r="AK54" s="119"/>
      <c r="AL54" s="119"/>
    </row>
    <row r="55" spans="1:38" x14ac:dyDescent="0.25">
      <c r="A55" s="119"/>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19"/>
      <c r="AE55" s="119"/>
      <c r="AF55" s="119"/>
      <c r="AG55" s="119"/>
      <c r="AH55" s="119"/>
      <c r="AI55" s="119"/>
      <c r="AJ55" s="119"/>
      <c r="AK55" s="119"/>
      <c r="AL55" s="119"/>
    </row>
    <row r="56" spans="1:38" x14ac:dyDescent="0.25">
      <c r="A56" s="119"/>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c r="AA56" s="119"/>
      <c r="AB56" s="119"/>
      <c r="AC56" s="119"/>
      <c r="AD56" s="119"/>
      <c r="AE56" s="119"/>
      <c r="AF56" s="119"/>
      <c r="AG56" s="119"/>
      <c r="AH56" s="119"/>
      <c r="AI56" s="119"/>
      <c r="AJ56" s="119"/>
      <c r="AK56" s="119"/>
      <c r="AL56" s="119"/>
    </row>
    <row r="57" spans="1:38" x14ac:dyDescent="0.25">
      <c r="A57" s="119"/>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c r="AA57" s="119"/>
      <c r="AB57" s="119"/>
      <c r="AC57" s="119"/>
      <c r="AD57" s="119"/>
      <c r="AE57" s="119"/>
      <c r="AF57" s="119"/>
      <c r="AG57" s="119"/>
      <c r="AH57" s="119"/>
      <c r="AI57" s="119"/>
      <c r="AJ57" s="119"/>
      <c r="AK57" s="119"/>
      <c r="AL57" s="119"/>
    </row>
    <row r="58" spans="1:38" x14ac:dyDescent="0.25">
      <c r="A58" s="119"/>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c r="AA58" s="119"/>
      <c r="AB58" s="119"/>
      <c r="AC58" s="119"/>
      <c r="AD58" s="119"/>
      <c r="AE58" s="119"/>
      <c r="AF58" s="119"/>
      <c r="AG58" s="119"/>
      <c r="AH58" s="119"/>
      <c r="AI58" s="119"/>
      <c r="AJ58" s="119"/>
      <c r="AK58" s="119"/>
      <c r="AL58" s="119"/>
    </row>
  </sheetData>
  <mergeCells count="31">
    <mergeCell ref="M11:N11"/>
    <mergeCell ref="M10:N10"/>
    <mergeCell ref="C24:F24"/>
    <mergeCell ref="B44:W44"/>
    <mergeCell ref="O29:Q29"/>
    <mergeCell ref="O28:Q28"/>
    <mergeCell ref="O27:Q27"/>
    <mergeCell ref="O26:R26"/>
    <mergeCell ref="O24:R24"/>
    <mergeCell ref="C27:E27"/>
    <mergeCell ref="M13:N13"/>
    <mergeCell ref="C29:E29"/>
    <mergeCell ref="C26:F26"/>
    <mergeCell ref="C28:E28"/>
    <mergeCell ref="M12:N12"/>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4:N14"/>
  </mergeCells>
  <phoneticPr fontId="0" type="noConversion"/>
  <printOptions gridLinesSet="0"/>
  <pageMargins left="0" right="0" top="0" bottom="0" header="0.5" footer="0.5"/>
  <pageSetup paperSize="0" orientation="landscape" horizontalDpi="0"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zoomScale="85" zoomScaleNormal="85" workbookViewId="0">
      <selection activeCell="BF60" sqref="BF60"/>
    </sheetView>
  </sheetViews>
  <sheetFormatPr defaultRowHeight="12.5" x14ac:dyDescent="0.25"/>
  <cols>
    <col min="1" max="1" width="28" customWidth="1"/>
    <col min="2" max="2" width="34.54296875" customWidth="1"/>
    <col min="3" max="3" width="2.81640625" customWidth="1"/>
    <col min="4" max="5" width="5.453125" customWidth="1"/>
    <col min="6" max="6" width="4.453125" customWidth="1"/>
  </cols>
  <sheetData>
    <row r="1" spans="1:57" ht="18" x14ac:dyDescent="0.4">
      <c r="A1" s="79" t="s">
        <v>108</v>
      </c>
      <c r="B1" s="79" t="s">
        <v>150</v>
      </c>
    </row>
    <row r="2" spans="1:57" ht="54" x14ac:dyDescent="0.4">
      <c r="A2" s="79" t="s">
        <v>107</v>
      </c>
      <c r="B2" s="80" t="s">
        <v>151</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182" t="s">
        <v>5</v>
      </c>
      <c r="E4" s="183"/>
      <c r="G4" s="184" t="s">
        <v>6</v>
      </c>
      <c r="H4" s="185"/>
      <c r="I4" s="185"/>
      <c r="J4" s="185"/>
      <c r="K4" s="185"/>
      <c r="L4" s="185"/>
      <c r="M4" s="185"/>
      <c r="N4" s="185"/>
      <c r="O4" s="185"/>
      <c r="P4" s="185"/>
      <c r="Q4" s="185"/>
      <c r="R4" s="185"/>
      <c r="T4" s="184" t="s">
        <v>7</v>
      </c>
      <c r="U4" s="185"/>
      <c r="V4" s="185"/>
      <c r="W4" s="185"/>
      <c r="X4" s="185"/>
      <c r="Y4" s="185"/>
      <c r="Z4" s="185"/>
      <c r="AA4" s="185"/>
      <c r="AB4" s="185"/>
      <c r="AC4" s="185"/>
      <c r="AD4" s="185"/>
      <c r="AE4" s="185"/>
      <c r="AF4" s="4"/>
      <c r="AG4" s="184" t="s">
        <v>34</v>
      </c>
      <c r="AH4" s="185"/>
      <c r="AI4" s="185"/>
      <c r="AJ4" s="185"/>
      <c r="AK4" s="185"/>
      <c r="AL4" s="185"/>
      <c r="AM4" s="185"/>
      <c r="AN4" s="185"/>
      <c r="AO4" s="185"/>
      <c r="AP4" s="185"/>
      <c r="AQ4" s="185"/>
      <c r="AR4" s="185"/>
      <c r="AT4" s="184" t="s">
        <v>35</v>
      </c>
      <c r="AU4" s="185"/>
      <c r="AV4" s="185"/>
      <c r="AW4" s="185"/>
      <c r="AX4" s="185"/>
      <c r="AY4" s="185"/>
      <c r="AZ4" s="185"/>
      <c r="BA4" s="185"/>
      <c r="BB4" s="185"/>
      <c r="BC4" s="185"/>
      <c r="BD4" s="185"/>
      <c r="BE4" s="185"/>
    </row>
    <row r="5" spans="1:57" ht="13" x14ac:dyDescent="0.25">
      <c r="A5" s="32"/>
      <c r="B5" s="32"/>
      <c r="C5" s="3"/>
      <c r="D5" s="186" t="s">
        <v>8</v>
      </c>
      <c r="E5" s="188" t="s">
        <v>9</v>
      </c>
      <c r="F5" s="5"/>
      <c r="G5" s="190" t="s">
        <v>0</v>
      </c>
      <c r="H5" s="192" t="s">
        <v>1</v>
      </c>
      <c r="I5" s="192" t="s">
        <v>10</v>
      </c>
      <c r="J5" s="192" t="s">
        <v>2</v>
      </c>
      <c r="K5" s="192" t="s">
        <v>11</v>
      </c>
      <c r="L5" s="194" t="s">
        <v>12</v>
      </c>
      <c r="M5" s="5"/>
      <c r="N5" s="190" t="s">
        <v>3</v>
      </c>
      <c r="O5" s="192" t="s">
        <v>4</v>
      </c>
      <c r="P5" s="194" t="s">
        <v>13</v>
      </c>
      <c r="Q5" s="2"/>
      <c r="R5" s="196" t="s">
        <v>14</v>
      </c>
      <c r="S5" s="2"/>
      <c r="T5" s="190" t="s">
        <v>0</v>
      </c>
      <c r="U5" s="192" t="s">
        <v>1</v>
      </c>
      <c r="V5" s="192" t="s">
        <v>10</v>
      </c>
      <c r="W5" s="192" t="s">
        <v>2</v>
      </c>
      <c r="X5" s="192" t="s">
        <v>11</v>
      </c>
      <c r="Y5" s="194" t="s">
        <v>12</v>
      </c>
      <c r="Z5" s="2"/>
      <c r="AA5" s="190" t="s">
        <v>3</v>
      </c>
      <c r="AB5" s="192" t="s">
        <v>4</v>
      </c>
      <c r="AC5" s="194" t="s">
        <v>13</v>
      </c>
      <c r="AD5" s="1"/>
      <c r="AE5" s="198" t="s">
        <v>14</v>
      </c>
      <c r="AF5" s="38"/>
      <c r="AG5" s="190" t="s">
        <v>0</v>
      </c>
      <c r="AH5" s="192" t="s">
        <v>1</v>
      </c>
      <c r="AI5" s="192" t="s">
        <v>10</v>
      </c>
      <c r="AJ5" s="192" t="s">
        <v>2</v>
      </c>
      <c r="AK5" s="192" t="s">
        <v>11</v>
      </c>
      <c r="AL5" s="194" t="s">
        <v>12</v>
      </c>
      <c r="AM5" s="5"/>
      <c r="AN5" s="190" t="s">
        <v>3</v>
      </c>
      <c r="AO5" s="192" t="s">
        <v>4</v>
      </c>
      <c r="AP5" s="194" t="s">
        <v>13</v>
      </c>
      <c r="AQ5" s="2"/>
      <c r="AR5" s="196" t="s">
        <v>14</v>
      </c>
      <c r="AS5" s="2"/>
      <c r="AT5" s="190" t="s">
        <v>0</v>
      </c>
      <c r="AU5" s="192" t="s">
        <v>1</v>
      </c>
      <c r="AV5" s="192" t="s">
        <v>10</v>
      </c>
      <c r="AW5" s="192" t="s">
        <v>2</v>
      </c>
      <c r="AX5" s="192" t="s">
        <v>11</v>
      </c>
      <c r="AY5" s="194" t="s">
        <v>12</v>
      </c>
      <c r="AZ5" s="2"/>
      <c r="BA5" s="190" t="s">
        <v>3</v>
      </c>
      <c r="BB5" s="192" t="s">
        <v>4</v>
      </c>
      <c r="BC5" s="194" t="s">
        <v>13</v>
      </c>
      <c r="BD5" s="1"/>
      <c r="BE5" s="198" t="s">
        <v>14</v>
      </c>
    </row>
    <row r="6" spans="1:57" ht="13" x14ac:dyDescent="0.25">
      <c r="A6" s="32"/>
      <c r="B6" s="32"/>
      <c r="C6" s="3"/>
      <c r="D6" s="187"/>
      <c r="E6" s="189"/>
      <c r="F6" s="5"/>
      <c r="G6" s="191"/>
      <c r="H6" s="193"/>
      <c r="I6" s="193"/>
      <c r="J6" s="193"/>
      <c r="K6" s="193"/>
      <c r="L6" s="195"/>
      <c r="M6" s="5"/>
      <c r="N6" s="191"/>
      <c r="O6" s="193"/>
      <c r="P6" s="195"/>
      <c r="Q6" s="2"/>
      <c r="R6" s="197"/>
      <c r="S6" s="2"/>
      <c r="T6" s="191"/>
      <c r="U6" s="193"/>
      <c r="V6" s="193"/>
      <c r="W6" s="193"/>
      <c r="X6" s="193"/>
      <c r="Y6" s="195"/>
      <c r="Z6" s="2"/>
      <c r="AA6" s="191"/>
      <c r="AB6" s="193"/>
      <c r="AC6" s="195"/>
      <c r="AD6" s="1"/>
      <c r="AE6" s="199"/>
      <c r="AF6" s="39"/>
      <c r="AG6" s="191"/>
      <c r="AH6" s="193"/>
      <c r="AI6" s="193"/>
      <c r="AJ6" s="193"/>
      <c r="AK6" s="193"/>
      <c r="AL6" s="195"/>
      <c r="AM6" s="5"/>
      <c r="AN6" s="191"/>
      <c r="AO6" s="193"/>
      <c r="AP6" s="195"/>
      <c r="AQ6" s="2"/>
      <c r="AR6" s="197"/>
      <c r="AS6" s="2"/>
      <c r="AT6" s="191"/>
      <c r="AU6" s="193"/>
      <c r="AV6" s="193"/>
      <c r="AW6" s="193"/>
      <c r="AX6" s="193"/>
      <c r="AY6" s="195"/>
      <c r="AZ6" s="2"/>
      <c r="BA6" s="191"/>
      <c r="BB6" s="193"/>
      <c r="BC6" s="195"/>
      <c r="BD6" s="1"/>
      <c r="BE6" s="199"/>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22">
        <v>41.674648752432198</v>
      </c>
      <c r="H8" s="123">
        <v>40.485288853890701</v>
      </c>
      <c r="I8" s="123">
        <v>47.062097530752297</v>
      </c>
      <c r="J8" s="123">
        <v>52.829443796605801</v>
      </c>
      <c r="K8" s="123">
        <v>54.989349749501599</v>
      </c>
      <c r="L8" s="124">
        <v>47.408240593193199</v>
      </c>
      <c r="M8" s="125"/>
      <c r="N8" s="126">
        <v>56.923176312286103</v>
      </c>
      <c r="O8" s="127">
        <v>56.718971154773598</v>
      </c>
      <c r="P8" s="128">
        <v>56.821074829851597</v>
      </c>
      <c r="Q8" s="125"/>
      <c r="R8" s="129">
        <v>50.0977115319549</v>
      </c>
      <c r="S8" s="130"/>
      <c r="T8" s="122">
        <v>-6.2872674125664503</v>
      </c>
      <c r="U8" s="123">
        <v>-16.644744695547601</v>
      </c>
      <c r="V8" s="123">
        <v>-12.864398779412801</v>
      </c>
      <c r="W8" s="123">
        <v>-5.2831402442937296</v>
      </c>
      <c r="X8" s="123">
        <v>-1.0877924625002999</v>
      </c>
      <c r="Y8" s="124">
        <v>-8.2734313658787997</v>
      </c>
      <c r="Z8" s="125"/>
      <c r="AA8" s="126">
        <v>1.53369915342636</v>
      </c>
      <c r="AB8" s="127">
        <v>-10.7814553296772</v>
      </c>
      <c r="AC8" s="128">
        <v>-5.0104537063807602</v>
      </c>
      <c r="AD8" s="125"/>
      <c r="AE8" s="129">
        <v>-7.2408852751882096</v>
      </c>
      <c r="AF8" s="29"/>
      <c r="AG8" s="122">
        <v>42.9042438696871</v>
      </c>
      <c r="AH8" s="123">
        <v>49.240273542509001</v>
      </c>
      <c r="AI8" s="123">
        <v>53.2768988364775</v>
      </c>
      <c r="AJ8" s="123">
        <v>54.201189478851703</v>
      </c>
      <c r="AK8" s="123">
        <v>52.547175446285003</v>
      </c>
      <c r="AL8" s="124">
        <v>50.433967037948499</v>
      </c>
      <c r="AM8" s="125"/>
      <c r="AN8" s="126">
        <v>54.845476753429097</v>
      </c>
      <c r="AO8" s="127">
        <v>55.873092471392503</v>
      </c>
      <c r="AP8" s="128">
        <v>55.359285405496699</v>
      </c>
      <c r="AQ8" s="125"/>
      <c r="AR8" s="129">
        <v>51.841252356142398</v>
      </c>
      <c r="AS8" s="130"/>
      <c r="AT8" s="122">
        <v>-3.5267501854467702</v>
      </c>
      <c r="AU8" s="123">
        <v>-3.7989680134366202</v>
      </c>
      <c r="AV8" s="123">
        <v>-2.3458042495809601</v>
      </c>
      <c r="AW8" s="123">
        <v>-0.32314541232973598</v>
      </c>
      <c r="AX8" s="123">
        <v>-7.0231580554790604E-2</v>
      </c>
      <c r="AY8" s="124">
        <v>-1.9462144619591899</v>
      </c>
      <c r="AZ8" s="125"/>
      <c r="BA8" s="126">
        <v>0.41500781601662401</v>
      </c>
      <c r="BB8" s="127">
        <v>-3.2905109566365498</v>
      </c>
      <c r="BC8" s="128">
        <v>-1.4897643234200699</v>
      </c>
      <c r="BD8" s="125"/>
      <c r="BE8" s="129">
        <v>-1.80732722078608</v>
      </c>
    </row>
    <row r="9" spans="1:57" x14ac:dyDescent="0.25">
      <c r="A9" s="20" t="s">
        <v>18</v>
      </c>
      <c r="B9" s="3" t="str">
        <f>TRIM(A9)</f>
        <v>Virginia</v>
      </c>
      <c r="C9" s="10"/>
      <c r="D9" s="24" t="s">
        <v>16</v>
      </c>
      <c r="E9" s="27" t="s">
        <v>17</v>
      </c>
      <c r="F9" s="3"/>
      <c r="G9" s="131">
        <v>35.983436853001997</v>
      </c>
      <c r="H9" s="125">
        <v>35.531087270217697</v>
      </c>
      <c r="I9" s="125">
        <v>41.640002509567701</v>
      </c>
      <c r="J9" s="125">
        <v>46.3228558880732</v>
      </c>
      <c r="K9" s="125">
        <v>47.966622749231398</v>
      </c>
      <c r="L9" s="132">
        <v>41.488801054018403</v>
      </c>
      <c r="M9" s="125"/>
      <c r="N9" s="133">
        <v>48.154840328753302</v>
      </c>
      <c r="O9" s="134">
        <v>46.874333396072501</v>
      </c>
      <c r="P9" s="135">
        <v>47.514586862412898</v>
      </c>
      <c r="Q9" s="125"/>
      <c r="R9" s="136">
        <v>43.210454142131098</v>
      </c>
      <c r="S9" s="130"/>
      <c r="T9" s="131">
        <v>-10.291490645864</v>
      </c>
      <c r="U9" s="125">
        <v>-19.170022984198798</v>
      </c>
      <c r="V9" s="125">
        <v>-14.284767059297399</v>
      </c>
      <c r="W9" s="125">
        <v>-5.93080680548315</v>
      </c>
      <c r="X9" s="125">
        <v>-0.121755380838168</v>
      </c>
      <c r="Y9" s="132">
        <v>-9.7750514711908991</v>
      </c>
      <c r="Z9" s="125"/>
      <c r="AA9" s="133">
        <v>3.17799260023064</v>
      </c>
      <c r="AB9" s="134">
        <v>-10.890726000071099</v>
      </c>
      <c r="AC9" s="135">
        <v>-4.2766635600538701</v>
      </c>
      <c r="AD9" s="125"/>
      <c r="AE9" s="136">
        <v>-8.1168055609473804</v>
      </c>
      <c r="AF9" s="30"/>
      <c r="AG9" s="131">
        <v>39.170924648618403</v>
      </c>
      <c r="AH9" s="125">
        <v>47.838701684059302</v>
      </c>
      <c r="AI9" s="125">
        <v>52.478098446424703</v>
      </c>
      <c r="AJ9" s="125">
        <v>52.827676412191401</v>
      </c>
      <c r="AK9" s="125">
        <v>49.793923083437598</v>
      </c>
      <c r="AL9" s="132">
        <v>48.4218648549463</v>
      </c>
      <c r="AM9" s="125"/>
      <c r="AN9" s="133">
        <v>49.840188449028098</v>
      </c>
      <c r="AO9" s="134">
        <v>49.703431164977502</v>
      </c>
      <c r="AP9" s="135">
        <v>49.771809807002803</v>
      </c>
      <c r="AQ9" s="125"/>
      <c r="AR9" s="136">
        <v>48.8075634126767</v>
      </c>
      <c r="AS9" s="130"/>
      <c r="AT9" s="131">
        <v>-3.5089392759691802</v>
      </c>
      <c r="AU9" s="125">
        <v>-3.0204087061604898</v>
      </c>
      <c r="AV9" s="125">
        <v>-0.64899984131837596</v>
      </c>
      <c r="AW9" s="125">
        <v>0.98453054798466499</v>
      </c>
      <c r="AX9" s="125">
        <v>2.2900131948058</v>
      </c>
      <c r="AY9" s="132">
        <v>-0.66784784588156498</v>
      </c>
      <c r="AZ9" s="125"/>
      <c r="BA9" s="133">
        <v>1.51011824730101</v>
      </c>
      <c r="BB9" s="134">
        <v>-3.0225351513978</v>
      </c>
      <c r="BC9" s="135">
        <v>-0.80485013467627597</v>
      </c>
      <c r="BD9" s="125"/>
      <c r="BE9" s="136">
        <v>-0.70783494929242396</v>
      </c>
    </row>
    <row r="10" spans="1:57" x14ac:dyDescent="0.25">
      <c r="A10" s="21" t="s">
        <v>19</v>
      </c>
      <c r="B10" s="3" t="str">
        <f t="shared" ref="B10:B45" si="0">TRIM(A10)</f>
        <v>Norfolk/Virginia Beach, VA</v>
      </c>
      <c r="C10" s="3"/>
      <c r="D10" s="24" t="s">
        <v>16</v>
      </c>
      <c r="E10" s="27" t="s">
        <v>17</v>
      </c>
      <c r="F10" s="3"/>
      <c r="G10" s="131">
        <v>40.094168779427697</v>
      </c>
      <c r="H10" s="125">
        <v>37.879650230247798</v>
      </c>
      <c r="I10" s="125">
        <v>40.311481347337903</v>
      </c>
      <c r="J10" s="125">
        <v>44.1661923733636</v>
      </c>
      <c r="K10" s="125">
        <v>48.4865731877684</v>
      </c>
      <c r="L10" s="132">
        <v>42.187613183629097</v>
      </c>
      <c r="M10" s="125"/>
      <c r="N10" s="133">
        <v>48.7711491695555</v>
      </c>
      <c r="O10" s="134">
        <v>48.326175816215603</v>
      </c>
      <c r="P10" s="135">
        <v>48.548662492885597</v>
      </c>
      <c r="Q10" s="125"/>
      <c r="R10" s="136">
        <v>44.005055843416599</v>
      </c>
      <c r="S10" s="130"/>
      <c r="T10" s="131">
        <v>-5.8467739210293601</v>
      </c>
      <c r="U10" s="125">
        <v>-11.9894300976027</v>
      </c>
      <c r="V10" s="125">
        <v>-13.997243702135901</v>
      </c>
      <c r="W10" s="125">
        <v>-10.022556800455201</v>
      </c>
      <c r="X10" s="125">
        <v>-2.13702799252696</v>
      </c>
      <c r="Y10" s="132">
        <v>-8.7371455730033691</v>
      </c>
      <c r="Z10" s="125"/>
      <c r="AA10" s="133">
        <v>-0.80632584913891203</v>
      </c>
      <c r="AB10" s="134">
        <v>-15.5480055384353</v>
      </c>
      <c r="AC10" s="135">
        <v>-8.73526729040905</v>
      </c>
      <c r="AD10" s="125"/>
      <c r="AE10" s="136">
        <v>-8.7355999408688501</v>
      </c>
      <c r="AF10" s="30"/>
      <c r="AG10" s="131">
        <v>39.108501060692198</v>
      </c>
      <c r="AH10" s="125">
        <v>43.847337921043099</v>
      </c>
      <c r="AI10" s="125">
        <v>46.142055155999302</v>
      </c>
      <c r="AJ10" s="125">
        <v>46.442153464065797</v>
      </c>
      <c r="AK10" s="125">
        <v>47.2357323950949</v>
      </c>
      <c r="AL10" s="132">
        <v>44.555155999379103</v>
      </c>
      <c r="AM10" s="125"/>
      <c r="AN10" s="133">
        <v>52.257204946447899</v>
      </c>
      <c r="AO10" s="134">
        <v>54.766647694934498</v>
      </c>
      <c r="AP10" s="135">
        <v>53.511926320691202</v>
      </c>
      <c r="AQ10" s="125"/>
      <c r="AR10" s="136">
        <v>47.114233234039702</v>
      </c>
      <c r="AS10" s="130"/>
      <c r="AT10" s="131">
        <v>-9.0406837415892607</v>
      </c>
      <c r="AU10" s="125">
        <v>-7.3356896076533804</v>
      </c>
      <c r="AV10" s="125">
        <v>-5.4748483946988902</v>
      </c>
      <c r="AW10" s="125">
        <v>-4.8103179599611803</v>
      </c>
      <c r="AX10" s="125">
        <v>-0.77309964721883295</v>
      </c>
      <c r="AY10" s="132">
        <v>-5.4119889028926398</v>
      </c>
      <c r="AZ10" s="125"/>
      <c r="BA10" s="133">
        <v>-1.29723212068436</v>
      </c>
      <c r="BB10" s="134">
        <v>-4.2439676817404299</v>
      </c>
      <c r="BC10" s="135">
        <v>-2.8274532148013098</v>
      </c>
      <c r="BD10" s="125"/>
      <c r="BE10" s="136">
        <v>-4.5881982283303104</v>
      </c>
    </row>
    <row r="11" spans="1:57" x14ac:dyDescent="0.25">
      <c r="A11" s="21" t="s">
        <v>20</v>
      </c>
      <c r="B11" s="2" t="s">
        <v>71</v>
      </c>
      <c r="C11" s="3"/>
      <c r="D11" s="24" t="s">
        <v>16</v>
      </c>
      <c r="E11" s="27" t="s">
        <v>17</v>
      </c>
      <c r="F11" s="3"/>
      <c r="G11" s="131">
        <v>38.2290655607517</v>
      </c>
      <c r="H11" s="125">
        <v>37.602576546369001</v>
      </c>
      <c r="I11" s="125">
        <v>42.045354275125703</v>
      </c>
      <c r="J11" s="125">
        <v>45.266037236389302</v>
      </c>
      <c r="K11" s="125">
        <v>46.977852289773203</v>
      </c>
      <c r="L11" s="132">
        <v>42.0241771816818</v>
      </c>
      <c r="M11" s="125"/>
      <c r="N11" s="133">
        <v>47.7190505603105</v>
      </c>
      <c r="O11" s="134">
        <v>45.857231095032198</v>
      </c>
      <c r="P11" s="135">
        <v>46.788140827671398</v>
      </c>
      <c r="Q11" s="125"/>
      <c r="R11" s="136">
        <v>43.385309651964498</v>
      </c>
      <c r="S11" s="130"/>
      <c r="T11" s="131">
        <v>-8.3580567051308492</v>
      </c>
      <c r="U11" s="125">
        <v>-13.376263453390701</v>
      </c>
      <c r="V11" s="125">
        <v>-12.3224839760411</v>
      </c>
      <c r="W11" s="125">
        <v>-6.1384332300336304</v>
      </c>
      <c r="X11" s="125">
        <v>-1.91821684196955</v>
      </c>
      <c r="Y11" s="132">
        <v>-8.32514767202575</v>
      </c>
      <c r="Z11" s="125"/>
      <c r="AA11" s="133">
        <v>-0.18498372731452201</v>
      </c>
      <c r="AB11" s="134">
        <v>-16.249998716324299</v>
      </c>
      <c r="AC11" s="135">
        <v>-8.7616006801697708</v>
      </c>
      <c r="AD11" s="125"/>
      <c r="AE11" s="136">
        <v>-8.4600736066705302</v>
      </c>
      <c r="AF11" s="30"/>
      <c r="AG11" s="131">
        <v>42.5383834818671</v>
      </c>
      <c r="AH11" s="125">
        <v>51.147092561545897</v>
      </c>
      <c r="AI11" s="125">
        <v>56.579237624636001</v>
      </c>
      <c r="AJ11" s="125">
        <v>56.796523427159599</v>
      </c>
      <c r="AK11" s="125">
        <v>52.344921909467899</v>
      </c>
      <c r="AL11" s="132">
        <v>51.881231800935304</v>
      </c>
      <c r="AM11" s="125"/>
      <c r="AN11" s="133">
        <v>52.286464307773699</v>
      </c>
      <c r="AO11" s="134">
        <v>52.8633195093973</v>
      </c>
      <c r="AP11" s="135">
        <v>52.574891908585499</v>
      </c>
      <c r="AQ11" s="125"/>
      <c r="AR11" s="136">
        <v>52.079420403121098</v>
      </c>
      <c r="AS11" s="130"/>
      <c r="AT11" s="131">
        <v>2.2945212809406801</v>
      </c>
      <c r="AU11" s="125">
        <v>1.38604806157772</v>
      </c>
      <c r="AV11" s="125">
        <v>3.05713121587956</v>
      </c>
      <c r="AW11" s="125">
        <v>4.3721147061489898</v>
      </c>
      <c r="AX11" s="125">
        <v>4.9283172672705504</v>
      </c>
      <c r="AY11" s="132">
        <v>3.2517264523070901</v>
      </c>
      <c r="AZ11" s="125"/>
      <c r="BA11" s="133">
        <v>6.18414525816811</v>
      </c>
      <c r="BB11" s="134">
        <v>0.37891221178957002</v>
      </c>
      <c r="BC11" s="135">
        <v>3.1840449921206599</v>
      </c>
      <c r="BD11" s="125"/>
      <c r="BE11" s="136">
        <v>3.2321958094802499</v>
      </c>
    </row>
    <row r="12" spans="1:57" x14ac:dyDescent="0.25">
      <c r="A12" s="21" t="s">
        <v>21</v>
      </c>
      <c r="B12" s="3" t="str">
        <f t="shared" si="0"/>
        <v>Virginia Area</v>
      </c>
      <c r="C12" s="3"/>
      <c r="D12" s="24" t="s">
        <v>16</v>
      </c>
      <c r="E12" s="27" t="s">
        <v>17</v>
      </c>
      <c r="F12" s="3"/>
      <c r="G12" s="131">
        <v>28.089077116395899</v>
      </c>
      <c r="H12" s="125">
        <v>29.906455065853699</v>
      </c>
      <c r="I12" s="125">
        <v>42.423325731837799</v>
      </c>
      <c r="J12" s="125">
        <v>49.2064969516451</v>
      </c>
      <c r="K12" s="125">
        <v>48.782985060734298</v>
      </c>
      <c r="L12" s="132">
        <v>39.681667985293402</v>
      </c>
      <c r="M12" s="125"/>
      <c r="N12" s="133">
        <v>46.544422208777398</v>
      </c>
      <c r="O12" s="134">
        <v>43.682226462512197</v>
      </c>
      <c r="P12" s="135">
        <v>45.113324335644798</v>
      </c>
      <c r="Q12" s="125"/>
      <c r="R12" s="136">
        <v>41.233569799679501</v>
      </c>
      <c r="S12" s="130"/>
      <c r="T12" s="131">
        <v>-24.643047022965401</v>
      </c>
      <c r="U12" s="125">
        <v>-34.032909612237198</v>
      </c>
      <c r="V12" s="125">
        <v>-18.2251260433578</v>
      </c>
      <c r="W12" s="125">
        <v>-5.7598787672394502</v>
      </c>
      <c r="X12" s="125">
        <v>-1.48533783963289</v>
      </c>
      <c r="Y12" s="132">
        <v>-16.007240549350499</v>
      </c>
      <c r="Z12" s="125"/>
      <c r="AA12" s="133">
        <v>6.4007178624060703</v>
      </c>
      <c r="AB12" s="134">
        <v>-1.53304814331481</v>
      </c>
      <c r="AC12" s="135">
        <v>2.4060166056686199</v>
      </c>
      <c r="AD12" s="125"/>
      <c r="AE12" s="136">
        <v>-11.005009760017799</v>
      </c>
      <c r="AF12" s="30"/>
      <c r="AG12" s="131">
        <v>33.380630604435801</v>
      </c>
      <c r="AH12" s="125">
        <v>43.279329154115402</v>
      </c>
      <c r="AI12" s="125">
        <v>48.500831579069697</v>
      </c>
      <c r="AJ12" s="125">
        <v>49.994184761749601</v>
      </c>
      <c r="AK12" s="125">
        <v>48.349053860736603</v>
      </c>
      <c r="AL12" s="132">
        <v>44.700805992021401</v>
      </c>
      <c r="AM12" s="125"/>
      <c r="AN12" s="133">
        <v>47.216245449576</v>
      </c>
      <c r="AO12" s="134">
        <v>42.835626475616699</v>
      </c>
      <c r="AP12" s="135">
        <v>45.0259359625963</v>
      </c>
      <c r="AQ12" s="125"/>
      <c r="AR12" s="136">
        <v>44.793700269328603</v>
      </c>
      <c r="AS12" s="130"/>
      <c r="AT12" s="131">
        <v>-5.7789189987862999</v>
      </c>
      <c r="AU12" s="125">
        <v>-7.0312752600776802</v>
      </c>
      <c r="AV12" s="125">
        <v>-3.53255509366757</v>
      </c>
      <c r="AW12" s="125">
        <v>1.0712675447367299</v>
      </c>
      <c r="AX12" s="125">
        <v>4.7073522237720402</v>
      </c>
      <c r="AY12" s="132">
        <v>-1.9276758802298</v>
      </c>
      <c r="AZ12" s="125"/>
      <c r="BA12" s="133">
        <v>4.6644056054774001</v>
      </c>
      <c r="BB12" s="134">
        <v>-2.9806588384223098</v>
      </c>
      <c r="BC12" s="135">
        <v>0.88300056801147797</v>
      </c>
      <c r="BD12" s="125"/>
      <c r="BE12" s="136">
        <v>-1.136506382826</v>
      </c>
    </row>
    <row r="13" spans="1:57" x14ac:dyDescent="0.25">
      <c r="A13" s="34" t="s">
        <v>22</v>
      </c>
      <c r="B13" s="2" t="s">
        <v>87</v>
      </c>
      <c r="C13" s="3"/>
      <c r="D13" s="24" t="s">
        <v>16</v>
      </c>
      <c r="E13" s="27" t="s">
        <v>17</v>
      </c>
      <c r="F13" s="3"/>
      <c r="G13" s="131">
        <v>36.732228971426998</v>
      </c>
      <c r="H13" s="125">
        <v>35.851501820522003</v>
      </c>
      <c r="I13" s="125">
        <v>40.5319627255816</v>
      </c>
      <c r="J13" s="125">
        <v>46.217457616658798</v>
      </c>
      <c r="K13" s="125">
        <v>48.832309197824102</v>
      </c>
      <c r="L13" s="132">
        <v>41.633092066402703</v>
      </c>
      <c r="M13" s="125"/>
      <c r="N13" s="133">
        <v>51.269075809537199</v>
      </c>
      <c r="O13" s="134">
        <v>52.2229764874943</v>
      </c>
      <c r="P13" s="135">
        <v>51.746026148515803</v>
      </c>
      <c r="Q13" s="125"/>
      <c r="R13" s="136">
        <v>44.5225018041493</v>
      </c>
      <c r="S13" s="130"/>
      <c r="T13" s="131">
        <v>-2.5937976554373199</v>
      </c>
      <c r="U13" s="125">
        <v>-16.0648922754552</v>
      </c>
      <c r="V13" s="125">
        <v>-15.8969486006936</v>
      </c>
      <c r="W13" s="125">
        <v>-5.5445340149784599</v>
      </c>
      <c r="X13" s="125">
        <v>4.1847276330604304</v>
      </c>
      <c r="Y13" s="132">
        <v>-7.2421832422781698</v>
      </c>
      <c r="Z13" s="125"/>
      <c r="AA13" s="133">
        <v>7.5422889775814701</v>
      </c>
      <c r="AB13" s="134">
        <v>-13.684011076721401</v>
      </c>
      <c r="AC13" s="135">
        <v>-4.32948895140958</v>
      </c>
      <c r="AD13" s="125"/>
      <c r="AE13" s="136">
        <v>-6.29483481079677</v>
      </c>
      <c r="AF13" s="30"/>
      <c r="AG13" s="131">
        <v>42.668982359008702</v>
      </c>
      <c r="AH13" s="125">
        <v>52.132611589628702</v>
      </c>
      <c r="AI13" s="125">
        <v>57.290904442426502</v>
      </c>
      <c r="AJ13" s="125">
        <v>56.148119087711201</v>
      </c>
      <c r="AK13" s="125">
        <v>50.4983293514004</v>
      </c>
      <c r="AL13" s="132">
        <v>51.7477893660351</v>
      </c>
      <c r="AM13" s="125"/>
      <c r="AN13" s="133">
        <v>49.7181055990972</v>
      </c>
      <c r="AO13" s="134">
        <v>51.591303811194599</v>
      </c>
      <c r="AP13" s="135">
        <v>50.654704705145903</v>
      </c>
      <c r="AQ13" s="125"/>
      <c r="AR13" s="136">
        <v>51.435479462923901</v>
      </c>
      <c r="AS13" s="130"/>
      <c r="AT13" s="131">
        <v>-1.8705150002884301</v>
      </c>
      <c r="AU13" s="125">
        <v>-0.71192756257540202</v>
      </c>
      <c r="AV13" s="125">
        <v>0.83975059632835902</v>
      </c>
      <c r="AW13" s="125">
        <v>1.8066212417237499</v>
      </c>
      <c r="AX13" s="125">
        <v>0.39575544003274299</v>
      </c>
      <c r="AY13" s="132">
        <v>0.18795027692562899</v>
      </c>
      <c r="AZ13" s="125"/>
      <c r="BA13" s="133">
        <v>7.7740917963288594E-2</v>
      </c>
      <c r="BB13" s="134">
        <v>-4.5496298294897803</v>
      </c>
      <c r="BC13" s="135">
        <v>-2.3334372529665099</v>
      </c>
      <c r="BD13" s="125"/>
      <c r="BE13" s="136">
        <v>-0.53457788328889</v>
      </c>
    </row>
    <row r="14" spans="1:57" x14ac:dyDescent="0.25">
      <c r="A14" s="21" t="s">
        <v>23</v>
      </c>
      <c r="B14" s="3" t="str">
        <f t="shared" si="0"/>
        <v>Arlington, VA</v>
      </c>
      <c r="C14" s="3"/>
      <c r="D14" s="24" t="s">
        <v>16</v>
      </c>
      <c r="E14" s="27" t="s">
        <v>17</v>
      </c>
      <c r="F14" s="3"/>
      <c r="G14" s="131">
        <v>28.745356995460099</v>
      </c>
      <c r="H14" s="125">
        <v>29.003301692117201</v>
      </c>
      <c r="I14" s="125">
        <v>36.256706562113003</v>
      </c>
      <c r="J14" s="125">
        <v>42.075938918695797</v>
      </c>
      <c r="K14" s="125">
        <v>45.4601733388361</v>
      </c>
      <c r="L14" s="132">
        <v>36.308295501444398</v>
      </c>
      <c r="M14" s="125"/>
      <c r="N14" s="133">
        <v>47.915806851011098</v>
      </c>
      <c r="O14" s="134">
        <v>48.9475856376392</v>
      </c>
      <c r="P14" s="135">
        <v>48.431696244325202</v>
      </c>
      <c r="Q14" s="125"/>
      <c r="R14" s="136">
        <v>39.772124285124598</v>
      </c>
      <c r="S14" s="130"/>
      <c r="T14" s="131">
        <v>-12.4725102104932</v>
      </c>
      <c r="U14" s="125">
        <v>-30.1093983092988</v>
      </c>
      <c r="V14" s="125">
        <v>-18.938869665513199</v>
      </c>
      <c r="W14" s="125">
        <v>-8.1324622662761801</v>
      </c>
      <c r="X14" s="125">
        <v>7.8052361145094196</v>
      </c>
      <c r="Y14" s="132">
        <v>-12.3143626034087</v>
      </c>
      <c r="Z14" s="125"/>
      <c r="AA14" s="133">
        <v>16.4493480441323</v>
      </c>
      <c r="AB14" s="134">
        <v>-6.6876475216365003</v>
      </c>
      <c r="AC14" s="135">
        <v>3.4832451499118098</v>
      </c>
      <c r="AD14" s="125"/>
      <c r="AE14" s="136">
        <v>-7.39584048321779</v>
      </c>
      <c r="AF14" s="30"/>
      <c r="AG14" s="131">
        <v>42.434482047049102</v>
      </c>
      <c r="AH14" s="125">
        <v>55.316240198101497</v>
      </c>
      <c r="AI14" s="125">
        <v>61.254127115146503</v>
      </c>
      <c r="AJ14" s="125">
        <v>59.551692117210003</v>
      </c>
      <c r="AK14" s="125">
        <v>51.723070573668998</v>
      </c>
      <c r="AL14" s="132">
        <v>54.055922410235198</v>
      </c>
      <c r="AM14" s="125"/>
      <c r="AN14" s="133">
        <v>46.933037556747799</v>
      </c>
      <c r="AO14" s="134">
        <v>46.726681799422202</v>
      </c>
      <c r="AP14" s="135">
        <v>46.829859678085</v>
      </c>
      <c r="AQ14" s="125"/>
      <c r="AR14" s="136">
        <v>51.991333058192303</v>
      </c>
      <c r="AS14" s="130"/>
      <c r="AT14" s="131">
        <v>2.1484011176653199</v>
      </c>
      <c r="AU14" s="125">
        <v>0.69493355871718998</v>
      </c>
      <c r="AV14" s="125">
        <v>2.74749048113534</v>
      </c>
      <c r="AW14" s="125">
        <v>3.9627144594046899</v>
      </c>
      <c r="AX14" s="125">
        <v>-0.59981162940564103</v>
      </c>
      <c r="AY14" s="132">
        <v>1.8348980504208201</v>
      </c>
      <c r="AZ14" s="125"/>
      <c r="BA14" s="133">
        <v>-4.3123849592427002</v>
      </c>
      <c r="BB14" s="134">
        <v>-5.5132484873774201</v>
      </c>
      <c r="BC14" s="135">
        <v>-4.9152853065179203</v>
      </c>
      <c r="BD14" s="125"/>
      <c r="BE14" s="136">
        <v>7.7969393469000002E-3</v>
      </c>
    </row>
    <row r="15" spans="1:57" x14ac:dyDescent="0.25">
      <c r="A15" s="21" t="s">
        <v>24</v>
      </c>
      <c r="B15" s="3" t="str">
        <f t="shared" si="0"/>
        <v>Suburban Virginia Area</v>
      </c>
      <c r="C15" s="3"/>
      <c r="D15" s="24" t="s">
        <v>16</v>
      </c>
      <c r="E15" s="27" t="s">
        <v>17</v>
      </c>
      <c r="F15" s="3"/>
      <c r="G15" s="131">
        <v>36.986986986986899</v>
      </c>
      <c r="H15" s="125">
        <v>35.097597597597499</v>
      </c>
      <c r="I15" s="125">
        <v>36.6991991991991</v>
      </c>
      <c r="J15" s="125">
        <v>42.905405405405403</v>
      </c>
      <c r="K15" s="125">
        <v>44.331831831831799</v>
      </c>
      <c r="L15" s="132">
        <v>39.204204204204203</v>
      </c>
      <c r="M15" s="125"/>
      <c r="N15" s="133">
        <v>43.493493493493403</v>
      </c>
      <c r="O15" s="134">
        <v>43.243243243243199</v>
      </c>
      <c r="P15" s="135">
        <v>43.368368368368301</v>
      </c>
      <c r="Q15" s="125"/>
      <c r="R15" s="136">
        <v>40.393965393965303</v>
      </c>
      <c r="S15" s="130"/>
      <c r="T15" s="131">
        <v>-7.3528548339631401</v>
      </c>
      <c r="U15" s="125">
        <v>-11.768011239842201</v>
      </c>
      <c r="V15" s="125">
        <v>-18.6941038747213</v>
      </c>
      <c r="W15" s="125">
        <v>-7.5914210931228201</v>
      </c>
      <c r="X15" s="125">
        <v>0.12780057799525599</v>
      </c>
      <c r="Y15" s="132">
        <v>-9.0574295303034305</v>
      </c>
      <c r="Z15" s="125"/>
      <c r="AA15" s="133">
        <v>-3.1793385966715002</v>
      </c>
      <c r="AB15" s="134">
        <v>-22.2180319854738</v>
      </c>
      <c r="AC15" s="135">
        <v>-13.7095291661534</v>
      </c>
      <c r="AD15" s="125"/>
      <c r="AE15" s="136">
        <v>-10.536941423037501</v>
      </c>
      <c r="AF15" s="30"/>
      <c r="AG15" s="131">
        <v>39.911786786786699</v>
      </c>
      <c r="AH15" s="125">
        <v>48.792542542542499</v>
      </c>
      <c r="AI15" s="125">
        <v>51.670420420420399</v>
      </c>
      <c r="AJ15" s="125">
        <v>52.374249249249203</v>
      </c>
      <c r="AK15" s="125">
        <v>47.316066066066</v>
      </c>
      <c r="AL15" s="132">
        <v>48.013013013013001</v>
      </c>
      <c r="AM15" s="125"/>
      <c r="AN15" s="133">
        <v>45.576826826826803</v>
      </c>
      <c r="AO15" s="134">
        <v>47.306681681681603</v>
      </c>
      <c r="AP15" s="135">
        <v>46.441754254254199</v>
      </c>
      <c r="AQ15" s="125"/>
      <c r="AR15" s="136">
        <v>47.564081939081902</v>
      </c>
      <c r="AS15" s="130"/>
      <c r="AT15" s="131">
        <v>-5.1383874271198202</v>
      </c>
      <c r="AU15" s="125">
        <v>-0.53594300061830602</v>
      </c>
      <c r="AV15" s="125">
        <v>-1.1874185311685299</v>
      </c>
      <c r="AW15" s="125">
        <v>2.2441699569582898</v>
      </c>
      <c r="AX15" s="125">
        <v>1.2347121210652701</v>
      </c>
      <c r="AY15" s="132">
        <v>-0.54646305408829399</v>
      </c>
      <c r="AZ15" s="125"/>
      <c r="BA15" s="133">
        <v>-4.5618435612419201</v>
      </c>
      <c r="BB15" s="134">
        <v>-6.6009186169790199</v>
      </c>
      <c r="BC15" s="135">
        <v>-5.6113718645652897</v>
      </c>
      <c r="BD15" s="125"/>
      <c r="BE15" s="136">
        <v>-2.0132956782764899</v>
      </c>
    </row>
    <row r="16" spans="1:57" x14ac:dyDescent="0.25">
      <c r="A16" s="21" t="s">
        <v>25</v>
      </c>
      <c r="B16" s="3" t="str">
        <f t="shared" si="0"/>
        <v>Alexandria, VA</v>
      </c>
      <c r="C16" s="3"/>
      <c r="D16" s="24" t="s">
        <v>16</v>
      </c>
      <c r="E16" s="27" t="s">
        <v>17</v>
      </c>
      <c r="F16" s="3"/>
      <c r="G16" s="131">
        <v>41.382113821138198</v>
      </c>
      <c r="H16" s="125">
        <v>40.069686411149803</v>
      </c>
      <c r="I16" s="125">
        <v>41.010452961672399</v>
      </c>
      <c r="J16" s="125">
        <v>45.261324041811797</v>
      </c>
      <c r="K16" s="125">
        <v>46.1440185830429</v>
      </c>
      <c r="L16" s="132">
        <v>42.773519163762998</v>
      </c>
      <c r="M16" s="125"/>
      <c r="N16" s="133">
        <v>48.164924506387898</v>
      </c>
      <c r="O16" s="134">
        <v>52.903600464576002</v>
      </c>
      <c r="P16" s="135">
        <v>50.534262485481896</v>
      </c>
      <c r="Q16" s="125"/>
      <c r="R16" s="136">
        <v>44.990874398539901</v>
      </c>
      <c r="S16" s="130"/>
      <c r="T16" s="131">
        <v>2.6188505614769899</v>
      </c>
      <c r="U16" s="125">
        <v>-6.8219024351679201</v>
      </c>
      <c r="V16" s="125">
        <v>-8.0192562877247209</v>
      </c>
      <c r="W16" s="125">
        <v>-0.47719328953773898</v>
      </c>
      <c r="X16" s="125">
        <v>3.6052183200355699</v>
      </c>
      <c r="Y16" s="132">
        <v>-1.86495903569074</v>
      </c>
      <c r="Z16" s="125"/>
      <c r="AA16" s="133">
        <v>-2.2983283727530499</v>
      </c>
      <c r="AB16" s="134">
        <v>-20.7342024773939</v>
      </c>
      <c r="AC16" s="135">
        <v>-12.9019807366713</v>
      </c>
      <c r="AD16" s="125"/>
      <c r="AE16" s="136">
        <v>-5.6998197485550399</v>
      </c>
      <c r="AF16" s="30"/>
      <c r="AG16" s="131">
        <v>41.7450638792102</v>
      </c>
      <c r="AH16" s="125">
        <v>50.182926829268197</v>
      </c>
      <c r="AI16" s="125">
        <v>55.270034843205501</v>
      </c>
      <c r="AJ16" s="125">
        <v>54.628339140534202</v>
      </c>
      <c r="AK16" s="125">
        <v>48.562717770034801</v>
      </c>
      <c r="AL16" s="132">
        <v>50.077816492450602</v>
      </c>
      <c r="AM16" s="125"/>
      <c r="AN16" s="133">
        <v>49.860627177700302</v>
      </c>
      <c r="AO16" s="134">
        <v>53.3739837398373</v>
      </c>
      <c r="AP16" s="135">
        <v>51.617305458768797</v>
      </c>
      <c r="AQ16" s="125"/>
      <c r="AR16" s="136">
        <v>50.517670482827199</v>
      </c>
      <c r="AS16" s="130"/>
      <c r="AT16" s="131">
        <v>2.6856481313867002</v>
      </c>
      <c r="AU16" s="125">
        <v>3.3796585545215598</v>
      </c>
      <c r="AV16" s="125">
        <v>4.4735431449167002</v>
      </c>
      <c r="AW16" s="125">
        <v>3.5984569868103198</v>
      </c>
      <c r="AX16" s="125">
        <v>-2.98999758988047</v>
      </c>
      <c r="AY16" s="132">
        <v>2.2458078770086098</v>
      </c>
      <c r="AZ16" s="125"/>
      <c r="BA16" s="133">
        <v>-4.3640965876084099</v>
      </c>
      <c r="BB16" s="134">
        <v>-8.9552018369932505</v>
      </c>
      <c r="BC16" s="135">
        <v>-6.7941159561692803</v>
      </c>
      <c r="BD16" s="125"/>
      <c r="BE16" s="136">
        <v>-0.56949457023920103</v>
      </c>
    </row>
    <row r="17" spans="1:57" x14ac:dyDescent="0.25">
      <c r="A17" s="21" t="s">
        <v>26</v>
      </c>
      <c r="B17" s="3" t="str">
        <f t="shared" si="0"/>
        <v>Fairfax/Tysons Corner, VA</v>
      </c>
      <c r="C17" s="3"/>
      <c r="D17" s="24" t="s">
        <v>16</v>
      </c>
      <c r="E17" s="27" t="s">
        <v>17</v>
      </c>
      <c r="F17" s="3"/>
      <c r="G17" s="131">
        <v>45.106874638937001</v>
      </c>
      <c r="H17" s="125">
        <v>42.946273830155903</v>
      </c>
      <c r="I17" s="125">
        <v>43.373772385904097</v>
      </c>
      <c r="J17" s="125">
        <v>46.135181975736501</v>
      </c>
      <c r="K17" s="125">
        <v>48.619295205083702</v>
      </c>
      <c r="L17" s="132">
        <v>45.236279607163397</v>
      </c>
      <c r="M17" s="125"/>
      <c r="N17" s="133">
        <v>52.882726747544702</v>
      </c>
      <c r="O17" s="134">
        <v>50.953206239168097</v>
      </c>
      <c r="P17" s="135">
        <v>51.917966493356403</v>
      </c>
      <c r="Q17" s="125"/>
      <c r="R17" s="136">
        <v>47.145333003218603</v>
      </c>
      <c r="S17" s="130"/>
      <c r="T17" s="131">
        <v>5.4443255335929299</v>
      </c>
      <c r="U17" s="125">
        <v>3.6122257391050501</v>
      </c>
      <c r="V17" s="125">
        <v>0.49708868209212698</v>
      </c>
      <c r="W17" s="125">
        <v>5.6227155603238703</v>
      </c>
      <c r="X17" s="125">
        <v>8.7212870038229706</v>
      </c>
      <c r="Y17" s="132">
        <v>4.81813315850723</v>
      </c>
      <c r="Z17" s="125"/>
      <c r="AA17" s="133">
        <v>8.3444879908268099</v>
      </c>
      <c r="AB17" s="134">
        <v>-11.9510689309583</v>
      </c>
      <c r="AC17" s="135">
        <v>-2.6650602180444798</v>
      </c>
      <c r="AD17" s="125"/>
      <c r="AE17" s="136">
        <v>2.3425063666945198</v>
      </c>
      <c r="AF17" s="30"/>
      <c r="AG17" s="131">
        <v>42.377238590410101</v>
      </c>
      <c r="AH17" s="125">
        <v>55.080878105141501</v>
      </c>
      <c r="AI17" s="125">
        <v>62.212593876371997</v>
      </c>
      <c r="AJ17" s="125">
        <v>61.5771230502599</v>
      </c>
      <c r="AK17" s="125">
        <v>53.405545927209701</v>
      </c>
      <c r="AL17" s="132">
        <v>54.930675909878602</v>
      </c>
      <c r="AM17" s="125"/>
      <c r="AN17" s="133">
        <v>51.406701328711698</v>
      </c>
      <c r="AO17" s="134">
        <v>52.564991334488703</v>
      </c>
      <c r="AP17" s="135">
        <v>51.9858463316002</v>
      </c>
      <c r="AQ17" s="125"/>
      <c r="AR17" s="136">
        <v>54.089296030370498</v>
      </c>
      <c r="AS17" s="130"/>
      <c r="AT17" s="131">
        <v>2.5825518213733099</v>
      </c>
      <c r="AU17" s="125">
        <v>7.3339155870062704</v>
      </c>
      <c r="AV17" s="125">
        <v>11.73348291089</v>
      </c>
      <c r="AW17" s="125">
        <v>12.3348454022555</v>
      </c>
      <c r="AX17" s="125">
        <v>11.1924923503122</v>
      </c>
      <c r="AY17" s="132">
        <v>9.3571514105499496</v>
      </c>
      <c r="AZ17" s="125"/>
      <c r="BA17" s="133">
        <v>8.4462412818992707</v>
      </c>
      <c r="BB17" s="134">
        <v>1.6814607451613299</v>
      </c>
      <c r="BC17" s="135">
        <v>4.9173307261353498</v>
      </c>
      <c r="BD17" s="125"/>
      <c r="BE17" s="136">
        <v>8.1009666513625405</v>
      </c>
    </row>
    <row r="18" spans="1:57" x14ac:dyDescent="0.25">
      <c r="A18" s="21" t="s">
        <v>27</v>
      </c>
      <c r="B18" s="3" t="str">
        <f t="shared" si="0"/>
        <v>I-95 Fredericksburg, VA</v>
      </c>
      <c r="C18" s="3"/>
      <c r="D18" s="24" t="s">
        <v>16</v>
      </c>
      <c r="E18" s="27" t="s">
        <v>17</v>
      </c>
      <c r="F18" s="3"/>
      <c r="G18" s="131">
        <v>40.087377494391298</v>
      </c>
      <c r="H18" s="125">
        <v>40.028338646829603</v>
      </c>
      <c r="I18" s="125">
        <v>46.463573031054402</v>
      </c>
      <c r="J18" s="125">
        <v>51.434643995749198</v>
      </c>
      <c r="K18" s="125">
        <v>48.931396859133301</v>
      </c>
      <c r="L18" s="132">
        <v>45.389066005431502</v>
      </c>
      <c r="M18" s="125"/>
      <c r="N18" s="133">
        <v>50.253867044515196</v>
      </c>
      <c r="O18" s="134">
        <v>49.616247490848899</v>
      </c>
      <c r="P18" s="135">
        <v>49.935057267682097</v>
      </c>
      <c r="Q18" s="125"/>
      <c r="R18" s="136">
        <v>46.687920651788801</v>
      </c>
      <c r="S18" s="130"/>
      <c r="T18" s="131">
        <v>-10.545561728685101</v>
      </c>
      <c r="U18" s="125">
        <v>-17.693325271356901</v>
      </c>
      <c r="V18" s="125">
        <v>-16.024735430174101</v>
      </c>
      <c r="W18" s="125">
        <v>-3.5873768734859901</v>
      </c>
      <c r="X18" s="125">
        <v>-2.49802295695534</v>
      </c>
      <c r="Y18" s="132">
        <v>-10.0529414441</v>
      </c>
      <c r="Z18" s="125"/>
      <c r="AA18" s="133">
        <v>-0.94667194543421296</v>
      </c>
      <c r="AB18" s="134">
        <v>-9.1110200676050894</v>
      </c>
      <c r="AC18" s="135">
        <v>-5.1782897582742198</v>
      </c>
      <c r="AD18" s="125"/>
      <c r="AE18" s="136">
        <v>-8.6173444006726498</v>
      </c>
      <c r="AF18" s="30"/>
      <c r="AG18" s="131">
        <v>40.955248553548202</v>
      </c>
      <c r="AH18" s="125">
        <v>46.882748848742402</v>
      </c>
      <c r="AI18" s="125">
        <v>51.092218679891303</v>
      </c>
      <c r="AJ18" s="125">
        <v>54.132719329318597</v>
      </c>
      <c r="AK18" s="125">
        <v>50.498878261896301</v>
      </c>
      <c r="AL18" s="132">
        <v>48.712362734679402</v>
      </c>
      <c r="AM18" s="125"/>
      <c r="AN18" s="133">
        <v>51.921714488133098</v>
      </c>
      <c r="AO18" s="134">
        <v>51.3313260125162</v>
      </c>
      <c r="AP18" s="135">
        <v>51.626520250324702</v>
      </c>
      <c r="AQ18" s="125"/>
      <c r="AR18" s="136">
        <v>49.544979167720903</v>
      </c>
      <c r="AS18" s="130"/>
      <c r="AT18" s="131">
        <v>-8.5784778807345106</v>
      </c>
      <c r="AU18" s="125">
        <v>-6.4411203368671996</v>
      </c>
      <c r="AV18" s="125">
        <v>-4.3896982282028301</v>
      </c>
      <c r="AW18" s="125">
        <v>-1.78258829939296</v>
      </c>
      <c r="AX18" s="125">
        <v>-2.0085468612681101</v>
      </c>
      <c r="AY18" s="132">
        <v>-4.4839982612215001</v>
      </c>
      <c r="AZ18" s="125"/>
      <c r="BA18" s="133">
        <v>2.52167407592027</v>
      </c>
      <c r="BB18" s="134">
        <v>-2.3997008439315599</v>
      </c>
      <c r="BC18" s="135">
        <v>1.4537076742722799E-2</v>
      </c>
      <c r="BD18" s="125"/>
      <c r="BE18" s="136">
        <v>-3.18758271479668</v>
      </c>
    </row>
    <row r="19" spans="1:57" x14ac:dyDescent="0.25">
      <c r="A19" s="21" t="s">
        <v>28</v>
      </c>
      <c r="B19" s="3" t="str">
        <f t="shared" si="0"/>
        <v>Dulles Airport Area, VA</v>
      </c>
      <c r="C19" s="3"/>
      <c r="D19" s="24" t="s">
        <v>16</v>
      </c>
      <c r="E19" s="27" t="s">
        <v>17</v>
      </c>
      <c r="F19" s="3"/>
      <c r="G19" s="131">
        <v>41.130715234300801</v>
      </c>
      <c r="H19" s="125">
        <v>39.347372415101397</v>
      </c>
      <c r="I19" s="125">
        <v>42.088787706317497</v>
      </c>
      <c r="J19" s="125">
        <v>44.118763043065798</v>
      </c>
      <c r="K19" s="125">
        <v>47.249098842724301</v>
      </c>
      <c r="L19" s="132">
        <v>42.786947448302001</v>
      </c>
      <c r="M19" s="125"/>
      <c r="N19" s="133">
        <v>49.165243786757699</v>
      </c>
      <c r="O19" s="134">
        <v>46.983494593056299</v>
      </c>
      <c r="P19" s="135">
        <v>48.074369189907003</v>
      </c>
      <c r="Q19" s="125"/>
      <c r="R19" s="136">
        <v>44.297639374474798</v>
      </c>
      <c r="S19" s="130"/>
      <c r="T19" s="131">
        <v>-1.23006833712984</v>
      </c>
      <c r="U19" s="125">
        <v>-12.636899747261999</v>
      </c>
      <c r="V19" s="125">
        <v>-10.1276078590236</v>
      </c>
      <c r="W19" s="125">
        <v>-3.1041666666666599</v>
      </c>
      <c r="X19" s="125">
        <v>4.4891965596811403</v>
      </c>
      <c r="Y19" s="132">
        <v>-4.6062092885542603</v>
      </c>
      <c r="Z19" s="125"/>
      <c r="AA19" s="133">
        <v>8.1594323873121795</v>
      </c>
      <c r="AB19" s="134">
        <v>-5.7469077069457599</v>
      </c>
      <c r="AC19" s="135">
        <v>0.88583656812978895</v>
      </c>
      <c r="AD19" s="125"/>
      <c r="AE19" s="136">
        <v>-2.9683279408708998</v>
      </c>
      <c r="AF19" s="30"/>
      <c r="AG19" s="131">
        <v>48.171599317017602</v>
      </c>
      <c r="AH19" s="125">
        <v>60.688199582621799</v>
      </c>
      <c r="AI19" s="125">
        <v>66.474577878960304</v>
      </c>
      <c r="AJ19" s="125">
        <v>63.503130335799597</v>
      </c>
      <c r="AK19" s="125">
        <v>57.152343008916702</v>
      </c>
      <c r="AL19" s="132">
        <v>59.197970024663199</v>
      </c>
      <c r="AM19" s="125"/>
      <c r="AN19" s="133">
        <v>49.554164295200103</v>
      </c>
      <c r="AO19" s="134">
        <v>51.726427622841904</v>
      </c>
      <c r="AP19" s="135">
        <v>50.640295959021003</v>
      </c>
      <c r="AQ19" s="125"/>
      <c r="AR19" s="136">
        <v>56.752920291622601</v>
      </c>
      <c r="AS19" s="130"/>
      <c r="AT19" s="131">
        <v>2.2603705195328199</v>
      </c>
      <c r="AU19" s="125">
        <v>2.7503412832249201</v>
      </c>
      <c r="AV19" s="125">
        <v>3.5232854452117999</v>
      </c>
      <c r="AW19" s="125">
        <v>0.59353869271224602</v>
      </c>
      <c r="AX19" s="125">
        <v>1.9803656059580199</v>
      </c>
      <c r="AY19" s="132">
        <v>2.22278642740726</v>
      </c>
      <c r="AZ19" s="125"/>
      <c r="BA19" s="133">
        <v>-1.3129309530556299</v>
      </c>
      <c r="BB19" s="134">
        <v>-0.28799999999999998</v>
      </c>
      <c r="BC19" s="135">
        <v>-0.79212060675044704</v>
      </c>
      <c r="BD19" s="125"/>
      <c r="BE19" s="136">
        <v>1.4368929687310701</v>
      </c>
    </row>
    <row r="20" spans="1:57" x14ac:dyDescent="0.25">
      <c r="A20" s="21" t="s">
        <v>29</v>
      </c>
      <c r="B20" s="3" t="str">
        <f t="shared" si="0"/>
        <v>Williamsburg, VA</v>
      </c>
      <c r="C20" s="3"/>
      <c r="D20" s="24" t="s">
        <v>16</v>
      </c>
      <c r="E20" s="27" t="s">
        <v>17</v>
      </c>
      <c r="F20" s="3"/>
      <c r="G20" s="131">
        <v>41.500065333856</v>
      </c>
      <c r="H20" s="125">
        <v>38.795243695282799</v>
      </c>
      <c r="I20" s="125">
        <v>46.543839017378801</v>
      </c>
      <c r="J20" s="125">
        <v>56.239383248399299</v>
      </c>
      <c r="K20" s="125">
        <v>63.8834444008885</v>
      </c>
      <c r="L20" s="132">
        <v>49.392395139161103</v>
      </c>
      <c r="M20" s="125"/>
      <c r="N20" s="133">
        <v>57.676728080491301</v>
      </c>
      <c r="O20" s="134">
        <v>52.149483862537501</v>
      </c>
      <c r="P20" s="135">
        <v>54.913105971514398</v>
      </c>
      <c r="Q20" s="125"/>
      <c r="R20" s="136">
        <v>50.969741091262001</v>
      </c>
      <c r="S20" s="130"/>
      <c r="T20" s="131">
        <v>-1.12426402351484</v>
      </c>
      <c r="U20" s="125">
        <v>-21.160035383767699</v>
      </c>
      <c r="V20" s="125">
        <v>-23.977408708724301</v>
      </c>
      <c r="W20" s="125">
        <v>-11.8626278000452</v>
      </c>
      <c r="X20" s="125">
        <v>3.5969570250768799</v>
      </c>
      <c r="Y20" s="132">
        <v>-11.1255533211953</v>
      </c>
      <c r="Z20" s="125"/>
      <c r="AA20" s="133">
        <v>-0.13597553674716301</v>
      </c>
      <c r="AB20" s="134">
        <v>-3.1725212798325599</v>
      </c>
      <c r="AC20" s="135">
        <v>-1.60123608735611</v>
      </c>
      <c r="AD20" s="125"/>
      <c r="AE20" s="136">
        <v>-8.3962422558200398</v>
      </c>
      <c r="AF20" s="30"/>
      <c r="AG20" s="131">
        <v>36.763360773552797</v>
      </c>
      <c r="AH20" s="125">
        <v>38.164771984842503</v>
      </c>
      <c r="AI20" s="125">
        <v>40.170521364170902</v>
      </c>
      <c r="AJ20" s="125">
        <v>43.335946687573497</v>
      </c>
      <c r="AK20" s="125">
        <v>48.131451718280402</v>
      </c>
      <c r="AL20" s="132">
        <v>41.313210505683998</v>
      </c>
      <c r="AM20" s="125"/>
      <c r="AN20" s="133">
        <v>55.341042728341797</v>
      </c>
      <c r="AO20" s="134">
        <v>60.286815627858303</v>
      </c>
      <c r="AP20" s="135">
        <v>57.813929178099997</v>
      </c>
      <c r="AQ20" s="125"/>
      <c r="AR20" s="136">
        <v>46.0277015549457</v>
      </c>
      <c r="AS20" s="130"/>
      <c r="AT20" s="131">
        <v>-7.4695598382181201</v>
      </c>
      <c r="AU20" s="125">
        <v>-9.0566739701848196</v>
      </c>
      <c r="AV20" s="125">
        <v>-9.1894358824204705</v>
      </c>
      <c r="AW20" s="125">
        <v>-3.3533374082883101</v>
      </c>
      <c r="AX20" s="125">
        <v>9.0634823246221501</v>
      </c>
      <c r="AY20" s="132">
        <v>-3.8794993508664302</v>
      </c>
      <c r="AZ20" s="125"/>
      <c r="BA20" s="133">
        <v>5.4102058450514301</v>
      </c>
      <c r="BB20" s="134">
        <v>5.9319577044632696</v>
      </c>
      <c r="BC20" s="135">
        <v>5.6815973435475202</v>
      </c>
      <c r="BD20" s="125"/>
      <c r="BE20" s="136">
        <v>-0.65394686761631704</v>
      </c>
    </row>
    <row r="21" spans="1:57" x14ac:dyDescent="0.25">
      <c r="A21" s="21" t="s">
        <v>30</v>
      </c>
      <c r="B21" s="3" t="str">
        <f t="shared" si="0"/>
        <v>Virginia Beach, VA</v>
      </c>
      <c r="C21" s="3"/>
      <c r="D21" s="24" t="s">
        <v>16</v>
      </c>
      <c r="E21" s="27" t="s">
        <v>17</v>
      </c>
      <c r="F21" s="3"/>
      <c r="G21" s="131">
        <v>35.9795950900685</v>
      </c>
      <c r="H21" s="125">
        <v>33.532600031882602</v>
      </c>
      <c r="I21" s="125">
        <v>35.716563047983399</v>
      </c>
      <c r="J21" s="125">
        <v>39.446835644826997</v>
      </c>
      <c r="K21" s="125">
        <v>42.300334768053503</v>
      </c>
      <c r="L21" s="132">
        <v>37.395185716562999</v>
      </c>
      <c r="M21" s="125"/>
      <c r="N21" s="133">
        <v>44.9545671927307</v>
      </c>
      <c r="O21" s="134">
        <v>47.401562250916598</v>
      </c>
      <c r="P21" s="135">
        <v>46.178064721823603</v>
      </c>
      <c r="Q21" s="125"/>
      <c r="R21" s="136">
        <v>39.904579718066003</v>
      </c>
      <c r="S21" s="130"/>
      <c r="T21" s="131">
        <v>-1.4162295563713401</v>
      </c>
      <c r="U21" s="125">
        <v>-8.0391585501418792</v>
      </c>
      <c r="V21" s="125">
        <v>-6.9193272290865702</v>
      </c>
      <c r="W21" s="125">
        <v>-1.94100880343718</v>
      </c>
      <c r="X21" s="125">
        <v>1.24302001314393</v>
      </c>
      <c r="Y21" s="132">
        <v>-3.29631634135343</v>
      </c>
      <c r="Z21" s="125"/>
      <c r="AA21" s="133">
        <v>1.74449995356423</v>
      </c>
      <c r="AB21" s="134">
        <v>-19.589666019134899</v>
      </c>
      <c r="AC21" s="135">
        <v>-10.449810419811699</v>
      </c>
      <c r="AD21" s="125"/>
      <c r="AE21" s="136">
        <v>-5.7782453009898296</v>
      </c>
      <c r="AF21" s="30"/>
      <c r="AG21" s="131">
        <v>32.026143790849602</v>
      </c>
      <c r="AH21" s="125">
        <v>35.987565758010497</v>
      </c>
      <c r="AI21" s="125">
        <v>39.199744938625798</v>
      </c>
      <c r="AJ21" s="125">
        <v>39.395026303204197</v>
      </c>
      <c r="AK21" s="125">
        <v>40.168181093575598</v>
      </c>
      <c r="AL21" s="132">
        <v>37.355332376853099</v>
      </c>
      <c r="AM21" s="125"/>
      <c r="AN21" s="133">
        <v>46.423162761039301</v>
      </c>
      <c r="AO21" s="134">
        <v>49.563605930176898</v>
      </c>
      <c r="AP21" s="135">
        <v>47.993384345608099</v>
      </c>
      <c r="AQ21" s="125"/>
      <c r="AR21" s="136">
        <v>40.394775796497399</v>
      </c>
      <c r="AS21" s="130"/>
      <c r="AT21" s="131">
        <v>-8.3447403044541399</v>
      </c>
      <c r="AU21" s="125">
        <v>-6.6966594606057797</v>
      </c>
      <c r="AV21" s="125">
        <v>-0.22693018617108801</v>
      </c>
      <c r="AW21" s="125">
        <v>-9.7225927366200698E-2</v>
      </c>
      <c r="AX21" s="125">
        <v>0.60624639458337404</v>
      </c>
      <c r="AY21" s="132">
        <v>-2.8026209551637198</v>
      </c>
      <c r="AZ21" s="125"/>
      <c r="BA21" s="133">
        <v>-0.36378900592463698</v>
      </c>
      <c r="BB21" s="134">
        <v>-5.84825575114112</v>
      </c>
      <c r="BC21" s="135">
        <v>-3.27319548398994</v>
      </c>
      <c r="BD21" s="125"/>
      <c r="BE21" s="136">
        <v>-2.9614061916121202</v>
      </c>
    </row>
    <row r="22" spans="1:57" x14ac:dyDescent="0.25">
      <c r="A22" s="34" t="s">
        <v>31</v>
      </c>
      <c r="B22" s="3" t="str">
        <f t="shared" si="0"/>
        <v>Norfolk/Portsmouth, VA</v>
      </c>
      <c r="C22" s="3"/>
      <c r="D22" s="24" t="s">
        <v>16</v>
      </c>
      <c r="E22" s="27" t="s">
        <v>17</v>
      </c>
      <c r="F22" s="3"/>
      <c r="G22" s="131">
        <v>33.567539083084398</v>
      </c>
      <c r="H22" s="125">
        <v>32.1096082908835</v>
      </c>
      <c r="I22" s="125">
        <v>35.938872299314902</v>
      </c>
      <c r="J22" s="125">
        <v>36.571227823643</v>
      </c>
      <c r="K22" s="125">
        <v>40.997716493939897</v>
      </c>
      <c r="L22" s="132">
        <v>35.8369927981731</v>
      </c>
      <c r="M22" s="125"/>
      <c r="N22" s="133">
        <v>42.806955910767599</v>
      </c>
      <c r="O22" s="134">
        <v>46.495696469348303</v>
      </c>
      <c r="P22" s="135">
        <v>44.651326190057901</v>
      </c>
      <c r="Q22" s="125"/>
      <c r="R22" s="136">
        <v>38.355373767283098</v>
      </c>
      <c r="S22" s="130"/>
      <c r="T22" s="131">
        <v>-15.043827273936399</v>
      </c>
      <c r="U22" s="125">
        <v>-15.2282512097824</v>
      </c>
      <c r="V22" s="125">
        <v>-9.52496190725312</v>
      </c>
      <c r="W22" s="125">
        <v>-11.3065919164139</v>
      </c>
      <c r="X22" s="125">
        <v>-3.1303435933972299</v>
      </c>
      <c r="Y22" s="132">
        <v>-10.7055843953765</v>
      </c>
      <c r="Z22" s="125"/>
      <c r="AA22" s="133">
        <v>-5.9964533008914902</v>
      </c>
      <c r="AB22" s="134">
        <v>-21.769581938063599</v>
      </c>
      <c r="AC22" s="135">
        <v>-14.927079941820899</v>
      </c>
      <c r="AD22" s="125"/>
      <c r="AE22" s="136">
        <v>-12.1554571257326</v>
      </c>
      <c r="AF22" s="30"/>
      <c r="AG22" s="131">
        <v>40.391709116458799</v>
      </c>
      <c r="AH22" s="125">
        <v>47.224661865448702</v>
      </c>
      <c r="AI22" s="125">
        <v>49.262251888283799</v>
      </c>
      <c r="AJ22" s="125">
        <v>48.401545757948298</v>
      </c>
      <c r="AK22" s="125">
        <v>48.0282803442824</v>
      </c>
      <c r="AL22" s="132">
        <v>46.661689794484403</v>
      </c>
      <c r="AM22" s="125"/>
      <c r="AN22" s="133">
        <v>51.080274020727202</v>
      </c>
      <c r="AO22" s="134">
        <v>51.998067802564499</v>
      </c>
      <c r="AP22" s="135">
        <v>51.539170911645797</v>
      </c>
      <c r="AQ22" s="125"/>
      <c r="AR22" s="136">
        <v>48.055255827959101</v>
      </c>
      <c r="AS22" s="130"/>
      <c r="AT22" s="131">
        <v>-11.5051546224466</v>
      </c>
      <c r="AU22" s="125">
        <v>-6.9564640574127496</v>
      </c>
      <c r="AV22" s="125">
        <v>-6.6186869542546898</v>
      </c>
      <c r="AW22" s="125">
        <v>-7.7818917307976303</v>
      </c>
      <c r="AX22" s="125">
        <v>-3.98561007299825</v>
      </c>
      <c r="AY22" s="132">
        <v>-7.2922830429664103</v>
      </c>
      <c r="AZ22" s="125"/>
      <c r="BA22" s="133">
        <v>-6.7664198409558196</v>
      </c>
      <c r="BB22" s="134">
        <v>-8.5020474743960293</v>
      </c>
      <c r="BC22" s="135">
        <v>-7.6501126733283398</v>
      </c>
      <c r="BD22" s="125"/>
      <c r="BE22" s="136">
        <v>-7.4022263926585596</v>
      </c>
    </row>
    <row r="23" spans="1:57" x14ac:dyDescent="0.25">
      <c r="A23" s="35" t="s">
        <v>32</v>
      </c>
      <c r="B23" s="3" t="str">
        <f t="shared" si="0"/>
        <v>Newport News/Hampton, VA</v>
      </c>
      <c r="C23" s="3"/>
      <c r="D23" s="24" t="s">
        <v>16</v>
      </c>
      <c r="E23" s="27" t="s">
        <v>17</v>
      </c>
      <c r="F23" s="3"/>
      <c r="G23" s="131">
        <v>45.041024902835701</v>
      </c>
      <c r="H23" s="125">
        <v>42.478767813444598</v>
      </c>
      <c r="I23" s="125">
        <v>41.960558514466598</v>
      </c>
      <c r="J23" s="125">
        <v>43.443212897653602</v>
      </c>
      <c r="K23" s="125">
        <v>48.394990643443201</v>
      </c>
      <c r="L23" s="132">
        <v>44.263710954368698</v>
      </c>
      <c r="M23" s="125"/>
      <c r="N23" s="133">
        <v>49.085936375413802</v>
      </c>
      <c r="O23" s="134">
        <v>45.991075284295299</v>
      </c>
      <c r="P23" s="135">
        <v>47.5385058298546</v>
      </c>
      <c r="Q23" s="125"/>
      <c r="R23" s="136">
        <v>45.199366633079002</v>
      </c>
      <c r="S23" s="130"/>
      <c r="T23" s="131">
        <v>-8.6558549255975308</v>
      </c>
      <c r="U23" s="125">
        <v>-8.6529004123140005</v>
      </c>
      <c r="V23" s="125">
        <v>-12.0006155875295</v>
      </c>
      <c r="W23" s="125">
        <v>-16.686877390864499</v>
      </c>
      <c r="X23" s="125">
        <v>-8.5784679198903007</v>
      </c>
      <c r="Y23" s="132">
        <v>-10.965125438320101</v>
      </c>
      <c r="Z23" s="125"/>
      <c r="AA23" s="133">
        <v>-0.71351210003626897</v>
      </c>
      <c r="AB23" s="134">
        <v>-17.4299764663348</v>
      </c>
      <c r="AC23" s="135">
        <v>-9.5694624214018091</v>
      </c>
      <c r="AD23" s="125"/>
      <c r="AE23" s="136">
        <v>-10.550276873110599</v>
      </c>
      <c r="AF23" s="30"/>
      <c r="AG23" s="131">
        <v>45.739167986181002</v>
      </c>
      <c r="AH23" s="125">
        <v>50.255505973801597</v>
      </c>
      <c r="AI23" s="125">
        <v>51.842521951921597</v>
      </c>
      <c r="AJ23" s="125">
        <v>51.2523391391967</v>
      </c>
      <c r="AK23" s="125">
        <v>52.162804088095498</v>
      </c>
      <c r="AL23" s="132">
        <v>50.250467827839302</v>
      </c>
      <c r="AM23" s="125"/>
      <c r="AN23" s="133">
        <v>58.154599107528398</v>
      </c>
      <c r="AO23" s="134">
        <v>59.054268029365097</v>
      </c>
      <c r="AP23" s="135">
        <v>58.604433568446801</v>
      </c>
      <c r="AQ23" s="125"/>
      <c r="AR23" s="136">
        <v>52.6373151822986</v>
      </c>
      <c r="AS23" s="130"/>
      <c r="AT23" s="131">
        <v>-6.3930076088405903</v>
      </c>
      <c r="AU23" s="125">
        <v>-5.1927082525186501</v>
      </c>
      <c r="AV23" s="125">
        <v>-5.4215983925556097</v>
      </c>
      <c r="AW23" s="125">
        <v>-7.8233993815727096</v>
      </c>
      <c r="AX23" s="125">
        <v>-3.5649137752709099</v>
      </c>
      <c r="AY23" s="132">
        <v>-5.6785577945137602</v>
      </c>
      <c r="AZ23" s="125"/>
      <c r="BA23" s="133">
        <v>-1.0570787636100301</v>
      </c>
      <c r="BB23" s="134">
        <v>-5.8168129764651901</v>
      </c>
      <c r="BC23" s="135">
        <v>-3.5138522120628002</v>
      </c>
      <c r="BD23" s="125"/>
      <c r="BE23" s="136">
        <v>-5.0005673390191898</v>
      </c>
    </row>
    <row r="24" spans="1:57" x14ac:dyDescent="0.25">
      <c r="A24" s="36" t="s">
        <v>33</v>
      </c>
      <c r="B24" s="3" t="str">
        <f t="shared" si="0"/>
        <v>Chesapeake/Suffolk, VA</v>
      </c>
      <c r="C24" s="3"/>
      <c r="D24" s="25" t="s">
        <v>16</v>
      </c>
      <c r="E24" s="28" t="s">
        <v>17</v>
      </c>
      <c r="F24" s="3"/>
      <c r="G24" s="137">
        <v>47.601031814273398</v>
      </c>
      <c r="H24" s="138">
        <v>46.208082545141799</v>
      </c>
      <c r="I24" s="138">
        <v>44.333619948409201</v>
      </c>
      <c r="J24" s="138">
        <v>46.758383490971603</v>
      </c>
      <c r="K24" s="138">
        <v>49.0111779879621</v>
      </c>
      <c r="L24" s="139">
        <v>46.782459157351603</v>
      </c>
      <c r="M24" s="125"/>
      <c r="N24" s="140">
        <v>50.748065348237297</v>
      </c>
      <c r="O24" s="141">
        <v>49.871023215821097</v>
      </c>
      <c r="P24" s="142">
        <v>50.309544282029201</v>
      </c>
      <c r="Q24" s="125"/>
      <c r="R24" s="143">
        <v>47.7901977644024</v>
      </c>
      <c r="S24" s="130"/>
      <c r="T24" s="137">
        <v>-7.3858280093341202</v>
      </c>
      <c r="U24" s="138">
        <v>-7.2599086388074401</v>
      </c>
      <c r="V24" s="138">
        <v>-14.728146515085101</v>
      </c>
      <c r="W24" s="138">
        <v>-11.0207697343624</v>
      </c>
      <c r="X24" s="138">
        <v>-7.5632394074204896</v>
      </c>
      <c r="Y24" s="139">
        <v>-9.6111617171697503</v>
      </c>
      <c r="Z24" s="125"/>
      <c r="AA24" s="140">
        <v>-1.6970831583197199</v>
      </c>
      <c r="AB24" s="141">
        <v>-13.544814128431099</v>
      </c>
      <c r="AC24" s="142">
        <v>-7.9493687301807299</v>
      </c>
      <c r="AD24" s="125"/>
      <c r="AE24" s="143">
        <v>-9.1176777153875097</v>
      </c>
      <c r="AF24" s="31"/>
      <c r="AG24" s="137">
        <v>48.297506448839201</v>
      </c>
      <c r="AH24" s="138">
        <v>57.321582115219201</v>
      </c>
      <c r="AI24" s="138">
        <v>59.114359415305202</v>
      </c>
      <c r="AJ24" s="138">
        <v>58.069647463456498</v>
      </c>
      <c r="AK24" s="138">
        <v>54.643164230438501</v>
      </c>
      <c r="AL24" s="139">
        <v>55.489251934651698</v>
      </c>
      <c r="AM24" s="125"/>
      <c r="AN24" s="140">
        <v>54.892519346517602</v>
      </c>
      <c r="AO24" s="141">
        <v>56.315563198624197</v>
      </c>
      <c r="AP24" s="142">
        <v>55.604041272570903</v>
      </c>
      <c r="AQ24" s="125"/>
      <c r="AR24" s="143">
        <v>55.522048888342901</v>
      </c>
      <c r="AS24" s="75"/>
      <c r="AT24" s="137">
        <v>-12.1221728865416</v>
      </c>
      <c r="AU24" s="138">
        <v>-9.0352998845020398</v>
      </c>
      <c r="AV24" s="138">
        <v>-8.0193418445549298</v>
      </c>
      <c r="AW24" s="138">
        <v>-6.8086319014146897</v>
      </c>
      <c r="AX24" s="138">
        <v>-6.6149057204921702</v>
      </c>
      <c r="AY24" s="139">
        <v>-8.4545252242840903</v>
      </c>
      <c r="AZ24" s="125"/>
      <c r="BA24" s="140">
        <v>-5.8374578255961804</v>
      </c>
      <c r="BB24" s="141">
        <v>-7.7491303460671004</v>
      </c>
      <c r="BC24" s="142">
        <v>-6.81532440865114</v>
      </c>
      <c r="BD24" s="125"/>
      <c r="BE24" s="143">
        <v>-7.9914102040305304</v>
      </c>
    </row>
    <row r="25" spans="1:57" ht="13" x14ac:dyDescent="0.3">
      <c r="A25" s="35" t="s">
        <v>109</v>
      </c>
      <c r="B25" s="3" t="s">
        <v>109</v>
      </c>
      <c r="C25" s="9"/>
      <c r="D25" s="23" t="s">
        <v>16</v>
      </c>
      <c r="E25" s="26" t="s">
        <v>17</v>
      </c>
      <c r="F25" s="3"/>
      <c r="G25" s="122">
        <v>26.220497898480399</v>
      </c>
      <c r="H25" s="123">
        <v>26.0588425476883</v>
      </c>
      <c r="I25" s="123">
        <v>30.2295505981247</v>
      </c>
      <c r="J25" s="123">
        <v>33.1070158422243</v>
      </c>
      <c r="K25" s="123">
        <v>34.658907209828598</v>
      </c>
      <c r="L25" s="124">
        <v>30.054962819269299</v>
      </c>
      <c r="M25" s="125"/>
      <c r="N25" s="126">
        <v>37.956676365987697</v>
      </c>
      <c r="O25" s="127">
        <v>37.439379243452898</v>
      </c>
      <c r="P25" s="128">
        <v>37.698027804720297</v>
      </c>
      <c r="Q25" s="125"/>
      <c r="R25" s="129">
        <v>32.238695672255297</v>
      </c>
      <c r="S25" s="130"/>
      <c r="T25" s="122">
        <v>-0.123152709359605</v>
      </c>
      <c r="U25" s="123">
        <v>-9.6412556053811596</v>
      </c>
      <c r="V25" s="123">
        <v>-10.6972301814708</v>
      </c>
      <c r="W25" s="123">
        <v>-3.9399624765478398</v>
      </c>
      <c r="X25" s="123">
        <v>-6.21172353455818</v>
      </c>
      <c r="Y25" s="124">
        <v>-6.2903225806451601</v>
      </c>
      <c r="Z25" s="125"/>
      <c r="AA25" s="126">
        <v>-14.742193173565701</v>
      </c>
      <c r="AB25" s="127">
        <v>-35.343383584589603</v>
      </c>
      <c r="AC25" s="128">
        <v>-26.3888888888888</v>
      </c>
      <c r="AD25" s="125"/>
      <c r="AE25" s="129">
        <v>-14.1240157480314</v>
      </c>
      <c r="AF25" s="29"/>
      <c r="AG25" s="122">
        <v>37.4878758486905</v>
      </c>
      <c r="AH25" s="123">
        <v>46.395085677335899</v>
      </c>
      <c r="AI25" s="123">
        <v>55.447785321694099</v>
      </c>
      <c r="AJ25" s="123">
        <v>55.237633365664401</v>
      </c>
      <c r="AK25" s="123">
        <v>46.168768186226899</v>
      </c>
      <c r="AL25" s="124">
        <v>48.147429679922404</v>
      </c>
      <c r="AM25" s="125"/>
      <c r="AN25" s="126">
        <v>48.472356935014503</v>
      </c>
      <c r="AO25" s="127">
        <v>50.493048819915899</v>
      </c>
      <c r="AP25" s="128">
        <v>49.482702877465201</v>
      </c>
      <c r="AQ25" s="125"/>
      <c r="AR25" s="129">
        <v>48.528936307791703</v>
      </c>
      <c r="AS25" s="130"/>
      <c r="AT25" s="122">
        <v>19.814001549987001</v>
      </c>
      <c r="AU25" s="123">
        <v>6.5528123259699198</v>
      </c>
      <c r="AV25" s="123">
        <v>9.8127101008484008</v>
      </c>
      <c r="AW25" s="123">
        <v>10.5288694808345</v>
      </c>
      <c r="AX25" s="123">
        <v>8.6551264980026605</v>
      </c>
      <c r="AY25" s="124">
        <v>10.536277602523599</v>
      </c>
      <c r="AZ25" s="125"/>
      <c r="BA25" s="126">
        <v>10.993892282065501</v>
      </c>
      <c r="BB25" s="127">
        <v>-0.66783272380346603</v>
      </c>
      <c r="BC25" s="128">
        <v>4.7211768730756001</v>
      </c>
      <c r="BD25" s="125"/>
      <c r="BE25" s="129">
        <v>8.7765613272251901</v>
      </c>
    </row>
    <row r="26" spans="1:57" x14ac:dyDescent="0.25">
      <c r="A26" s="35" t="s">
        <v>43</v>
      </c>
      <c r="B26" s="3" t="str">
        <f t="shared" si="0"/>
        <v>Richmond North/Glen Allen, VA</v>
      </c>
      <c r="C26" s="10"/>
      <c r="D26" s="24" t="s">
        <v>16</v>
      </c>
      <c r="E26" s="27" t="s">
        <v>17</v>
      </c>
      <c r="F26" s="3"/>
      <c r="G26" s="131">
        <v>40.147225368063403</v>
      </c>
      <c r="H26" s="125">
        <v>39.490373725934298</v>
      </c>
      <c r="I26" s="125">
        <v>43.442808607021497</v>
      </c>
      <c r="J26" s="125">
        <v>46.908267270668098</v>
      </c>
      <c r="K26" s="125">
        <v>48.720271800679498</v>
      </c>
      <c r="L26" s="132">
        <v>43.741789354473298</v>
      </c>
      <c r="M26" s="125"/>
      <c r="N26" s="133">
        <v>49.388448471121102</v>
      </c>
      <c r="O26" s="134">
        <v>47.882219705549197</v>
      </c>
      <c r="P26" s="135">
        <v>48.635334088335199</v>
      </c>
      <c r="Q26" s="125"/>
      <c r="R26" s="136">
        <v>45.139944992719599</v>
      </c>
      <c r="S26" s="130"/>
      <c r="T26" s="131">
        <v>-9.6661284893639401</v>
      </c>
      <c r="U26" s="125">
        <v>-13.815601757296401</v>
      </c>
      <c r="V26" s="125">
        <v>-15.0997781114362</v>
      </c>
      <c r="W26" s="125">
        <v>-8.7401773234162796</v>
      </c>
      <c r="X26" s="125">
        <v>-4.6133935144447999</v>
      </c>
      <c r="Y26" s="132">
        <v>-10.3323421985046</v>
      </c>
      <c r="Z26" s="125"/>
      <c r="AA26" s="133">
        <v>-2.7098248817457802</v>
      </c>
      <c r="AB26" s="134">
        <v>-18.9006639575422</v>
      </c>
      <c r="AC26" s="135">
        <v>-11.4154948117997</v>
      </c>
      <c r="AD26" s="125"/>
      <c r="AE26" s="136">
        <v>-10.6685895814039</v>
      </c>
      <c r="AF26" s="30"/>
      <c r="AG26" s="131">
        <v>39.864099660249103</v>
      </c>
      <c r="AH26" s="125">
        <v>50.093431483578698</v>
      </c>
      <c r="AI26" s="125">
        <v>56.378822197055399</v>
      </c>
      <c r="AJ26" s="125">
        <v>56.3731596828992</v>
      </c>
      <c r="AK26" s="125">
        <v>51.441109852774602</v>
      </c>
      <c r="AL26" s="132">
        <v>50.830124575311402</v>
      </c>
      <c r="AM26" s="125"/>
      <c r="AN26" s="133">
        <v>52.751981879954599</v>
      </c>
      <c r="AO26" s="134">
        <v>55.056625141562797</v>
      </c>
      <c r="AP26" s="135">
        <v>53.904303510758702</v>
      </c>
      <c r="AQ26" s="125"/>
      <c r="AR26" s="136">
        <v>51.7084614140106</v>
      </c>
      <c r="AS26" s="130"/>
      <c r="AT26" s="131">
        <v>-4.3150836081327704</v>
      </c>
      <c r="AU26" s="125">
        <v>-2.4720660043606402</v>
      </c>
      <c r="AV26" s="125">
        <v>-0.48017448898225201</v>
      </c>
      <c r="AW26" s="125">
        <v>2.0487983110773502</v>
      </c>
      <c r="AX26" s="125">
        <v>0.65654250951801296</v>
      </c>
      <c r="AY26" s="132">
        <v>-0.73125646747375495</v>
      </c>
      <c r="AZ26" s="125"/>
      <c r="BA26" s="133">
        <v>3.3386142372261398</v>
      </c>
      <c r="BB26" s="134">
        <v>-0.65713552189254099</v>
      </c>
      <c r="BC26" s="135">
        <v>1.2586780603874801</v>
      </c>
      <c r="BD26" s="125"/>
      <c r="BE26" s="136">
        <v>-0.146786284505312</v>
      </c>
    </row>
    <row r="27" spans="1:57" x14ac:dyDescent="0.25">
      <c r="A27" s="21" t="s">
        <v>44</v>
      </c>
      <c r="B27" s="3" t="str">
        <f t="shared" si="0"/>
        <v>Richmond West/Midlothian, VA</v>
      </c>
      <c r="C27" s="3"/>
      <c r="D27" s="24" t="s">
        <v>16</v>
      </c>
      <c r="E27" s="27" t="s">
        <v>17</v>
      </c>
      <c r="F27" s="3"/>
      <c r="G27" s="131">
        <v>47.602739726027302</v>
      </c>
      <c r="H27" s="125">
        <v>43.253424657534197</v>
      </c>
      <c r="I27" s="125">
        <v>43.630136986301302</v>
      </c>
      <c r="J27" s="125">
        <v>45.616438356164302</v>
      </c>
      <c r="K27" s="125">
        <v>48.013698630136901</v>
      </c>
      <c r="L27" s="132">
        <v>45.623287671232802</v>
      </c>
      <c r="M27" s="125"/>
      <c r="N27" s="133">
        <v>49.9657534246575</v>
      </c>
      <c r="O27" s="134">
        <v>48.047945205479401</v>
      </c>
      <c r="P27" s="135">
        <v>49.006849315068401</v>
      </c>
      <c r="Q27" s="125"/>
      <c r="R27" s="136">
        <v>46.5900195694716</v>
      </c>
      <c r="S27" s="130"/>
      <c r="T27" s="131">
        <v>-11.689961880559</v>
      </c>
      <c r="U27" s="125">
        <v>-15.968063872255399</v>
      </c>
      <c r="V27" s="125">
        <v>-19.519898926089699</v>
      </c>
      <c r="W27" s="125">
        <v>-19.710669077757601</v>
      </c>
      <c r="X27" s="125">
        <v>-15.6438026474127</v>
      </c>
      <c r="Y27" s="132">
        <v>-16.539280791880699</v>
      </c>
      <c r="Z27" s="125"/>
      <c r="AA27" s="133">
        <v>-2.8628495339547202</v>
      </c>
      <c r="AB27" s="134">
        <v>-10.6938255887969</v>
      </c>
      <c r="AC27" s="135">
        <v>-6.8662544744549301</v>
      </c>
      <c r="AD27" s="125"/>
      <c r="AE27" s="136">
        <v>-13.850189976479101</v>
      </c>
      <c r="AF27" s="30"/>
      <c r="AG27" s="131">
        <v>44.255136986301302</v>
      </c>
      <c r="AH27" s="125">
        <v>50.530821917808197</v>
      </c>
      <c r="AI27" s="125">
        <v>54.109589041095802</v>
      </c>
      <c r="AJ27" s="125">
        <v>54.075342465753401</v>
      </c>
      <c r="AK27" s="125">
        <v>52.833904109589</v>
      </c>
      <c r="AL27" s="132">
        <v>51.160958904109499</v>
      </c>
      <c r="AM27" s="125"/>
      <c r="AN27" s="133">
        <v>54.777397260273901</v>
      </c>
      <c r="AO27" s="134">
        <v>57.080479452054703</v>
      </c>
      <c r="AP27" s="135">
        <v>55.928938356164302</v>
      </c>
      <c r="AQ27" s="125"/>
      <c r="AR27" s="136">
        <v>52.523238747553798</v>
      </c>
      <c r="AS27" s="130"/>
      <c r="AT27" s="131">
        <v>-4.7715549005158397</v>
      </c>
      <c r="AU27" s="125">
        <v>-6.7024976288333802</v>
      </c>
      <c r="AV27" s="125">
        <v>-5.3183520599250897</v>
      </c>
      <c r="AW27" s="125">
        <v>-7.6473168591899396</v>
      </c>
      <c r="AX27" s="125">
        <v>-3.84855095045185</v>
      </c>
      <c r="AY27" s="132">
        <v>-5.7059900271413202</v>
      </c>
      <c r="AZ27" s="125"/>
      <c r="BA27" s="133">
        <v>-2.7511779905760698</v>
      </c>
      <c r="BB27" s="134">
        <v>-4.6208869814020002</v>
      </c>
      <c r="BC27" s="135">
        <v>-3.7143488834844098</v>
      </c>
      <c r="BD27" s="125"/>
      <c r="BE27" s="136">
        <v>-5.1088277538393498</v>
      </c>
    </row>
    <row r="28" spans="1:57" x14ac:dyDescent="0.25">
      <c r="A28" s="21" t="s">
        <v>45</v>
      </c>
      <c r="B28" s="3" t="str">
        <f t="shared" si="0"/>
        <v>Petersburg/Chester, VA</v>
      </c>
      <c r="C28" s="3"/>
      <c r="D28" s="24" t="s">
        <v>16</v>
      </c>
      <c r="E28" s="27" t="s">
        <v>17</v>
      </c>
      <c r="F28" s="3"/>
      <c r="G28" s="131">
        <v>39.392796530265798</v>
      </c>
      <c r="H28" s="125">
        <v>39.864227795587396</v>
      </c>
      <c r="I28" s="125">
        <v>46.577409013765703</v>
      </c>
      <c r="J28" s="125">
        <v>49.896285121629198</v>
      </c>
      <c r="K28" s="125">
        <v>51.008862907788</v>
      </c>
      <c r="L28" s="132">
        <v>45.347916273807201</v>
      </c>
      <c r="M28" s="125"/>
      <c r="N28" s="133">
        <v>50.990005657175097</v>
      </c>
      <c r="O28" s="134">
        <v>48.1802753158589</v>
      </c>
      <c r="P28" s="135">
        <v>49.585140486516998</v>
      </c>
      <c r="Q28" s="125"/>
      <c r="R28" s="136">
        <v>46.558551763152899</v>
      </c>
      <c r="S28" s="130"/>
      <c r="T28" s="131">
        <v>-0.87839306687155605</v>
      </c>
      <c r="U28" s="125">
        <v>-8.9928005827772797</v>
      </c>
      <c r="V28" s="125">
        <v>-2.7283519248783299</v>
      </c>
      <c r="W28" s="125">
        <v>8.2352928389726596</v>
      </c>
      <c r="X28" s="125">
        <v>10.9684965570335</v>
      </c>
      <c r="Y28" s="132">
        <v>1.4513293336831401</v>
      </c>
      <c r="Z28" s="125"/>
      <c r="AA28" s="133">
        <v>14.326102045811</v>
      </c>
      <c r="AB28" s="134">
        <v>2.5290269140794801</v>
      </c>
      <c r="AC28" s="135">
        <v>8.2735620486773307</v>
      </c>
      <c r="AD28" s="125"/>
      <c r="AE28" s="136">
        <v>3.43446962295925</v>
      </c>
      <c r="AF28" s="30"/>
      <c r="AG28" s="131">
        <v>47.694701112577697</v>
      </c>
      <c r="AH28" s="125">
        <v>54.676598151989403</v>
      </c>
      <c r="AI28" s="125">
        <v>57.9483311333207</v>
      </c>
      <c r="AJ28" s="125">
        <v>58.745049971714103</v>
      </c>
      <c r="AK28" s="125">
        <v>55.897605129172099</v>
      </c>
      <c r="AL28" s="132">
        <v>54.992457099754802</v>
      </c>
      <c r="AM28" s="125"/>
      <c r="AN28" s="133">
        <v>54.200452574014697</v>
      </c>
      <c r="AO28" s="134">
        <v>51.136149349424798</v>
      </c>
      <c r="AP28" s="135">
        <v>52.668300961719702</v>
      </c>
      <c r="AQ28" s="125"/>
      <c r="AR28" s="136">
        <v>54.328412488887601</v>
      </c>
      <c r="AS28" s="130"/>
      <c r="AT28" s="131">
        <v>10.6210543247154</v>
      </c>
      <c r="AU28" s="125">
        <v>10.485520867816801</v>
      </c>
      <c r="AV28" s="125">
        <v>11.586937137128199</v>
      </c>
      <c r="AW28" s="125">
        <v>13.4112552169869</v>
      </c>
      <c r="AX28" s="125">
        <v>14.212111071491201</v>
      </c>
      <c r="AY28" s="132">
        <v>12.1040184387388</v>
      </c>
      <c r="AZ28" s="125"/>
      <c r="BA28" s="133">
        <v>17.1378936064329</v>
      </c>
      <c r="BB28" s="134">
        <v>9.9852519326949896</v>
      </c>
      <c r="BC28" s="135">
        <v>13.552975404757399</v>
      </c>
      <c r="BD28" s="125"/>
      <c r="BE28" s="136">
        <v>12.501640133491099</v>
      </c>
    </row>
    <row r="29" spans="1:57" x14ac:dyDescent="0.25">
      <c r="A29" s="77" t="s">
        <v>97</v>
      </c>
      <c r="B29" s="37" t="s">
        <v>70</v>
      </c>
      <c r="C29" s="3"/>
      <c r="D29" s="24" t="s">
        <v>16</v>
      </c>
      <c r="E29" s="27" t="s">
        <v>17</v>
      </c>
      <c r="F29" s="3"/>
      <c r="G29" s="131">
        <v>27.669978671383198</v>
      </c>
      <c r="H29" s="125">
        <v>28.767622119336199</v>
      </c>
      <c r="I29" s="125">
        <v>39.655620870831797</v>
      </c>
      <c r="J29" s="125">
        <v>46.361129896478097</v>
      </c>
      <c r="K29" s="125">
        <v>45.7472819018883</v>
      </c>
      <c r="L29" s="132">
        <v>37.640326691983503</v>
      </c>
      <c r="M29" s="125"/>
      <c r="N29" s="133">
        <v>44.457160692919899</v>
      </c>
      <c r="O29" s="134">
        <v>41.200645060604401</v>
      </c>
      <c r="P29" s="135">
        <v>42.8289028767622</v>
      </c>
      <c r="Q29" s="125"/>
      <c r="R29" s="136">
        <v>39.122777030491697</v>
      </c>
      <c r="S29" s="130"/>
      <c r="T29" s="131">
        <v>-18.4717794899788</v>
      </c>
      <c r="U29" s="125">
        <v>-29.533596187461601</v>
      </c>
      <c r="V29" s="125">
        <v>-15.8099496493794</v>
      </c>
      <c r="W29" s="125">
        <v>-2.9540609188720901</v>
      </c>
      <c r="X29" s="125">
        <v>0.170682759132017</v>
      </c>
      <c r="Y29" s="132">
        <v>-12.589546180515599</v>
      </c>
      <c r="Z29" s="125"/>
      <c r="AA29" s="133">
        <v>9.5248817480174193</v>
      </c>
      <c r="AB29" s="134">
        <v>-2.7882844183875002</v>
      </c>
      <c r="AC29" s="135">
        <v>3.2353728769868701</v>
      </c>
      <c r="AD29" s="125"/>
      <c r="AE29" s="136">
        <v>-8.1875062170765691</v>
      </c>
      <c r="AF29" s="30"/>
      <c r="AG29" s="131">
        <v>33.589750253384899</v>
      </c>
      <c r="AH29" s="125">
        <v>43.131318381454797</v>
      </c>
      <c r="AI29" s="125">
        <v>47.676654798721302</v>
      </c>
      <c r="AJ29" s="125">
        <v>48.831830349021502</v>
      </c>
      <c r="AK29" s="125">
        <v>46.070583954884398</v>
      </c>
      <c r="AL29" s="132">
        <v>43.860027547493402</v>
      </c>
      <c r="AM29" s="125"/>
      <c r="AN29" s="133">
        <v>44.163049975311203</v>
      </c>
      <c r="AO29" s="134">
        <v>40.720912705631598</v>
      </c>
      <c r="AP29" s="135">
        <v>42.441981340471401</v>
      </c>
      <c r="AQ29" s="125"/>
      <c r="AR29" s="136">
        <v>43.454871488344203</v>
      </c>
      <c r="AS29" s="130"/>
      <c r="AT29" s="131">
        <v>-1.70621328374295</v>
      </c>
      <c r="AU29" s="125">
        <v>-3.2922424740881402</v>
      </c>
      <c r="AV29" s="125">
        <v>6.3430031744145701E-2</v>
      </c>
      <c r="AW29" s="125">
        <v>4.7015769601087598</v>
      </c>
      <c r="AX29" s="125">
        <v>7.4352684652517604</v>
      </c>
      <c r="AY29" s="132">
        <v>1.5559909956690201</v>
      </c>
      <c r="AZ29" s="125"/>
      <c r="BA29" s="133">
        <v>5.94183753181097</v>
      </c>
      <c r="BB29" s="134">
        <v>-2.1174156338916399</v>
      </c>
      <c r="BC29" s="135">
        <v>1.91629110672717</v>
      </c>
      <c r="BD29" s="125"/>
      <c r="BE29" s="136">
        <v>1.6567058451185299</v>
      </c>
    </row>
    <row r="30" spans="1:57" x14ac:dyDescent="0.25">
      <c r="A30" s="21" t="s">
        <v>47</v>
      </c>
      <c r="B30" s="3" t="str">
        <f t="shared" si="0"/>
        <v>Roanoke, VA</v>
      </c>
      <c r="C30" s="3"/>
      <c r="D30" s="24" t="s">
        <v>16</v>
      </c>
      <c r="E30" s="27" t="s">
        <v>17</v>
      </c>
      <c r="F30" s="3"/>
      <c r="G30" s="131">
        <v>34.935064935064901</v>
      </c>
      <c r="H30" s="125">
        <v>37.569573283858901</v>
      </c>
      <c r="I30" s="125">
        <v>52.430426716141</v>
      </c>
      <c r="J30" s="125">
        <v>57.551020408163197</v>
      </c>
      <c r="K30" s="125">
        <v>60.983302411873801</v>
      </c>
      <c r="L30" s="132">
        <v>48.6938775510204</v>
      </c>
      <c r="M30" s="125"/>
      <c r="N30" s="133">
        <v>59.536178107606602</v>
      </c>
      <c r="O30" s="134">
        <v>51.447124304267099</v>
      </c>
      <c r="P30" s="135">
        <v>55.491651205936897</v>
      </c>
      <c r="Q30" s="125"/>
      <c r="R30" s="136">
        <v>50.636098595282199</v>
      </c>
      <c r="S30" s="130"/>
      <c r="T30" s="131">
        <v>-33.316594909515203</v>
      </c>
      <c r="U30" s="125">
        <v>-39.0364100185528</v>
      </c>
      <c r="V30" s="125">
        <v>-13.723640544566001</v>
      </c>
      <c r="W30" s="125">
        <v>-1.8412036347385601</v>
      </c>
      <c r="X30" s="125">
        <v>4.2347942474210498</v>
      </c>
      <c r="Y30" s="132">
        <v>-16.5978665609545</v>
      </c>
      <c r="Z30" s="125"/>
      <c r="AA30" s="133">
        <v>15.011673037360699</v>
      </c>
      <c r="AB30" s="134">
        <v>-0.81970673828454998</v>
      </c>
      <c r="AC30" s="135">
        <v>7.0878114118699997</v>
      </c>
      <c r="AD30" s="125"/>
      <c r="AE30" s="136">
        <v>-10.3921612741107</v>
      </c>
      <c r="AF30" s="30"/>
      <c r="AG30" s="131">
        <v>42.384044526901597</v>
      </c>
      <c r="AH30" s="125">
        <v>52.212430426716097</v>
      </c>
      <c r="AI30" s="125">
        <v>55.5380333951762</v>
      </c>
      <c r="AJ30" s="125">
        <v>58.487940630797702</v>
      </c>
      <c r="AK30" s="125">
        <v>58.520408163265301</v>
      </c>
      <c r="AL30" s="132">
        <v>53.428571428571402</v>
      </c>
      <c r="AM30" s="125"/>
      <c r="AN30" s="133">
        <v>57.9035250463821</v>
      </c>
      <c r="AO30" s="134">
        <v>50.584415584415503</v>
      </c>
      <c r="AP30" s="135">
        <v>54.243970315398798</v>
      </c>
      <c r="AQ30" s="125"/>
      <c r="AR30" s="136">
        <v>53.661542539093503</v>
      </c>
      <c r="AS30" s="130"/>
      <c r="AT30" s="131">
        <v>0.31218472541234998</v>
      </c>
      <c r="AU30" s="125">
        <v>-1.4448637384637699</v>
      </c>
      <c r="AV30" s="125">
        <v>0.67306384812878295</v>
      </c>
      <c r="AW30" s="125">
        <v>6.97989923597975</v>
      </c>
      <c r="AX30" s="125">
        <v>15.669203975536799</v>
      </c>
      <c r="AY30" s="132">
        <v>4.4908207746917403</v>
      </c>
      <c r="AZ30" s="125"/>
      <c r="BA30" s="133">
        <v>8.4307432874568207</v>
      </c>
      <c r="BB30" s="134">
        <v>-2.6835668619545099</v>
      </c>
      <c r="BC30" s="135">
        <v>2.94858006811014</v>
      </c>
      <c r="BD30" s="125"/>
      <c r="BE30" s="136">
        <v>4.0406728772873697</v>
      </c>
    </row>
    <row r="31" spans="1:57" x14ac:dyDescent="0.25">
      <c r="A31" s="21" t="s">
        <v>48</v>
      </c>
      <c r="B31" s="3" t="str">
        <f t="shared" si="0"/>
        <v>Charlottesville, VA</v>
      </c>
      <c r="C31" s="3"/>
      <c r="D31" s="24" t="s">
        <v>16</v>
      </c>
      <c r="E31" s="27" t="s">
        <v>17</v>
      </c>
      <c r="F31" s="3"/>
      <c r="G31" s="131">
        <v>32.778932778932699</v>
      </c>
      <c r="H31" s="125">
        <v>33.287133287133202</v>
      </c>
      <c r="I31" s="125">
        <v>43.127743127743102</v>
      </c>
      <c r="J31" s="125">
        <v>56.202356202356199</v>
      </c>
      <c r="K31" s="125">
        <v>50.034650034649999</v>
      </c>
      <c r="L31" s="132">
        <v>43.086163086162998</v>
      </c>
      <c r="M31" s="125"/>
      <c r="N31" s="133">
        <v>45.945945945945901</v>
      </c>
      <c r="O31" s="134">
        <v>46.292446292446201</v>
      </c>
      <c r="P31" s="135">
        <v>46.119196119196097</v>
      </c>
      <c r="Q31" s="125"/>
      <c r="R31" s="136">
        <v>43.952743952743901</v>
      </c>
      <c r="S31" s="130"/>
      <c r="T31" s="131">
        <v>-5.8192217701420104</v>
      </c>
      <c r="U31" s="125">
        <v>-21.485580970751599</v>
      </c>
      <c r="V31" s="125">
        <v>-23.168454233542899</v>
      </c>
      <c r="W31" s="125">
        <v>-8.7469447638939108</v>
      </c>
      <c r="X31" s="125">
        <v>-7.2984396061319101</v>
      </c>
      <c r="Y31" s="132">
        <v>-13.445726142323201</v>
      </c>
      <c r="Z31" s="125"/>
      <c r="AA31" s="133">
        <v>-1.49432239971405</v>
      </c>
      <c r="AB31" s="134">
        <v>-7.7434226370396502</v>
      </c>
      <c r="AC31" s="135">
        <v>-4.7329519027632196</v>
      </c>
      <c r="AD31" s="125"/>
      <c r="AE31" s="136">
        <v>-11.0056471091332</v>
      </c>
      <c r="AF31" s="30"/>
      <c r="AG31" s="131">
        <v>36.832986832986798</v>
      </c>
      <c r="AH31" s="125">
        <v>46.875721875721801</v>
      </c>
      <c r="AI31" s="125">
        <v>53.441903441903399</v>
      </c>
      <c r="AJ31" s="125">
        <v>54.504504504504503</v>
      </c>
      <c r="AK31" s="125">
        <v>49.976899976899901</v>
      </c>
      <c r="AL31" s="132">
        <v>48.326403326403302</v>
      </c>
      <c r="AM31" s="125"/>
      <c r="AN31" s="133">
        <v>48.250173250173198</v>
      </c>
      <c r="AO31" s="134">
        <v>50.589050589050501</v>
      </c>
      <c r="AP31" s="135">
        <v>49.419611919611903</v>
      </c>
      <c r="AQ31" s="125"/>
      <c r="AR31" s="136">
        <v>48.638748638748602</v>
      </c>
      <c r="AS31" s="130"/>
      <c r="AT31" s="131">
        <v>0.68160797732782097</v>
      </c>
      <c r="AU31" s="125">
        <v>-6.9439926027704102</v>
      </c>
      <c r="AV31" s="125">
        <v>-6.5611851052066701</v>
      </c>
      <c r="AW31" s="125">
        <v>-6.1725601443796201</v>
      </c>
      <c r="AX31" s="125">
        <v>-7.8207489759836299</v>
      </c>
      <c r="AY31" s="132">
        <v>-5.7814519203543</v>
      </c>
      <c r="AZ31" s="125"/>
      <c r="BA31" s="133">
        <v>0.60572854290390699</v>
      </c>
      <c r="BB31" s="134">
        <v>1.08217503334829</v>
      </c>
      <c r="BC31" s="135">
        <v>0.84902650262127299</v>
      </c>
      <c r="BD31" s="125"/>
      <c r="BE31" s="136">
        <v>-3.94817672564773</v>
      </c>
    </row>
    <row r="32" spans="1:57" x14ac:dyDescent="0.25">
      <c r="A32" s="21" t="s">
        <v>49</v>
      </c>
      <c r="B32" t="s">
        <v>72</v>
      </c>
      <c r="C32" s="3"/>
      <c r="D32" s="24" t="s">
        <v>16</v>
      </c>
      <c r="E32" s="27" t="s">
        <v>17</v>
      </c>
      <c r="F32" s="3"/>
      <c r="G32" s="131">
        <v>29.5992849694622</v>
      </c>
      <c r="H32" s="125">
        <v>31.178310740354501</v>
      </c>
      <c r="I32" s="125">
        <v>47.907046030090797</v>
      </c>
      <c r="J32" s="125">
        <v>54.804111425592097</v>
      </c>
      <c r="K32" s="125">
        <v>54.982869060032698</v>
      </c>
      <c r="L32" s="132">
        <v>43.694324445106503</v>
      </c>
      <c r="M32" s="125"/>
      <c r="N32" s="133">
        <v>51.2587516758528</v>
      </c>
      <c r="O32" s="134">
        <v>46.432295545955597</v>
      </c>
      <c r="P32" s="135">
        <v>48.845523610904202</v>
      </c>
      <c r="Q32" s="125"/>
      <c r="R32" s="136">
        <v>45.166095635334401</v>
      </c>
      <c r="S32" s="130"/>
      <c r="T32" s="131">
        <v>-14.3024150259147</v>
      </c>
      <c r="U32" s="125">
        <v>-35.640837970817003</v>
      </c>
      <c r="V32" s="125">
        <v>-20.780002908882199</v>
      </c>
      <c r="W32" s="125">
        <v>-10.4986101517864</v>
      </c>
      <c r="X32" s="125">
        <v>-3.0656347831390698</v>
      </c>
      <c r="Y32" s="132">
        <v>-16.426112734842398</v>
      </c>
      <c r="Z32" s="125"/>
      <c r="AA32" s="133">
        <v>0.43904171724136798</v>
      </c>
      <c r="AB32" s="134">
        <v>-4.7677162802492097</v>
      </c>
      <c r="AC32" s="135">
        <v>-2.1049135925873101</v>
      </c>
      <c r="AD32" s="125"/>
      <c r="AE32" s="136">
        <v>-12.469514026964401</v>
      </c>
      <c r="AF32" s="30"/>
      <c r="AG32" s="131">
        <v>33.099955310591298</v>
      </c>
      <c r="AH32" s="125">
        <v>44.603753910323199</v>
      </c>
      <c r="AI32" s="125">
        <v>50.793237002830303</v>
      </c>
      <c r="AJ32" s="125">
        <v>51.608818709965703</v>
      </c>
      <c r="AK32" s="125">
        <v>48.897661254282703</v>
      </c>
      <c r="AL32" s="132">
        <v>45.8006852375986</v>
      </c>
      <c r="AM32" s="125"/>
      <c r="AN32" s="133">
        <v>49.031729480113199</v>
      </c>
      <c r="AO32" s="134">
        <v>44.488306271413599</v>
      </c>
      <c r="AP32" s="135">
        <v>46.760017875763403</v>
      </c>
      <c r="AQ32" s="125"/>
      <c r="AR32" s="136">
        <v>46.074780277074296</v>
      </c>
      <c r="AS32" s="130"/>
      <c r="AT32" s="131">
        <v>-9.1315419142771503</v>
      </c>
      <c r="AU32" s="125">
        <v>-10.1436859816626</v>
      </c>
      <c r="AV32" s="125">
        <v>-5.7844189304766802</v>
      </c>
      <c r="AW32" s="125">
        <v>-4.0264575651052397</v>
      </c>
      <c r="AX32" s="125">
        <v>6.5085012225430496</v>
      </c>
      <c r="AY32" s="132">
        <v>-4.44676272178208</v>
      </c>
      <c r="AZ32" s="125"/>
      <c r="BA32" s="133">
        <v>1.57949785424333</v>
      </c>
      <c r="BB32" s="134">
        <v>-3.1665738091102802</v>
      </c>
      <c r="BC32" s="135">
        <v>-0.73494565748728202</v>
      </c>
      <c r="BD32" s="125"/>
      <c r="BE32" s="136">
        <v>-3.3993603991858601</v>
      </c>
    </row>
    <row r="33" spans="1:57" x14ac:dyDescent="0.25">
      <c r="A33" s="21" t="s">
        <v>50</v>
      </c>
      <c r="B33" s="3" t="str">
        <f t="shared" si="0"/>
        <v>Staunton &amp; Harrisonburg, VA</v>
      </c>
      <c r="C33" s="3"/>
      <c r="D33" s="24" t="s">
        <v>16</v>
      </c>
      <c r="E33" s="27" t="s">
        <v>17</v>
      </c>
      <c r="F33" s="3"/>
      <c r="G33" s="131">
        <v>28.313796212804299</v>
      </c>
      <c r="H33" s="125">
        <v>30.550045085662699</v>
      </c>
      <c r="I33" s="125">
        <v>48.2055906221821</v>
      </c>
      <c r="J33" s="125">
        <v>53.345356176735699</v>
      </c>
      <c r="K33" s="125">
        <v>53.994589720468802</v>
      </c>
      <c r="L33" s="132">
        <v>42.881875563570702</v>
      </c>
      <c r="M33" s="125"/>
      <c r="N33" s="133">
        <v>52.876465284039597</v>
      </c>
      <c r="O33" s="134">
        <v>51.469792605951298</v>
      </c>
      <c r="P33" s="135">
        <v>52.173128944995398</v>
      </c>
      <c r="Q33" s="125"/>
      <c r="R33" s="136">
        <v>45.536519386834897</v>
      </c>
      <c r="S33" s="130"/>
      <c r="T33" s="131">
        <v>-23.037698067680399</v>
      </c>
      <c r="U33" s="125">
        <v>-41.764309315618803</v>
      </c>
      <c r="V33" s="125">
        <v>-21.184940175571199</v>
      </c>
      <c r="W33" s="125">
        <v>-14.9924962323519</v>
      </c>
      <c r="X33" s="125">
        <v>-9.9706063471815902</v>
      </c>
      <c r="Y33" s="132">
        <v>-21.501881959710499</v>
      </c>
      <c r="Z33" s="125"/>
      <c r="AA33" s="133">
        <v>0.47998215372237102</v>
      </c>
      <c r="AB33" s="134">
        <v>5.3474160785732403</v>
      </c>
      <c r="AC33" s="135">
        <v>2.8233665586235399</v>
      </c>
      <c r="AD33" s="125"/>
      <c r="AE33" s="136">
        <v>-14.912408644757701</v>
      </c>
      <c r="AF33" s="30"/>
      <c r="AG33" s="131">
        <v>29.1568981064021</v>
      </c>
      <c r="AH33" s="125">
        <v>38.715058611361499</v>
      </c>
      <c r="AI33" s="125">
        <v>44.517583408476099</v>
      </c>
      <c r="AJ33" s="125">
        <v>47.060414788097297</v>
      </c>
      <c r="AK33" s="125">
        <v>46.735798016230802</v>
      </c>
      <c r="AL33" s="132">
        <v>41.2371505861136</v>
      </c>
      <c r="AM33" s="125"/>
      <c r="AN33" s="133">
        <v>50.500450856627502</v>
      </c>
      <c r="AO33" s="134">
        <v>45.049594229035101</v>
      </c>
      <c r="AP33" s="135">
        <v>47.775022542831302</v>
      </c>
      <c r="AQ33" s="125"/>
      <c r="AR33" s="136">
        <v>43.105114002318601</v>
      </c>
      <c r="AS33" s="130"/>
      <c r="AT33" s="131">
        <v>-19.138399724181799</v>
      </c>
      <c r="AU33" s="125">
        <v>-21.449580580398202</v>
      </c>
      <c r="AV33" s="125">
        <v>-17.040066901454701</v>
      </c>
      <c r="AW33" s="125">
        <v>-11.487091917769799</v>
      </c>
      <c r="AX33" s="125">
        <v>-6.3829029023838597</v>
      </c>
      <c r="AY33" s="132">
        <v>-14.8331879853268</v>
      </c>
      <c r="AZ33" s="125"/>
      <c r="BA33" s="133">
        <v>0.86258220940246599</v>
      </c>
      <c r="BB33" s="134">
        <v>-3.08733175785492</v>
      </c>
      <c r="BC33" s="135">
        <v>-1.0390689189490301</v>
      </c>
      <c r="BD33" s="125"/>
      <c r="BE33" s="136">
        <v>-10.900310227676099</v>
      </c>
    </row>
    <row r="34" spans="1:57" x14ac:dyDescent="0.25">
      <c r="A34" s="21" t="s">
        <v>51</v>
      </c>
      <c r="B34" s="3" t="str">
        <f t="shared" si="0"/>
        <v>Blacksburg &amp; Wytheville, VA</v>
      </c>
      <c r="C34" s="3"/>
      <c r="D34" s="24" t="s">
        <v>16</v>
      </c>
      <c r="E34" s="27" t="s">
        <v>17</v>
      </c>
      <c r="F34" s="3"/>
      <c r="G34" s="131">
        <v>18.898225957049402</v>
      </c>
      <c r="H34" s="125">
        <v>24.817927170868298</v>
      </c>
      <c r="I34" s="125">
        <v>42.110177404295001</v>
      </c>
      <c r="J34" s="125">
        <v>48.664799253034502</v>
      </c>
      <c r="K34" s="125">
        <v>46.946778711484498</v>
      </c>
      <c r="L34" s="132">
        <v>36.287581699346397</v>
      </c>
      <c r="M34" s="125"/>
      <c r="N34" s="133">
        <v>41.1391223155929</v>
      </c>
      <c r="O34" s="134">
        <v>38.281979458450003</v>
      </c>
      <c r="P34" s="135">
        <v>39.710550887021398</v>
      </c>
      <c r="Q34" s="125"/>
      <c r="R34" s="136">
        <v>37.265572895824903</v>
      </c>
      <c r="S34" s="130"/>
      <c r="T34" s="131">
        <v>-39.875644084794402</v>
      </c>
      <c r="U34" s="125">
        <v>-42.330208909533098</v>
      </c>
      <c r="V34" s="125">
        <v>-17.944856581574001</v>
      </c>
      <c r="W34" s="125">
        <v>-2.36731204743477</v>
      </c>
      <c r="X34" s="125">
        <v>3.2268333954742299</v>
      </c>
      <c r="Y34" s="132">
        <v>-17.942174412762601</v>
      </c>
      <c r="Z34" s="125"/>
      <c r="AA34" s="133">
        <v>6.7712399504341203</v>
      </c>
      <c r="AB34" s="134">
        <v>6.0828415191976797</v>
      </c>
      <c r="AC34" s="135">
        <v>6.43831129125246</v>
      </c>
      <c r="AD34" s="125"/>
      <c r="AE34" s="136">
        <v>-11.788839387762399</v>
      </c>
      <c r="AF34" s="30"/>
      <c r="AG34" s="131">
        <v>26.6806722689075</v>
      </c>
      <c r="AH34" s="125">
        <v>36.265172735760899</v>
      </c>
      <c r="AI34" s="125">
        <v>43.543417366946699</v>
      </c>
      <c r="AJ34" s="125">
        <v>45.989729225023297</v>
      </c>
      <c r="AK34" s="125">
        <v>49.467787114845898</v>
      </c>
      <c r="AL34" s="132">
        <v>40.3893557422969</v>
      </c>
      <c r="AM34" s="125"/>
      <c r="AN34" s="133">
        <v>45.154061624649799</v>
      </c>
      <c r="AO34" s="134">
        <v>36.185807656395802</v>
      </c>
      <c r="AP34" s="135">
        <v>40.669934640522797</v>
      </c>
      <c r="AQ34" s="125"/>
      <c r="AR34" s="136">
        <v>40.469521141789997</v>
      </c>
      <c r="AS34" s="130"/>
      <c r="AT34" s="131">
        <v>-11.738007141239001</v>
      </c>
      <c r="AU34" s="125">
        <v>-12.3821866728643</v>
      </c>
      <c r="AV34" s="125">
        <v>-5.50620079610791</v>
      </c>
      <c r="AW34" s="125">
        <v>2.3658371461254601E-2</v>
      </c>
      <c r="AX34" s="125">
        <v>6.9674742143553399</v>
      </c>
      <c r="AY34" s="132">
        <v>-3.8002035695742302</v>
      </c>
      <c r="AZ34" s="125"/>
      <c r="BA34" s="133">
        <v>9.1479011299713306</v>
      </c>
      <c r="BB34" s="134">
        <v>-1.61983543417366</v>
      </c>
      <c r="BC34" s="135">
        <v>4.0801020668910404</v>
      </c>
      <c r="BD34" s="125"/>
      <c r="BE34" s="136">
        <v>-1.66217079504215</v>
      </c>
    </row>
    <row r="35" spans="1:57" x14ac:dyDescent="0.25">
      <c r="A35" s="21" t="s">
        <v>52</v>
      </c>
      <c r="B35" s="3" t="str">
        <f t="shared" si="0"/>
        <v>Lynchburg, VA</v>
      </c>
      <c r="C35" s="3"/>
      <c r="D35" s="24" t="s">
        <v>16</v>
      </c>
      <c r="E35" s="27" t="s">
        <v>17</v>
      </c>
      <c r="F35" s="3"/>
      <c r="G35" s="131">
        <v>27.713920817369001</v>
      </c>
      <c r="H35" s="125">
        <v>26.596424010217099</v>
      </c>
      <c r="I35" s="125">
        <v>31.513409961685799</v>
      </c>
      <c r="J35" s="125">
        <v>36.2388250319284</v>
      </c>
      <c r="K35" s="125">
        <v>38.601532567049802</v>
      </c>
      <c r="L35" s="132">
        <v>32.132822477650002</v>
      </c>
      <c r="M35" s="125"/>
      <c r="N35" s="133">
        <v>35.855683269476302</v>
      </c>
      <c r="O35" s="134">
        <v>37.388250319284801</v>
      </c>
      <c r="P35" s="135">
        <v>36.621966794380498</v>
      </c>
      <c r="Q35" s="125"/>
      <c r="R35" s="136">
        <v>33.415435139572999</v>
      </c>
      <c r="S35" s="130"/>
      <c r="T35" s="131">
        <v>-37.570127415650497</v>
      </c>
      <c r="U35" s="125">
        <v>-32.3290026982245</v>
      </c>
      <c r="V35" s="125">
        <v>-29.061397519062201</v>
      </c>
      <c r="W35" s="125">
        <v>-11.813317984229</v>
      </c>
      <c r="X35" s="125">
        <v>-2.6397161957848301</v>
      </c>
      <c r="Y35" s="132">
        <v>-23.075531027105701</v>
      </c>
      <c r="Z35" s="125"/>
      <c r="AA35" s="133">
        <v>-5.7566970712276602</v>
      </c>
      <c r="AB35" s="134">
        <v>-9.0162073652266592</v>
      </c>
      <c r="AC35" s="135">
        <v>-7.4492097606086398</v>
      </c>
      <c r="AD35" s="125"/>
      <c r="AE35" s="136">
        <v>-18.781574086961101</v>
      </c>
      <c r="AF35" s="30"/>
      <c r="AG35" s="131">
        <v>30.763090676883699</v>
      </c>
      <c r="AH35" s="125">
        <v>43.917624521072703</v>
      </c>
      <c r="AI35" s="125">
        <v>50.151660280970603</v>
      </c>
      <c r="AJ35" s="125">
        <v>48.323754789272002</v>
      </c>
      <c r="AK35" s="125">
        <v>43.534482758620598</v>
      </c>
      <c r="AL35" s="132">
        <v>43.3381226053639</v>
      </c>
      <c r="AM35" s="125"/>
      <c r="AN35" s="133">
        <v>43.8617496807151</v>
      </c>
      <c r="AO35" s="134">
        <v>39.224137931034399</v>
      </c>
      <c r="AP35" s="135">
        <v>41.542943805874799</v>
      </c>
      <c r="AQ35" s="125"/>
      <c r="AR35" s="136">
        <v>42.825214376938497</v>
      </c>
      <c r="AS35" s="130"/>
      <c r="AT35" s="131">
        <v>-16.4157766756115</v>
      </c>
      <c r="AU35" s="125">
        <v>-3.7922926011185698</v>
      </c>
      <c r="AV35" s="125">
        <v>1.5313942911938301</v>
      </c>
      <c r="AW35" s="125">
        <v>6.8156329821200501</v>
      </c>
      <c r="AX35" s="125">
        <v>5.8798537693903699</v>
      </c>
      <c r="AY35" s="132">
        <v>-0.69451857110822601</v>
      </c>
      <c r="AZ35" s="125"/>
      <c r="BA35" s="133">
        <v>-2.57365719908131</v>
      </c>
      <c r="BB35" s="134">
        <v>-14.5737728125331</v>
      </c>
      <c r="BC35" s="135">
        <v>-8.63279313587865</v>
      </c>
      <c r="BD35" s="125"/>
      <c r="BE35" s="136">
        <v>-3.0296136653895198</v>
      </c>
    </row>
    <row r="36" spans="1:57" x14ac:dyDescent="0.25">
      <c r="A36" s="21" t="s">
        <v>77</v>
      </c>
      <c r="B36" s="3" t="str">
        <f t="shared" si="0"/>
        <v>Central Virginia</v>
      </c>
      <c r="C36" s="3"/>
      <c r="D36" s="24" t="s">
        <v>16</v>
      </c>
      <c r="E36" s="27" t="s">
        <v>17</v>
      </c>
      <c r="F36" s="3"/>
      <c r="G36" s="131">
        <v>35.979083014286999</v>
      </c>
      <c r="H36" s="125">
        <v>35.555763065334403</v>
      </c>
      <c r="I36" s="125">
        <v>40.996669468048601</v>
      </c>
      <c r="J36" s="125">
        <v>45.942665048090298</v>
      </c>
      <c r="K36" s="125">
        <v>46.534067917950601</v>
      </c>
      <c r="L36" s="132">
        <v>41.001649702742199</v>
      </c>
      <c r="M36" s="125"/>
      <c r="N36" s="133">
        <v>46.225915896286601</v>
      </c>
      <c r="O36" s="134">
        <v>44.996420456313999</v>
      </c>
      <c r="P36" s="135">
        <v>45.611168176300303</v>
      </c>
      <c r="Q36" s="125"/>
      <c r="R36" s="136">
        <v>42.318654980901599</v>
      </c>
      <c r="S36" s="130"/>
      <c r="T36" s="131">
        <v>-12.4674849780786</v>
      </c>
      <c r="U36" s="125">
        <v>-16.6315678446731</v>
      </c>
      <c r="V36" s="125">
        <v>-15.4329148562875</v>
      </c>
      <c r="W36" s="125">
        <v>-6.6814346114098901</v>
      </c>
      <c r="X36" s="125">
        <v>-2.4558438054098199</v>
      </c>
      <c r="Y36" s="132">
        <v>-10.542621470183599</v>
      </c>
      <c r="Z36" s="125"/>
      <c r="AA36" s="133">
        <v>-0.10269896003058</v>
      </c>
      <c r="AB36" s="134">
        <v>-14.048414272343299</v>
      </c>
      <c r="AC36" s="135">
        <v>-7.5052397334336103</v>
      </c>
      <c r="AD36" s="125"/>
      <c r="AE36" s="136">
        <v>-9.6287527397954999</v>
      </c>
      <c r="AF36" s="30"/>
      <c r="AG36" s="131">
        <v>40.157811186852101</v>
      </c>
      <c r="AH36" s="125">
        <v>49.515983440719602</v>
      </c>
      <c r="AI36" s="125">
        <v>55.124194602670599</v>
      </c>
      <c r="AJ36" s="125">
        <v>55.264263703426998</v>
      </c>
      <c r="AK36" s="125">
        <v>50.848974382917703</v>
      </c>
      <c r="AL36" s="132">
        <v>50.1822454633174</v>
      </c>
      <c r="AM36" s="125"/>
      <c r="AN36" s="133">
        <v>50.433436050673798</v>
      </c>
      <c r="AO36" s="134">
        <v>50.6972328570983</v>
      </c>
      <c r="AP36" s="135">
        <v>50.565334453886102</v>
      </c>
      <c r="AQ36" s="125"/>
      <c r="AR36" s="136">
        <v>50.291699460622702</v>
      </c>
      <c r="AS36" s="130"/>
      <c r="AT36" s="131">
        <v>0.17899791414138999</v>
      </c>
      <c r="AU36" s="125">
        <v>-0.116297028965059</v>
      </c>
      <c r="AV36" s="125">
        <v>1.76700627408456</v>
      </c>
      <c r="AW36" s="125">
        <v>3.2999026655363202</v>
      </c>
      <c r="AX36" s="125">
        <v>3.2842421293600998</v>
      </c>
      <c r="AY36" s="132">
        <v>1.76573143867088</v>
      </c>
      <c r="AZ36" s="125"/>
      <c r="BA36" s="133">
        <v>4.1443830734121896</v>
      </c>
      <c r="BB36" s="134">
        <v>-1.3371313435212899</v>
      </c>
      <c r="BC36" s="135">
        <v>1.32240466835736</v>
      </c>
      <c r="BD36" s="125"/>
      <c r="BE36" s="136">
        <v>1.6379808160335501</v>
      </c>
    </row>
    <row r="37" spans="1:57" x14ac:dyDescent="0.25">
      <c r="A37" s="21" t="s">
        <v>78</v>
      </c>
      <c r="B37" s="3" t="str">
        <f t="shared" si="0"/>
        <v>Chesapeake Bay</v>
      </c>
      <c r="C37" s="3"/>
      <c r="D37" s="24" t="s">
        <v>16</v>
      </c>
      <c r="E37" s="27" t="s">
        <v>17</v>
      </c>
      <c r="F37" s="3"/>
      <c r="G37" s="131">
        <v>33.358954650268998</v>
      </c>
      <c r="H37" s="125">
        <v>31.283627978477998</v>
      </c>
      <c r="I37" s="125">
        <v>32.744043043812397</v>
      </c>
      <c r="J37" s="125">
        <v>38.431975403535702</v>
      </c>
      <c r="K37" s="125">
        <v>38.278247501921498</v>
      </c>
      <c r="L37" s="132">
        <v>34.819369715603301</v>
      </c>
      <c r="M37" s="125"/>
      <c r="N37" s="133">
        <v>36.4335126825518</v>
      </c>
      <c r="O37" s="134">
        <v>33.897002305918498</v>
      </c>
      <c r="P37" s="135">
        <v>35.165257494235199</v>
      </c>
      <c r="Q37" s="125"/>
      <c r="R37" s="136">
        <v>34.918194795212401</v>
      </c>
      <c r="S37" s="130"/>
      <c r="T37" s="131">
        <v>-13.0260521042084</v>
      </c>
      <c r="U37" s="125">
        <v>-15.3846153846153</v>
      </c>
      <c r="V37" s="125">
        <v>-24.064171122994601</v>
      </c>
      <c r="W37" s="125">
        <v>-17.6276771004942</v>
      </c>
      <c r="X37" s="125">
        <v>-11.229946524064101</v>
      </c>
      <c r="Y37" s="132">
        <v>-16.389811738648898</v>
      </c>
      <c r="Z37" s="125"/>
      <c r="AA37" s="133">
        <v>0</v>
      </c>
      <c r="AB37" s="134">
        <v>-19.963702359346598</v>
      </c>
      <c r="AC37" s="135">
        <v>-10.7317073170731</v>
      </c>
      <c r="AD37" s="125"/>
      <c r="AE37" s="136">
        <v>-14.8366363149437</v>
      </c>
      <c r="AF37" s="30"/>
      <c r="AG37" s="131">
        <v>36.721752498078402</v>
      </c>
      <c r="AH37" s="125">
        <v>46.214450422751703</v>
      </c>
      <c r="AI37" s="125">
        <v>48.847040737893899</v>
      </c>
      <c r="AJ37" s="125">
        <v>48.904688700999202</v>
      </c>
      <c r="AK37" s="125">
        <v>46.0415065334358</v>
      </c>
      <c r="AL37" s="132">
        <v>45.345887778631798</v>
      </c>
      <c r="AM37" s="125"/>
      <c r="AN37" s="133">
        <v>41.717909300537997</v>
      </c>
      <c r="AO37" s="134">
        <v>39.6425826287471</v>
      </c>
      <c r="AP37" s="135">
        <v>40.680245964642502</v>
      </c>
      <c r="AQ37" s="125"/>
      <c r="AR37" s="136">
        <v>44.012847260349098</v>
      </c>
      <c r="AS37" s="130"/>
      <c r="AT37" s="131">
        <v>-2.7975584944048801</v>
      </c>
      <c r="AU37" s="125">
        <v>-4.4876886417791804</v>
      </c>
      <c r="AV37" s="125">
        <v>-5.5018587360594697</v>
      </c>
      <c r="AW37" s="125">
        <v>0.31533307055577398</v>
      </c>
      <c r="AX37" s="125">
        <v>6.2527716186252702</v>
      </c>
      <c r="AY37" s="132">
        <v>-1.3956209259568699</v>
      </c>
      <c r="AZ37" s="125"/>
      <c r="BA37" s="133">
        <v>1.63857677902621</v>
      </c>
      <c r="BB37" s="134">
        <v>-10.265332753371</v>
      </c>
      <c r="BC37" s="135">
        <v>-4.5321307779030402</v>
      </c>
      <c r="BD37" s="125"/>
      <c r="BE37" s="136">
        <v>-2.2437656240473101</v>
      </c>
    </row>
    <row r="38" spans="1:57" x14ac:dyDescent="0.25">
      <c r="A38" s="21" t="s">
        <v>79</v>
      </c>
      <c r="B38" s="3" t="str">
        <f t="shared" si="0"/>
        <v>Coastal Virginia - Eastern Shore</v>
      </c>
      <c r="C38" s="3"/>
      <c r="D38" s="24" t="s">
        <v>16</v>
      </c>
      <c r="E38" s="27" t="s">
        <v>17</v>
      </c>
      <c r="F38" s="3"/>
      <c r="G38" s="131">
        <v>23.338048090523301</v>
      </c>
      <c r="H38" s="125">
        <v>24.7524752475247</v>
      </c>
      <c r="I38" s="125">
        <v>33.592644978783497</v>
      </c>
      <c r="J38" s="125">
        <v>41.442715700141399</v>
      </c>
      <c r="K38" s="125">
        <v>43.847241867043799</v>
      </c>
      <c r="L38" s="132">
        <v>33.394625176803302</v>
      </c>
      <c r="M38" s="125"/>
      <c r="N38" s="133">
        <v>43.564356435643496</v>
      </c>
      <c r="O38" s="134">
        <v>41.513437057991503</v>
      </c>
      <c r="P38" s="135">
        <v>42.5388967468175</v>
      </c>
      <c r="Q38" s="125"/>
      <c r="R38" s="136">
        <v>36.007274196807401</v>
      </c>
      <c r="S38" s="130"/>
      <c r="T38" s="131">
        <v>-14.0625</v>
      </c>
      <c r="U38" s="125">
        <v>-29.0060851926977</v>
      </c>
      <c r="V38" s="125">
        <v>-17.9620034542314</v>
      </c>
      <c r="W38" s="125">
        <v>-5.4838709677419297</v>
      </c>
      <c r="X38" s="125">
        <v>7.2664359861591601</v>
      </c>
      <c r="Y38" s="132">
        <v>-11.039939713639701</v>
      </c>
      <c r="Z38" s="125"/>
      <c r="AA38" s="133">
        <v>8.8339222614840907</v>
      </c>
      <c r="AB38" s="134">
        <v>-9.9693251533742302</v>
      </c>
      <c r="AC38" s="135">
        <v>-1.2315270935960501</v>
      </c>
      <c r="AD38" s="125"/>
      <c r="AE38" s="136">
        <v>-7.9545454545454497</v>
      </c>
      <c r="AF38" s="30"/>
      <c r="AG38" s="131">
        <v>27.158336246067801</v>
      </c>
      <c r="AH38" s="125">
        <v>36.578119538622801</v>
      </c>
      <c r="AI38" s="125">
        <v>41.017126878713697</v>
      </c>
      <c r="AJ38" s="125">
        <v>42.153093324012502</v>
      </c>
      <c r="AK38" s="125">
        <v>39.951066060817801</v>
      </c>
      <c r="AL38" s="132">
        <v>37.371548409646898</v>
      </c>
      <c r="AM38" s="125"/>
      <c r="AN38" s="133">
        <v>39.059769311429498</v>
      </c>
      <c r="AO38" s="134">
        <v>35.512058720726998</v>
      </c>
      <c r="AP38" s="135">
        <v>37.285914016078202</v>
      </c>
      <c r="AQ38" s="125"/>
      <c r="AR38" s="136">
        <v>37.347081440055902</v>
      </c>
      <c r="AS38" s="130"/>
      <c r="AT38" s="131">
        <v>-6.2797133570716701</v>
      </c>
      <c r="AU38" s="125">
        <v>-4.5729501335558602</v>
      </c>
      <c r="AV38" s="125">
        <v>-1.40549527156613</v>
      </c>
      <c r="AW38" s="125">
        <v>0.72576926092740501</v>
      </c>
      <c r="AX38" s="125">
        <v>8.2717918734959301</v>
      </c>
      <c r="AY38" s="132">
        <v>-0.42704079283809099</v>
      </c>
      <c r="AZ38" s="125"/>
      <c r="BA38" s="133">
        <v>1.2923953936071599</v>
      </c>
      <c r="BB38" s="134">
        <v>-11.0638248206748</v>
      </c>
      <c r="BC38" s="135">
        <v>-4.9934242773150297</v>
      </c>
      <c r="BD38" s="125"/>
      <c r="BE38" s="136">
        <v>-1.7807402212739201</v>
      </c>
    </row>
    <row r="39" spans="1:57" x14ac:dyDescent="0.25">
      <c r="A39" s="21" t="s">
        <v>80</v>
      </c>
      <c r="B39" s="3" t="str">
        <f t="shared" si="0"/>
        <v>Coastal Virginia - Hampton Roads</v>
      </c>
      <c r="C39" s="3"/>
      <c r="D39" s="24" t="s">
        <v>16</v>
      </c>
      <c r="E39" s="27" t="s">
        <v>17</v>
      </c>
      <c r="F39" s="3"/>
      <c r="G39" s="131">
        <v>40.050059348712303</v>
      </c>
      <c r="H39" s="125">
        <v>37.874800020643001</v>
      </c>
      <c r="I39" s="125">
        <v>40.297775713474699</v>
      </c>
      <c r="J39" s="125">
        <v>44.096093306497302</v>
      </c>
      <c r="K39" s="125">
        <v>48.444031583836498</v>
      </c>
      <c r="L39" s="132">
        <v>42.152551994632802</v>
      </c>
      <c r="M39" s="125"/>
      <c r="N39" s="133">
        <v>48.836249161376799</v>
      </c>
      <c r="O39" s="134">
        <v>48.371780977447401</v>
      </c>
      <c r="P39" s="135">
        <v>48.6040150694121</v>
      </c>
      <c r="Q39" s="125"/>
      <c r="R39" s="136">
        <v>43.995827158855398</v>
      </c>
      <c r="S39" s="130"/>
      <c r="T39" s="131">
        <v>-5.7629817232345397</v>
      </c>
      <c r="U39" s="125">
        <v>-11.915396797340501</v>
      </c>
      <c r="V39" s="125">
        <v>-13.984175340748299</v>
      </c>
      <c r="W39" s="125">
        <v>-9.9698923282077594</v>
      </c>
      <c r="X39" s="125">
        <v>-2.0865720881943099</v>
      </c>
      <c r="Y39" s="132">
        <v>-8.6845726584031198</v>
      </c>
      <c r="Z39" s="125"/>
      <c r="AA39" s="133">
        <v>-0.64153441833112002</v>
      </c>
      <c r="AB39" s="134">
        <v>-15.344433700708899</v>
      </c>
      <c r="AC39" s="135">
        <v>-8.5454570743111002</v>
      </c>
      <c r="AD39" s="125"/>
      <c r="AE39" s="136">
        <v>-8.6397525210473898</v>
      </c>
      <c r="AF39" s="30"/>
      <c r="AG39" s="131">
        <v>39.1430562006502</v>
      </c>
      <c r="AH39" s="125">
        <v>43.868374877431997</v>
      </c>
      <c r="AI39" s="125">
        <v>46.150719925685003</v>
      </c>
      <c r="AJ39" s="125">
        <v>46.466816328637002</v>
      </c>
      <c r="AK39" s="125">
        <v>47.262218093616099</v>
      </c>
      <c r="AL39" s="132">
        <v>44.578237085204101</v>
      </c>
      <c r="AM39" s="125"/>
      <c r="AN39" s="133">
        <v>52.2797646694534</v>
      </c>
      <c r="AO39" s="134">
        <v>54.770475305774802</v>
      </c>
      <c r="AP39" s="135">
        <v>53.525119987614097</v>
      </c>
      <c r="AQ39" s="125"/>
      <c r="AR39" s="136">
        <v>47.134489343035497</v>
      </c>
      <c r="AS39" s="130"/>
      <c r="AT39" s="131">
        <v>-8.9878417153269403</v>
      </c>
      <c r="AU39" s="125">
        <v>-7.2756064917355898</v>
      </c>
      <c r="AV39" s="125">
        <v>-5.4429306588505604</v>
      </c>
      <c r="AW39" s="125">
        <v>-4.6694858439451004</v>
      </c>
      <c r="AX39" s="125">
        <v>-0.66674282377771499</v>
      </c>
      <c r="AY39" s="132">
        <v>-5.3337234177187502</v>
      </c>
      <c r="AZ39" s="125"/>
      <c r="BA39" s="133">
        <v>-1.20640409661037</v>
      </c>
      <c r="BB39" s="134">
        <v>-4.1035430602893603</v>
      </c>
      <c r="BC39" s="135">
        <v>-2.71021378676397</v>
      </c>
      <c r="BD39" s="125"/>
      <c r="BE39" s="136">
        <v>-4.4978863149555099</v>
      </c>
    </row>
    <row r="40" spans="1:57" x14ac:dyDescent="0.25">
      <c r="A40" s="20" t="s">
        <v>81</v>
      </c>
      <c r="B40" s="3" t="str">
        <f t="shared" si="0"/>
        <v>Northern Virginia</v>
      </c>
      <c r="C40" s="3"/>
      <c r="D40" s="24" t="s">
        <v>16</v>
      </c>
      <c r="E40" s="27" t="s">
        <v>17</v>
      </c>
      <c r="F40" s="3"/>
      <c r="G40" s="131">
        <v>38.885191031321902</v>
      </c>
      <c r="H40" s="125">
        <v>37.8145027860715</v>
      </c>
      <c r="I40" s="125">
        <v>41.403115075214401</v>
      </c>
      <c r="J40" s="125">
        <v>45.364471407108702</v>
      </c>
      <c r="K40" s="125">
        <v>46.883973907917003</v>
      </c>
      <c r="L40" s="132">
        <v>42.0702508415267</v>
      </c>
      <c r="M40" s="125"/>
      <c r="N40" s="133">
        <v>48.878915238765302</v>
      </c>
      <c r="O40" s="134">
        <v>48.684936196109</v>
      </c>
      <c r="P40" s="135">
        <v>48.781925717437097</v>
      </c>
      <c r="Q40" s="125"/>
      <c r="R40" s="136">
        <v>43.987872234644001</v>
      </c>
      <c r="S40" s="130"/>
      <c r="T40" s="131">
        <v>-3.7066871561896901</v>
      </c>
      <c r="U40" s="125">
        <v>-13.3264741606133</v>
      </c>
      <c r="V40" s="125">
        <v>-11.3047499707433</v>
      </c>
      <c r="W40" s="125">
        <v>-2.8916487896861098</v>
      </c>
      <c r="X40" s="125">
        <v>3.9290824230124199</v>
      </c>
      <c r="Y40" s="132">
        <v>-5.4676332397709002</v>
      </c>
      <c r="Z40" s="125"/>
      <c r="AA40" s="133">
        <v>5.1099707448368701</v>
      </c>
      <c r="AB40" s="134">
        <v>-11.9499970055691</v>
      </c>
      <c r="AC40" s="135">
        <v>-4.1565545858659201</v>
      </c>
      <c r="AD40" s="125"/>
      <c r="AE40" s="136">
        <v>-5.0561129256679997</v>
      </c>
      <c r="AF40" s="30"/>
      <c r="AG40" s="131">
        <v>42.945914078694599</v>
      </c>
      <c r="AH40" s="125">
        <v>53.453587661411397</v>
      </c>
      <c r="AI40" s="125">
        <v>58.8640815472681</v>
      </c>
      <c r="AJ40" s="125">
        <v>58.241256679915502</v>
      </c>
      <c r="AK40" s="125">
        <v>51.880360572808698</v>
      </c>
      <c r="AL40" s="132">
        <v>53.077040108019702</v>
      </c>
      <c r="AM40" s="125"/>
      <c r="AN40" s="133">
        <v>49.256889108647201</v>
      </c>
      <c r="AO40" s="134">
        <v>50.488275678451203</v>
      </c>
      <c r="AP40" s="135">
        <v>49.872582393549202</v>
      </c>
      <c r="AQ40" s="125"/>
      <c r="AR40" s="136">
        <v>52.161480761028102</v>
      </c>
      <c r="AS40" s="130"/>
      <c r="AT40" s="131">
        <v>-0.51494082371362104</v>
      </c>
      <c r="AU40" s="125">
        <v>0.95836708530292103</v>
      </c>
      <c r="AV40" s="125">
        <v>2.84070975472779</v>
      </c>
      <c r="AW40" s="125">
        <v>3.1030370480696399</v>
      </c>
      <c r="AX40" s="125">
        <v>1.20747993903111</v>
      </c>
      <c r="AY40" s="132">
        <v>1.64032410992651</v>
      </c>
      <c r="AZ40" s="125"/>
      <c r="BA40" s="133">
        <v>-0.75231601660969705</v>
      </c>
      <c r="BB40" s="134">
        <v>-3.73320213362376</v>
      </c>
      <c r="BC40" s="135">
        <v>-2.2838751877600698</v>
      </c>
      <c r="BD40" s="125"/>
      <c r="BE40" s="136">
        <v>0.53737302092418604</v>
      </c>
    </row>
    <row r="41" spans="1:57" x14ac:dyDescent="0.25">
      <c r="A41" s="22" t="s">
        <v>82</v>
      </c>
      <c r="B41" s="3" t="str">
        <f t="shared" si="0"/>
        <v>Shenandoah Valley</v>
      </c>
      <c r="C41" s="3"/>
      <c r="D41" s="25" t="s">
        <v>16</v>
      </c>
      <c r="E41" s="28" t="s">
        <v>17</v>
      </c>
      <c r="F41" s="3"/>
      <c r="G41" s="137">
        <v>26.7208208636169</v>
      </c>
      <c r="H41" s="138">
        <v>28.978195810175201</v>
      </c>
      <c r="I41" s="138">
        <v>44.643009833261999</v>
      </c>
      <c r="J41" s="138">
        <v>50.500213766566901</v>
      </c>
      <c r="K41" s="138">
        <v>49.927319367250902</v>
      </c>
      <c r="L41" s="139">
        <v>40.153911928174402</v>
      </c>
      <c r="M41" s="125"/>
      <c r="N41" s="140">
        <v>48.978195810175201</v>
      </c>
      <c r="O41" s="141">
        <v>46.891834117144001</v>
      </c>
      <c r="P41" s="142">
        <v>47.935014963659597</v>
      </c>
      <c r="Q41" s="125"/>
      <c r="R41" s="143">
        <v>42.3770842240273</v>
      </c>
      <c r="S41" s="130"/>
      <c r="T41" s="137">
        <v>-20.786045249135601</v>
      </c>
      <c r="U41" s="138">
        <v>-38.341571353490501</v>
      </c>
      <c r="V41" s="138">
        <v>-18.315168862206502</v>
      </c>
      <c r="W41" s="138">
        <v>-9.1897109568286197</v>
      </c>
      <c r="X41" s="138">
        <v>-6.9572492760761397</v>
      </c>
      <c r="Y41" s="139">
        <v>-17.9375042362846</v>
      </c>
      <c r="Z41" s="125"/>
      <c r="AA41" s="140">
        <v>5.0161499014431401</v>
      </c>
      <c r="AB41" s="141">
        <v>3.95512409890947</v>
      </c>
      <c r="AC41" s="142">
        <v>4.4944895972982204</v>
      </c>
      <c r="AD41" s="125"/>
      <c r="AE41" s="143">
        <v>-11.819635888556499</v>
      </c>
      <c r="AF41" s="31"/>
      <c r="AG41" s="137">
        <v>29.8033347584437</v>
      </c>
      <c r="AH41" s="138">
        <v>38.576314664386402</v>
      </c>
      <c r="AI41" s="138">
        <v>44.0701154339461</v>
      </c>
      <c r="AJ41" s="138">
        <v>46.263360410431801</v>
      </c>
      <c r="AK41" s="138">
        <v>45.404018811457803</v>
      </c>
      <c r="AL41" s="139">
        <v>40.823428815733202</v>
      </c>
      <c r="AM41" s="125"/>
      <c r="AN41" s="140">
        <v>46.962377084224002</v>
      </c>
      <c r="AO41" s="141">
        <v>42.154766994441999</v>
      </c>
      <c r="AP41" s="142">
        <v>44.558572039333001</v>
      </c>
      <c r="AQ41" s="125"/>
      <c r="AR41" s="143">
        <v>41.8906125939045</v>
      </c>
      <c r="AS41" s="75"/>
      <c r="AT41" s="137">
        <v>-13.997509719078201</v>
      </c>
      <c r="AU41" s="138">
        <v>-15.8125485663076</v>
      </c>
      <c r="AV41" s="138">
        <v>-11.629243295682601</v>
      </c>
      <c r="AW41" s="138">
        <v>-6.5137901972401098</v>
      </c>
      <c r="AX41" s="138">
        <v>-4.0463103581444804</v>
      </c>
      <c r="AY41" s="139">
        <v>-10.140344952924099</v>
      </c>
      <c r="AZ41" s="125"/>
      <c r="BA41" s="140">
        <v>2.3503635525881501</v>
      </c>
      <c r="BB41" s="141">
        <v>-3.3533926763043902</v>
      </c>
      <c r="BC41" s="142">
        <v>-0.42929441752936098</v>
      </c>
      <c r="BD41" s="125"/>
      <c r="BE41" s="143">
        <v>-7.3955298831664598</v>
      </c>
    </row>
    <row r="42" spans="1:57" ht="13" x14ac:dyDescent="0.3">
      <c r="A42" s="19" t="s">
        <v>83</v>
      </c>
      <c r="B42" s="3" t="str">
        <f t="shared" si="0"/>
        <v>Southern Virginia</v>
      </c>
      <c r="C42" s="9"/>
      <c r="D42" s="23" t="s">
        <v>16</v>
      </c>
      <c r="E42" s="26" t="s">
        <v>17</v>
      </c>
      <c r="F42" s="3"/>
      <c r="G42" s="122">
        <v>31.456265866605101</v>
      </c>
      <c r="H42" s="123">
        <v>31.710131548580598</v>
      </c>
      <c r="I42" s="123">
        <v>41.518578352180903</v>
      </c>
      <c r="J42" s="123">
        <v>46.549734594968797</v>
      </c>
      <c r="K42" s="123">
        <v>47.195938149088299</v>
      </c>
      <c r="L42" s="124">
        <v>39.686129702284703</v>
      </c>
      <c r="M42" s="125"/>
      <c r="N42" s="126">
        <v>43.664897299792202</v>
      </c>
      <c r="O42" s="127">
        <v>40.133856450496097</v>
      </c>
      <c r="P42" s="128">
        <v>41.899376875144199</v>
      </c>
      <c r="Q42" s="125"/>
      <c r="R42" s="129">
        <v>40.318486037387402</v>
      </c>
      <c r="S42" s="130"/>
      <c r="T42" s="122">
        <v>-15.014632243337999</v>
      </c>
      <c r="U42" s="123">
        <v>-27.046305070709099</v>
      </c>
      <c r="V42" s="123">
        <v>-16.515570554607599</v>
      </c>
      <c r="W42" s="123">
        <v>-5.7367874451880896</v>
      </c>
      <c r="X42" s="123">
        <v>-0.77758938587832305</v>
      </c>
      <c r="Y42" s="124">
        <v>-12.6473775574709</v>
      </c>
      <c r="Z42" s="125"/>
      <c r="AA42" s="126">
        <v>5.3700978684700997</v>
      </c>
      <c r="AB42" s="127">
        <v>-3.2596037383603802</v>
      </c>
      <c r="AC42" s="128">
        <v>1.05282299156979</v>
      </c>
      <c r="AD42" s="125"/>
      <c r="AE42" s="129">
        <v>-8.9835619058344705</v>
      </c>
      <c r="AF42" s="29"/>
      <c r="AG42" s="122">
        <v>40.105008077544397</v>
      </c>
      <c r="AH42" s="123">
        <v>51.459727671359303</v>
      </c>
      <c r="AI42" s="123">
        <v>56.156242787906699</v>
      </c>
      <c r="AJ42" s="123">
        <v>56.8024463420263</v>
      </c>
      <c r="AK42" s="123">
        <v>52.065543503346397</v>
      </c>
      <c r="AL42" s="124">
        <v>51.317793676436601</v>
      </c>
      <c r="AM42" s="125"/>
      <c r="AN42" s="126">
        <v>46.6824371105469</v>
      </c>
      <c r="AO42" s="127">
        <v>44.109162243249401</v>
      </c>
      <c r="AP42" s="128">
        <v>45.3957996768982</v>
      </c>
      <c r="AQ42" s="125"/>
      <c r="AR42" s="129">
        <v>49.625795390854201</v>
      </c>
      <c r="AS42" s="130"/>
      <c r="AT42" s="122">
        <v>5.5614958166144799</v>
      </c>
      <c r="AU42" s="123">
        <v>0.78312540745694603</v>
      </c>
      <c r="AV42" s="123">
        <v>3.9804831953779201</v>
      </c>
      <c r="AW42" s="123">
        <v>8.2707968237624296</v>
      </c>
      <c r="AX42" s="123">
        <v>15.992412174294801</v>
      </c>
      <c r="AY42" s="124">
        <v>6.7302706939624199</v>
      </c>
      <c r="AZ42" s="125"/>
      <c r="BA42" s="126">
        <v>10.371858744638899</v>
      </c>
      <c r="BB42" s="127">
        <v>4.0300142893943196</v>
      </c>
      <c r="BC42" s="128">
        <v>7.1970121083190701</v>
      </c>
      <c r="BD42" s="125"/>
      <c r="BE42" s="129">
        <v>6.8518657488713899</v>
      </c>
    </row>
    <row r="43" spans="1:57" x14ac:dyDescent="0.25">
      <c r="A43" s="20" t="s">
        <v>84</v>
      </c>
      <c r="B43" s="3" t="str">
        <f t="shared" si="0"/>
        <v>Southwest Virginia - Blue Ridge Highlands</v>
      </c>
      <c r="C43" s="10"/>
      <c r="D43" s="24" t="s">
        <v>16</v>
      </c>
      <c r="E43" s="27" t="s">
        <v>17</v>
      </c>
      <c r="F43" s="3"/>
      <c r="G43" s="131">
        <v>21.227592466530499</v>
      </c>
      <c r="H43" s="125">
        <v>26.072157930565002</v>
      </c>
      <c r="I43" s="125">
        <v>45.461765373269699</v>
      </c>
      <c r="J43" s="125">
        <v>52.893124574540501</v>
      </c>
      <c r="K43" s="125">
        <v>50.124801452234998</v>
      </c>
      <c r="L43" s="132">
        <v>39.155888359428097</v>
      </c>
      <c r="M43" s="125"/>
      <c r="N43" s="133">
        <v>45.5979124120717</v>
      </c>
      <c r="O43" s="134">
        <v>41.819832085318801</v>
      </c>
      <c r="P43" s="135">
        <v>43.708872248695201</v>
      </c>
      <c r="Q43" s="125"/>
      <c r="R43" s="136">
        <v>40.456740899218701</v>
      </c>
      <c r="S43" s="130"/>
      <c r="T43" s="131">
        <v>-33.118331563023403</v>
      </c>
      <c r="U43" s="125">
        <v>-41.907509463557403</v>
      </c>
      <c r="V43" s="125">
        <v>-17.120074724794399</v>
      </c>
      <c r="W43" s="125">
        <v>-1.3806547434866001</v>
      </c>
      <c r="X43" s="125">
        <v>-0.76418301320317505</v>
      </c>
      <c r="Y43" s="132">
        <v>-16.9075624930739</v>
      </c>
      <c r="Z43" s="125"/>
      <c r="AA43" s="133">
        <v>4.3604810769779201</v>
      </c>
      <c r="AB43" s="134">
        <v>3.5521531836759102</v>
      </c>
      <c r="AC43" s="135">
        <v>3.97221591911857</v>
      </c>
      <c r="AD43" s="125"/>
      <c r="AE43" s="136">
        <v>-11.4155875535932</v>
      </c>
      <c r="AF43" s="30"/>
      <c r="AG43" s="131">
        <v>27.652030859995399</v>
      </c>
      <c r="AH43" s="125">
        <v>37.247560698888101</v>
      </c>
      <c r="AI43" s="125">
        <v>44.5853188109825</v>
      </c>
      <c r="AJ43" s="125">
        <v>47.671318357159002</v>
      </c>
      <c r="AK43" s="125">
        <v>48.760494667574299</v>
      </c>
      <c r="AL43" s="132">
        <v>41.183344678919902</v>
      </c>
      <c r="AM43" s="125"/>
      <c r="AN43" s="133">
        <v>45.773769003857403</v>
      </c>
      <c r="AO43" s="134">
        <v>38.4728840481052</v>
      </c>
      <c r="AP43" s="135">
        <v>42.123326525981298</v>
      </c>
      <c r="AQ43" s="125"/>
      <c r="AR43" s="136">
        <v>41.451910920937401</v>
      </c>
      <c r="AS43" s="130"/>
      <c r="AT43" s="131">
        <v>-9.29375711043377</v>
      </c>
      <c r="AU43" s="125">
        <v>-12.185976637640101</v>
      </c>
      <c r="AV43" s="125">
        <v>-4.4513157761404401</v>
      </c>
      <c r="AW43" s="125">
        <v>1.24902578525998</v>
      </c>
      <c r="AX43" s="125">
        <v>7.8779763879504596</v>
      </c>
      <c r="AY43" s="132">
        <v>-2.7993174605540099</v>
      </c>
      <c r="AZ43" s="125"/>
      <c r="BA43" s="133">
        <v>7.86557519687653</v>
      </c>
      <c r="BB43" s="134">
        <v>-1.6223574195859201</v>
      </c>
      <c r="BC43" s="135">
        <v>3.3152573941273902</v>
      </c>
      <c r="BD43" s="125"/>
      <c r="BE43" s="136">
        <v>-1.09979909283258</v>
      </c>
    </row>
    <row r="44" spans="1:57" x14ac:dyDescent="0.25">
      <c r="A44" s="21" t="s">
        <v>85</v>
      </c>
      <c r="B44" s="3" t="str">
        <f t="shared" si="0"/>
        <v>Southwest Virginia - Heart of Appalachia</v>
      </c>
      <c r="C44" s="3"/>
      <c r="D44" s="24" t="s">
        <v>16</v>
      </c>
      <c r="E44" s="27" t="s">
        <v>17</v>
      </c>
      <c r="F44" s="3"/>
      <c r="G44" s="131">
        <v>28.699242945629699</v>
      </c>
      <c r="H44" s="125">
        <v>28.286304198210502</v>
      </c>
      <c r="I44" s="125">
        <v>35.925671025464503</v>
      </c>
      <c r="J44" s="125">
        <v>41.9132828630419</v>
      </c>
      <c r="K44" s="125">
        <v>41.9132828630419</v>
      </c>
      <c r="L44" s="132">
        <v>35.347556779077699</v>
      </c>
      <c r="M44" s="125"/>
      <c r="N44" s="133">
        <v>38.3344803854094</v>
      </c>
      <c r="O44" s="134">
        <v>35.443909153475502</v>
      </c>
      <c r="P44" s="135">
        <v>36.889194769442497</v>
      </c>
      <c r="Q44" s="125"/>
      <c r="R44" s="136">
        <v>35.788024776324797</v>
      </c>
      <c r="S44" s="130"/>
      <c r="T44" s="131">
        <v>-12.2105263157894</v>
      </c>
      <c r="U44" s="125">
        <v>-22.889305816135</v>
      </c>
      <c r="V44" s="125">
        <v>-21.6216216216216</v>
      </c>
      <c r="W44" s="125">
        <v>-7.5872534142640298</v>
      </c>
      <c r="X44" s="125">
        <v>3.5714285714285698</v>
      </c>
      <c r="Y44" s="132">
        <v>-12.084902430674401</v>
      </c>
      <c r="Z44" s="125"/>
      <c r="AA44" s="133">
        <v>3.5315985130111498</v>
      </c>
      <c r="AB44" s="134">
        <v>-9.9650349650349597</v>
      </c>
      <c r="AC44" s="135">
        <v>-3.42342342342342</v>
      </c>
      <c r="AD44" s="125"/>
      <c r="AE44" s="136">
        <v>-9.6998263458198899</v>
      </c>
      <c r="AF44" s="30"/>
      <c r="AG44" s="131">
        <v>33.809359944941498</v>
      </c>
      <c r="AH44" s="125">
        <v>46.317962835512702</v>
      </c>
      <c r="AI44" s="125">
        <v>49.002064693736997</v>
      </c>
      <c r="AJ44" s="125">
        <v>48.898830006882299</v>
      </c>
      <c r="AK44" s="125">
        <v>43.702684101858203</v>
      </c>
      <c r="AL44" s="132">
        <v>44.346180316586299</v>
      </c>
      <c r="AM44" s="125"/>
      <c r="AN44" s="133">
        <v>44.339298004129297</v>
      </c>
      <c r="AO44" s="134">
        <v>38.403303509979303</v>
      </c>
      <c r="AP44" s="135">
        <v>41.3713007570543</v>
      </c>
      <c r="AQ44" s="125"/>
      <c r="AR44" s="136">
        <v>43.496214728148601</v>
      </c>
      <c r="AS44" s="130"/>
      <c r="AT44" s="131">
        <v>0.46012269938650302</v>
      </c>
      <c r="AU44" s="125">
        <v>3.61816782140107</v>
      </c>
      <c r="AV44" s="125">
        <v>1.5329768270944699</v>
      </c>
      <c r="AW44" s="125">
        <v>5.4936896807720803</v>
      </c>
      <c r="AX44" s="125">
        <v>9.5299698145752405</v>
      </c>
      <c r="AY44" s="132">
        <v>4.16262528289686</v>
      </c>
      <c r="AZ44" s="125"/>
      <c r="BA44" s="133">
        <v>5.0978792822185897</v>
      </c>
      <c r="BB44" s="134">
        <v>-0.40160642570281102</v>
      </c>
      <c r="BC44" s="135">
        <v>2.47176646068612</v>
      </c>
      <c r="BD44" s="125"/>
      <c r="BE44" s="136">
        <v>3.6976267213595002</v>
      </c>
    </row>
    <row r="45" spans="1:57" x14ac:dyDescent="0.25">
      <c r="A45" s="22" t="s">
        <v>86</v>
      </c>
      <c r="B45" s="3" t="str">
        <f t="shared" si="0"/>
        <v>Virginia Mountains</v>
      </c>
      <c r="C45" s="3"/>
      <c r="D45" s="25" t="s">
        <v>16</v>
      </c>
      <c r="E45" s="28" t="s">
        <v>17</v>
      </c>
      <c r="F45" s="3"/>
      <c r="G45" s="131">
        <v>33.637512284149899</v>
      </c>
      <c r="H45" s="125">
        <v>35.4204689035518</v>
      </c>
      <c r="I45" s="125">
        <v>48.645233749824499</v>
      </c>
      <c r="J45" s="125">
        <v>55.510318685946899</v>
      </c>
      <c r="K45" s="125">
        <v>58.360241471290102</v>
      </c>
      <c r="L45" s="132">
        <v>46.314755018952603</v>
      </c>
      <c r="M45" s="125"/>
      <c r="N45" s="133">
        <v>57.981187701811002</v>
      </c>
      <c r="O45" s="134">
        <v>50.273761055734902</v>
      </c>
      <c r="P45" s="135">
        <v>54.127474378772902</v>
      </c>
      <c r="Q45" s="125"/>
      <c r="R45" s="136">
        <v>48.546960550329899</v>
      </c>
      <c r="S45" s="130"/>
      <c r="T45" s="131">
        <v>-29.3871954023606</v>
      </c>
      <c r="U45" s="125">
        <v>-36.487136731564597</v>
      </c>
      <c r="V45" s="125">
        <v>-14.363390657683</v>
      </c>
      <c r="W45" s="125">
        <v>0.270976740535539</v>
      </c>
      <c r="X45" s="125">
        <v>7.1592127665685901</v>
      </c>
      <c r="Y45" s="132">
        <v>-14.2418865474116</v>
      </c>
      <c r="Z45" s="125"/>
      <c r="AA45" s="133">
        <v>19.999971502394899</v>
      </c>
      <c r="AB45" s="134">
        <v>1.6133479928827601</v>
      </c>
      <c r="AC45" s="135">
        <v>10.6978101168888</v>
      </c>
      <c r="AD45" s="125"/>
      <c r="AE45" s="136">
        <v>-7.6111894748609901</v>
      </c>
      <c r="AF45" s="31"/>
      <c r="AG45" s="131">
        <v>40.474519163273897</v>
      </c>
      <c r="AH45" s="125">
        <v>49.813982872385203</v>
      </c>
      <c r="AI45" s="125">
        <v>53.1763301979503</v>
      </c>
      <c r="AJ45" s="125">
        <v>55.282184472834402</v>
      </c>
      <c r="AK45" s="125">
        <v>54.794328232486301</v>
      </c>
      <c r="AL45" s="132">
        <v>50.708268987785999</v>
      </c>
      <c r="AM45" s="125"/>
      <c r="AN45" s="133">
        <v>54.994384388600302</v>
      </c>
      <c r="AO45" s="134">
        <v>48.862838691562501</v>
      </c>
      <c r="AP45" s="135">
        <v>51.928611540081398</v>
      </c>
      <c r="AQ45" s="125"/>
      <c r="AR45" s="136">
        <v>51.056938288441799</v>
      </c>
      <c r="AS45" s="130"/>
      <c r="AT45" s="131">
        <v>2.2712142423521899</v>
      </c>
      <c r="AU45" s="125">
        <v>-4.2525933333387002E-3</v>
      </c>
      <c r="AV45" s="125">
        <v>2.15700097694554</v>
      </c>
      <c r="AW45" s="125">
        <v>7.8035638770295899</v>
      </c>
      <c r="AX45" s="125">
        <v>15.157504596244401</v>
      </c>
      <c r="AY45" s="132">
        <v>5.5068881127309499</v>
      </c>
      <c r="AZ45" s="125"/>
      <c r="BA45" s="133">
        <v>9.7570246167919095</v>
      </c>
      <c r="BB45" s="134">
        <v>-0.58834647411885599</v>
      </c>
      <c r="BC45" s="135">
        <v>4.6340320636074201</v>
      </c>
      <c r="BD45" s="125"/>
      <c r="BE45" s="136">
        <v>5.2517455752948399</v>
      </c>
    </row>
    <row r="46" spans="1:57" x14ac:dyDescent="0.25">
      <c r="A46" s="165" t="s">
        <v>134</v>
      </c>
      <c r="B46" s="3" t="s">
        <v>140</v>
      </c>
      <c r="D46" s="25" t="s">
        <v>16</v>
      </c>
      <c r="E46" s="28" t="s">
        <v>17</v>
      </c>
      <c r="G46" s="131">
        <v>40.550133096716898</v>
      </c>
      <c r="H46" s="125">
        <v>37.651582372079197</v>
      </c>
      <c r="I46" s="125">
        <v>44.631765749778097</v>
      </c>
      <c r="J46" s="125">
        <v>51.937296657793503</v>
      </c>
      <c r="K46" s="125">
        <v>55.013309671694699</v>
      </c>
      <c r="L46" s="132">
        <v>45.956817509612499</v>
      </c>
      <c r="M46" s="125"/>
      <c r="N46" s="133">
        <v>54.125998225377103</v>
      </c>
      <c r="O46" s="134">
        <v>54.806270334220599</v>
      </c>
      <c r="P46" s="135">
        <v>54.466134279798801</v>
      </c>
      <c r="Q46" s="125"/>
      <c r="R46" s="136">
        <v>48.388050872522903</v>
      </c>
      <c r="S46" s="130"/>
      <c r="T46" s="131">
        <v>-4.8379941036723197</v>
      </c>
      <c r="U46" s="125">
        <v>-17.2234099086361</v>
      </c>
      <c r="V46" s="125">
        <v>-20.7619067304271</v>
      </c>
      <c r="W46" s="125">
        <v>-10.7615208794432</v>
      </c>
      <c r="X46" s="125">
        <v>-1.01315106290334</v>
      </c>
      <c r="Y46" s="132">
        <v>-11.005582063962599</v>
      </c>
      <c r="Z46" s="125"/>
      <c r="AA46" s="133">
        <v>-4.5939866082422203</v>
      </c>
      <c r="AB46" s="134">
        <v>-15.6968422201632</v>
      </c>
      <c r="AC46" s="135">
        <v>-10.522917203163299</v>
      </c>
      <c r="AD46" s="125"/>
      <c r="AE46" s="136">
        <v>-10.8509245271648</v>
      </c>
      <c r="AG46" s="131">
        <v>36.594202898550698</v>
      </c>
      <c r="AH46" s="125">
        <v>44.868382135462802</v>
      </c>
      <c r="AI46" s="125">
        <v>52.735876959479398</v>
      </c>
      <c r="AJ46" s="125">
        <v>51.427092576160803</v>
      </c>
      <c r="AK46" s="125">
        <v>50.295770482105802</v>
      </c>
      <c r="AL46" s="132">
        <v>47.184265010351901</v>
      </c>
      <c r="AM46" s="125"/>
      <c r="AN46" s="133">
        <v>54.813664596273199</v>
      </c>
      <c r="AO46" s="134">
        <v>58.592132505175897</v>
      </c>
      <c r="AP46" s="135">
        <v>56.702898550724598</v>
      </c>
      <c r="AQ46" s="125"/>
      <c r="AR46" s="136">
        <v>49.9038745933155</v>
      </c>
      <c r="AS46" s="130"/>
      <c r="AT46" s="131">
        <v>-9.4585171182524608</v>
      </c>
      <c r="AU46" s="125">
        <v>-8.7089202506806398</v>
      </c>
      <c r="AV46" s="125">
        <v>-1.6989127108494899</v>
      </c>
      <c r="AW46" s="125">
        <v>-2.6504297242513002</v>
      </c>
      <c r="AX46" s="125">
        <v>-1.2744066759338</v>
      </c>
      <c r="AY46" s="132">
        <v>-4.47961529336159</v>
      </c>
      <c r="AZ46" s="125"/>
      <c r="BA46" s="133">
        <v>-3.3019893234109601</v>
      </c>
      <c r="BB46" s="134">
        <v>-8.2756248201157394</v>
      </c>
      <c r="BC46" s="135">
        <v>-5.9371752227144796</v>
      </c>
      <c r="BD46" s="125"/>
      <c r="BE46" s="136">
        <v>-4.9577256741316704</v>
      </c>
    </row>
    <row r="47" spans="1:57" x14ac:dyDescent="0.25">
      <c r="A47" s="165" t="s">
        <v>135</v>
      </c>
      <c r="B47" s="3" t="s">
        <v>141</v>
      </c>
      <c r="D47" s="25" t="s">
        <v>16</v>
      </c>
      <c r="E47" s="28" t="s">
        <v>17</v>
      </c>
      <c r="G47" s="131">
        <v>34.195159572514498</v>
      </c>
      <c r="H47" s="125">
        <v>32.733482683903098</v>
      </c>
      <c r="I47" s="125">
        <v>37.228689999632699</v>
      </c>
      <c r="J47" s="125">
        <v>43.339821513827097</v>
      </c>
      <c r="K47" s="125">
        <v>46.652466120680103</v>
      </c>
      <c r="L47" s="132">
        <v>38.829923978111502</v>
      </c>
      <c r="M47" s="125"/>
      <c r="N47" s="133">
        <v>49.774137867714501</v>
      </c>
      <c r="O47" s="134">
        <v>49.880641962613304</v>
      </c>
      <c r="P47" s="135">
        <v>49.827389915163899</v>
      </c>
      <c r="Q47" s="125"/>
      <c r="R47" s="136">
        <v>41.972057102983598</v>
      </c>
      <c r="S47" s="130"/>
      <c r="T47" s="131">
        <v>-4.2920913048431801</v>
      </c>
      <c r="U47" s="125">
        <v>-15.834704752627999</v>
      </c>
      <c r="V47" s="125">
        <v>-12.2119414488711</v>
      </c>
      <c r="W47" s="125">
        <v>-0.86078203355520799</v>
      </c>
      <c r="X47" s="125">
        <v>7.2010582709009796</v>
      </c>
      <c r="Y47" s="132">
        <v>-4.9510703312673403</v>
      </c>
      <c r="Z47" s="125"/>
      <c r="AA47" s="133">
        <v>7.8947908390542896</v>
      </c>
      <c r="AB47" s="134">
        <v>-17.415562781385901</v>
      </c>
      <c r="AC47" s="135">
        <v>-6.4552551896161896</v>
      </c>
      <c r="AD47" s="125"/>
      <c r="AE47" s="136">
        <v>-5.4666628962647099</v>
      </c>
      <c r="AG47" s="131">
        <v>38.425942928495303</v>
      </c>
      <c r="AH47" s="125">
        <v>51.612251643468298</v>
      </c>
      <c r="AI47" s="125">
        <v>57.6480957802343</v>
      </c>
      <c r="AJ47" s="125">
        <v>56.712512394873102</v>
      </c>
      <c r="AK47" s="125">
        <v>51.049432590252998</v>
      </c>
      <c r="AL47" s="132">
        <v>51.089647067464803</v>
      </c>
      <c r="AM47" s="125"/>
      <c r="AN47" s="133">
        <v>50.859377869183497</v>
      </c>
      <c r="AO47" s="134">
        <v>53.0849461970693</v>
      </c>
      <c r="AP47" s="135">
        <v>51.972162033126402</v>
      </c>
      <c r="AQ47" s="125"/>
      <c r="AR47" s="136">
        <v>51.341794200511004</v>
      </c>
      <c r="AS47" s="130"/>
      <c r="AT47" s="131">
        <v>2.0424896110608599</v>
      </c>
      <c r="AU47" s="125">
        <v>3.7184388599494902</v>
      </c>
      <c r="AV47" s="125">
        <v>3.9214809151555898</v>
      </c>
      <c r="AW47" s="125">
        <v>5.0711597392380403</v>
      </c>
      <c r="AX47" s="125">
        <v>4.7700387326768903</v>
      </c>
      <c r="AY47" s="132">
        <v>4.0132587482939597</v>
      </c>
      <c r="AZ47" s="125"/>
      <c r="BA47" s="133">
        <v>0.47583987802075001</v>
      </c>
      <c r="BB47" s="134">
        <v>-4.4195269783087197</v>
      </c>
      <c r="BC47" s="135">
        <v>-2.0853072931349299</v>
      </c>
      <c r="BD47" s="125"/>
      <c r="BE47" s="136">
        <v>2.1727135308265102</v>
      </c>
    </row>
    <row r="48" spans="1:57" x14ac:dyDescent="0.25">
      <c r="A48" s="165" t="s">
        <v>136</v>
      </c>
      <c r="B48" s="3" t="s">
        <v>142</v>
      </c>
      <c r="D48" s="25" t="s">
        <v>16</v>
      </c>
      <c r="E48" s="28" t="s">
        <v>17</v>
      </c>
      <c r="G48" s="131">
        <v>37.153269282896098</v>
      </c>
      <c r="H48" s="125">
        <v>36.303948438394102</v>
      </c>
      <c r="I48" s="125">
        <v>40.7493298798301</v>
      </c>
      <c r="J48" s="125">
        <v>45.462759389211797</v>
      </c>
      <c r="K48" s="125">
        <v>47.004788723910401</v>
      </c>
      <c r="L48" s="132">
        <v>41.334819142848502</v>
      </c>
      <c r="M48" s="125"/>
      <c r="N48" s="133">
        <v>48.046863235249802</v>
      </c>
      <c r="O48" s="134">
        <v>46.799987952895798</v>
      </c>
      <c r="P48" s="135">
        <v>47.423425594072803</v>
      </c>
      <c r="Q48" s="125"/>
      <c r="R48" s="136">
        <v>43.074420986055401</v>
      </c>
      <c r="S48" s="130"/>
      <c r="T48" s="131">
        <v>-9.6628215236291197</v>
      </c>
      <c r="U48" s="125">
        <v>-19.269913331079501</v>
      </c>
      <c r="V48" s="125">
        <v>-16.712921151734701</v>
      </c>
      <c r="W48" s="125">
        <v>-8.0785222743289697</v>
      </c>
      <c r="X48" s="125">
        <v>-2.63713240208495</v>
      </c>
      <c r="Y48" s="132">
        <v>-11.2092623763848</v>
      </c>
      <c r="Z48" s="125"/>
      <c r="AA48" s="133">
        <v>0.153259015176573</v>
      </c>
      <c r="AB48" s="134">
        <v>-15.077217723301001</v>
      </c>
      <c r="AC48" s="135">
        <v>-7.9891196109849698</v>
      </c>
      <c r="AD48" s="125"/>
      <c r="AE48" s="136">
        <v>-10.2201179795995</v>
      </c>
      <c r="AG48" s="131">
        <v>39.275124550339399</v>
      </c>
      <c r="AH48" s="125">
        <v>50.599045741206197</v>
      </c>
      <c r="AI48" s="125">
        <v>56.440494287993403</v>
      </c>
      <c r="AJ48" s="125">
        <v>55.782748084709198</v>
      </c>
      <c r="AK48" s="125">
        <v>50.830084739384901</v>
      </c>
      <c r="AL48" s="132">
        <v>50.585499480726597</v>
      </c>
      <c r="AM48" s="125"/>
      <c r="AN48" s="133">
        <v>51.178524661719699</v>
      </c>
      <c r="AO48" s="134">
        <v>52.223091858697401</v>
      </c>
      <c r="AP48" s="135">
        <v>51.700808260208603</v>
      </c>
      <c r="AQ48" s="125"/>
      <c r="AR48" s="136">
        <v>50.904159132007202</v>
      </c>
      <c r="AS48" s="130"/>
      <c r="AT48" s="131">
        <v>-5.6435176814422698</v>
      </c>
      <c r="AU48" s="125">
        <v>-3.72622030831951</v>
      </c>
      <c r="AV48" s="125">
        <v>-0.960313844131646</v>
      </c>
      <c r="AW48" s="125">
        <v>-0.82967363529169802</v>
      </c>
      <c r="AX48" s="125">
        <v>-0.50038669410662795</v>
      </c>
      <c r="AY48" s="132">
        <v>-2.1583104899900301</v>
      </c>
      <c r="AZ48" s="125"/>
      <c r="BA48" s="133">
        <v>-1.5733118121047001</v>
      </c>
      <c r="BB48" s="134">
        <v>-5.2439630283014198</v>
      </c>
      <c r="BC48" s="135">
        <v>-3.4620405923419599</v>
      </c>
      <c r="BD48" s="125"/>
      <c r="BE48" s="136">
        <v>-2.5404085161672301</v>
      </c>
    </row>
    <row r="49" spans="1:57" x14ac:dyDescent="0.25">
      <c r="A49" s="165" t="s">
        <v>137</v>
      </c>
      <c r="B49" s="3" t="s">
        <v>143</v>
      </c>
      <c r="D49" s="25" t="s">
        <v>16</v>
      </c>
      <c r="E49" s="28" t="s">
        <v>17</v>
      </c>
      <c r="G49" s="131">
        <v>33.871008777509203</v>
      </c>
      <c r="H49" s="125">
        <v>34.423101386592002</v>
      </c>
      <c r="I49" s="125">
        <v>45.548912352118002</v>
      </c>
      <c r="J49" s="125">
        <v>51.204681338252101</v>
      </c>
      <c r="K49" s="125">
        <v>52.349573845566702</v>
      </c>
      <c r="L49" s="132">
        <v>43.479455540007599</v>
      </c>
      <c r="M49" s="125"/>
      <c r="N49" s="133">
        <v>50.019081541788502</v>
      </c>
      <c r="O49" s="134">
        <v>47.485052792265598</v>
      </c>
      <c r="P49" s="135">
        <v>48.752067167027</v>
      </c>
      <c r="Q49" s="125"/>
      <c r="R49" s="136">
        <v>44.985916004870298</v>
      </c>
      <c r="S49" s="130"/>
      <c r="T49" s="131">
        <v>-19.028712448287099</v>
      </c>
      <c r="U49" s="125">
        <v>-28.327099498873899</v>
      </c>
      <c r="V49" s="125">
        <v>-17.424695250976399</v>
      </c>
      <c r="W49" s="125">
        <v>-7.7258356159778101</v>
      </c>
      <c r="X49" s="125">
        <v>-0.52251910734779905</v>
      </c>
      <c r="Y49" s="132">
        <v>-14.118333329646999</v>
      </c>
      <c r="Z49" s="125"/>
      <c r="AA49" s="133">
        <v>4.1734092833879002</v>
      </c>
      <c r="AB49" s="134">
        <v>-6.5024667512637198</v>
      </c>
      <c r="AC49" s="135">
        <v>-1.3143047089917199</v>
      </c>
      <c r="AD49" s="125"/>
      <c r="AE49" s="136">
        <v>-10.523749377426199</v>
      </c>
      <c r="AG49" s="131">
        <v>37.420811601577398</v>
      </c>
      <c r="AH49" s="125">
        <v>48.1910698384429</v>
      </c>
      <c r="AI49" s="125">
        <v>54.285714285714199</v>
      </c>
      <c r="AJ49" s="125">
        <v>55.021625747360297</v>
      </c>
      <c r="AK49" s="125">
        <v>51.7300597888309</v>
      </c>
      <c r="AL49" s="132">
        <v>49.329856252385099</v>
      </c>
      <c r="AM49" s="125"/>
      <c r="AN49" s="133">
        <v>50.837043633125504</v>
      </c>
      <c r="AO49" s="134">
        <v>49.437730568629902</v>
      </c>
      <c r="AP49" s="135">
        <v>50.137387100877703</v>
      </c>
      <c r="AQ49" s="125"/>
      <c r="AR49" s="136">
        <v>49.560579351954402</v>
      </c>
      <c r="AS49" s="130"/>
      <c r="AT49" s="131">
        <v>-7.5559880453827803</v>
      </c>
      <c r="AU49" s="125">
        <v>-6.3921132300072099</v>
      </c>
      <c r="AV49" s="125">
        <v>-2.5582287842327198</v>
      </c>
      <c r="AW49" s="125">
        <v>-0.40476719779491999</v>
      </c>
      <c r="AX49" s="125">
        <v>2.38161536910268</v>
      </c>
      <c r="AY49" s="132">
        <v>-2.68101460828015</v>
      </c>
      <c r="AZ49" s="125"/>
      <c r="BA49" s="133">
        <v>3.3887774291585799</v>
      </c>
      <c r="BB49" s="134">
        <v>-2.1241445395095799</v>
      </c>
      <c r="BC49" s="135">
        <v>0.59526475517503596</v>
      </c>
      <c r="BD49" s="125"/>
      <c r="BE49" s="136">
        <v>-1.75617605717443</v>
      </c>
    </row>
    <row r="50" spans="1:57" x14ac:dyDescent="0.25">
      <c r="A50" s="165" t="s">
        <v>138</v>
      </c>
      <c r="B50" s="3" t="s">
        <v>144</v>
      </c>
      <c r="D50" s="25" t="s">
        <v>16</v>
      </c>
      <c r="E50" s="28" t="s">
        <v>17</v>
      </c>
      <c r="G50" s="131">
        <v>36.305732484076401</v>
      </c>
      <c r="H50" s="125">
        <v>36.608165696741899</v>
      </c>
      <c r="I50" s="125">
        <v>42.464372451083698</v>
      </c>
      <c r="J50" s="125">
        <v>46.767172249461503</v>
      </c>
      <c r="K50" s="125">
        <v>47.106264033359203</v>
      </c>
      <c r="L50" s="132">
        <v>41.850341382944499</v>
      </c>
      <c r="M50" s="125"/>
      <c r="N50" s="133">
        <v>46.877147963158102</v>
      </c>
      <c r="O50" s="134">
        <v>45.158777436649402</v>
      </c>
      <c r="P50" s="135">
        <v>46.017962699903698</v>
      </c>
      <c r="Q50" s="125"/>
      <c r="R50" s="136">
        <v>43.041090330647201</v>
      </c>
      <c r="S50" s="130"/>
      <c r="T50" s="131">
        <v>-5.9533685064628097</v>
      </c>
      <c r="U50" s="125">
        <v>-14.7086420355351</v>
      </c>
      <c r="V50" s="125">
        <v>-12.1689124551904</v>
      </c>
      <c r="W50" s="125">
        <v>-2.5579706540295799</v>
      </c>
      <c r="X50" s="125">
        <v>0.558807841098382</v>
      </c>
      <c r="Y50" s="132">
        <v>-6.8802163334215498</v>
      </c>
      <c r="Z50" s="125"/>
      <c r="AA50" s="133">
        <v>10.2525052719788</v>
      </c>
      <c r="AB50" s="134">
        <v>-2.5690334331797202</v>
      </c>
      <c r="AC50" s="135">
        <v>3.5653355491697099</v>
      </c>
      <c r="AD50" s="125"/>
      <c r="AE50" s="136">
        <v>-3.9199817382235902</v>
      </c>
      <c r="AG50" s="131">
        <v>40.878889245291603</v>
      </c>
      <c r="AH50" s="125">
        <v>46.279155019933</v>
      </c>
      <c r="AI50" s="125">
        <v>49.2106951381569</v>
      </c>
      <c r="AJ50" s="125">
        <v>50.812216468863099</v>
      </c>
      <c r="AK50" s="125">
        <v>49.049168308665102</v>
      </c>
      <c r="AL50" s="132">
        <v>47.246024836182002</v>
      </c>
      <c r="AM50" s="125"/>
      <c r="AN50" s="133">
        <v>48.873894514961201</v>
      </c>
      <c r="AO50" s="134">
        <v>46.9825413554506</v>
      </c>
      <c r="AP50" s="135">
        <v>47.9282179352059</v>
      </c>
      <c r="AQ50" s="125"/>
      <c r="AR50" s="136">
        <v>47.440937150188802</v>
      </c>
      <c r="AS50" s="130"/>
      <c r="AT50" s="131">
        <v>0.99776186191296001</v>
      </c>
      <c r="AU50" s="125">
        <v>-2.0762835231730499</v>
      </c>
      <c r="AV50" s="125">
        <v>-0.59453249831529198</v>
      </c>
      <c r="AW50" s="125">
        <v>2.9933346773305298</v>
      </c>
      <c r="AX50" s="125">
        <v>6.3609424892432198</v>
      </c>
      <c r="AY50" s="132">
        <v>1.52065311897099</v>
      </c>
      <c r="AZ50" s="125"/>
      <c r="BA50" s="133">
        <v>8.7532001858079802</v>
      </c>
      <c r="BB50" s="134">
        <v>3.2026648378715499</v>
      </c>
      <c r="BC50" s="135">
        <v>5.9600057885106903</v>
      </c>
      <c r="BD50" s="125"/>
      <c r="BE50" s="136">
        <v>2.76340994844375</v>
      </c>
    </row>
    <row r="51" spans="1:57" x14ac:dyDescent="0.25">
      <c r="A51" s="166" t="s">
        <v>139</v>
      </c>
      <c r="B51" s="3" t="s">
        <v>145</v>
      </c>
      <c r="D51" s="25" t="s">
        <v>16</v>
      </c>
      <c r="E51" s="28" t="s">
        <v>17</v>
      </c>
      <c r="G51" s="137">
        <v>38.027228656855002</v>
      </c>
      <c r="H51" s="138">
        <v>37.371186391477202</v>
      </c>
      <c r="I51" s="138">
        <v>40.7094545560103</v>
      </c>
      <c r="J51" s="138">
        <v>43.107201950709701</v>
      </c>
      <c r="K51" s="138">
        <v>44.785044558622801</v>
      </c>
      <c r="L51" s="139">
        <v>40.800023222735</v>
      </c>
      <c r="M51" s="125"/>
      <c r="N51" s="140">
        <v>45.075328746843098</v>
      </c>
      <c r="O51" s="141">
        <v>44.181253447124703</v>
      </c>
      <c r="P51" s="142">
        <v>44.628291096983901</v>
      </c>
      <c r="Q51" s="125"/>
      <c r="R51" s="143">
        <v>41.893814043949</v>
      </c>
      <c r="S51" s="130"/>
      <c r="T51" s="137">
        <v>-7.6931972974295197</v>
      </c>
      <c r="U51" s="138">
        <v>-12.4830801437573</v>
      </c>
      <c r="V51" s="138">
        <v>-9.2833497513157202</v>
      </c>
      <c r="W51" s="138">
        <v>-6.4679570310198402</v>
      </c>
      <c r="X51" s="138">
        <v>-2.6746443291066599</v>
      </c>
      <c r="Y51" s="139">
        <v>-7.6411000824079398</v>
      </c>
      <c r="Z51" s="125"/>
      <c r="AA51" s="140">
        <v>-2.0168129058870798</v>
      </c>
      <c r="AB51" s="141">
        <v>-10.2293049629489</v>
      </c>
      <c r="AC51" s="142">
        <v>-6.2615979341647803</v>
      </c>
      <c r="AD51" s="125"/>
      <c r="AE51" s="143">
        <v>-7.2256729384857898</v>
      </c>
      <c r="AG51" s="137">
        <v>40.8270196522395</v>
      </c>
      <c r="AH51" s="138">
        <v>43.071642137652702</v>
      </c>
      <c r="AI51" s="138">
        <v>44.552817208046598</v>
      </c>
      <c r="AJ51" s="138">
        <v>45.818456268687001</v>
      </c>
      <c r="AK51" s="138">
        <v>46.015849516676802</v>
      </c>
      <c r="AL51" s="139">
        <v>44.057156956660499</v>
      </c>
      <c r="AM51" s="125"/>
      <c r="AN51" s="140">
        <v>46.730674330169201</v>
      </c>
      <c r="AO51" s="141">
        <v>45.755319457749103</v>
      </c>
      <c r="AP51" s="142">
        <v>46.242996893959102</v>
      </c>
      <c r="AQ51" s="125"/>
      <c r="AR51" s="143">
        <v>44.681682653031601</v>
      </c>
      <c r="AS51" s="130"/>
      <c r="AT51" s="137">
        <v>-2.85754708319595</v>
      </c>
      <c r="AU51" s="138">
        <v>-3.8644509197128101</v>
      </c>
      <c r="AV51" s="138">
        <v>-2.2989713120928799</v>
      </c>
      <c r="AW51" s="138">
        <v>4.32453252180512E-4</v>
      </c>
      <c r="AX51" s="138">
        <v>0.77342703801138901</v>
      </c>
      <c r="AY51" s="139">
        <v>-1.6199822455691699</v>
      </c>
      <c r="AZ51" s="125"/>
      <c r="BA51" s="140">
        <v>-0.62118239970672895</v>
      </c>
      <c r="BB51" s="141">
        <v>-3.9254388115308601</v>
      </c>
      <c r="BC51" s="142">
        <v>-2.28381939498989</v>
      </c>
      <c r="BD51" s="125"/>
      <c r="BE51" s="143">
        <v>-1.81723919052426</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9"/>
  <sheetViews>
    <sheetView topLeftCell="I1" zoomScale="80" zoomScaleNormal="80" workbookViewId="0">
      <selection activeCell="BF60" sqref="BF60"/>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82" t="s">
        <v>5</v>
      </c>
      <c r="E2" s="183"/>
      <c r="G2" s="184" t="s">
        <v>36</v>
      </c>
      <c r="H2" s="185"/>
      <c r="I2" s="185"/>
      <c r="J2" s="185"/>
      <c r="K2" s="185"/>
      <c r="L2" s="185"/>
      <c r="M2" s="185"/>
      <c r="N2" s="185"/>
      <c r="O2" s="185"/>
      <c r="P2" s="185"/>
      <c r="Q2" s="185"/>
      <c r="R2" s="185"/>
      <c r="T2" s="184" t="s">
        <v>37</v>
      </c>
      <c r="U2" s="185"/>
      <c r="V2" s="185"/>
      <c r="W2" s="185"/>
      <c r="X2" s="185"/>
      <c r="Y2" s="185"/>
      <c r="Z2" s="185"/>
      <c r="AA2" s="185"/>
      <c r="AB2" s="185"/>
      <c r="AC2" s="185"/>
      <c r="AD2" s="185"/>
      <c r="AE2" s="185"/>
      <c r="AF2" s="4"/>
      <c r="AG2" s="184" t="s">
        <v>38</v>
      </c>
      <c r="AH2" s="185"/>
      <c r="AI2" s="185"/>
      <c r="AJ2" s="185"/>
      <c r="AK2" s="185"/>
      <c r="AL2" s="185"/>
      <c r="AM2" s="185"/>
      <c r="AN2" s="185"/>
      <c r="AO2" s="185"/>
      <c r="AP2" s="185"/>
      <c r="AQ2" s="185"/>
      <c r="AR2" s="185"/>
      <c r="AT2" s="184" t="s">
        <v>39</v>
      </c>
      <c r="AU2" s="185"/>
      <c r="AV2" s="185"/>
      <c r="AW2" s="185"/>
      <c r="AX2" s="185"/>
      <c r="AY2" s="185"/>
      <c r="AZ2" s="185"/>
      <c r="BA2" s="185"/>
      <c r="BB2" s="185"/>
      <c r="BC2" s="185"/>
      <c r="BD2" s="185"/>
      <c r="BE2" s="185"/>
    </row>
    <row r="3" spans="1:57" ht="13" x14ac:dyDescent="0.25">
      <c r="A3" s="32"/>
      <c r="B3" s="32"/>
      <c r="C3" s="3"/>
      <c r="D3" s="186" t="s">
        <v>8</v>
      </c>
      <c r="E3" s="188" t="s">
        <v>9</v>
      </c>
      <c r="F3" s="5"/>
      <c r="G3" s="190" t="s">
        <v>0</v>
      </c>
      <c r="H3" s="192" t="s">
        <v>1</v>
      </c>
      <c r="I3" s="192" t="s">
        <v>10</v>
      </c>
      <c r="J3" s="192" t="s">
        <v>2</v>
      </c>
      <c r="K3" s="192" t="s">
        <v>11</v>
      </c>
      <c r="L3" s="194" t="s">
        <v>12</v>
      </c>
      <c r="M3" s="5"/>
      <c r="N3" s="190" t="s">
        <v>3</v>
      </c>
      <c r="O3" s="192" t="s">
        <v>4</v>
      </c>
      <c r="P3" s="194" t="s">
        <v>13</v>
      </c>
      <c r="Q3" s="2"/>
      <c r="R3" s="196" t="s">
        <v>14</v>
      </c>
      <c r="S3" s="2"/>
      <c r="T3" s="190" t="s">
        <v>0</v>
      </c>
      <c r="U3" s="192" t="s">
        <v>1</v>
      </c>
      <c r="V3" s="192" t="s">
        <v>10</v>
      </c>
      <c r="W3" s="192" t="s">
        <v>2</v>
      </c>
      <c r="X3" s="192" t="s">
        <v>11</v>
      </c>
      <c r="Y3" s="194" t="s">
        <v>12</v>
      </c>
      <c r="Z3" s="2"/>
      <c r="AA3" s="190" t="s">
        <v>3</v>
      </c>
      <c r="AB3" s="192" t="s">
        <v>4</v>
      </c>
      <c r="AC3" s="194" t="s">
        <v>13</v>
      </c>
      <c r="AD3" s="1"/>
      <c r="AE3" s="198" t="s">
        <v>14</v>
      </c>
      <c r="AF3" s="38"/>
      <c r="AG3" s="190" t="s">
        <v>0</v>
      </c>
      <c r="AH3" s="192" t="s">
        <v>1</v>
      </c>
      <c r="AI3" s="192" t="s">
        <v>10</v>
      </c>
      <c r="AJ3" s="192" t="s">
        <v>2</v>
      </c>
      <c r="AK3" s="192" t="s">
        <v>11</v>
      </c>
      <c r="AL3" s="194" t="s">
        <v>12</v>
      </c>
      <c r="AM3" s="5"/>
      <c r="AN3" s="190" t="s">
        <v>3</v>
      </c>
      <c r="AO3" s="192" t="s">
        <v>4</v>
      </c>
      <c r="AP3" s="194" t="s">
        <v>13</v>
      </c>
      <c r="AQ3" s="2"/>
      <c r="AR3" s="196" t="s">
        <v>14</v>
      </c>
      <c r="AS3" s="2"/>
      <c r="AT3" s="190" t="s">
        <v>0</v>
      </c>
      <c r="AU3" s="192" t="s">
        <v>1</v>
      </c>
      <c r="AV3" s="192" t="s">
        <v>10</v>
      </c>
      <c r="AW3" s="192" t="s">
        <v>2</v>
      </c>
      <c r="AX3" s="192" t="s">
        <v>11</v>
      </c>
      <c r="AY3" s="194" t="s">
        <v>12</v>
      </c>
      <c r="AZ3" s="2"/>
      <c r="BA3" s="190" t="s">
        <v>3</v>
      </c>
      <c r="BB3" s="192" t="s">
        <v>4</v>
      </c>
      <c r="BC3" s="194" t="s">
        <v>13</v>
      </c>
      <c r="BD3" s="1"/>
      <c r="BE3" s="198" t="s">
        <v>14</v>
      </c>
    </row>
    <row r="4" spans="1:57" ht="13" x14ac:dyDescent="0.25">
      <c r="A4" s="32"/>
      <c r="B4" s="32"/>
      <c r="C4" s="3"/>
      <c r="D4" s="187"/>
      <c r="E4" s="189"/>
      <c r="F4" s="5"/>
      <c r="G4" s="191"/>
      <c r="H4" s="193"/>
      <c r="I4" s="193"/>
      <c r="J4" s="193"/>
      <c r="K4" s="193"/>
      <c r="L4" s="195"/>
      <c r="M4" s="5"/>
      <c r="N4" s="191"/>
      <c r="O4" s="193"/>
      <c r="P4" s="195"/>
      <c r="Q4" s="2"/>
      <c r="R4" s="197"/>
      <c r="S4" s="2"/>
      <c r="T4" s="191"/>
      <c r="U4" s="193"/>
      <c r="V4" s="193"/>
      <c r="W4" s="193"/>
      <c r="X4" s="193"/>
      <c r="Y4" s="195"/>
      <c r="Z4" s="2"/>
      <c r="AA4" s="191"/>
      <c r="AB4" s="193"/>
      <c r="AC4" s="195"/>
      <c r="AD4" s="1"/>
      <c r="AE4" s="199"/>
      <c r="AF4" s="39"/>
      <c r="AG4" s="191"/>
      <c r="AH4" s="193"/>
      <c r="AI4" s="193"/>
      <c r="AJ4" s="193"/>
      <c r="AK4" s="193"/>
      <c r="AL4" s="195"/>
      <c r="AM4" s="5"/>
      <c r="AN4" s="191"/>
      <c r="AO4" s="193"/>
      <c r="AP4" s="195"/>
      <c r="AQ4" s="2"/>
      <c r="AR4" s="197"/>
      <c r="AS4" s="2"/>
      <c r="AT4" s="191"/>
      <c r="AU4" s="193"/>
      <c r="AV4" s="193"/>
      <c r="AW4" s="193"/>
      <c r="AX4" s="193"/>
      <c r="AY4" s="195"/>
      <c r="AZ4" s="2"/>
      <c r="BA4" s="191"/>
      <c r="BB4" s="193"/>
      <c r="BC4" s="195"/>
      <c r="BD4" s="1"/>
      <c r="BE4" s="199"/>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4">
        <v>142.66966773298299</v>
      </c>
      <c r="H6" s="145">
        <v>146.41825143186401</v>
      </c>
      <c r="I6" s="145">
        <v>154.01579588323401</v>
      </c>
      <c r="J6" s="145">
        <v>161.47799247587201</v>
      </c>
      <c r="K6" s="145">
        <v>165.579188192353</v>
      </c>
      <c r="L6" s="146">
        <v>155.069112297087</v>
      </c>
      <c r="M6" s="147"/>
      <c r="N6" s="148">
        <v>177.02758524996699</v>
      </c>
      <c r="O6" s="149">
        <v>184.90197377694301</v>
      </c>
      <c r="P6" s="150">
        <v>180.95766243894499</v>
      </c>
      <c r="Q6" s="147"/>
      <c r="R6" s="151">
        <v>163.458798764314</v>
      </c>
      <c r="S6" s="130"/>
      <c r="T6" s="122">
        <v>-0.85705492500245795</v>
      </c>
      <c r="U6" s="123">
        <v>-3.3031098386360802</v>
      </c>
      <c r="V6" s="123">
        <v>-2.319779854803</v>
      </c>
      <c r="W6" s="123">
        <v>0.22363422601022001</v>
      </c>
      <c r="X6" s="123">
        <v>-0.433992206905843</v>
      </c>
      <c r="Y6" s="124">
        <v>-1.0585055603267299</v>
      </c>
      <c r="Z6" s="125"/>
      <c r="AA6" s="126">
        <v>-3.9160420354976502</v>
      </c>
      <c r="AB6" s="127">
        <v>-9.0564285560548701</v>
      </c>
      <c r="AC6" s="128">
        <v>-6.9040192269438103</v>
      </c>
      <c r="AD6" s="125"/>
      <c r="AE6" s="129">
        <v>-3.07395092151644</v>
      </c>
      <c r="AF6" s="29"/>
      <c r="AG6" s="144">
        <v>136.86456723578701</v>
      </c>
      <c r="AH6" s="145">
        <v>139.44137935350301</v>
      </c>
      <c r="AI6" s="145">
        <v>144.76044148754599</v>
      </c>
      <c r="AJ6" s="145">
        <v>146.85943843940399</v>
      </c>
      <c r="AK6" s="145">
        <v>146.862593223457</v>
      </c>
      <c r="AL6" s="146">
        <v>143.267619305338</v>
      </c>
      <c r="AM6" s="147"/>
      <c r="AN6" s="148">
        <v>157.923210679817</v>
      </c>
      <c r="AO6" s="149">
        <v>163.06315809180799</v>
      </c>
      <c r="AP6" s="150">
        <v>160.517041129646</v>
      </c>
      <c r="AQ6" s="147"/>
      <c r="AR6" s="151">
        <v>148.530667930486</v>
      </c>
      <c r="AS6" s="130"/>
      <c r="AT6" s="122">
        <v>1.0670807821460599</v>
      </c>
      <c r="AU6" s="123">
        <v>0.84586374448175805</v>
      </c>
      <c r="AV6" s="123">
        <v>1.4410065743385001</v>
      </c>
      <c r="AW6" s="123">
        <v>2.3256660289059301</v>
      </c>
      <c r="AX6" s="123">
        <v>2.32419300302635</v>
      </c>
      <c r="AY6" s="124">
        <v>1.67799156019822</v>
      </c>
      <c r="AZ6" s="125"/>
      <c r="BA6" s="126">
        <v>1.2792243130549901</v>
      </c>
      <c r="BB6" s="127">
        <v>-1.5762384756701799</v>
      </c>
      <c r="BC6" s="128">
        <v>-0.26179219603749398</v>
      </c>
      <c r="BD6" s="125"/>
      <c r="BE6" s="129">
        <v>1.0437424860959501</v>
      </c>
    </row>
    <row r="7" spans="1:57" x14ac:dyDescent="0.25">
      <c r="A7" s="20" t="s">
        <v>18</v>
      </c>
      <c r="B7" s="3" t="str">
        <f>TRIM(A7)</f>
        <v>Virginia</v>
      </c>
      <c r="C7" s="10"/>
      <c r="D7" s="24" t="s">
        <v>16</v>
      </c>
      <c r="E7" s="27" t="s">
        <v>17</v>
      </c>
      <c r="F7" s="3"/>
      <c r="G7" s="152">
        <v>100.51572701642399</v>
      </c>
      <c r="H7" s="147">
        <v>100.81067063196301</v>
      </c>
      <c r="I7" s="147">
        <v>101.906069273768</v>
      </c>
      <c r="J7" s="147">
        <v>106.45029540997299</v>
      </c>
      <c r="K7" s="147">
        <v>107.243867372537</v>
      </c>
      <c r="L7" s="153">
        <v>103.726260134887</v>
      </c>
      <c r="M7" s="147"/>
      <c r="N7" s="154">
        <v>111.886970890116</v>
      </c>
      <c r="O7" s="155">
        <v>112.843402951293</v>
      </c>
      <c r="P7" s="156">
        <v>112.35874301597001</v>
      </c>
      <c r="Q7" s="147"/>
      <c r="R7" s="157">
        <v>106.438360818025</v>
      </c>
      <c r="S7" s="130"/>
      <c r="T7" s="131">
        <v>-0.16357639681604599</v>
      </c>
      <c r="U7" s="125">
        <v>-0.861924794456703</v>
      </c>
      <c r="V7" s="125">
        <v>-2.7539179929741402</v>
      </c>
      <c r="W7" s="125">
        <v>1.75322057409304</v>
      </c>
      <c r="X7" s="125">
        <v>3.9553937721053298</v>
      </c>
      <c r="Y7" s="132">
        <v>0.60416463096237505</v>
      </c>
      <c r="Z7" s="125"/>
      <c r="AA7" s="133">
        <v>0.66834263838295604</v>
      </c>
      <c r="AB7" s="134">
        <v>-12.3109239667629</v>
      </c>
      <c r="AC7" s="135">
        <v>-6.7090279374294299</v>
      </c>
      <c r="AD7" s="125"/>
      <c r="AE7" s="136">
        <v>-1.74710718985852</v>
      </c>
      <c r="AF7" s="30"/>
      <c r="AG7" s="152">
        <v>103.37278250668599</v>
      </c>
      <c r="AH7" s="147">
        <v>111.88461540264601</v>
      </c>
      <c r="AI7" s="147">
        <v>115.585853236863</v>
      </c>
      <c r="AJ7" s="147">
        <v>113.801051140442</v>
      </c>
      <c r="AK7" s="147">
        <v>108.418119012343</v>
      </c>
      <c r="AL7" s="153">
        <v>111.014958483033</v>
      </c>
      <c r="AM7" s="147"/>
      <c r="AN7" s="154">
        <v>112.239626749089</v>
      </c>
      <c r="AO7" s="155">
        <v>114.066350743716</v>
      </c>
      <c r="AP7" s="156">
        <v>113.151733930608</v>
      </c>
      <c r="AQ7" s="147"/>
      <c r="AR7" s="157">
        <v>111.637526987589</v>
      </c>
      <c r="AS7" s="130"/>
      <c r="AT7" s="131">
        <v>2.7923915931520802</v>
      </c>
      <c r="AU7" s="125">
        <v>4.8869777327943602</v>
      </c>
      <c r="AV7" s="125">
        <v>4.8191050965995004</v>
      </c>
      <c r="AW7" s="125">
        <v>4.2876757968060399</v>
      </c>
      <c r="AX7" s="125">
        <v>3.1829158156642401</v>
      </c>
      <c r="AY7" s="132">
        <v>4.1010295796087304</v>
      </c>
      <c r="AZ7" s="125"/>
      <c r="BA7" s="133">
        <v>1.91280079386169</v>
      </c>
      <c r="BB7" s="134">
        <v>-1.9419404783799701</v>
      </c>
      <c r="BC7" s="135">
        <v>-0.126994121177468</v>
      </c>
      <c r="BD7" s="125"/>
      <c r="BE7" s="136">
        <v>2.8137955491993298</v>
      </c>
    </row>
    <row r="8" spans="1:57" x14ac:dyDescent="0.25">
      <c r="A8" s="21" t="s">
        <v>19</v>
      </c>
      <c r="B8" s="3" t="str">
        <f t="shared" ref="B8:B43" si="0">TRIM(A8)</f>
        <v>Norfolk/Virginia Beach, VA</v>
      </c>
      <c r="C8" s="3"/>
      <c r="D8" s="24" t="s">
        <v>16</v>
      </c>
      <c r="E8" s="27" t="s">
        <v>17</v>
      </c>
      <c r="F8" s="3"/>
      <c r="G8" s="152">
        <v>102.07440070976899</v>
      </c>
      <c r="H8" s="147">
        <v>102.972044761644</v>
      </c>
      <c r="I8" s="147">
        <v>106.141948280066</v>
      </c>
      <c r="J8" s="147">
        <v>113.441371684629</v>
      </c>
      <c r="K8" s="147">
        <v>112.06518661829</v>
      </c>
      <c r="L8" s="153">
        <v>107.68944275779999</v>
      </c>
      <c r="M8" s="147"/>
      <c r="N8" s="154">
        <v>117.079448217695</v>
      </c>
      <c r="O8" s="155">
        <v>117.204030305139</v>
      </c>
      <c r="P8" s="156">
        <v>117.14145379676</v>
      </c>
      <c r="Q8" s="147"/>
      <c r="R8" s="157">
        <v>110.668856859945</v>
      </c>
      <c r="S8" s="130"/>
      <c r="T8" s="131">
        <v>-2.1197037929852098</v>
      </c>
      <c r="U8" s="125">
        <v>-5.7023846125365996</v>
      </c>
      <c r="V8" s="125">
        <v>-7.3735798068795599</v>
      </c>
      <c r="W8" s="125">
        <v>-0.71470538014671503</v>
      </c>
      <c r="X8" s="125">
        <v>0.21625069543179001</v>
      </c>
      <c r="Y8" s="132">
        <v>-3.0046602537365801</v>
      </c>
      <c r="Z8" s="125"/>
      <c r="AA8" s="133">
        <v>-2.1681846678216998</v>
      </c>
      <c r="AB8" s="134">
        <v>-17.218407681640301</v>
      </c>
      <c r="AC8" s="135">
        <v>-10.890336469744</v>
      </c>
      <c r="AD8" s="125"/>
      <c r="AE8" s="136">
        <v>-5.78509325475751</v>
      </c>
      <c r="AF8" s="30"/>
      <c r="AG8" s="152">
        <v>96.165160428656407</v>
      </c>
      <c r="AH8" s="147">
        <v>98.319481660889394</v>
      </c>
      <c r="AI8" s="147">
        <v>100.015415630124</v>
      </c>
      <c r="AJ8" s="147">
        <v>101.952176432659</v>
      </c>
      <c r="AK8" s="147">
        <v>101.26456052934201</v>
      </c>
      <c r="AL8" s="153">
        <v>99.674318034704896</v>
      </c>
      <c r="AM8" s="147"/>
      <c r="AN8" s="154">
        <v>115.776678890566</v>
      </c>
      <c r="AO8" s="155">
        <v>121.302282237417</v>
      </c>
      <c r="AP8" s="156">
        <v>118.604261381106</v>
      </c>
      <c r="AQ8" s="147"/>
      <c r="AR8" s="157">
        <v>105.817306888294</v>
      </c>
      <c r="AS8" s="130"/>
      <c r="AT8" s="131">
        <v>-0.14302088390567899</v>
      </c>
      <c r="AU8" s="125">
        <v>0.83093242887175101</v>
      </c>
      <c r="AV8" s="125">
        <v>0.17088701907796999</v>
      </c>
      <c r="AW8" s="125">
        <v>1.8714686515113299</v>
      </c>
      <c r="AX8" s="125">
        <v>1.84658998598568</v>
      </c>
      <c r="AY8" s="132">
        <v>0.99377894863100902</v>
      </c>
      <c r="AZ8" s="125"/>
      <c r="BA8" s="133">
        <v>1.2778495630849001</v>
      </c>
      <c r="BB8" s="134">
        <v>-2.5074039331537898</v>
      </c>
      <c r="BC8" s="135">
        <v>-0.802660718329825</v>
      </c>
      <c r="BD8" s="125"/>
      <c r="BE8" s="136">
        <v>0.45017171360263197</v>
      </c>
    </row>
    <row r="9" spans="1:57" ht="16" x14ac:dyDescent="0.45">
      <c r="A9" s="21" t="s">
        <v>20</v>
      </c>
      <c r="B9" s="81" t="s">
        <v>71</v>
      </c>
      <c r="C9" s="3"/>
      <c r="D9" s="24" t="s">
        <v>16</v>
      </c>
      <c r="E9" s="27" t="s">
        <v>17</v>
      </c>
      <c r="F9" s="3"/>
      <c r="G9" s="152">
        <v>90.108868447778406</v>
      </c>
      <c r="H9" s="147">
        <v>90.878528745746806</v>
      </c>
      <c r="I9" s="147">
        <v>89.771906568730302</v>
      </c>
      <c r="J9" s="147">
        <v>90.871302524366399</v>
      </c>
      <c r="K9" s="147">
        <v>91.587516763711406</v>
      </c>
      <c r="L9" s="153">
        <v>90.674017503044496</v>
      </c>
      <c r="M9" s="147"/>
      <c r="N9" s="154">
        <v>95.749836899038399</v>
      </c>
      <c r="O9" s="155">
        <v>96.560696421012096</v>
      </c>
      <c r="P9" s="156">
        <v>96.147200117868906</v>
      </c>
      <c r="Q9" s="147"/>
      <c r="R9" s="157">
        <v>92.360434541518899</v>
      </c>
      <c r="S9" s="130"/>
      <c r="T9" s="131">
        <v>-3.1305797906659998</v>
      </c>
      <c r="U9" s="125">
        <v>-1.0747229524309201</v>
      </c>
      <c r="V9" s="125">
        <v>-3.70869177710961</v>
      </c>
      <c r="W9" s="125">
        <v>-2.5779193475369602</v>
      </c>
      <c r="X9" s="125">
        <v>-4.3961066290121399E-2</v>
      </c>
      <c r="Y9" s="132">
        <v>-2.08869989028363</v>
      </c>
      <c r="Z9" s="125"/>
      <c r="AA9" s="133">
        <v>-4.5044975508924603</v>
      </c>
      <c r="AB9" s="134">
        <v>-11.377215984854001</v>
      </c>
      <c r="AC9" s="135">
        <v>-8.3491830178207795</v>
      </c>
      <c r="AD9" s="125"/>
      <c r="AE9" s="136">
        <v>-4.2004099890663902</v>
      </c>
      <c r="AF9" s="30"/>
      <c r="AG9" s="152">
        <v>93.796293183291397</v>
      </c>
      <c r="AH9" s="147">
        <v>101.341254125334</v>
      </c>
      <c r="AI9" s="147">
        <v>104.972101442579</v>
      </c>
      <c r="AJ9" s="147">
        <v>103.08273344855699</v>
      </c>
      <c r="AK9" s="147">
        <v>98.1697708415862</v>
      </c>
      <c r="AL9" s="153">
        <v>100.63725795533701</v>
      </c>
      <c r="AM9" s="147"/>
      <c r="AN9" s="154">
        <v>102.556687313574</v>
      </c>
      <c r="AO9" s="155">
        <v>104.570077722834</v>
      </c>
      <c r="AP9" s="156">
        <v>103.568905281486</v>
      </c>
      <c r="AQ9" s="147"/>
      <c r="AR9" s="157">
        <v>101.48284033752699</v>
      </c>
      <c r="AS9" s="130"/>
      <c r="AT9" s="131">
        <v>2.21103787641424</v>
      </c>
      <c r="AU9" s="125">
        <v>3.2726813086352</v>
      </c>
      <c r="AV9" s="125">
        <v>3.8902311297113399</v>
      </c>
      <c r="AW9" s="125">
        <v>3.0803106339102402</v>
      </c>
      <c r="AX9" s="125">
        <v>3.2232652901494299</v>
      </c>
      <c r="AY9" s="132">
        <v>3.1988985288459801</v>
      </c>
      <c r="AZ9" s="125"/>
      <c r="BA9" s="133">
        <v>1.3822755973221901</v>
      </c>
      <c r="BB9" s="134">
        <v>-1.3960064911451899</v>
      </c>
      <c r="BC9" s="135">
        <v>-0.113534887741311</v>
      </c>
      <c r="BD9" s="125"/>
      <c r="BE9" s="136">
        <v>2.2003951213438002</v>
      </c>
    </row>
    <row r="10" spans="1:57" x14ac:dyDescent="0.25">
      <c r="A10" s="21" t="s">
        <v>21</v>
      </c>
      <c r="B10" s="3" t="str">
        <f t="shared" si="0"/>
        <v>Virginia Area</v>
      </c>
      <c r="C10" s="3"/>
      <c r="D10" s="24" t="s">
        <v>16</v>
      </c>
      <c r="E10" s="27" t="s">
        <v>17</v>
      </c>
      <c r="F10" s="3"/>
      <c r="G10" s="152">
        <v>102.343872090133</v>
      </c>
      <c r="H10" s="147">
        <v>101.523931683784</v>
      </c>
      <c r="I10" s="147">
        <v>103.84458998409301</v>
      </c>
      <c r="J10" s="147">
        <v>110.878171285349</v>
      </c>
      <c r="K10" s="147">
        <v>112.15155552375499</v>
      </c>
      <c r="L10" s="153">
        <v>107.069152162694</v>
      </c>
      <c r="M10" s="147"/>
      <c r="N10" s="154">
        <v>121.17774322567701</v>
      </c>
      <c r="O10" s="155">
        <v>121.160259428936</v>
      </c>
      <c r="P10" s="156">
        <v>121.169278640325</v>
      </c>
      <c r="Q10" s="147"/>
      <c r="R10" s="157">
        <v>111.476820006772</v>
      </c>
      <c r="S10" s="130"/>
      <c r="T10" s="131">
        <v>2.2100546661914202</v>
      </c>
      <c r="U10" s="125">
        <v>1.67346850104065</v>
      </c>
      <c r="V10" s="125">
        <v>-0.37658559314302698</v>
      </c>
      <c r="W10" s="125">
        <v>7.15533519902701</v>
      </c>
      <c r="X10" s="125">
        <v>9.2932420991308309</v>
      </c>
      <c r="Y10" s="132">
        <v>4.7242126993821003</v>
      </c>
      <c r="Z10" s="125"/>
      <c r="AA10" s="133">
        <v>7.8735062584532898</v>
      </c>
      <c r="AB10" s="134">
        <v>-0.51013878371462495</v>
      </c>
      <c r="AC10" s="135">
        <v>3.4834611180416801</v>
      </c>
      <c r="AD10" s="125"/>
      <c r="AE10" s="136">
        <v>4.8957937821736897</v>
      </c>
      <c r="AF10" s="30"/>
      <c r="AG10" s="152">
        <v>97.344654715863498</v>
      </c>
      <c r="AH10" s="147">
        <v>100.09474349672099</v>
      </c>
      <c r="AI10" s="147">
        <v>101.23804599354899</v>
      </c>
      <c r="AJ10" s="147">
        <v>100.938182526665</v>
      </c>
      <c r="AK10" s="147">
        <v>102.92283190204699</v>
      </c>
      <c r="AL10" s="153">
        <v>100.73255691545501</v>
      </c>
      <c r="AM10" s="147"/>
      <c r="AN10" s="154">
        <v>114.762440943912</v>
      </c>
      <c r="AO10" s="155">
        <v>115.174686061823</v>
      </c>
      <c r="AP10" s="156">
        <v>114.958536566465</v>
      </c>
      <c r="AQ10" s="147"/>
      <c r="AR10" s="157">
        <v>104.818195520375</v>
      </c>
      <c r="AS10" s="130"/>
      <c r="AT10" s="131">
        <v>3.6484802097214701</v>
      </c>
      <c r="AU10" s="125">
        <v>4.1417432811612702</v>
      </c>
      <c r="AV10" s="125">
        <v>2.9065053925683801</v>
      </c>
      <c r="AW10" s="125">
        <v>2.7450437528057199</v>
      </c>
      <c r="AX10" s="125">
        <v>3.4363070556208499</v>
      </c>
      <c r="AY10" s="132">
        <v>3.3994766629753599</v>
      </c>
      <c r="AZ10" s="125"/>
      <c r="BA10" s="133">
        <v>3.9808940218627602</v>
      </c>
      <c r="BB10" s="134">
        <v>1.33853224814655</v>
      </c>
      <c r="BC10" s="135">
        <v>2.64758295544293</v>
      </c>
      <c r="BD10" s="125"/>
      <c r="BE10" s="136">
        <v>3.2457772002488099</v>
      </c>
    </row>
    <row r="11" spans="1:57" x14ac:dyDescent="0.25">
      <c r="A11" s="34" t="s">
        <v>22</v>
      </c>
      <c r="B11" s="3" t="str">
        <f t="shared" si="0"/>
        <v>Washington, DC</v>
      </c>
      <c r="C11" s="3"/>
      <c r="D11" s="24" t="s">
        <v>16</v>
      </c>
      <c r="E11" s="27" t="s">
        <v>17</v>
      </c>
      <c r="F11" s="3"/>
      <c r="G11" s="152">
        <v>116.25475795031799</v>
      </c>
      <c r="H11" s="147">
        <v>116.694556877981</v>
      </c>
      <c r="I11" s="147">
        <v>121.135266340402</v>
      </c>
      <c r="J11" s="147">
        <v>124.612830955287</v>
      </c>
      <c r="K11" s="147">
        <v>126.932379310344</v>
      </c>
      <c r="L11" s="153">
        <v>121.641270328646</v>
      </c>
      <c r="M11" s="147"/>
      <c r="N11" s="154">
        <v>128.67376345565199</v>
      </c>
      <c r="O11" s="155">
        <v>135.264809575258</v>
      </c>
      <c r="P11" s="156">
        <v>131.999661811057</v>
      </c>
      <c r="Q11" s="147"/>
      <c r="R11" s="157">
        <v>125.080979463098</v>
      </c>
      <c r="S11" s="130"/>
      <c r="T11" s="131">
        <v>-0.17629047598543199</v>
      </c>
      <c r="U11" s="125">
        <v>-4.3175824068942097</v>
      </c>
      <c r="V11" s="125">
        <v>-4.94485430332539</v>
      </c>
      <c r="W11" s="125">
        <v>-3.29420161166242</v>
      </c>
      <c r="X11" s="125">
        <v>1.0542103756586301</v>
      </c>
      <c r="Y11" s="132">
        <v>-2.2787924760310001</v>
      </c>
      <c r="Z11" s="125"/>
      <c r="AA11" s="133">
        <v>-4.0762298461818904</v>
      </c>
      <c r="AB11" s="134">
        <v>-18.799993611017999</v>
      </c>
      <c r="AC11" s="135">
        <v>-13.3209608793314</v>
      </c>
      <c r="AD11" s="125"/>
      <c r="AE11" s="136">
        <v>-6.3220061686655402</v>
      </c>
      <c r="AF11" s="30"/>
      <c r="AG11" s="152">
        <v>139.94017887766199</v>
      </c>
      <c r="AH11" s="147">
        <v>156.42264828734901</v>
      </c>
      <c r="AI11" s="147">
        <v>164.86052731805199</v>
      </c>
      <c r="AJ11" s="147">
        <v>157.80485705762001</v>
      </c>
      <c r="AK11" s="147">
        <v>141.75388055988299</v>
      </c>
      <c r="AL11" s="153">
        <v>153.00987905685099</v>
      </c>
      <c r="AM11" s="147"/>
      <c r="AN11" s="154">
        <v>132.32267072732799</v>
      </c>
      <c r="AO11" s="155">
        <v>134.07370312459901</v>
      </c>
      <c r="AP11" s="156">
        <v>133.21437511013599</v>
      </c>
      <c r="AQ11" s="147"/>
      <c r="AR11" s="157">
        <v>147.439874975284</v>
      </c>
      <c r="AS11" s="130"/>
      <c r="AT11" s="131">
        <v>-2.4679531042926102</v>
      </c>
      <c r="AU11" s="125">
        <v>-0.66263077898141898</v>
      </c>
      <c r="AV11" s="125">
        <v>0.663941280161497</v>
      </c>
      <c r="AW11" s="125">
        <v>4.7227522858630397E-2</v>
      </c>
      <c r="AX11" s="125">
        <v>-2.791767897253</v>
      </c>
      <c r="AY11" s="132">
        <v>-0.82845529786168903</v>
      </c>
      <c r="AZ11" s="125"/>
      <c r="BA11" s="133">
        <v>-3.6709269635981601</v>
      </c>
      <c r="BB11" s="134">
        <v>-8.0924011816223498</v>
      </c>
      <c r="BC11" s="135">
        <v>-6.0556663854223203</v>
      </c>
      <c r="BD11" s="125"/>
      <c r="BE11" s="136">
        <v>-2.1697502833757598</v>
      </c>
    </row>
    <row r="12" spans="1:57" x14ac:dyDescent="0.25">
      <c r="A12" s="21" t="s">
        <v>23</v>
      </c>
      <c r="B12" s="3" t="str">
        <f t="shared" si="0"/>
        <v>Arlington, VA</v>
      </c>
      <c r="C12" s="3"/>
      <c r="D12" s="24" t="s">
        <v>16</v>
      </c>
      <c r="E12" s="27" t="s">
        <v>17</v>
      </c>
      <c r="F12" s="3"/>
      <c r="G12" s="152">
        <v>108.153384781048</v>
      </c>
      <c r="H12" s="147">
        <v>109.593792244752</v>
      </c>
      <c r="I12" s="147">
        <v>107.197361980648</v>
      </c>
      <c r="J12" s="147">
        <v>109.869592937714</v>
      </c>
      <c r="K12" s="147">
        <v>110.708027689514</v>
      </c>
      <c r="L12" s="153">
        <v>109.230052855924</v>
      </c>
      <c r="M12" s="147"/>
      <c r="N12" s="154">
        <v>112.418238587424</v>
      </c>
      <c r="O12" s="155">
        <v>114.630708263069</v>
      </c>
      <c r="P12" s="156">
        <v>113.536256923732</v>
      </c>
      <c r="Q12" s="147"/>
      <c r="R12" s="157">
        <v>110.728279286958</v>
      </c>
      <c r="S12" s="130"/>
      <c r="T12" s="131">
        <v>1.8668556445387501</v>
      </c>
      <c r="U12" s="125">
        <v>6.2609910295361697</v>
      </c>
      <c r="V12" s="125">
        <v>2.6870006980172301</v>
      </c>
      <c r="W12" s="125">
        <v>6.1925346827675298</v>
      </c>
      <c r="X12" s="125">
        <v>8.2996418637431209</v>
      </c>
      <c r="Y12" s="132">
        <v>5.2561586730182297</v>
      </c>
      <c r="Z12" s="125"/>
      <c r="AA12" s="133">
        <v>8.4953923898606898E-2</v>
      </c>
      <c r="AB12" s="134">
        <v>-26.633885396823199</v>
      </c>
      <c r="AC12" s="135">
        <v>-17.088644345964902</v>
      </c>
      <c r="AD12" s="125"/>
      <c r="AE12" s="136">
        <v>-2.95517814522518</v>
      </c>
      <c r="AF12" s="30"/>
      <c r="AG12" s="152">
        <v>144.63708467570299</v>
      </c>
      <c r="AH12" s="147">
        <v>170.614491023548</v>
      </c>
      <c r="AI12" s="147">
        <v>175.855890007158</v>
      </c>
      <c r="AJ12" s="147">
        <v>168.97205180404501</v>
      </c>
      <c r="AK12" s="147">
        <v>146.53139487332899</v>
      </c>
      <c r="AL12" s="153">
        <v>162.75321667843701</v>
      </c>
      <c r="AM12" s="147"/>
      <c r="AN12" s="154">
        <v>122.77125693871901</v>
      </c>
      <c r="AO12" s="155">
        <v>118.02548385316</v>
      </c>
      <c r="AP12" s="156">
        <v>120.403598457725</v>
      </c>
      <c r="AQ12" s="147"/>
      <c r="AR12" s="157">
        <v>151.85455029342501</v>
      </c>
      <c r="AS12" s="130"/>
      <c r="AT12" s="131">
        <v>8.5722148734692691</v>
      </c>
      <c r="AU12" s="125">
        <v>10.769392272073301</v>
      </c>
      <c r="AV12" s="125">
        <v>10.0394214124646</v>
      </c>
      <c r="AW12" s="125">
        <v>8.5606451762315796</v>
      </c>
      <c r="AX12" s="125">
        <v>6.5441554237021897</v>
      </c>
      <c r="AY12" s="132">
        <v>9.0950127714783502</v>
      </c>
      <c r="AZ12" s="125"/>
      <c r="BA12" s="133">
        <v>3.6106705027151502</v>
      </c>
      <c r="BB12" s="134">
        <v>-6.2550957077537204</v>
      </c>
      <c r="BC12" s="135">
        <v>-1.47973253597883</v>
      </c>
      <c r="BD12" s="125"/>
      <c r="BE12" s="136">
        <v>7.0272656339609103</v>
      </c>
    </row>
    <row r="13" spans="1:57" x14ac:dyDescent="0.25">
      <c r="A13" s="21" t="s">
        <v>24</v>
      </c>
      <c r="B13" s="3" t="str">
        <f t="shared" si="0"/>
        <v>Suburban Virginia Area</v>
      </c>
      <c r="C13" s="3"/>
      <c r="D13" s="24" t="s">
        <v>16</v>
      </c>
      <c r="E13" s="27" t="s">
        <v>17</v>
      </c>
      <c r="F13" s="3"/>
      <c r="G13" s="152">
        <v>110.493548714479</v>
      </c>
      <c r="H13" s="147">
        <v>114.217379679144</v>
      </c>
      <c r="I13" s="147">
        <v>117.645468803273</v>
      </c>
      <c r="J13" s="147">
        <v>119.84450568678901</v>
      </c>
      <c r="K13" s="147">
        <v>124.729438329099</v>
      </c>
      <c r="L13" s="153">
        <v>117.765610238733</v>
      </c>
      <c r="M13" s="147"/>
      <c r="N13" s="154">
        <v>127.84659090909</v>
      </c>
      <c r="O13" s="155">
        <v>131.20944155092499</v>
      </c>
      <c r="P13" s="156">
        <v>129.523165031736</v>
      </c>
      <c r="Q13" s="147"/>
      <c r="R13" s="157">
        <v>121.37227321001799</v>
      </c>
      <c r="S13" s="130"/>
      <c r="T13" s="131">
        <v>-0.79934786306580397</v>
      </c>
      <c r="U13" s="125">
        <v>2.7635890463864299</v>
      </c>
      <c r="V13" s="125">
        <v>0.94447800135529703</v>
      </c>
      <c r="W13" s="125">
        <v>2.3139747959775798</v>
      </c>
      <c r="X13" s="125">
        <v>6.5262517806609699</v>
      </c>
      <c r="Y13" s="132">
        <v>2.5555842876961399</v>
      </c>
      <c r="Z13" s="125"/>
      <c r="AA13" s="133">
        <v>-3.8692840557181198</v>
      </c>
      <c r="AB13" s="134">
        <v>-14.9520398044258</v>
      </c>
      <c r="AC13" s="135">
        <v>-10.5285561152747</v>
      </c>
      <c r="AD13" s="125"/>
      <c r="AE13" s="136">
        <v>-2.3953274344968398</v>
      </c>
      <c r="AF13" s="30"/>
      <c r="AG13" s="152">
        <v>111.938089191942</v>
      </c>
      <c r="AH13" s="147">
        <v>119.53900051288601</v>
      </c>
      <c r="AI13" s="147">
        <v>124.147218791621</v>
      </c>
      <c r="AJ13" s="147">
        <v>120.264411395807</v>
      </c>
      <c r="AK13" s="147">
        <v>117.042830887214</v>
      </c>
      <c r="AL13" s="153">
        <v>118.93344196288901</v>
      </c>
      <c r="AM13" s="147"/>
      <c r="AN13" s="154">
        <v>125.423035689773</v>
      </c>
      <c r="AO13" s="155">
        <v>129.476117172518</v>
      </c>
      <c r="AP13" s="156">
        <v>127.48731855992899</v>
      </c>
      <c r="AQ13" s="147"/>
      <c r="AR13" s="157">
        <v>121.319738624726</v>
      </c>
      <c r="AS13" s="130"/>
      <c r="AT13" s="131">
        <v>4.0712637456337699</v>
      </c>
      <c r="AU13" s="125">
        <v>9.3415420517988998</v>
      </c>
      <c r="AV13" s="125">
        <v>10.2755027364268</v>
      </c>
      <c r="AW13" s="125">
        <v>9.8190962184800199</v>
      </c>
      <c r="AX13" s="125">
        <v>4.3082999140161897</v>
      </c>
      <c r="AY13" s="132">
        <v>7.8074049855887298</v>
      </c>
      <c r="AZ13" s="125"/>
      <c r="BA13" s="133">
        <v>-0.59275056000695203</v>
      </c>
      <c r="BB13" s="134">
        <v>-3.1716746078088698</v>
      </c>
      <c r="BC13" s="135">
        <v>-1.9743372965416299</v>
      </c>
      <c r="BD13" s="125"/>
      <c r="BE13" s="136">
        <v>4.5538841682385502</v>
      </c>
    </row>
    <row r="14" spans="1:57" x14ac:dyDescent="0.25">
      <c r="A14" s="21" t="s">
        <v>25</v>
      </c>
      <c r="B14" s="3" t="str">
        <f t="shared" si="0"/>
        <v>Alexandria, VA</v>
      </c>
      <c r="C14" s="3"/>
      <c r="D14" s="24" t="s">
        <v>16</v>
      </c>
      <c r="E14" s="27" t="s">
        <v>17</v>
      </c>
      <c r="F14" s="3"/>
      <c r="G14" s="152">
        <v>108.65542801010299</v>
      </c>
      <c r="H14" s="147">
        <v>107.912611594202</v>
      </c>
      <c r="I14" s="147">
        <v>107.12349192863201</v>
      </c>
      <c r="J14" s="147">
        <v>106.95366948935001</v>
      </c>
      <c r="K14" s="147">
        <v>108.788839667757</v>
      </c>
      <c r="L14" s="153">
        <v>107.891135005973</v>
      </c>
      <c r="M14" s="147"/>
      <c r="N14" s="154">
        <v>110.3454352544</v>
      </c>
      <c r="O14" s="155">
        <v>118.402289791437</v>
      </c>
      <c r="P14" s="156">
        <v>114.56273845093</v>
      </c>
      <c r="Q14" s="147"/>
      <c r="R14" s="157">
        <v>110.03216956778201</v>
      </c>
      <c r="S14" s="130"/>
      <c r="T14" s="131">
        <v>0.82293204297525702</v>
      </c>
      <c r="U14" s="125">
        <v>-2.3613370185072902</v>
      </c>
      <c r="V14" s="125">
        <v>-2.1939074620802201</v>
      </c>
      <c r="W14" s="125">
        <v>-4.6697249663564699</v>
      </c>
      <c r="X14" s="125">
        <v>-1.0000254853097399</v>
      </c>
      <c r="Y14" s="132">
        <v>-1.9420547122348699</v>
      </c>
      <c r="Z14" s="125"/>
      <c r="AA14" s="133">
        <v>-4.0135170494878398</v>
      </c>
      <c r="AB14" s="134">
        <v>-18.6345674913123</v>
      </c>
      <c r="AC14" s="135">
        <v>-13.5612049046499</v>
      </c>
      <c r="AD14" s="125"/>
      <c r="AE14" s="136">
        <v>-6.6325624491040802</v>
      </c>
      <c r="AF14" s="30"/>
      <c r="AG14" s="152">
        <v>119.915451067677</v>
      </c>
      <c r="AH14" s="147">
        <v>129.90448648961399</v>
      </c>
      <c r="AI14" s="147">
        <v>135.39144418177</v>
      </c>
      <c r="AJ14" s="147">
        <v>132.91465717019199</v>
      </c>
      <c r="AK14" s="147">
        <v>124.98955934230101</v>
      </c>
      <c r="AL14" s="153">
        <v>129.15377414940701</v>
      </c>
      <c r="AM14" s="147"/>
      <c r="AN14" s="154">
        <v>117.91487945492599</v>
      </c>
      <c r="AO14" s="155">
        <v>119.86465836143999</v>
      </c>
      <c r="AP14" s="156">
        <v>118.92294706643401</v>
      </c>
      <c r="AQ14" s="147"/>
      <c r="AR14" s="157">
        <v>126.16705274739699</v>
      </c>
      <c r="AS14" s="130"/>
      <c r="AT14" s="131">
        <v>3.8209912472780099</v>
      </c>
      <c r="AU14" s="125">
        <v>4.4644963413387897</v>
      </c>
      <c r="AV14" s="125">
        <v>3.9651620338093898</v>
      </c>
      <c r="AW14" s="125">
        <v>2.7551100812046201</v>
      </c>
      <c r="AX14" s="125">
        <v>0.48266880127759298</v>
      </c>
      <c r="AY14" s="132">
        <v>3.1280439028620299</v>
      </c>
      <c r="AZ14" s="125"/>
      <c r="BA14" s="133">
        <v>-0.61661558976805098</v>
      </c>
      <c r="BB14" s="134">
        <v>-6.3554776450304598</v>
      </c>
      <c r="BC14" s="135">
        <v>-3.7816884103723298</v>
      </c>
      <c r="BD14" s="125"/>
      <c r="BE14" s="136">
        <v>1.1555437607463599</v>
      </c>
    </row>
    <row r="15" spans="1:57" x14ac:dyDescent="0.25">
      <c r="A15" s="21" t="s">
        <v>26</v>
      </c>
      <c r="B15" s="3" t="str">
        <f t="shared" si="0"/>
        <v>Fairfax/Tysons Corner, VA</v>
      </c>
      <c r="C15" s="3"/>
      <c r="D15" s="24" t="s">
        <v>16</v>
      </c>
      <c r="E15" s="27" t="s">
        <v>17</v>
      </c>
      <c r="F15" s="3"/>
      <c r="G15" s="152">
        <v>115.137164446721</v>
      </c>
      <c r="H15" s="147">
        <v>116.173268765133</v>
      </c>
      <c r="I15" s="147">
        <v>113.381734150239</v>
      </c>
      <c r="J15" s="147">
        <v>113.48560981718001</v>
      </c>
      <c r="K15" s="147">
        <v>117.934774239543</v>
      </c>
      <c r="L15" s="153">
        <v>115.261755721291</v>
      </c>
      <c r="M15" s="147"/>
      <c r="N15" s="154">
        <v>116.927268953462</v>
      </c>
      <c r="O15" s="155">
        <v>119.55010430839</v>
      </c>
      <c r="P15" s="156">
        <v>118.21431734727901</v>
      </c>
      <c r="Q15" s="147"/>
      <c r="R15" s="157">
        <v>116.190743269264</v>
      </c>
      <c r="S15" s="130"/>
      <c r="T15" s="131">
        <v>0.83635008028750402</v>
      </c>
      <c r="U15" s="125">
        <v>1.8715360334810001</v>
      </c>
      <c r="V15" s="125">
        <v>1.1793041852539801</v>
      </c>
      <c r="W15" s="125">
        <v>-1.1813405688660299</v>
      </c>
      <c r="X15" s="125">
        <v>3.75224690857062</v>
      </c>
      <c r="Y15" s="132">
        <v>1.3221968666197299</v>
      </c>
      <c r="Z15" s="125"/>
      <c r="AA15" s="133">
        <v>0.35867227484170799</v>
      </c>
      <c r="AB15" s="134">
        <v>-16.240791052664399</v>
      </c>
      <c r="AC15" s="135">
        <v>-9.5760565535837099</v>
      </c>
      <c r="AD15" s="125"/>
      <c r="AE15" s="136">
        <v>-2.66634977363098</v>
      </c>
      <c r="AF15" s="30"/>
      <c r="AG15" s="152">
        <v>128.668869879353</v>
      </c>
      <c r="AH15" s="147">
        <v>150.144383030048</v>
      </c>
      <c r="AI15" s="147">
        <v>162.578202711486</v>
      </c>
      <c r="AJ15" s="147">
        <v>158.155293648559</v>
      </c>
      <c r="AK15" s="147">
        <v>138.39428903672399</v>
      </c>
      <c r="AL15" s="153">
        <v>149.15854361886699</v>
      </c>
      <c r="AM15" s="147"/>
      <c r="AN15" s="154">
        <v>122.072852166095</v>
      </c>
      <c r="AO15" s="155">
        <v>121.267218925156</v>
      </c>
      <c r="AP15" s="156">
        <v>121.665547992776</v>
      </c>
      <c r="AQ15" s="147"/>
      <c r="AR15" s="157">
        <v>141.60887641135099</v>
      </c>
      <c r="AS15" s="130"/>
      <c r="AT15" s="131">
        <v>-0.119947418077372</v>
      </c>
      <c r="AU15" s="125">
        <v>2.6130710157638899</v>
      </c>
      <c r="AV15" s="125">
        <v>4.00326426029525</v>
      </c>
      <c r="AW15" s="125">
        <v>3.56521405457024</v>
      </c>
      <c r="AX15" s="125">
        <v>1.8700227218493799</v>
      </c>
      <c r="AY15" s="132">
        <v>2.83064610719551</v>
      </c>
      <c r="AZ15" s="125"/>
      <c r="BA15" s="133">
        <v>1.81474778641323</v>
      </c>
      <c r="BB15" s="134">
        <v>-4.3576954227246603</v>
      </c>
      <c r="BC15" s="135">
        <v>-1.480668105496</v>
      </c>
      <c r="BD15" s="125"/>
      <c r="BE15" s="136">
        <v>1.9113969436941201</v>
      </c>
    </row>
    <row r="16" spans="1:57" x14ac:dyDescent="0.25">
      <c r="A16" s="21" t="s">
        <v>27</v>
      </c>
      <c r="B16" s="3" t="str">
        <f t="shared" si="0"/>
        <v>I-95 Fredericksburg, VA</v>
      </c>
      <c r="C16" s="3"/>
      <c r="D16" s="24" t="s">
        <v>16</v>
      </c>
      <c r="E16" s="27" t="s">
        <v>17</v>
      </c>
      <c r="F16" s="3"/>
      <c r="G16" s="152">
        <v>86.452980854197307</v>
      </c>
      <c r="H16" s="147">
        <v>85.595029498524994</v>
      </c>
      <c r="I16" s="147">
        <v>87.324493011435806</v>
      </c>
      <c r="J16" s="147">
        <v>87.641026170798796</v>
      </c>
      <c r="K16" s="147">
        <v>88.148163610038594</v>
      </c>
      <c r="L16" s="153">
        <v>87.1148387096774</v>
      </c>
      <c r="M16" s="147"/>
      <c r="N16" s="154">
        <v>92.704678101503703</v>
      </c>
      <c r="O16" s="155">
        <v>93.412710613993298</v>
      </c>
      <c r="P16" s="156">
        <v>93.056434145187893</v>
      </c>
      <c r="Q16" s="147"/>
      <c r="R16" s="157">
        <v>88.930505094298695</v>
      </c>
      <c r="S16" s="130"/>
      <c r="T16" s="131">
        <v>2.1600858967194601</v>
      </c>
      <c r="U16" s="125">
        <v>-0.97469090860705399</v>
      </c>
      <c r="V16" s="125">
        <v>-1.46792690940035</v>
      </c>
      <c r="W16" s="125">
        <v>0.160847467196225</v>
      </c>
      <c r="X16" s="125">
        <v>1.7436266836993</v>
      </c>
      <c r="Y16" s="132">
        <v>0.29351528164791302</v>
      </c>
      <c r="Z16" s="125"/>
      <c r="AA16" s="133">
        <v>1.70017066527101</v>
      </c>
      <c r="AB16" s="134">
        <v>-4.5255400315750203</v>
      </c>
      <c r="AC16" s="135">
        <v>-1.6525546668928801</v>
      </c>
      <c r="AD16" s="125"/>
      <c r="AE16" s="136">
        <v>-0.240934925738058</v>
      </c>
      <c r="AF16" s="30"/>
      <c r="AG16" s="152">
        <v>86.390972322329503</v>
      </c>
      <c r="AH16" s="147">
        <v>89.508974310540196</v>
      </c>
      <c r="AI16" s="147">
        <v>91.159417610353501</v>
      </c>
      <c r="AJ16" s="147">
        <v>91.403029774239201</v>
      </c>
      <c r="AK16" s="147">
        <v>89.712664406383297</v>
      </c>
      <c r="AL16" s="153">
        <v>89.794087796482799</v>
      </c>
      <c r="AM16" s="147"/>
      <c r="AN16" s="154">
        <v>93.004402183182606</v>
      </c>
      <c r="AO16" s="155">
        <v>92.9592299729714</v>
      </c>
      <c r="AP16" s="156">
        <v>92.981945222711403</v>
      </c>
      <c r="AQ16" s="147"/>
      <c r="AR16" s="157">
        <v>90.7431704784359</v>
      </c>
      <c r="AS16" s="130"/>
      <c r="AT16" s="131">
        <v>1.9969155670752701</v>
      </c>
      <c r="AU16" s="125">
        <v>2.3549440591634099</v>
      </c>
      <c r="AV16" s="125">
        <v>3.0869945091583402</v>
      </c>
      <c r="AW16" s="125">
        <v>3.4216522546935302</v>
      </c>
      <c r="AX16" s="125">
        <v>3.39954851315313</v>
      </c>
      <c r="AY16" s="132">
        <v>2.9347498393593101</v>
      </c>
      <c r="AZ16" s="125"/>
      <c r="BA16" s="133">
        <v>3.6611263756913099</v>
      </c>
      <c r="BB16" s="134">
        <v>0.29824547330550499</v>
      </c>
      <c r="BC16" s="135">
        <v>1.9212577106578801</v>
      </c>
      <c r="BD16" s="125"/>
      <c r="BE16" s="136">
        <v>2.6676571983841302</v>
      </c>
    </row>
    <row r="17" spans="1:57" x14ac:dyDescent="0.25">
      <c r="A17" s="21" t="s">
        <v>28</v>
      </c>
      <c r="B17" s="3" t="str">
        <f t="shared" si="0"/>
        <v>Dulles Airport Area, VA</v>
      </c>
      <c r="C17" s="3"/>
      <c r="D17" s="24" t="s">
        <v>16</v>
      </c>
      <c r="E17" s="27" t="s">
        <v>17</v>
      </c>
      <c r="F17" s="3"/>
      <c r="G17" s="152">
        <v>90.3095387453874</v>
      </c>
      <c r="H17" s="147">
        <v>89.979334619093507</v>
      </c>
      <c r="I17" s="147">
        <v>90.686238449402694</v>
      </c>
      <c r="J17" s="147">
        <v>92.596278219737599</v>
      </c>
      <c r="K17" s="147">
        <v>92.761567958241301</v>
      </c>
      <c r="L17" s="153">
        <v>91.336050192878901</v>
      </c>
      <c r="M17" s="147"/>
      <c r="N17" s="154">
        <v>93.111524213775795</v>
      </c>
      <c r="O17" s="155">
        <v>91.753276801938199</v>
      </c>
      <c r="P17" s="156">
        <v>92.447810773480597</v>
      </c>
      <c r="Q17" s="147"/>
      <c r="R17" s="157">
        <v>91.680777937532497</v>
      </c>
      <c r="S17" s="130"/>
      <c r="T17" s="131">
        <v>-2.1304969350705498</v>
      </c>
      <c r="U17" s="125">
        <v>-4.0080235539806299</v>
      </c>
      <c r="V17" s="125">
        <v>-5.5839050687723297</v>
      </c>
      <c r="W17" s="125">
        <v>-0.74280509839527997</v>
      </c>
      <c r="X17" s="125">
        <v>1.43881716732121</v>
      </c>
      <c r="Y17" s="132">
        <v>-2.2050898914238699</v>
      </c>
      <c r="Z17" s="125"/>
      <c r="AA17" s="133">
        <v>0.55462951041840203</v>
      </c>
      <c r="AB17" s="134">
        <v>-10.5614988323634</v>
      </c>
      <c r="AC17" s="135">
        <v>-5.4950284846674204</v>
      </c>
      <c r="AD17" s="125"/>
      <c r="AE17" s="136">
        <v>-3.2045246054293899</v>
      </c>
      <c r="AF17" s="30"/>
      <c r="AG17" s="152">
        <v>103.46676561807701</v>
      </c>
      <c r="AH17" s="147">
        <v>121.03172169903399</v>
      </c>
      <c r="AI17" s="147">
        <v>127.965457529164</v>
      </c>
      <c r="AJ17" s="147">
        <v>122.954315856299</v>
      </c>
      <c r="AK17" s="147">
        <v>111.202902904564</v>
      </c>
      <c r="AL17" s="153">
        <v>118.24492296475501</v>
      </c>
      <c r="AM17" s="147"/>
      <c r="AN17" s="154">
        <v>97.124394620979999</v>
      </c>
      <c r="AO17" s="155">
        <v>96.452770034843198</v>
      </c>
      <c r="AP17" s="156">
        <v>96.781379835159598</v>
      </c>
      <c r="AQ17" s="147"/>
      <c r="AR17" s="157">
        <v>112.772982133583</v>
      </c>
      <c r="AS17" s="130"/>
      <c r="AT17" s="131">
        <v>0.54836895046185197</v>
      </c>
      <c r="AU17" s="125">
        <v>5.3464609979543498</v>
      </c>
      <c r="AV17" s="125">
        <v>6.5719617581268999</v>
      </c>
      <c r="AW17" s="125">
        <v>4.4341213809457001</v>
      </c>
      <c r="AX17" s="125">
        <v>3.5959805147587698</v>
      </c>
      <c r="AY17" s="132">
        <v>4.4118442037908796</v>
      </c>
      <c r="AZ17" s="125"/>
      <c r="BA17" s="133">
        <v>0.193110281555255</v>
      </c>
      <c r="BB17" s="134">
        <v>-1.5241157388947999</v>
      </c>
      <c r="BC17" s="135">
        <v>-0.68570491321001104</v>
      </c>
      <c r="BD17" s="125"/>
      <c r="BE17" s="136">
        <v>3.33795250026543</v>
      </c>
    </row>
    <row r="18" spans="1:57" x14ac:dyDescent="0.25">
      <c r="A18" s="21" t="s">
        <v>29</v>
      </c>
      <c r="B18" s="3" t="str">
        <f t="shared" si="0"/>
        <v>Williamsburg, VA</v>
      </c>
      <c r="C18" s="3"/>
      <c r="D18" s="24" t="s">
        <v>16</v>
      </c>
      <c r="E18" s="27" t="s">
        <v>17</v>
      </c>
      <c r="F18" s="3"/>
      <c r="G18" s="152">
        <v>158.44488979848799</v>
      </c>
      <c r="H18" s="147">
        <v>163.224486359043</v>
      </c>
      <c r="I18" s="147">
        <v>166.886886580572</v>
      </c>
      <c r="J18" s="147">
        <v>182.88019516728599</v>
      </c>
      <c r="K18" s="147">
        <v>174.49960114542799</v>
      </c>
      <c r="L18" s="153">
        <v>170.50425767195699</v>
      </c>
      <c r="M18" s="147"/>
      <c r="N18" s="154">
        <v>179.63764612596199</v>
      </c>
      <c r="O18" s="155">
        <v>177.530135304434</v>
      </c>
      <c r="P18" s="156">
        <v>178.63692325996399</v>
      </c>
      <c r="Q18" s="147"/>
      <c r="R18" s="157">
        <v>173.007647317341</v>
      </c>
      <c r="S18" s="130"/>
      <c r="T18" s="131">
        <v>-12.735478543232199</v>
      </c>
      <c r="U18" s="125">
        <v>-13.0105418133559</v>
      </c>
      <c r="V18" s="125">
        <v>-13.6907915722247</v>
      </c>
      <c r="W18" s="125">
        <v>-4.3524724394951599</v>
      </c>
      <c r="X18" s="125">
        <v>-5.1499326662848999</v>
      </c>
      <c r="Y18" s="132">
        <v>-9.2999786875950594</v>
      </c>
      <c r="Z18" s="125"/>
      <c r="AA18" s="133">
        <v>-5.60683780089275</v>
      </c>
      <c r="AB18" s="134">
        <v>-13.1110473730536</v>
      </c>
      <c r="AC18" s="135">
        <v>-9.3529075194602793</v>
      </c>
      <c r="AD18" s="125"/>
      <c r="AE18" s="136">
        <v>-9.2249570113702202</v>
      </c>
      <c r="AF18" s="30"/>
      <c r="AG18" s="152">
        <v>132.170528700906</v>
      </c>
      <c r="AH18" s="147">
        <v>128.001127278952</v>
      </c>
      <c r="AI18" s="147">
        <v>128.63769781247399</v>
      </c>
      <c r="AJ18" s="147">
        <v>137.13532036785699</v>
      </c>
      <c r="AK18" s="147">
        <v>138.78154133297099</v>
      </c>
      <c r="AL18" s="153">
        <v>133.29516494290999</v>
      </c>
      <c r="AM18" s="147"/>
      <c r="AN18" s="154">
        <v>161.76739684788299</v>
      </c>
      <c r="AO18" s="155">
        <v>176.110930371173</v>
      </c>
      <c r="AP18" s="156">
        <v>169.24592298564801</v>
      </c>
      <c r="AQ18" s="147"/>
      <c r="AR18" s="157">
        <v>146.19705110007001</v>
      </c>
      <c r="AS18" s="130"/>
      <c r="AT18" s="131">
        <v>-8.1136961991930203</v>
      </c>
      <c r="AU18" s="125">
        <v>-8.7321386496180597</v>
      </c>
      <c r="AV18" s="125">
        <v>-11.434929086330399</v>
      </c>
      <c r="AW18" s="125">
        <v>-7.5369668876072904</v>
      </c>
      <c r="AX18" s="125">
        <v>-7.7524128750416699</v>
      </c>
      <c r="AY18" s="132">
        <v>-8.5252745767537697</v>
      </c>
      <c r="AZ18" s="125"/>
      <c r="BA18" s="133">
        <v>-8.77564958432081</v>
      </c>
      <c r="BB18" s="134">
        <v>-7.9767409520098598</v>
      </c>
      <c r="BC18" s="135">
        <v>-8.3353501767354992</v>
      </c>
      <c r="BD18" s="125"/>
      <c r="BE18" s="136">
        <v>-7.9638792952885797</v>
      </c>
    </row>
    <row r="19" spans="1:57" x14ac:dyDescent="0.25">
      <c r="A19" s="21" t="s">
        <v>30</v>
      </c>
      <c r="B19" s="3" t="str">
        <f t="shared" si="0"/>
        <v>Virginia Beach, VA</v>
      </c>
      <c r="C19" s="3"/>
      <c r="D19" s="24" t="s">
        <v>16</v>
      </c>
      <c r="E19" s="27" t="s">
        <v>17</v>
      </c>
      <c r="F19" s="3"/>
      <c r="G19" s="152">
        <v>101.26812343819201</v>
      </c>
      <c r="H19" s="147">
        <v>100.627215997147</v>
      </c>
      <c r="I19" s="147">
        <v>101.717958201294</v>
      </c>
      <c r="J19" s="147">
        <v>105.35485857749001</v>
      </c>
      <c r="K19" s="147">
        <v>105.264014772941</v>
      </c>
      <c r="L19" s="153">
        <v>103.00530731946399</v>
      </c>
      <c r="M19" s="147"/>
      <c r="N19" s="154">
        <v>114.414682216312</v>
      </c>
      <c r="O19" s="155">
        <v>118.298388733815</v>
      </c>
      <c r="P19" s="156">
        <v>116.407985285233</v>
      </c>
      <c r="Q19" s="147"/>
      <c r="R19" s="157">
        <v>107.436662137252</v>
      </c>
      <c r="S19" s="130"/>
      <c r="T19" s="131">
        <v>2.9446009707899599</v>
      </c>
      <c r="U19" s="125">
        <v>-0.351475376740635</v>
      </c>
      <c r="V19" s="125">
        <v>-0.97090268416710601</v>
      </c>
      <c r="W19" s="125">
        <v>2.43402284335715</v>
      </c>
      <c r="X19" s="125">
        <v>7.6802227730438002E-2</v>
      </c>
      <c r="Y19" s="132">
        <v>0.85615221528221497</v>
      </c>
      <c r="Z19" s="125"/>
      <c r="AA19" s="133">
        <v>-3.5585318507085599</v>
      </c>
      <c r="AB19" s="134">
        <v>-24.289404823275</v>
      </c>
      <c r="AC19" s="135">
        <v>-16.932279320266499</v>
      </c>
      <c r="AD19" s="125"/>
      <c r="AE19" s="136">
        <v>-6.8536580665318203</v>
      </c>
      <c r="AF19" s="30"/>
      <c r="AG19" s="152">
        <v>98.846541712294595</v>
      </c>
      <c r="AH19" s="147">
        <v>101.01113374861499</v>
      </c>
      <c r="AI19" s="147">
        <v>103.492732106547</v>
      </c>
      <c r="AJ19" s="147">
        <v>103.79630887202801</v>
      </c>
      <c r="AK19" s="147">
        <v>102.204363270165</v>
      </c>
      <c r="AL19" s="153">
        <v>102.004868146417</v>
      </c>
      <c r="AM19" s="147"/>
      <c r="AN19" s="154">
        <v>113.116292904665</v>
      </c>
      <c r="AO19" s="155">
        <v>116.99972535681199</v>
      </c>
      <c r="AP19" s="156">
        <v>115.121537151754</v>
      </c>
      <c r="AQ19" s="147"/>
      <c r="AR19" s="157">
        <v>106.45744771532399</v>
      </c>
      <c r="AS19" s="130"/>
      <c r="AT19" s="131">
        <v>2.16736574262552</v>
      </c>
      <c r="AU19" s="125">
        <v>1.73643035007473</v>
      </c>
      <c r="AV19" s="125">
        <v>1.8312087538642701</v>
      </c>
      <c r="AW19" s="125">
        <v>4.3691757117092997</v>
      </c>
      <c r="AX19" s="125">
        <v>2.9143376644270602</v>
      </c>
      <c r="AY19" s="132">
        <v>2.6789302838439299</v>
      </c>
      <c r="AZ19" s="125"/>
      <c r="BA19" s="133">
        <v>1.54988781555584</v>
      </c>
      <c r="BB19" s="134">
        <v>-6.0283945062693602</v>
      </c>
      <c r="BC19" s="135">
        <v>-2.7257699630923802</v>
      </c>
      <c r="BD19" s="125"/>
      <c r="BE19" s="136">
        <v>0.60800105991453901</v>
      </c>
    </row>
    <row r="20" spans="1:57" x14ac:dyDescent="0.25">
      <c r="A20" s="34" t="s">
        <v>31</v>
      </c>
      <c r="B20" s="3" t="str">
        <f t="shared" si="0"/>
        <v>Norfolk/Portsmouth, VA</v>
      </c>
      <c r="C20" s="3"/>
      <c r="D20" s="24" t="s">
        <v>16</v>
      </c>
      <c r="E20" s="27" t="s">
        <v>17</v>
      </c>
      <c r="F20" s="3"/>
      <c r="G20" s="152">
        <v>88.171394714808997</v>
      </c>
      <c r="H20" s="147">
        <v>90.725720842450698</v>
      </c>
      <c r="I20" s="147">
        <v>90.7040659824046</v>
      </c>
      <c r="J20" s="147">
        <v>89.974057444764597</v>
      </c>
      <c r="K20" s="147">
        <v>85.035042073693205</v>
      </c>
      <c r="L20" s="153">
        <v>88.787417684540699</v>
      </c>
      <c r="M20" s="147"/>
      <c r="N20" s="154">
        <v>97.438511161263804</v>
      </c>
      <c r="O20" s="155">
        <v>104.982607857952</v>
      </c>
      <c r="P20" s="156">
        <v>101.3663679583</v>
      </c>
      <c r="Q20" s="147"/>
      <c r="R20" s="157">
        <v>92.971348544324499</v>
      </c>
      <c r="S20" s="130"/>
      <c r="T20" s="131">
        <v>7.0864991147281096</v>
      </c>
      <c r="U20" s="125">
        <v>12.6313223044459</v>
      </c>
      <c r="V20" s="125">
        <v>9.4959205170625296</v>
      </c>
      <c r="W20" s="125">
        <v>7.75579505791353</v>
      </c>
      <c r="X20" s="125">
        <v>3.7118594192625198</v>
      </c>
      <c r="Y20" s="132">
        <v>7.9289386916203801</v>
      </c>
      <c r="Z20" s="125"/>
      <c r="AA20" s="133">
        <v>6.6504377876520202</v>
      </c>
      <c r="AB20" s="134">
        <v>-17.634835244400499</v>
      </c>
      <c r="AC20" s="135">
        <v>-9.3329052300766708</v>
      </c>
      <c r="AD20" s="125"/>
      <c r="AE20" s="136">
        <v>0.60874987317120799</v>
      </c>
      <c r="AF20" s="30"/>
      <c r="AG20" s="152">
        <v>94.214062220047794</v>
      </c>
      <c r="AH20" s="147">
        <v>101.52839253301001</v>
      </c>
      <c r="AI20" s="147">
        <v>102.847222241041</v>
      </c>
      <c r="AJ20" s="147">
        <v>104.305951288332</v>
      </c>
      <c r="AK20" s="147">
        <v>96.687740660144399</v>
      </c>
      <c r="AL20" s="153">
        <v>100.12030023904001</v>
      </c>
      <c r="AM20" s="147"/>
      <c r="AN20" s="154">
        <v>103.741941841471</v>
      </c>
      <c r="AO20" s="155">
        <v>104.82986297609899</v>
      </c>
      <c r="AP20" s="156">
        <v>104.290745750436</v>
      </c>
      <c r="AQ20" s="147"/>
      <c r="AR20" s="157">
        <v>101.398241643821</v>
      </c>
      <c r="AS20" s="130"/>
      <c r="AT20" s="131">
        <v>8.8658941796605095</v>
      </c>
      <c r="AU20" s="125">
        <v>12.4419624937227</v>
      </c>
      <c r="AV20" s="125">
        <v>11.3263868665499</v>
      </c>
      <c r="AW20" s="125">
        <v>13.0563308301953</v>
      </c>
      <c r="AX20" s="125">
        <v>8.2951252398448698</v>
      </c>
      <c r="AY20" s="132">
        <v>10.924002542278</v>
      </c>
      <c r="AZ20" s="125"/>
      <c r="BA20" s="133">
        <v>8.4716169462408004</v>
      </c>
      <c r="BB20" s="134">
        <v>-0.71764855818458295</v>
      </c>
      <c r="BC20" s="135">
        <v>3.5609791596004499</v>
      </c>
      <c r="BD20" s="125"/>
      <c r="BE20" s="136">
        <v>8.4829180332368193</v>
      </c>
    </row>
    <row r="21" spans="1:57" x14ac:dyDescent="0.25">
      <c r="A21" s="35" t="s">
        <v>32</v>
      </c>
      <c r="B21" s="3" t="str">
        <f t="shared" si="0"/>
        <v>Newport News/Hampton, VA</v>
      </c>
      <c r="C21" s="3"/>
      <c r="D21" s="24" t="s">
        <v>16</v>
      </c>
      <c r="E21" s="27" t="s">
        <v>17</v>
      </c>
      <c r="F21" s="3"/>
      <c r="G21" s="152">
        <v>74.2196931287951</v>
      </c>
      <c r="H21" s="147">
        <v>73.893003896983998</v>
      </c>
      <c r="I21" s="147">
        <v>73.698339897083997</v>
      </c>
      <c r="J21" s="147">
        <v>73.610944267726893</v>
      </c>
      <c r="K21" s="147">
        <v>77.9062481856038</v>
      </c>
      <c r="L21" s="153">
        <v>74.744778621138195</v>
      </c>
      <c r="M21" s="147"/>
      <c r="N21" s="154">
        <v>83.436298387096699</v>
      </c>
      <c r="O21" s="155">
        <v>79.531381971830896</v>
      </c>
      <c r="P21" s="156">
        <v>81.547394837244497</v>
      </c>
      <c r="Q21" s="147"/>
      <c r="R21" s="157">
        <v>76.788967888989902</v>
      </c>
      <c r="S21" s="130"/>
      <c r="T21" s="131">
        <v>-0.120325883218709</v>
      </c>
      <c r="U21" s="125">
        <v>0.46985484538421801</v>
      </c>
      <c r="V21" s="125">
        <v>1.4111846054408199</v>
      </c>
      <c r="W21" s="125">
        <v>-1.6254337543528601</v>
      </c>
      <c r="X21" s="125">
        <v>4.2020649143186501</v>
      </c>
      <c r="Y21" s="132">
        <v>0.92678690876815895</v>
      </c>
      <c r="Z21" s="125"/>
      <c r="AA21" s="133">
        <v>2.5768874204547099</v>
      </c>
      <c r="AB21" s="134">
        <v>-21.193985161251899</v>
      </c>
      <c r="AC21" s="135">
        <v>-11.0844706707613</v>
      </c>
      <c r="AD21" s="125"/>
      <c r="AE21" s="136">
        <v>-3.1740476186104201</v>
      </c>
      <c r="AF21" s="30"/>
      <c r="AG21" s="152">
        <v>75.330775216364998</v>
      </c>
      <c r="AH21" s="147">
        <v>79.060515639097702</v>
      </c>
      <c r="AI21" s="147">
        <v>81.038407934193998</v>
      </c>
      <c r="AJ21" s="147">
        <v>80.004349382109197</v>
      </c>
      <c r="AK21" s="147">
        <v>80.543801938599501</v>
      </c>
      <c r="AL21" s="153">
        <v>79.290124489386599</v>
      </c>
      <c r="AM21" s="147"/>
      <c r="AN21" s="154">
        <v>103.66309305074201</v>
      </c>
      <c r="AO21" s="155">
        <v>105.312958994515</v>
      </c>
      <c r="AP21" s="156">
        <v>104.49435802271999</v>
      </c>
      <c r="AQ21" s="147"/>
      <c r="AR21" s="157">
        <v>87.307684029378393</v>
      </c>
      <c r="AS21" s="130"/>
      <c r="AT21" s="131">
        <v>1.4340029459569701</v>
      </c>
      <c r="AU21" s="125">
        <v>3.90718926309866</v>
      </c>
      <c r="AV21" s="125">
        <v>5.0403628534326099</v>
      </c>
      <c r="AW21" s="125">
        <v>2.73937044342216</v>
      </c>
      <c r="AX21" s="125">
        <v>4.5895174804532299</v>
      </c>
      <c r="AY21" s="132">
        <v>3.6045911202535201</v>
      </c>
      <c r="AZ21" s="125"/>
      <c r="BA21" s="133">
        <v>10.544320363541701</v>
      </c>
      <c r="BB21" s="134">
        <v>5.9489215303562899</v>
      </c>
      <c r="BC21" s="135">
        <v>8.0845768825064201</v>
      </c>
      <c r="BD21" s="125"/>
      <c r="BE21" s="136">
        <v>5.3912227220751303</v>
      </c>
    </row>
    <row r="22" spans="1:57" x14ac:dyDescent="0.25">
      <c r="A22" s="36" t="s">
        <v>33</v>
      </c>
      <c r="B22" s="3" t="str">
        <f t="shared" si="0"/>
        <v>Chesapeake/Suffolk, VA</v>
      </c>
      <c r="C22" s="3"/>
      <c r="D22" s="25" t="s">
        <v>16</v>
      </c>
      <c r="E22" s="28" t="s">
        <v>17</v>
      </c>
      <c r="F22" s="3"/>
      <c r="G22" s="158">
        <v>79.795819328034597</v>
      </c>
      <c r="H22" s="159">
        <v>80.334800707108201</v>
      </c>
      <c r="I22" s="159">
        <v>78.8376251357641</v>
      </c>
      <c r="J22" s="159">
        <v>80.422848436925307</v>
      </c>
      <c r="K22" s="159">
        <v>80.059107578947305</v>
      </c>
      <c r="L22" s="160">
        <v>79.901192214380202</v>
      </c>
      <c r="M22" s="147"/>
      <c r="N22" s="161">
        <v>83.696018603862996</v>
      </c>
      <c r="O22" s="162">
        <v>84.598713758620605</v>
      </c>
      <c r="P22" s="163">
        <v>84.143432028712994</v>
      </c>
      <c r="Q22" s="147"/>
      <c r="R22" s="164">
        <v>81.177157112013504</v>
      </c>
      <c r="S22" s="130"/>
      <c r="T22" s="137">
        <v>-0.42996250152006299</v>
      </c>
      <c r="U22" s="138">
        <v>0.39808752983450302</v>
      </c>
      <c r="V22" s="138">
        <v>-0.85180944628089095</v>
      </c>
      <c r="W22" s="138">
        <v>1.7877722049040701</v>
      </c>
      <c r="X22" s="138">
        <v>1.5542049719714099</v>
      </c>
      <c r="Y22" s="139">
        <v>0.51264337194640897</v>
      </c>
      <c r="Z22" s="125"/>
      <c r="AA22" s="140">
        <v>-1.2075155104841599</v>
      </c>
      <c r="AB22" s="141">
        <v>-8.7296253399673702</v>
      </c>
      <c r="AC22" s="142">
        <v>-5.3776977225778202</v>
      </c>
      <c r="AD22" s="125"/>
      <c r="AE22" s="143">
        <v>-1.3578100248996701</v>
      </c>
      <c r="AF22" s="31"/>
      <c r="AG22" s="158">
        <v>81.428794294107107</v>
      </c>
      <c r="AH22" s="159">
        <v>86.248749681242003</v>
      </c>
      <c r="AI22" s="159">
        <v>87.014804181818107</v>
      </c>
      <c r="AJ22" s="159">
        <v>85.918975916191599</v>
      </c>
      <c r="AK22" s="159">
        <v>83.851841085759204</v>
      </c>
      <c r="AL22" s="160">
        <v>85.0318238447949</v>
      </c>
      <c r="AM22" s="147"/>
      <c r="AN22" s="161">
        <v>85.904644736842101</v>
      </c>
      <c r="AO22" s="162">
        <v>87.174379868692199</v>
      </c>
      <c r="AP22" s="163">
        <v>86.547636212162203</v>
      </c>
      <c r="AQ22" s="147"/>
      <c r="AR22" s="164">
        <v>85.465552658709498</v>
      </c>
      <c r="AS22" s="130"/>
      <c r="AT22" s="137">
        <v>0.13063261096478301</v>
      </c>
      <c r="AU22" s="138">
        <v>2.0136494028238001</v>
      </c>
      <c r="AV22" s="138">
        <v>2.3001938274797702</v>
      </c>
      <c r="AW22" s="138">
        <v>1.2415191528806799</v>
      </c>
      <c r="AX22" s="138">
        <v>2.70350788478898</v>
      </c>
      <c r="AY22" s="139">
        <v>1.7423728121068001</v>
      </c>
      <c r="AZ22" s="125"/>
      <c r="BA22" s="140">
        <v>0.31901989628385402</v>
      </c>
      <c r="BB22" s="141">
        <v>-2.0146849929531401</v>
      </c>
      <c r="BC22" s="142">
        <v>-0.90444723221049805</v>
      </c>
      <c r="BD22" s="125"/>
      <c r="BE22" s="143">
        <v>0.97720104858824797</v>
      </c>
    </row>
    <row r="23" spans="1:57" ht="13" x14ac:dyDescent="0.3">
      <c r="A23" s="35" t="s">
        <v>109</v>
      </c>
      <c r="B23" s="3" t="s">
        <v>109</v>
      </c>
      <c r="C23" s="9"/>
      <c r="D23" s="23" t="s">
        <v>16</v>
      </c>
      <c r="E23" s="26" t="s">
        <v>17</v>
      </c>
      <c r="F23" s="3"/>
      <c r="G23" s="144">
        <v>167.324784217016</v>
      </c>
      <c r="H23" s="145">
        <v>166.98460297766701</v>
      </c>
      <c r="I23" s="145">
        <v>145.29992513368899</v>
      </c>
      <c r="J23" s="145">
        <v>144.41997070312499</v>
      </c>
      <c r="K23" s="145">
        <v>150.51798507462601</v>
      </c>
      <c r="L23" s="146">
        <v>153.91281196213399</v>
      </c>
      <c r="M23" s="147"/>
      <c r="N23" s="148">
        <v>154.32402044292999</v>
      </c>
      <c r="O23" s="149">
        <v>158.12769430051799</v>
      </c>
      <c r="P23" s="150">
        <v>156.21280874785501</v>
      </c>
      <c r="Q23" s="147"/>
      <c r="R23" s="151">
        <v>154.68123495702</v>
      </c>
      <c r="S23" s="130"/>
      <c r="T23" s="122">
        <v>2.0562916569458598</v>
      </c>
      <c r="U23" s="123">
        <v>4.7675928044939599</v>
      </c>
      <c r="V23" s="123">
        <v>-9.0956656913654204</v>
      </c>
      <c r="W23" s="123">
        <v>-13.815819810515899</v>
      </c>
      <c r="X23" s="123">
        <v>-5.0419416404054003</v>
      </c>
      <c r="Y23" s="124">
        <v>-4.8666937684429996</v>
      </c>
      <c r="Z23" s="125"/>
      <c r="AA23" s="126">
        <v>-13.467627246747501</v>
      </c>
      <c r="AB23" s="127">
        <v>-14.5718511581761</v>
      </c>
      <c r="AC23" s="128">
        <v>-14.2455551443971</v>
      </c>
      <c r="AD23" s="125"/>
      <c r="AE23" s="129">
        <v>-8.8654760271077393</v>
      </c>
      <c r="AF23" s="29"/>
      <c r="AG23" s="144">
        <v>159.022020267356</v>
      </c>
      <c r="AH23" s="145">
        <v>165.758287456445</v>
      </c>
      <c r="AI23" s="145">
        <v>170.42271720116599</v>
      </c>
      <c r="AJ23" s="145">
        <v>168.458399180567</v>
      </c>
      <c r="AK23" s="145">
        <v>160.4681285014</v>
      </c>
      <c r="AL23" s="146">
        <v>165.38863785925301</v>
      </c>
      <c r="AM23" s="147"/>
      <c r="AN23" s="148">
        <v>170.61995997998901</v>
      </c>
      <c r="AO23" s="149">
        <v>172.91331519129099</v>
      </c>
      <c r="AP23" s="150">
        <v>171.79005063704599</v>
      </c>
      <c r="AQ23" s="147"/>
      <c r="AR23" s="151">
        <v>167.25355881793001</v>
      </c>
      <c r="AS23" s="130"/>
      <c r="AT23" s="122">
        <v>1.7720031615015901</v>
      </c>
      <c r="AU23" s="123">
        <v>-1.0783326529241799</v>
      </c>
      <c r="AV23" s="123">
        <v>1.87779730438944</v>
      </c>
      <c r="AW23" s="123">
        <v>8.6249522399175299E-2</v>
      </c>
      <c r="AX23" s="123">
        <v>-0.277465477313108</v>
      </c>
      <c r="AY23" s="124">
        <v>0.38860078020947297</v>
      </c>
      <c r="AZ23" s="125"/>
      <c r="BA23" s="126">
        <v>-3.59575408582656</v>
      </c>
      <c r="BB23" s="127">
        <v>-5.7754161741469501</v>
      </c>
      <c r="BC23" s="128">
        <v>-4.8229356802764496</v>
      </c>
      <c r="BD23" s="125"/>
      <c r="BE23" s="129">
        <v>-1.3332420197212</v>
      </c>
    </row>
    <row r="24" spans="1:57" x14ac:dyDescent="0.25">
      <c r="A24" s="35" t="s">
        <v>43</v>
      </c>
      <c r="B24" s="3" t="str">
        <f t="shared" si="0"/>
        <v>Richmond North/Glen Allen, VA</v>
      </c>
      <c r="C24" s="10"/>
      <c r="D24" s="24" t="s">
        <v>16</v>
      </c>
      <c r="E24" s="27" t="s">
        <v>17</v>
      </c>
      <c r="F24" s="3"/>
      <c r="G24" s="152">
        <v>85.332409026798302</v>
      </c>
      <c r="H24" s="147">
        <v>85.656684829366199</v>
      </c>
      <c r="I24" s="147">
        <v>87.418561001042704</v>
      </c>
      <c r="J24" s="147">
        <v>87.308923225494894</v>
      </c>
      <c r="K24" s="147">
        <v>87.526517898651704</v>
      </c>
      <c r="L24" s="153">
        <v>86.718024544324706</v>
      </c>
      <c r="M24" s="147"/>
      <c r="N24" s="154">
        <v>93.970043567988895</v>
      </c>
      <c r="O24" s="155">
        <v>91.439775307473894</v>
      </c>
      <c r="P24" s="156">
        <v>92.724499941785993</v>
      </c>
      <c r="Q24" s="147"/>
      <c r="R24" s="157">
        <v>88.567048492885505</v>
      </c>
      <c r="S24" s="130"/>
      <c r="T24" s="131">
        <v>-3.4964291079043699</v>
      </c>
      <c r="U24" s="125">
        <v>-2.3260847117740799</v>
      </c>
      <c r="V24" s="125">
        <v>-1.08522351664996</v>
      </c>
      <c r="W24" s="125">
        <v>-1.78019228016122</v>
      </c>
      <c r="X24" s="125">
        <v>3.0135552479546202</v>
      </c>
      <c r="Y24" s="132">
        <v>-1.0655571163454001</v>
      </c>
      <c r="Z24" s="125"/>
      <c r="AA24" s="133">
        <v>0.51385053171620099</v>
      </c>
      <c r="AB24" s="134">
        <v>-11.2615551902182</v>
      </c>
      <c r="AC24" s="135">
        <v>-5.9846861539060496</v>
      </c>
      <c r="AD24" s="125"/>
      <c r="AE24" s="136">
        <v>-2.73665855953745</v>
      </c>
      <c r="AF24" s="30"/>
      <c r="AG24" s="152">
        <v>86.551556818181794</v>
      </c>
      <c r="AH24" s="147">
        <v>95.8573124964675</v>
      </c>
      <c r="AI24" s="147">
        <v>99.944601516597103</v>
      </c>
      <c r="AJ24" s="147">
        <v>96.951210888453602</v>
      </c>
      <c r="AK24" s="147">
        <v>92.630668171060506</v>
      </c>
      <c r="AL24" s="153">
        <v>94.893928324755393</v>
      </c>
      <c r="AM24" s="147"/>
      <c r="AN24" s="154">
        <v>97.055172820953103</v>
      </c>
      <c r="AO24" s="155">
        <v>98.927726010490503</v>
      </c>
      <c r="AP24" s="156">
        <v>98.011464362623997</v>
      </c>
      <c r="AQ24" s="147"/>
      <c r="AR24" s="157">
        <v>95.822478254747907</v>
      </c>
      <c r="AS24" s="130"/>
      <c r="AT24" s="131">
        <v>-0.41432161575497001</v>
      </c>
      <c r="AU24" s="125">
        <v>3.2061642063015099</v>
      </c>
      <c r="AV24" s="125">
        <v>4.0548222828721903</v>
      </c>
      <c r="AW24" s="125">
        <v>2.8071228091467102</v>
      </c>
      <c r="AX24" s="125">
        <v>3.5637687937015299</v>
      </c>
      <c r="AY24" s="132">
        <v>2.8869017754600601</v>
      </c>
      <c r="AZ24" s="125"/>
      <c r="BA24" s="133">
        <v>2.1593933218753301</v>
      </c>
      <c r="BB24" s="134">
        <v>0.13961670825202399</v>
      </c>
      <c r="BC24" s="135">
        <v>1.0693262095315199</v>
      </c>
      <c r="BD24" s="125"/>
      <c r="BE24" s="136">
        <v>2.3477195977982102</v>
      </c>
    </row>
    <row r="25" spans="1:57" x14ac:dyDescent="0.25">
      <c r="A25" s="35" t="s">
        <v>44</v>
      </c>
      <c r="B25" s="3" t="str">
        <f t="shared" si="0"/>
        <v>Richmond West/Midlothian, VA</v>
      </c>
      <c r="C25" s="3"/>
      <c r="D25" s="24" t="s">
        <v>16</v>
      </c>
      <c r="E25" s="27" t="s">
        <v>17</v>
      </c>
      <c r="F25" s="3"/>
      <c r="G25" s="152">
        <v>86.592238561151007</v>
      </c>
      <c r="H25" s="147">
        <v>85.308984323040306</v>
      </c>
      <c r="I25" s="147">
        <v>80.847471742543107</v>
      </c>
      <c r="J25" s="147">
        <v>84.437968993993906</v>
      </c>
      <c r="K25" s="147">
        <v>84.033161198288099</v>
      </c>
      <c r="L25" s="153">
        <v>84.280739303407799</v>
      </c>
      <c r="M25" s="147"/>
      <c r="N25" s="154">
        <v>89.176899520219294</v>
      </c>
      <c r="O25" s="155">
        <v>93.278801069137501</v>
      </c>
      <c r="P25" s="156">
        <v>91.1877198812019</v>
      </c>
      <c r="Q25" s="147"/>
      <c r="R25" s="157">
        <v>86.356532479260693</v>
      </c>
      <c r="S25" s="130"/>
      <c r="T25" s="131">
        <v>-3.99996873308223</v>
      </c>
      <c r="U25" s="125">
        <v>0.26898397395115903</v>
      </c>
      <c r="V25" s="125">
        <v>-6.7429226775662698</v>
      </c>
      <c r="W25" s="125">
        <v>-1.32722955316313</v>
      </c>
      <c r="X25" s="125">
        <v>-2.3897478227951701</v>
      </c>
      <c r="Y25" s="132">
        <v>-2.8159901802256799</v>
      </c>
      <c r="Z25" s="125"/>
      <c r="AA25" s="133">
        <v>1.1855101005245801</v>
      </c>
      <c r="AB25" s="134">
        <v>-0.12644633825332899</v>
      </c>
      <c r="AC25" s="135">
        <v>0.40091057476661601</v>
      </c>
      <c r="AD25" s="125"/>
      <c r="AE25" s="136">
        <v>-1.71439731211612</v>
      </c>
      <c r="AF25" s="30"/>
      <c r="AG25" s="152">
        <v>84.748349293867193</v>
      </c>
      <c r="AH25" s="147">
        <v>89.106380955608202</v>
      </c>
      <c r="AI25" s="147">
        <v>89.261414319620201</v>
      </c>
      <c r="AJ25" s="147">
        <v>89.274668841038604</v>
      </c>
      <c r="AK25" s="147">
        <v>87.858864187327796</v>
      </c>
      <c r="AL25" s="153">
        <v>88.163132595889905</v>
      </c>
      <c r="AM25" s="147"/>
      <c r="AN25" s="154">
        <v>96.616188011878705</v>
      </c>
      <c r="AO25" s="155">
        <v>100.560635068246</v>
      </c>
      <c r="AP25" s="156">
        <v>98.629018362035893</v>
      </c>
      <c r="AQ25" s="147"/>
      <c r="AR25" s="157">
        <v>91.347278965139793</v>
      </c>
      <c r="AS25" s="130"/>
      <c r="AT25" s="131">
        <v>-5.0390802361876201E-2</v>
      </c>
      <c r="AU25" s="125">
        <v>2.9449970202830098</v>
      </c>
      <c r="AV25" s="125">
        <v>0.68453652306007495</v>
      </c>
      <c r="AW25" s="125">
        <v>1.4807714453802701</v>
      </c>
      <c r="AX25" s="125">
        <v>1.6585806525139699</v>
      </c>
      <c r="AY25" s="132">
        <v>1.36586286687629</v>
      </c>
      <c r="AZ25" s="125"/>
      <c r="BA25" s="133">
        <v>2.4405641088421199</v>
      </c>
      <c r="BB25" s="134">
        <v>0.98239340848742795</v>
      </c>
      <c r="BC25" s="135">
        <v>1.64990397362452</v>
      </c>
      <c r="BD25" s="125"/>
      <c r="BE25" s="136">
        <v>1.50893460697724</v>
      </c>
    </row>
    <row r="26" spans="1:57" x14ac:dyDescent="0.25">
      <c r="A26" s="35" t="s">
        <v>45</v>
      </c>
      <c r="B26" s="3" t="str">
        <f t="shared" si="0"/>
        <v>Petersburg/Chester, VA</v>
      </c>
      <c r="C26" s="3"/>
      <c r="D26" s="24" t="s">
        <v>16</v>
      </c>
      <c r="E26" s="27" t="s">
        <v>17</v>
      </c>
      <c r="F26" s="3"/>
      <c r="G26" s="152">
        <v>73.805152465294299</v>
      </c>
      <c r="H26" s="147">
        <v>76.842480274361407</v>
      </c>
      <c r="I26" s="147">
        <v>78.966903076923003</v>
      </c>
      <c r="J26" s="147">
        <v>80.560638397581201</v>
      </c>
      <c r="K26" s="147">
        <v>80.399998706099794</v>
      </c>
      <c r="L26" s="153">
        <v>78.369732460079803</v>
      </c>
      <c r="M26" s="147"/>
      <c r="N26" s="154">
        <v>80.279696560650805</v>
      </c>
      <c r="O26" s="155">
        <v>82.468892641878597</v>
      </c>
      <c r="P26" s="156">
        <v>81.343282030804303</v>
      </c>
      <c r="Q26" s="147"/>
      <c r="R26" s="157">
        <v>79.274546276688</v>
      </c>
      <c r="S26" s="130"/>
      <c r="T26" s="131">
        <v>-8.7147666222826903</v>
      </c>
      <c r="U26" s="125">
        <v>-3.3169411425025701</v>
      </c>
      <c r="V26" s="125">
        <v>-4.4856333586550896</v>
      </c>
      <c r="W26" s="125">
        <v>2.6483531998498502</v>
      </c>
      <c r="X26" s="125">
        <v>1.44252350671056</v>
      </c>
      <c r="Y26" s="132">
        <v>-2.2290212005675598</v>
      </c>
      <c r="Z26" s="125"/>
      <c r="AA26" s="133">
        <v>-1.8580364646993299</v>
      </c>
      <c r="AB26" s="134">
        <v>-3.1442502456497898</v>
      </c>
      <c r="AC26" s="135">
        <v>-2.6021622568738398</v>
      </c>
      <c r="AD26" s="125"/>
      <c r="AE26" s="136">
        <v>-2.2908323124725598</v>
      </c>
      <c r="AF26" s="30"/>
      <c r="AG26" s="152">
        <v>79.357994632796206</v>
      </c>
      <c r="AH26" s="147">
        <v>84.535273831695093</v>
      </c>
      <c r="AI26" s="147">
        <v>85.870008883826799</v>
      </c>
      <c r="AJ26" s="147">
        <v>85.441597608538601</v>
      </c>
      <c r="AK26" s="147">
        <v>82.918043661971794</v>
      </c>
      <c r="AL26" s="153">
        <v>83.7833875405057</v>
      </c>
      <c r="AM26" s="147"/>
      <c r="AN26" s="154">
        <v>84.074867461076806</v>
      </c>
      <c r="AO26" s="155">
        <v>83.884343237761499</v>
      </c>
      <c r="AP26" s="156">
        <v>83.982376579842395</v>
      </c>
      <c r="AQ26" s="147"/>
      <c r="AR26" s="157">
        <v>83.838504265579004</v>
      </c>
      <c r="AS26" s="130"/>
      <c r="AT26" s="131">
        <v>0.676876282448311</v>
      </c>
      <c r="AU26" s="125">
        <v>3.9393652255200799</v>
      </c>
      <c r="AV26" s="125">
        <v>2.1817201506158099</v>
      </c>
      <c r="AW26" s="125">
        <v>3.4923778034619302</v>
      </c>
      <c r="AX26" s="125">
        <v>3.5898576880328199</v>
      </c>
      <c r="AY26" s="132">
        <v>2.84486276255336</v>
      </c>
      <c r="AZ26" s="125"/>
      <c r="BA26" s="133">
        <v>2.4621604362855898</v>
      </c>
      <c r="BB26" s="134">
        <v>0.71546193844495798</v>
      </c>
      <c r="BC26" s="135">
        <v>1.5838233987304899</v>
      </c>
      <c r="BD26" s="125"/>
      <c r="BE26" s="136">
        <v>2.4957274824717</v>
      </c>
    </row>
    <row r="27" spans="1:57" x14ac:dyDescent="0.25">
      <c r="A27" s="35" t="s">
        <v>97</v>
      </c>
      <c r="B27" s="3" t="s">
        <v>70</v>
      </c>
      <c r="C27" s="3"/>
      <c r="D27" s="24" t="s">
        <v>16</v>
      </c>
      <c r="E27" s="27" t="s">
        <v>17</v>
      </c>
      <c r="F27" s="3"/>
      <c r="G27" s="152">
        <v>107.393750705019</v>
      </c>
      <c r="H27" s="147">
        <v>106.00480289330901</v>
      </c>
      <c r="I27" s="147">
        <v>109.403645546372</v>
      </c>
      <c r="J27" s="147">
        <v>119.75055767504401</v>
      </c>
      <c r="K27" s="147">
        <v>124.197035478735</v>
      </c>
      <c r="L27" s="153">
        <v>114.733363093592</v>
      </c>
      <c r="M27" s="147"/>
      <c r="N27" s="154">
        <v>132.95408729229999</v>
      </c>
      <c r="O27" s="155">
        <v>130.34769570706999</v>
      </c>
      <c r="P27" s="156">
        <v>131.70043605004199</v>
      </c>
      <c r="Q27" s="147"/>
      <c r="R27" s="157">
        <v>120.04032729275799</v>
      </c>
      <c r="S27" s="130"/>
      <c r="T27" s="131">
        <v>2.38300787613169</v>
      </c>
      <c r="U27" s="125">
        <v>1.7912398423782301</v>
      </c>
      <c r="V27" s="125">
        <v>0.90036746679933999</v>
      </c>
      <c r="W27" s="125">
        <v>11.998642258932501</v>
      </c>
      <c r="X27" s="125">
        <v>15.605626242752701</v>
      </c>
      <c r="Y27" s="132">
        <v>7.7186707266544001</v>
      </c>
      <c r="Z27" s="125"/>
      <c r="AA27" s="133">
        <v>12.851492965218601</v>
      </c>
      <c r="AB27" s="134">
        <v>5.9456850540447101</v>
      </c>
      <c r="AC27" s="135">
        <v>9.31375881331412</v>
      </c>
      <c r="AD27" s="125"/>
      <c r="AE27" s="136">
        <v>8.7348055688423401</v>
      </c>
      <c r="AF27" s="30"/>
      <c r="AG27" s="152">
        <v>98.760983752417701</v>
      </c>
      <c r="AH27" s="147">
        <v>101.678490946886</v>
      </c>
      <c r="AI27" s="147">
        <v>102.179597448965</v>
      </c>
      <c r="AJ27" s="147">
        <v>101.286454497072</v>
      </c>
      <c r="AK27" s="147">
        <v>103.270406148639</v>
      </c>
      <c r="AL27" s="153">
        <v>101.58769916276</v>
      </c>
      <c r="AM27" s="147"/>
      <c r="AN27" s="154">
        <v>117.400359843469</v>
      </c>
      <c r="AO27" s="155">
        <v>117.718163252281</v>
      </c>
      <c r="AP27" s="156">
        <v>117.552817910447</v>
      </c>
      <c r="AQ27" s="147"/>
      <c r="AR27" s="157">
        <v>106.04283847514201</v>
      </c>
      <c r="AS27" s="130"/>
      <c r="AT27" s="131">
        <v>3.8249328387062</v>
      </c>
      <c r="AU27" s="125">
        <v>5.5474983054158198</v>
      </c>
      <c r="AV27" s="125">
        <v>4.5283453534467304</v>
      </c>
      <c r="AW27" s="125">
        <v>3.1213179077445701</v>
      </c>
      <c r="AX27" s="125">
        <v>4.2395824469512</v>
      </c>
      <c r="AY27" s="132">
        <v>4.2927135744558997</v>
      </c>
      <c r="AZ27" s="125"/>
      <c r="BA27" s="133">
        <v>5.9219668423330898</v>
      </c>
      <c r="BB27" s="134">
        <v>2.71089598180084</v>
      </c>
      <c r="BC27" s="135">
        <v>4.2856025760189196</v>
      </c>
      <c r="BD27" s="125"/>
      <c r="BE27" s="136">
        <v>4.2998962187096703</v>
      </c>
    </row>
    <row r="28" spans="1:57" x14ac:dyDescent="0.25">
      <c r="A28" s="35" t="s">
        <v>47</v>
      </c>
      <c r="B28" s="3" t="str">
        <f t="shared" si="0"/>
        <v>Roanoke, VA</v>
      </c>
      <c r="C28" s="3"/>
      <c r="D28" s="24" t="s">
        <v>16</v>
      </c>
      <c r="E28" s="27" t="s">
        <v>17</v>
      </c>
      <c r="F28" s="3"/>
      <c r="G28" s="152">
        <v>89.214636218799697</v>
      </c>
      <c r="H28" s="147">
        <v>88.465896296296194</v>
      </c>
      <c r="I28" s="147">
        <v>91.271029723991504</v>
      </c>
      <c r="J28" s="147">
        <v>92.345344938749093</v>
      </c>
      <c r="K28" s="147">
        <v>93.627785214481193</v>
      </c>
      <c r="L28" s="153">
        <v>91.387359597652903</v>
      </c>
      <c r="M28" s="147"/>
      <c r="N28" s="154">
        <v>103.102103459021</v>
      </c>
      <c r="O28" s="155">
        <v>99.225943021997793</v>
      </c>
      <c r="P28" s="156">
        <v>101.305280842527</v>
      </c>
      <c r="Q28" s="147"/>
      <c r="R28" s="157">
        <v>94.492777283433597</v>
      </c>
      <c r="S28" s="130"/>
      <c r="T28" s="131">
        <v>-3.75934383152982</v>
      </c>
      <c r="U28" s="125">
        <v>-4.3956302651869397</v>
      </c>
      <c r="V28" s="125">
        <v>-1.99400892186456</v>
      </c>
      <c r="W28" s="125">
        <v>1.02421949454312</v>
      </c>
      <c r="X28" s="125">
        <v>3.8322132255250301</v>
      </c>
      <c r="Y28" s="132">
        <v>-0.65290384568404203</v>
      </c>
      <c r="Z28" s="125"/>
      <c r="AA28" s="133">
        <v>6.7508573232045901</v>
      </c>
      <c r="AB28" s="134">
        <v>-13.6069268322477</v>
      </c>
      <c r="AC28" s="135">
        <v>-4.1826137914062702</v>
      </c>
      <c r="AD28" s="125"/>
      <c r="AE28" s="136">
        <v>-1.1454999652895199</v>
      </c>
      <c r="AF28" s="30"/>
      <c r="AG28" s="152">
        <v>93.045323922083597</v>
      </c>
      <c r="AH28" s="147">
        <v>97.355657812916405</v>
      </c>
      <c r="AI28" s="147">
        <v>95.045301486554195</v>
      </c>
      <c r="AJ28" s="147">
        <v>96.368104678826299</v>
      </c>
      <c r="AK28" s="147">
        <v>96.575246096536404</v>
      </c>
      <c r="AL28" s="153">
        <v>95.804308111674402</v>
      </c>
      <c r="AM28" s="147"/>
      <c r="AN28" s="154">
        <v>102.345596763857</v>
      </c>
      <c r="AO28" s="155">
        <v>101.892623326609</v>
      </c>
      <c r="AP28" s="156">
        <v>102.134389910218</v>
      </c>
      <c r="AQ28" s="147"/>
      <c r="AR28" s="157">
        <v>97.632532906922094</v>
      </c>
      <c r="AS28" s="130"/>
      <c r="AT28" s="131">
        <v>5.0952293401394</v>
      </c>
      <c r="AU28" s="125">
        <v>5.7862118071355102</v>
      </c>
      <c r="AV28" s="125">
        <v>1.29131959592899</v>
      </c>
      <c r="AW28" s="125">
        <v>4.4448881775704798</v>
      </c>
      <c r="AX28" s="125">
        <v>6.2492573629176302</v>
      </c>
      <c r="AY28" s="132">
        <v>4.5126780301318599</v>
      </c>
      <c r="AZ28" s="125"/>
      <c r="BA28" s="133">
        <v>1.8487239507944999</v>
      </c>
      <c r="BB28" s="134">
        <v>-2.9993784078845902</v>
      </c>
      <c r="BC28" s="135">
        <v>-0.58445062365073797</v>
      </c>
      <c r="BD28" s="125"/>
      <c r="BE28" s="136">
        <v>2.8816340589655098</v>
      </c>
    </row>
    <row r="29" spans="1:57" x14ac:dyDescent="0.25">
      <c r="A29" s="35" t="s">
        <v>48</v>
      </c>
      <c r="B29" s="3" t="str">
        <f t="shared" si="0"/>
        <v>Charlottesville, VA</v>
      </c>
      <c r="C29" s="3"/>
      <c r="D29" s="24" t="s">
        <v>16</v>
      </c>
      <c r="E29" s="27" t="s">
        <v>17</v>
      </c>
      <c r="F29" s="3"/>
      <c r="G29" s="152">
        <v>124.84361522198699</v>
      </c>
      <c r="H29" s="147">
        <v>121.754996530187</v>
      </c>
      <c r="I29" s="147">
        <v>123.608377075522</v>
      </c>
      <c r="J29" s="147">
        <v>132.84646526921401</v>
      </c>
      <c r="K29" s="147">
        <v>133.88501846721999</v>
      </c>
      <c r="L29" s="153">
        <v>128.30680677675301</v>
      </c>
      <c r="M29" s="147"/>
      <c r="N29" s="154">
        <v>146.128919054801</v>
      </c>
      <c r="O29" s="155">
        <v>157.49497005987999</v>
      </c>
      <c r="P29" s="156">
        <v>151.83329326321001</v>
      </c>
      <c r="Q29" s="147"/>
      <c r="R29" s="157">
        <v>135.359983482243</v>
      </c>
      <c r="S29" s="130"/>
      <c r="T29" s="131">
        <v>7.1276267553388104</v>
      </c>
      <c r="U29" s="125">
        <v>1.2318740557360299</v>
      </c>
      <c r="V29" s="125">
        <v>-6.0746647932758497</v>
      </c>
      <c r="W29" s="125">
        <v>2.1478130340560702</v>
      </c>
      <c r="X29" s="125">
        <v>3.8061487929697599</v>
      </c>
      <c r="Y29" s="132">
        <v>1.3376005662727499</v>
      </c>
      <c r="Z29" s="125"/>
      <c r="AA29" s="133">
        <v>-1.40737816235016</v>
      </c>
      <c r="AB29" s="134">
        <v>-0.50928101148948401</v>
      </c>
      <c r="AC29" s="135">
        <v>-1.04850647698123</v>
      </c>
      <c r="AD29" s="125"/>
      <c r="AE29" s="136">
        <v>0.91936296191409295</v>
      </c>
      <c r="AF29" s="30"/>
      <c r="AG29" s="152">
        <v>121.44427877077401</v>
      </c>
      <c r="AH29" s="147">
        <v>118.309360601207</v>
      </c>
      <c r="AI29" s="147">
        <v>122.110585692673</v>
      </c>
      <c r="AJ29" s="147">
        <v>123.45700678109699</v>
      </c>
      <c r="AK29" s="147">
        <v>124.843927663508</v>
      </c>
      <c r="AL29" s="153">
        <v>122.140642671064</v>
      </c>
      <c r="AM29" s="147"/>
      <c r="AN29" s="154">
        <v>142.198619988031</v>
      </c>
      <c r="AO29" s="155">
        <v>149.724221461187</v>
      </c>
      <c r="AP29" s="156">
        <v>146.05046158340599</v>
      </c>
      <c r="AQ29" s="147"/>
      <c r="AR29" s="157">
        <v>129.08169278784101</v>
      </c>
      <c r="AS29" s="130"/>
      <c r="AT29" s="131">
        <v>9.5843827994508697</v>
      </c>
      <c r="AU29" s="125">
        <v>4.4571929848582501</v>
      </c>
      <c r="AV29" s="125">
        <v>2.7913765824369601</v>
      </c>
      <c r="AW29" s="125">
        <v>4.6840196188955199</v>
      </c>
      <c r="AX29" s="125">
        <v>5.0022611377389197</v>
      </c>
      <c r="AY29" s="132">
        <v>4.9346403330763398</v>
      </c>
      <c r="AZ29" s="125"/>
      <c r="BA29" s="133">
        <v>4.4445634090653501</v>
      </c>
      <c r="BB29" s="134">
        <v>5.8942802026851497</v>
      </c>
      <c r="BC29" s="135">
        <v>5.2049439002746301</v>
      </c>
      <c r="BD29" s="125"/>
      <c r="BE29" s="136">
        <v>5.2885826506360498</v>
      </c>
    </row>
    <row r="30" spans="1:57" x14ac:dyDescent="0.25">
      <c r="A30" s="21" t="s">
        <v>49</v>
      </c>
      <c r="B30" t="s">
        <v>72</v>
      </c>
      <c r="C30" s="3"/>
      <c r="D30" s="24" t="s">
        <v>16</v>
      </c>
      <c r="E30" s="27" t="s">
        <v>17</v>
      </c>
      <c r="F30" s="3"/>
      <c r="G30" s="152">
        <v>87.347478610971294</v>
      </c>
      <c r="H30" s="147">
        <v>86.524357381748601</v>
      </c>
      <c r="I30" s="147">
        <v>90.815963930348204</v>
      </c>
      <c r="J30" s="147">
        <v>94.367110627887996</v>
      </c>
      <c r="K30" s="147">
        <v>94.707556217827104</v>
      </c>
      <c r="L30" s="153">
        <v>91.603794490658601</v>
      </c>
      <c r="M30" s="147"/>
      <c r="N30" s="154">
        <v>98.775786108689303</v>
      </c>
      <c r="O30" s="155">
        <v>98.051235162014706</v>
      </c>
      <c r="P30" s="156">
        <v>98.431408966148197</v>
      </c>
      <c r="Q30" s="147"/>
      <c r="R30" s="157">
        <v>93.713457877874106</v>
      </c>
      <c r="S30" s="130"/>
      <c r="T30" s="131">
        <v>-1.32599138466612</v>
      </c>
      <c r="U30" s="125">
        <v>-5.1862520426912901</v>
      </c>
      <c r="V30" s="125">
        <v>-2.9587388273417798</v>
      </c>
      <c r="W30" s="125">
        <v>1.42068103899002</v>
      </c>
      <c r="X30" s="125">
        <v>3.6689387266790798</v>
      </c>
      <c r="Y30" s="132">
        <v>-0.29453855704589799</v>
      </c>
      <c r="Z30" s="125"/>
      <c r="AA30" s="133">
        <v>0.90782600011200398</v>
      </c>
      <c r="AB30" s="134">
        <v>-6.5229031650742701</v>
      </c>
      <c r="AC30" s="135">
        <v>-2.8416309228507699</v>
      </c>
      <c r="AD30" s="125"/>
      <c r="AE30" s="136">
        <v>-0.81269430213642602</v>
      </c>
      <c r="AF30" s="30"/>
      <c r="AG30" s="152">
        <v>87.342070207020697</v>
      </c>
      <c r="AH30" s="147">
        <v>94.405791934541199</v>
      </c>
      <c r="AI30" s="147">
        <v>96.026085490138499</v>
      </c>
      <c r="AJ30" s="147">
        <v>96.426972146052805</v>
      </c>
      <c r="AK30" s="147">
        <v>94.116287128712798</v>
      </c>
      <c r="AL30" s="153">
        <v>94.137873219280493</v>
      </c>
      <c r="AM30" s="147"/>
      <c r="AN30" s="154">
        <v>98.962170742822394</v>
      </c>
      <c r="AO30" s="155">
        <v>98.191230537418306</v>
      </c>
      <c r="AP30" s="156">
        <v>98.5954276839757</v>
      </c>
      <c r="AQ30" s="147"/>
      <c r="AR30" s="157">
        <v>95.430401367142295</v>
      </c>
      <c r="AS30" s="130"/>
      <c r="AT30" s="131">
        <v>-1.7134893225604999</v>
      </c>
      <c r="AU30" s="125">
        <v>1.0695132670157601</v>
      </c>
      <c r="AV30" s="125">
        <v>-0.33532404388932302</v>
      </c>
      <c r="AW30" s="125">
        <v>1.2557876318227501</v>
      </c>
      <c r="AX30" s="125">
        <v>2.21948734360859</v>
      </c>
      <c r="AY30" s="132">
        <v>0.64765781474129203</v>
      </c>
      <c r="AZ30" s="125"/>
      <c r="BA30" s="133">
        <v>2.3429432477720301E-2</v>
      </c>
      <c r="BB30" s="134">
        <v>-2.05677829886115</v>
      </c>
      <c r="BC30" s="135">
        <v>-0.98860437182570104</v>
      </c>
      <c r="BD30" s="125"/>
      <c r="BE30" s="136">
        <v>0.20131792096781501</v>
      </c>
    </row>
    <row r="31" spans="1:57" x14ac:dyDescent="0.25">
      <c r="A31" s="21" t="s">
        <v>50</v>
      </c>
      <c r="B31" s="3" t="str">
        <f t="shared" si="0"/>
        <v>Staunton &amp; Harrisonburg, VA</v>
      </c>
      <c r="C31" s="3"/>
      <c r="D31" s="24" t="s">
        <v>16</v>
      </c>
      <c r="E31" s="27" t="s">
        <v>17</v>
      </c>
      <c r="F31" s="3"/>
      <c r="G31" s="152">
        <v>96.885254777070003</v>
      </c>
      <c r="H31" s="147">
        <v>100.63262101534799</v>
      </c>
      <c r="I31" s="147">
        <v>105.22426487093099</v>
      </c>
      <c r="J31" s="147">
        <v>110.59960784313699</v>
      </c>
      <c r="K31" s="147">
        <v>109.145293921175</v>
      </c>
      <c r="L31" s="153">
        <v>105.79364286315</v>
      </c>
      <c r="M31" s="147"/>
      <c r="N31" s="154">
        <v>119.647967257844</v>
      </c>
      <c r="O31" s="155">
        <v>118.394509460406</v>
      </c>
      <c r="P31" s="156">
        <v>119.02968717594101</v>
      </c>
      <c r="Q31" s="147"/>
      <c r="R31" s="157">
        <v>110.126528429985</v>
      </c>
      <c r="S31" s="130"/>
      <c r="T31" s="131">
        <v>-1.46451085446786</v>
      </c>
      <c r="U31" s="125">
        <v>3.2541942623168501</v>
      </c>
      <c r="V31" s="125">
        <v>3.2698255359894302</v>
      </c>
      <c r="W31" s="125">
        <v>10.0367436087481</v>
      </c>
      <c r="X31" s="125">
        <v>10.795779463977301</v>
      </c>
      <c r="Y31" s="132">
        <v>6.3241833130520604</v>
      </c>
      <c r="Z31" s="125"/>
      <c r="AA31" s="133">
        <v>12.0615374528237</v>
      </c>
      <c r="AB31" s="134">
        <v>-0.556024946578622</v>
      </c>
      <c r="AC31" s="135">
        <v>5.63030925171915</v>
      </c>
      <c r="AD31" s="125"/>
      <c r="AE31" s="136">
        <v>6.8437814069570004</v>
      </c>
      <c r="AF31" s="30"/>
      <c r="AG31" s="152">
        <v>88.9244688418122</v>
      </c>
      <c r="AH31" s="147">
        <v>92.334795621287896</v>
      </c>
      <c r="AI31" s="147">
        <v>94.600901357099403</v>
      </c>
      <c r="AJ31" s="147">
        <v>96.4443973941368</v>
      </c>
      <c r="AK31" s="147">
        <v>96.560726413274097</v>
      </c>
      <c r="AL31" s="153">
        <v>94.237685646811798</v>
      </c>
      <c r="AM31" s="147"/>
      <c r="AN31" s="154">
        <v>109.26060530309699</v>
      </c>
      <c r="AO31" s="155">
        <v>108.159011208967</v>
      </c>
      <c r="AP31" s="156">
        <v>108.74122965129899</v>
      </c>
      <c r="AQ31" s="147"/>
      <c r="AR31" s="157">
        <v>98.830492641015994</v>
      </c>
      <c r="AS31" s="130"/>
      <c r="AT31" s="131">
        <v>-3.5183410192515798</v>
      </c>
      <c r="AU31" s="125">
        <v>-2.1053916859303099</v>
      </c>
      <c r="AV31" s="125">
        <v>-2.4408953318056801</v>
      </c>
      <c r="AW31" s="125">
        <v>0.73617414088147204</v>
      </c>
      <c r="AX31" s="125">
        <v>1.4348292487913601</v>
      </c>
      <c r="AY31" s="132">
        <v>-0.88438289078698296</v>
      </c>
      <c r="AZ31" s="125"/>
      <c r="BA31" s="133">
        <v>-0.33271776002269798</v>
      </c>
      <c r="BB31" s="134">
        <v>-3.8879722315715899</v>
      </c>
      <c r="BC31" s="135">
        <v>-2.0577321522484802</v>
      </c>
      <c r="BD31" s="125"/>
      <c r="BE31" s="136">
        <v>-0.79781753819425405</v>
      </c>
    </row>
    <row r="32" spans="1:57" x14ac:dyDescent="0.25">
      <c r="A32" s="21" t="s">
        <v>51</v>
      </c>
      <c r="B32" s="3" t="str">
        <f t="shared" si="0"/>
        <v>Blacksburg &amp; Wytheville, VA</v>
      </c>
      <c r="C32" s="3"/>
      <c r="D32" s="24" t="s">
        <v>16</v>
      </c>
      <c r="E32" s="27" t="s">
        <v>17</v>
      </c>
      <c r="F32" s="3"/>
      <c r="G32" s="152">
        <v>83.629565217391303</v>
      </c>
      <c r="H32" s="147">
        <v>84.774793077501798</v>
      </c>
      <c r="I32" s="147">
        <v>87.303680709534305</v>
      </c>
      <c r="J32" s="147">
        <v>87.109677666922394</v>
      </c>
      <c r="K32" s="147">
        <v>85.955087509944306</v>
      </c>
      <c r="L32" s="153">
        <v>86.174097365170795</v>
      </c>
      <c r="M32" s="147"/>
      <c r="N32" s="154">
        <v>90.769568769859205</v>
      </c>
      <c r="O32" s="155">
        <v>91.493531707317004</v>
      </c>
      <c r="P32" s="156">
        <v>91.118528097813297</v>
      </c>
      <c r="Q32" s="147"/>
      <c r="R32" s="157">
        <v>87.679478130145299</v>
      </c>
      <c r="S32" s="130"/>
      <c r="T32" s="131">
        <v>-2.37312773437319</v>
      </c>
      <c r="U32" s="125">
        <v>-2.6538062242179001</v>
      </c>
      <c r="V32" s="125">
        <v>-1.2201638183966801</v>
      </c>
      <c r="W32" s="125">
        <v>-0.91428868691606302</v>
      </c>
      <c r="X32" s="125">
        <v>-1.3135427284453201</v>
      </c>
      <c r="Y32" s="132">
        <v>-1.37292894492415</v>
      </c>
      <c r="Z32" s="125"/>
      <c r="AA32" s="133">
        <v>-2.9688713724997502</v>
      </c>
      <c r="AB32" s="134">
        <v>-6.6032216163200399</v>
      </c>
      <c r="AC32" s="135">
        <v>-4.7696490711073496</v>
      </c>
      <c r="AD32" s="125"/>
      <c r="AE32" s="136">
        <v>-2.00232953188645</v>
      </c>
      <c r="AF32" s="30"/>
      <c r="AG32" s="152">
        <v>83.428167979002595</v>
      </c>
      <c r="AH32" s="147">
        <v>87.041743048403703</v>
      </c>
      <c r="AI32" s="147">
        <v>91.220690468532197</v>
      </c>
      <c r="AJ32" s="147">
        <v>88.116692721551104</v>
      </c>
      <c r="AK32" s="147">
        <v>99.284115704039195</v>
      </c>
      <c r="AL32" s="153">
        <v>90.709010102411099</v>
      </c>
      <c r="AM32" s="147"/>
      <c r="AN32" s="154">
        <v>104.45915839536799</v>
      </c>
      <c r="AO32" s="155">
        <v>94.957430009031</v>
      </c>
      <c r="AP32" s="156">
        <v>100.232108132927</v>
      </c>
      <c r="AQ32" s="147"/>
      <c r="AR32" s="157">
        <v>93.443369644034206</v>
      </c>
      <c r="AS32" s="130"/>
      <c r="AT32" s="131">
        <v>0.13410154654479001</v>
      </c>
      <c r="AU32" s="125">
        <v>1.4193510311375599</v>
      </c>
      <c r="AV32" s="125">
        <v>4.6385513923256596</v>
      </c>
      <c r="AW32" s="125">
        <v>0.262757326778429</v>
      </c>
      <c r="AX32" s="125">
        <v>0.62544956939804897</v>
      </c>
      <c r="AY32" s="132">
        <v>1.8736804882948901</v>
      </c>
      <c r="AZ32" s="125"/>
      <c r="BA32" s="133">
        <v>1.41086547753861</v>
      </c>
      <c r="BB32" s="134">
        <v>-1.90487505953152</v>
      </c>
      <c r="BC32" s="135">
        <v>0.146229975112045</v>
      </c>
      <c r="BD32" s="125"/>
      <c r="BE32" s="136">
        <v>1.52762954298444</v>
      </c>
    </row>
    <row r="33" spans="1:64" x14ac:dyDescent="0.25">
      <c r="A33" s="21" t="s">
        <v>52</v>
      </c>
      <c r="B33" s="3" t="str">
        <f t="shared" si="0"/>
        <v>Lynchburg, VA</v>
      </c>
      <c r="C33" s="3"/>
      <c r="D33" s="24" t="s">
        <v>16</v>
      </c>
      <c r="E33" s="27" t="s">
        <v>17</v>
      </c>
      <c r="F33" s="3"/>
      <c r="G33" s="152">
        <v>94.790668202764905</v>
      </c>
      <c r="H33" s="147">
        <v>97.057935174069598</v>
      </c>
      <c r="I33" s="147">
        <v>93.580243161094202</v>
      </c>
      <c r="J33" s="147">
        <v>100.07107488986701</v>
      </c>
      <c r="K33" s="147">
        <v>97.878329197683996</v>
      </c>
      <c r="L33" s="153">
        <v>96.861452702702707</v>
      </c>
      <c r="M33" s="147"/>
      <c r="N33" s="154">
        <v>102.66546749777299</v>
      </c>
      <c r="O33" s="155">
        <v>107.458163962425</v>
      </c>
      <c r="P33" s="156">
        <v>105.11195727985999</v>
      </c>
      <c r="Q33" s="147"/>
      <c r="R33" s="157">
        <v>99.444944034944001</v>
      </c>
      <c r="S33" s="130"/>
      <c r="T33" s="131">
        <v>-0.92525718012653402</v>
      </c>
      <c r="U33" s="125">
        <v>5.3984855111276504</v>
      </c>
      <c r="V33" s="125">
        <v>3.7183496007080201E-2</v>
      </c>
      <c r="W33" s="125">
        <v>5.1813189192204501</v>
      </c>
      <c r="X33" s="125">
        <v>4.8316319161150103</v>
      </c>
      <c r="Y33" s="132">
        <v>3.0397802329167201</v>
      </c>
      <c r="Z33" s="125"/>
      <c r="AA33" s="133">
        <v>2.14317091868236</v>
      </c>
      <c r="AB33" s="134">
        <v>-2.12100894314209</v>
      </c>
      <c r="AC33" s="135">
        <v>-0.20476368074036699</v>
      </c>
      <c r="AD33" s="125"/>
      <c r="AE33" s="136">
        <v>2.3985519046644401</v>
      </c>
      <c r="AF33" s="30"/>
      <c r="AG33" s="152">
        <v>92.921676180591504</v>
      </c>
      <c r="AH33" s="147">
        <v>99.812462740821502</v>
      </c>
      <c r="AI33" s="147">
        <v>102.10037561674299</v>
      </c>
      <c r="AJ33" s="147">
        <v>101.80018830525199</v>
      </c>
      <c r="AK33" s="147">
        <v>99.726004767143294</v>
      </c>
      <c r="AL33" s="153">
        <v>99.789624636239694</v>
      </c>
      <c r="AM33" s="147"/>
      <c r="AN33" s="154">
        <v>114.290569608735</v>
      </c>
      <c r="AO33" s="155">
        <v>112.996691086691</v>
      </c>
      <c r="AP33" s="156">
        <v>113.679740609088</v>
      </c>
      <c r="AQ33" s="147"/>
      <c r="AR33" s="157">
        <v>103.639401427202</v>
      </c>
      <c r="AS33" s="130"/>
      <c r="AT33" s="131">
        <v>9.1679337129483202E-2</v>
      </c>
      <c r="AU33" s="125">
        <v>3.3913419455509102</v>
      </c>
      <c r="AV33" s="125">
        <v>2.8988075342347002</v>
      </c>
      <c r="AW33" s="125">
        <v>2.1038462074554198</v>
      </c>
      <c r="AX33" s="125">
        <v>2.2301813926777299</v>
      </c>
      <c r="AY33" s="132">
        <v>2.4863306098437099</v>
      </c>
      <c r="AZ33" s="125"/>
      <c r="BA33" s="133">
        <v>9.4653733807021094</v>
      </c>
      <c r="BB33" s="134">
        <v>3.3376877188413299</v>
      </c>
      <c r="BC33" s="135">
        <v>6.3403299746060799</v>
      </c>
      <c r="BD33" s="125"/>
      <c r="BE33" s="136">
        <v>3.4604781485194098</v>
      </c>
    </row>
    <row r="34" spans="1:64" x14ac:dyDescent="0.25">
      <c r="A34" s="21" t="s">
        <v>77</v>
      </c>
      <c r="B34" s="3" t="str">
        <f t="shared" si="0"/>
        <v>Central Virginia</v>
      </c>
      <c r="C34" s="3"/>
      <c r="D34" s="24" t="s">
        <v>16</v>
      </c>
      <c r="E34" s="27" t="s">
        <v>17</v>
      </c>
      <c r="F34" s="3"/>
      <c r="G34" s="152">
        <v>96.681801193874904</v>
      </c>
      <c r="H34" s="147">
        <v>97.221980215354904</v>
      </c>
      <c r="I34" s="147">
        <v>97.368431402323196</v>
      </c>
      <c r="J34" s="147">
        <v>101.970294715447</v>
      </c>
      <c r="K34" s="147">
        <v>102.06352709030099</v>
      </c>
      <c r="L34" s="153">
        <v>99.319534640086204</v>
      </c>
      <c r="M34" s="147"/>
      <c r="N34" s="154">
        <v>107.42876843310199</v>
      </c>
      <c r="O34" s="155">
        <v>109.595765080243</v>
      </c>
      <c r="P34" s="156">
        <v>108.497663356877</v>
      </c>
      <c r="Q34" s="147"/>
      <c r="R34" s="157">
        <v>102.145881370179</v>
      </c>
      <c r="S34" s="130"/>
      <c r="T34" s="131">
        <v>-1.0146020323226801</v>
      </c>
      <c r="U34" s="125">
        <v>-5.5759933018994699E-2</v>
      </c>
      <c r="V34" s="125">
        <v>-3.7448518372685302</v>
      </c>
      <c r="W34" s="125">
        <v>0.66565434877921603</v>
      </c>
      <c r="X34" s="125">
        <v>2.85013731855339</v>
      </c>
      <c r="Y34" s="132">
        <v>-0.120708354452446</v>
      </c>
      <c r="Z34" s="125"/>
      <c r="AA34" s="133">
        <v>-1.3196858248785399</v>
      </c>
      <c r="AB34" s="134">
        <v>-6.6302051386967999</v>
      </c>
      <c r="AC34" s="135">
        <v>-4.3096325162559799</v>
      </c>
      <c r="AD34" s="125"/>
      <c r="AE34" s="136">
        <v>-1.4369946520624299</v>
      </c>
      <c r="AF34" s="30"/>
      <c r="AG34" s="152">
        <v>98.257827965740404</v>
      </c>
      <c r="AH34" s="147">
        <v>104.068996888358</v>
      </c>
      <c r="AI34" s="147">
        <v>107.500527957763</v>
      </c>
      <c r="AJ34" s="147">
        <v>106.310222053253</v>
      </c>
      <c r="AK34" s="147">
        <v>103.01056132833401</v>
      </c>
      <c r="AL34" s="153">
        <v>104.171965010653</v>
      </c>
      <c r="AM34" s="147"/>
      <c r="AN34" s="154">
        <v>110.82294656771199</v>
      </c>
      <c r="AO34" s="155">
        <v>113.191987106676</v>
      </c>
      <c r="AP34" s="156">
        <v>112.010556628527</v>
      </c>
      <c r="AQ34" s="147"/>
      <c r="AR34" s="157">
        <v>106.42374817087401</v>
      </c>
      <c r="AS34" s="130"/>
      <c r="AT34" s="131">
        <v>3.2073499980162898</v>
      </c>
      <c r="AU34" s="125">
        <v>3.4637496034323298</v>
      </c>
      <c r="AV34" s="125">
        <v>3.4155854967087498</v>
      </c>
      <c r="AW34" s="125">
        <v>3.0383311446700101</v>
      </c>
      <c r="AX34" s="125">
        <v>3.2109611296973299</v>
      </c>
      <c r="AY34" s="132">
        <v>3.2878691581959498</v>
      </c>
      <c r="AZ34" s="125"/>
      <c r="BA34" s="133">
        <v>2.7491995535869398</v>
      </c>
      <c r="BB34" s="134">
        <v>0.45666790604110502</v>
      </c>
      <c r="BC34" s="135">
        <v>1.5149383707994599</v>
      </c>
      <c r="BD34" s="125"/>
      <c r="BE34" s="136">
        <v>2.7369122193111601</v>
      </c>
    </row>
    <row r="35" spans="1:64" x14ac:dyDescent="0.25">
      <c r="A35" s="21" t="s">
        <v>78</v>
      </c>
      <c r="B35" s="3" t="str">
        <f t="shared" si="0"/>
        <v>Chesapeake Bay</v>
      </c>
      <c r="C35" s="3"/>
      <c r="D35" s="24" t="s">
        <v>16</v>
      </c>
      <c r="E35" s="27" t="s">
        <v>17</v>
      </c>
      <c r="F35" s="3"/>
      <c r="G35" s="152">
        <v>106.90244239631301</v>
      </c>
      <c r="H35" s="147">
        <v>105.937444717444</v>
      </c>
      <c r="I35" s="147">
        <v>100.379389671361</v>
      </c>
      <c r="J35" s="147">
        <v>102.97454</v>
      </c>
      <c r="K35" s="147">
        <v>104.459497991967</v>
      </c>
      <c r="L35" s="153">
        <v>104.097977924944</v>
      </c>
      <c r="M35" s="147"/>
      <c r="N35" s="154">
        <v>112.008544303797</v>
      </c>
      <c r="O35" s="155">
        <v>113.694421768707</v>
      </c>
      <c r="P35" s="156">
        <v>112.821081967213</v>
      </c>
      <c r="Q35" s="147"/>
      <c r="R35" s="157">
        <v>106.607927672955</v>
      </c>
      <c r="S35" s="130"/>
      <c r="T35" s="131">
        <v>-0.20584151568512399</v>
      </c>
      <c r="U35" s="125">
        <v>-2.4946590510512601</v>
      </c>
      <c r="V35" s="125">
        <v>-5.7470677272466499</v>
      </c>
      <c r="W35" s="125">
        <v>-6.3561094820184403</v>
      </c>
      <c r="X35" s="125">
        <v>1.1182342971149599</v>
      </c>
      <c r="Y35" s="132">
        <v>-2.81252845004978</v>
      </c>
      <c r="Z35" s="125"/>
      <c r="AA35" s="133">
        <v>-5.8577984555175302</v>
      </c>
      <c r="AB35" s="134">
        <v>-6.8503781862735504</v>
      </c>
      <c r="AC35" s="135">
        <v>-6.4753597733883197</v>
      </c>
      <c r="AD35" s="125"/>
      <c r="AE35" s="136">
        <v>-3.8028504028611998</v>
      </c>
      <c r="AF35" s="30"/>
      <c r="AG35" s="152">
        <v>90.821119832548405</v>
      </c>
      <c r="AH35" s="147">
        <v>94.376698544698499</v>
      </c>
      <c r="AI35" s="147">
        <v>93.052301337529499</v>
      </c>
      <c r="AJ35" s="147">
        <v>92.849135559921393</v>
      </c>
      <c r="AK35" s="147">
        <v>97.231715358931496</v>
      </c>
      <c r="AL35" s="153">
        <v>93.765769132977297</v>
      </c>
      <c r="AM35" s="147"/>
      <c r="AN35" s="154">
        <v>104.10543528327899</v>
      </c>
      <c r="AO35" s="155">
        <v>106.066277266117</v>
      </c>
      <c r="AP35" s="156">
        <v>105.060847897968</v>
      </c>
      <c r="AQ35" s="147"/>
      <c r="AR35" s="157">
        <v>96.748577309299506</v>
      </c>
      <c r="AS35" s="130"/>
      <c r="AT35" s="131">
        <v>-5.3539572480627999</v>
      </c>
      <c r="AU35" s="125">
        <v>-4.7180319419415797</v>
      </c>
      <c r="AV35" s="125">
        <v>-4.6023491905097096</v>
      </c>
      <c r="AW35" s="125">
        <v>-5.1314697966905802</v>
      </c>
      <c r="AX35" s="125">
        <v>0.20798127918158599</v>
      </c>
      <c r="AY35" s="132">
        <v>-3.9013325157925798</v>
      </c>
      <c r="AZ35" s="125"/>
      <c r="BA35" s="133">
        <v>-5.0155691960918301</v>
      </c>
      <c r="BB35" s="134">
        <v>-5.0494871701184998</v>
      </c>
      <c r="BC35" s="135">
        <v>-5.0884574481894802</v>
      </c>
      <c r="BD35" s="125"/>
      <c r="BE35" s="136">
        <v>-4.3234388607473901</v>
      </c>
    </row>
    <row r="36" spans="1:64" x14ac:dyDescent="0.25">
      <c r="A36" s="21" t="s">
        <v>79</v>
      </c>
      <c r="B36" s="3" t="str">
        <f t="shared" si="0"/>
        <v>Coastal Virginia - Eastern Shore</v>
      </c>
      <c r="C36" s="3"/>
      <c r="D36" s="24" t="s">
        <v>16</v>
      </c>
      <c r="E36" s="27" t="s">
        <v>17</v>
      </c>
      <c r="F36" s="3"/>
      <c r="G36" s="152">
        <v>86.370575757575693</v>
      </c>
      <c r="H36" s="147">
        <v>87.830657142857106</v>
      </c>
      <c r="I36" s="147">
        <v>89.825894736842102</v>
      </c>
      <c r="J36" s="147">
        <v>90.1731740614334</v>
      </c>
      <c r="K36" s="147">
        <v>92.380741935483798</v>
      </c>
      <c r="L36" s="153">
        <v>89.804260906395498</v>
      </c>
      <c r="M36" s="147"/>
      <c r="N36" s="154">
        <v>95.536590909090904</v>
      </c>
      <c r="O36" s="155">
        <v>101.645843270868</v>
      </c>
      <c r="P36" s="156">
        <v>98.517581047381498</v>
      </c>
      <c r="Q36" s="147"/>
      <c r="R36" s="157">
        <v>92.745373176206499</v>
      </c>
      <c r="S36" s="130"/>
      <c r="T36" s="131">
        <v>-3.5760749809162999</v>
      </c>
      <c r="U36" s="125">
        <v>-5.3832077259078597</v>
      </c>
      <c r="V36" s="125">
        <v>-4.1945018973843204</v>
      </c>
      <c r="W36" s="125">
        <v>-2.5694098539208801</v>
      </c>
      <c r="X36" s="125">
        <v>-1.08591424793792</v>
      </c>
      <c r="Y36" s="132">
        <v>-3.0389899488195802</v>
      </c>
      <c r="Z36" s="125"/>
      <c r="AA36" s="133">
        <v>-8.4701989048907702</v>
      </c>
      <c r="AB36" s="134">
        <v>-9.0769666452645801</v>
      </c>
      <c r="AC36" s="135">
        <v>-9.0723609955079407</v>
      </c>
      <c r="AD36" s="125"/>
      <c r="AE36" s="136">
        <v>-4.9414033711179197</v>
      </c>
      <c r="AF36" s="30"/>
      <c r="AG36" s="152">
        <v>87.882824967824902</v>
      </c>
      <c r="AH36" s="147">
        <v>93.562293358814998</v>
      </c>
      <c r="AI36" s="147">
        <v>94.696361312313499</v>
      </c>
      <c r="AJ36" s="147">
        <v>92.237367330016497</v>
      </c>
      <c r="AK36" s="147">
        <v>91.346342957130304</v>
      </c>
      <c r="AL36" s="153">
        <v>92.2130957725402</v>
      </c>
      <c r="AM36" s="147"/>
      <c r="AN36" s="154">
        <v>103.84367337807601</v>
      </c>
      <c r="AO36" s="155">
        <v>103.32330216535399</v>
      </c>
      <c r="AP36" s="156">
        <v>103.595865947972</v>
      </c>
      <c r="AQ36" s="147"/>
      <c r="AR36" s="157">
        <v>95.459989304097803</v>
      </c>
      <c r="AS36" s="130"/>
      <c r="AT36" s="131">
        <v>-2.52653545983202</v>
      </c>
      <c r="AU36" s="125">
        <v>1.18066542690681</v>
      </c>
      <c r="AV36" s="125">
        <v>1.03406550488225</v>
      </c>
      <c r="AW36" s="125">
        <v>-2.0508832433796398</v>
      </c>
      <c r="AX36" s="125">
        <v>-2.28440771986154</v>
      </c>
      <c r="AY36" s="132">
        <v>-0.81412406659946901</v>
      </c>
      <c r="AZ36" s="125"/>
      <c r="BA36" s="133">
        <v>-4.5894713834907401</v>
      </c>
      <c r="BB36" s="134">
        <v>-8.1475082084906401</v>
      </c>
      <c r="BC36" s="135">
        <v>-6.4135424629839397</v>
      </c>
      <c r="BD36" s="125"/>
      <c r="BE36" s="136">
        <v>-2.8160047517768501</v>
      </c>
    </row>
    <row r="37" spans="1:64" x14ac:dyDescent="0.25">
      <c r="A37" s="21" t="s">
        <v>80</v>
      </c>
      <c r="B37" s="3" t="str">
        <f t="shared" si="0"/>
        <v>Coastal Virginia - Hampton Roads</v>
      </c>
      <c r="C37" s="3"/>
      <c r="D37" s="24" t="s">
        <v>16</v>
      </c>
      <c r="E37" s="27" t="s">
        <v>17</v>
      </c>
      <c r="F37" s="3"/>
      <c r="G37" s="152">
        <v>101.698867341021</v>
      </c>
      <c r="H37" s="147">
        <v>102.574086387791</v>
      </c>
      <c r="I37" s="147">
        <v>105.750758788499</v>
      </c>
      <c r="J37" s="147">
        <v>113.02872959213499</v>
      </c>
      <c r="K37" s="147">
        <v>111.712887503994</v>
      </c>
      <c r="L37" s="153">
        <v>107.303050600521</v>
      </c>
      <c r="M37" s="147"/>
      <c r="N37" s="154">
        <v>116.626353164958</v>
      </c>
      <c r="O37" s="155">
        <v>116.834563106796</v>
      </c>
      <c r="P37" s="156">
        <v>116.72996071352701</v>
      </c>
      <c r="Q37" s="147"/>
      <c r="R37" s="157">
        <v>110.27856448626299</v>
      </c>
      <c r="S37" s="130"/>
      <c r="T37" s="131">
        <v>-2.1732735967696102</v>
      </c>
      <c r="U37" s="125">
        <v>-5.7016459013668204</v>
      </c>
      <c r="V37" s="125">
        <v>-7.45648193239579</v>
      </c>
      <c r="W37" s="125">
        <v>-0.80583334127574902</v>
      </c>
      <c r="X37" s="125">
        <v>0.232507705534683</v>
      </c>
      <c r="Y37" s="132">
        <v>-3.0484170849476002</v>
      </c>
      <c r="Z37" s="125"/>
      <c r="AA37" s="133">
        <v>-2.3246277273014799</v>
      </c>
      <c r="AB37" s="134">
        <v>-17.336648431752799</v>
      </c>
      <c r="AC37" s="135">
        <v>-11.0250313846732</v>
      </c>
      <c r="AD37" s="125"/>
      <c r="AE37" s="136">
        <v>-5.8612407088162799</v>
      </c>
      <c r="AF37" s="30"/>
      <c r="AG37" s="152">
        <v>95.806156597119198</v>
      </c>
      <c r="AH37" s="147">
        <v>97.951017013955195</v>
      </c>
      <c r="AI37" s="147">
        <v>99.618460603010803</v>
      </c>
      <c r="AJ37" s="147">
        <v>101.526638530632</v>
      </c>
      <c r="AK37" s="147">
        <v>100.873821385673</v>
      </c>
      <c r="AL37" s="153">
        <v>99.284776783776095</v>
      </c>
      <c r="AM37" s="147"/>
      <c r="AN37" s="154">
        <v>115.36487833469</v>
      </c>
      <c r="AO37" s="155">
        <v>120.943564656137</v>
      </c>
      <c r="AP37" s="156">
        <v>118.219120431468</v>
      </c>
      <c r="AQ37" s="147"/>
      <c r="AR37" s="157">
        <v>105.428067305097</v>
      </c>
      <c r="AS37" s="130"/>
      <c r="AT37" s="131">
        <v>-0.226120100609672</v>
      </c>
      <c r="AU37" s="125">
        <v>0.763669519578977</v>
      </c>
      <c r="AV37" s="125">
        <v>6.4053170430898906E-2</v>
      </c>
      <c r="AW37" s="125">
        <v>1.70900120888189</v>
      </c>
      <c r="AX37" s="125">
        <v>1.7380435590980401</v>
      </c>
      <c r="AY37" s="132">
        <v>0.88712198754795701</v>
      </c>
      <c r="AZ37" s="125"/>
      <c r="BA37" s="133">
        <v>1.1415687744763301</v>
      </c>
      <c r="BB37" s="134">
        <v>-2.6142686263996402</v>
      </c>
      <c r="BC37" s="135">
        <v>-0.922299008518078</v>
      </c>
      <c r="BD37" s="125"/>
      <c r="BE37" s="136">
        <v>0.34052215194848301</v>
      </c>
    </row>
    <row r="38" spans="1:64" x14ac:dyDescent="0.25">
      <c r="A38" s="20" t="s">
        <v>81</v>
      </c>
      <c r="B38" s="3" t="str">
        <f t="shared" si="0"/>
        <v>Northern Virginia</v>
      </c>
      <c r="C38" s="3"/>
      <c r="D38" s="24" t="s">
        <v>16</v>
      </c>
      <c r="E38" s="27" t="s">
        <v>17</v>
      </c>
      <c r="F38" s="3"/>
      <c r="G38" s="152">
        <v>102.67303956570601</v>
      </c>
      <c r="H38" s="147">
        <v>103.17704133977</v>
      </c>
      <c r="I38" s="147">
        <v>102.549992191447</v>
      </c>
      <c r="J38" s="147">
        <v>104.023087951706</v>
      </c>
      <c r="K38" s="147">
        <v>106.279235387173</v>
      </c>
      <c r="L38" s="153">
        <v>103.83434024356001</v>
      </c>
      <c r="M38" s="147"/>
      <c r="N38" s="154">
        <v>107.545004279822</v>
      </c>
      <c r="O38" s="155">
        <v>110.08247265625</v>
      </c>
      <c r="P38" s="156">
        <v>108.811215937</v>
      </c>
      <c r="Q38" s="147"/>
      <c r="R38" s="157">
        <v>105.411278665439</v>
      </c>
      <c r="S38" s="130"/>
      <c r="T38" s="131">
        <v>0.85616140477007097</v>
      </c>
      <c r="U38" s="125">
        <v>1.0730512595675701</v>
      </c>
      <c r="V38" s="125">
        <v>-0.75139916251634598</v>
      </c>
      <c r="W38" s="125">
        <v>0.457077768262593</v>
      </c>
      <c r="X38" s="125">
        <v>4.1617916345725003</v>
      </c>
      <c r="Y38" s="132">
        <v>1.2126796238526101</v>
      </c>
      <c r="Z38" s="125"/>
      <c r="AA38" s="133">
        <v>-0.55651392058043403</v>
      </c>
      <c r="AB38" s="134">
        <v>-16.608878197436098</v>
      </c>
      <c r="AC38" s="135">
        <v>-10.1530414511068</v>
      </c>
      <c r="AD38" s="125"/>
      <c r="AE38" s="136">
        <v>-2.7592425928721598</v>
      </c>
      <c r="AF38" s="30"/>
      <c r="AG38" s="152">
        <v>116.21984478960201</v>
      </c>
      <c r="AH38" s="147">
        <v>132.404189540158</v>
      </c>
      <c r="AI38" s="147">
        <v>138.99278612389901</v>
      </c>
      <c r="AJ38" s="147">
        <v>134.472528571428</v>
      </c>
      <c r="AK38" s="147">
        <v>121.915174256101</v>
      </c>
      <c r="AL38" s="153">
        <v>129.64996277253201</v>
      </c>
      <c r="AM38" s="147"/>
      <c r="AN38" s="154">
        <v>111.928204395625</v>
      </c>
      <c r="AO38" s="155">
        <v>111.79854773855099</v>
      </c>
      <c r="AP38" s="156">
        <v>111.86257574024199</v>
      </c>
      <c r="AQ38" s="147"/>
      <c r="AR38" s="157">
        <v>124.790860328183</v>
      </c>
      <c r="AS38" s="130"/>
      <c r="AT38" s="131">
        <v>3.8050209257381602</v>
      </c>
      <c r="AU38" s="125">
        <v>6.5804513684361101</v>
      </c>
      <c r="AV38" s="125">
        <v>7.1984257010234103</v>
      </c>
      <c r="AW38" s="125">
        <v>5.9075352414620701</v>
      </c>
      <c r="AX38" s="125">
        <v>3.7721143550744398</v>
      </c>
      <c r="AY38" s="132">
        <v>5.6985973474048599</v>
      </c>
      <c r="AZ38" s="125"/>
      <c r="BA38" s="133">
        <v>1.3712954837343601</v>
      </c>
      <c r="BB38" s="134">
        <v>-3.7051800539565098</v>
      </c>
      <c r="BC38" s="135">
        <v>-1.2997162070522299</v>
      </c>
      <c r="BD38" s="125"/>
      <c r="BE38" s="136">
        <v>3.95834172717537</v>
      </c>
    </row>
    <row r="39" spans="1:64" x14ac:dyDescent="0.25">
      <c r="A39" s="22" t="s">
        <v>82</v>
      </c>
      <c r="B39" s="3" t="str">
        <f t="shared" si="0"/>
        <v>Shenandoah Valley</v>
      </c>
      <c r="C39" s="3"/>
      <c r="D39" s="25" t="s">
        <v>16</v>
      </c>
      <c r="E39" s="28" t="s">
        <v>17</v>
      </c>
      <c r="F39" s="3"/>
      <c r="G39" s="158">
        <v>89.716172799999995</v>
      </c>
      <c r="H39" s="159">
        <v>92.302714665092907</v>
      </c>
      <c r="I39" s="159">
        <v>96.733353763646804</v>
      </c>
      <c r="J39" s="159">
        <v>99.576930240433398</v>
      </c>
      <c r="K39" s="159">
        <v>99.866722041445399</v>
      </c>
      <c r="L39" s="160">
        <v>96.654383304940296</v>
      </c>
      <c r="M39" s="147"/>
      <c r="N39" s="161">
        <v>107.79063896648</v>
      </c>
      <c r="O39" s="162">
        <v>108.13019146608301</v>
      </c>
      <c r="P39" s="163">
        <v>107.956720478059</v>
      </c>
      <c r="Q39" s="147"/>
      <c r="R39" s="164">
        <v>100.307150639916</v>
      </c>
      <c r="S39" s="130"/>
      <c r="T39" s="137">
        <v>-3.2158267563977501</v>
      </c>
      <c r="U39" s="138">
        <v>-1.03509972106295</v>
      </c>
      <c r="V39" s="138">
        <v>-5.2458429384699301E-2</v>
      </c>
      <c r="W39" s="138">
        <v>3.5336712356446398</v>
      </c>
      <c r="X39" s="138">
        <v>3.8635552051806199</v>
      </c>
      <c r="Y39" s="139">
        <v>1.45437510825289</v>
      </c>
      <c r="Z39" s="125"/>
      <c r="AA39" s="140">
        <v>4.4581426223480696</v>
      </c>
      <c r="AB39" s="141">
        <v>-3.0266956795791899</v>
      </c>
      <c r="AC39" s="142">
        <v>0.63237763507457601</v>
      </c>
      <c r="AD39" s="125"/>
      <c r="AE39" s="143">
        <v>1.78903302171185</v>
      </c>
      <c r="AF39" s="31"/>
      <c r="AG39" s="158">
        <v>85.914703055515702</v>
      </c>
      <c r="AH39" s="159">
        <v>90.607296353762607</v>
      </c>
      <c r="AI39" s="159">
        <v>92.057103220799306</v>
      </c>
      <c r="AJ39" s="159">
        <v>92.425125219480606</v>
      </c>
      <c r="AK39" s="159">
        <v>92.761838041431204</v>
      </c>
      <c r="AL39" s="160">
        <v>91.126419579833595</v>
      </c>
      <c r="AM39" s="147"/>
      <c r="AN39" s="161">
        <v>102.449834311985</v>
      </c>
      <c r="AO39" s="162">
        <v>102.10743356997899</v>
      </c>
      <c r="AP39" s="163">
        <v>102.287869701839</v>
      </c>
      <c r="AQ39" s="147"/>
      <c r="AR39" s="164">
        <v>94.518507745580393</v>
      </c>
      <c r="AS39" s="130"/>
      <c r="AT39" s="137">
        <v>-3.61232828456752</v>
      </c>
      <c r="AU39" s="138">
        <v>-1.2203050164832301</v>
      </c>
      <c r="AV39" s="138">
        <v>-1.94723036123356</v>
      </c>
      <c r="AW39" s="138">
        <v>-0.38836951040269702</v>
      </c>
      <c r="AX39" s="138">
        <v>-0.44274642873876802</v>
      </c>
      <c r="AY39" s="139">
        <v>-1.3114307061135899</v>
      </c>
      <c r="AZ39" s="125"/>
      <c r="BA39" s="140">
        <v>-1.1596762241903</v>
      </c>
      <c r="BB39" s="141">
        <v>-3.5007048762917101</v>
      </c>
      <c r="BC39" s="142">
        <v>-2.3079329088868201</v>
      </c>
      <c r="BD39" s="125"/>
      <c r="BE39" s="143">
        <v>-1.3715256056001299</v>
      </c>
    </row>
    <row r="40" spans="1:64" ht="13" x14ac:dyDescent="0.3">
      <c r="A40" s="19" t="s">
        <v>83</v>
      </c>
      <c r="B40" s="3" t="str">
        <f t="shared" si="0"/>
        <v>Southern Virginia</v>
      </c>
      <c r="C40" s="9"/>
      <c r="D40" s="23" t="s">
        <v>16</v>
      </c>
      <c r="E40" s="26" t="s">
        <v>17</v>
      </c>
      <c r="F40" s="3"/>
      <c r="G40" s="144">
        <v>86.719236977256003</v>
      </c>
      <c r="H40" s="145">
        <v>86.792452692867499</v>
      </c>
      <c r="I40" s="145">
        <v>90.548310172317898</v>
      </c>
      <c r="J40" s="145">
        <v>94.802786316311298</v>
      </c>
      <c r="K40" s="145">
        <v>93.017129584352006</v>
      </c>
      <c r="L40" s="146">
        <v>90.926356129332405</v>
      </c>
      <c r="M40" s="147"/>
      <c r="N40" s="148">
        <v>95.609323467230396</v>
      </c>
      <c r="O40" s="149">
        <v>94.739959746981</v>
      </c>
      <c r="P40" s="150">
        <v>95.192957862847706</v>
      </c>
      <c r="Q40" s="147"/>
      <c r="R40" s="151">
        <v>92.193183416468997</v>
      </c>
      <c r="S40" s="130"/>
      <c r="T40" s="122">
        <v>1.54625563388917</v>
      </c>
      <c r="U40" s="123">
        <v>-3.1743846850725199</v>
      </c>
      <c r="V40" s="123">
        <v>0.81379397305249301</v>
      </c>
      <c r="W40" s="123">
        <v>6.4453577863579996</v>
      </c>
      <c r="X40" s="123">
        <v>7.5308446801814197</v>
      </c>
      <c r="Y40" s="124">
        <v>3.0854090944965802</v>
      </c>
      <c r="Z40" s="125"/>
      <c r="AA40" s="126">
        <v>5.5674755451804998</v>
      </c>
      <c r="AB40" s="127">
        <v>4.9191627162807201</v>
      </c>
      <c r="AC40" s="128">
        <v>5.26414320294265</v>
      </c>
      <c r="AD40" s="125"/>
      <c r="AE40" s="129">
        <v>3.8204577866668599</v>
      </c>
      <c r="AF40" s="29"/>
      <c r="AG40" s="144">
        <v>88.279584232484495</v>
      </c>
      <c r="AH40" s="145">
        <v>97.401482228949405</v>
      </c>
      <c r="AI40" s="145">
        <v>98.760053426487204</v>
      </c>
      <c r="AJ40" s="145">
        <v>98.300419502285393</v>
      </c>
      <c r="AK40" s="145">
        <v>93.514295212765902</v>
      </c>
      <c r="AL40" s="146">
        <v>95.683293757870103</v>
      </c>
      <c r="AM40" s="147"/>
      <c r="AN40" s="148">
        <v>96.041625262637396</v>
      </c>
      <c r="AO40" s="149">
        <v>95.232351863963302</v>
      </c>
      <c r="AP40" s="150">
        <v>95.648457041179398</v>
      </c>
      <c r="AQ40" s="147"/>
      <c r="AR40" s="151">
        <v>95.674188812117904</v>
      </c>
      <c r="AS40" s="130"/>
      <c r="AT40" s="122">
        <v>4.1374024987018601</v>
      </c>
      <c r="AU40" s="123">
        <v>7.8658540737095803</v>
      </c>
      <c r="AV40" s="123">
        <v>8.4699566916657005</v>
      </c>
      <c r="AW40" s="123">
        <v>8.1940105719103205</v>
      </c>
      <c r="AX40" s="123">
        <v>8.6120443241200295</v>
      </c>
      <c r="AY40" s="124">
        <v>7.5924542213419199</v>
      </c>
      <c r="AZ40" s="125"/>
      <c r="BA40" s="126">
        <v>8.3832715167319503</v>
      </c>
      <c r="BB40" s="127">
        <v>5.2248415741787202</v>
      </c>
      <c r="BC40" s="128">
        <v>6.7987970492901404</v>
      </c>
      <c r="BD40" s="125"/>
      <c r="BE40" s="129">
        <v>7.3845802983712803</v>
      </c>
      <c r="BF40" s="76"/>
      <c r="BG40" s="76"/>
      <c r="BH40" s="76"/>
      <c r="BI40" s="76"/>
      <c r="BJ40" s="76"/>
      <c r="BK40" s="76"/>
      <c r="BL40" s="76"/>
    </row>
    <row r="41" spans="1:64" x14ac:dyDescent="0.25">
      <c r="A41" s="20" t="s">
        <v>84</v>
      </c>
      <c r="B41" s="3" t="str">
        <f t="shared" si="0"/>
        <v>Southwest Virginia - Blue Ridge Highlands</v>
      </c>
      <c r="C41" s="10"/>
      <c r="D41" s="24" t="s">
        <v>16</v>
      </c>
      <c r="E41" s="27" t="s">
        <v>17</v>
      </c>
      <c r="F41" s="3"/>
      <c r="G41" s="152">
        <v>98.673746659540299</v>
      </c>
      <c r="H41" s="147">
        <v>94.6886292428198</v>
      </c>
      <c r="I41" s="147">
        <v>97.229588220613905</v>
      </c>
      <c r="J41" s="147">
        <v>100.068419133419</v>
      </c>
      <c r="K41" s="147">
        <v>101.63846536894501</v>
      </c>
      <c r="L41" s="153">
        <v>98.943539638386596</v>
      </c>
      <c r="M41" s="147"/>
      <c r="N41" s="154">
        <v>113.247984573276</v>
      </c>
      <c r="O41" s="155">
        <v>111.971749864351</v>
      </c>
      <c r="P41" s="156">
        <v>112.63744581440599</v>
      </c>
      <c r="Q41" s="147"/>
      <c r="R41" s="157">
        <v>103.17059572933699</v>
      </c>
      <c r="S41" s="130"/>
      <c r="T41" s="131">
        <v>-2.4073719094847399</v>
      </c>
      <c r="U41" s="125">
        <v>-5.30278530095873</v>
      </c>
      <c r="V41" s="125">
        <v>-4.1011448850688401</v>
      </c>
      <c r="W41" s="125">
        <v>1.3607933825691201</v>
      </c>
      <c r="X41" s="125">
        <v>0.64963303760104796</v>
      </c>
      <c r="Y41" s="132">
        <v>-1.4417524057217099</v>
      </c>
      <c r="Z41" s="125"/>
      <c r="AA41" s="133">
        <v>1.2105597421991601</v>
      </c>
      <c r="AB41" s="134">
        <v>-6.12467932645494</v>
      </c>
      <c r="AC41" s="135">
        <v>-2.4277499897624399</v>
      </c>
      <c r="AD41" s="125"/>
      <c r="AE41" s="136">
        <v>-1.13003349543081</v>
      </c>
      <c r="AF41" s="30"/>
      <c r="AG41" s="152">
        <v>94.352622833110999</v>
      </c>
      <c r="AH41" s="147">
        <v>96.181449131891497</v>
      </c>
      <c r="AI41" s="147">
        <v>97.413892741268498</v>
      </c>
      <c r="AJ41" s="147">
        <v>97.048226334265394</v>
      </c>
      <c r="AK41" s="147">
        <v>105.203991041824</v>
      </c>
      <c r="AL41" s="153">
        <v>98.539888702168099</v>
      </c>
      <c r="AM41" s="147"/>
      <c r="AN41" s="154">
        <v>114.40060664270599</v>
      </c>
      <c r="AO41" s="155">
        <v>109.25136390445201</v>
      </c>
      <c r="AP41" s="156">
        <v>112.049104100733</v>
      </c>
      <c r="AQ41" s="147"/>
      <c r="AR41" s="157">
        <v>102.46218308895401</v>
      </c>
      <c r="AS41" s="130"/>
      <c r="AT41" s="131">
        <v>-0.57328767841766404</v>
      </c>
      <c r="AU41" s="125">
        <v>0.98183321243473398</v>
      </c>
      <c r="AV41" s="125">
        <v>1.3219407461594199</v>
      </c>
      <c r="AW41" s="125">
        <v>0.11836083730548801</v>
      </c>
      <c r="AX41" s="125">
        <v>1.0642079624032501</v>
      </c>
      <c r="AY41" s="132">
        <v>0.90440696511038199</v>
      </c>
      <c r="AZ41" s="125"/>
      <c r="BA41" s="133">
        <v>1.1013580315871601</v>
      </c>
      <c r="BB41" s="134">
        <v>-2.85911766742174</v>
      </c>
      <c r="BC41" s="135">
        <v>-0.68741646640295095</v>
      </c>
      <c r="BD41" s="125"/>
      <c r="BE41" s="136">
        <v>0.57869424551223403</v>
      </c>
      <c r="BF41" s="76"/>
      <c r="BG41" s="76"/>
      <c r="BH41" s="76"/>
      <c r="BI41" s="76"/>
      <c r="BJ41" s="76"/>
      <c r="BK41" s="76"/>
      <c r="BL41" s="76"/>
    </row>
    <row r="42" spans="1:64" x14ac:dyDescent="0.25">
      <c r="A42" s="21" t="s">
        <v>85</v>
      </c>
      <c r="B42" s="3" t="str">
        <f t="shared" si="0"/>
        <v>Southwest Virginia - Heart of Appalachia</v>
      </c>
      <c r="C42" s="3"/>
      <c r="D42" s="24" t="s">
        <v>16</v>
      </c>
      <c r="E42" s="27" t="s">
        <v>17</v>
      </c>
      <c r="F42" s="3"/>
      <c r="G42" s="152">
        <v>80.053549160671395</v>
      </c>
      <c r="H42" s="147">
        <v>80.450997566909905</v>
      </c>
      <c r="I42" s="147">
        <v>80.239789272030606</v>
      </c>
      <c r="J42" s="147">
        <v>81.418226600985193</v>
      </c>
      <c r="K42" s="147">
        <v>81.564729064039398</v>
      </c>
      <c r="L42" s="153">
        <v>80.837024922118303</v>
      </c>
      <c r="M42" s="147"/>
      <c r="N42" s="154">
        <v>81.332980251346399</v>
      </c>
      <c r="O42" s="155">
        <v>82.1700194174757</v>
      </c>
      <c r="P42" s="156">
        <v>81.735102611940206</v>
      </c>
      <c r="Q42" s="147"/>
      <c r="R42" s="157">
        <v>81.101513736263698</v>
      </c>
      <c r="S42" s="130"/>
      <c r="T42" s="131">
        <v>8.0757782328041898</v>
      </c>
      <c r="U42" s="125">
        <v>6.2528336599513796</v>
      </c>
      <c r="V42" s="125">
        <v>0.66650426661932205</v>
      </c>
      <c r="W42" s="125">
        <v>2.03524530768401</v>
      </c>
      <c r="X42" s="125">
        <v>5.8565590032703101</v>
      </c>
      <c r="Y42" s="132">
        <v>4.2411879138504203</v>
      </c>
      <c r="Z42" s="125"/>
      <c r="AA42" s="133">
        <v>1.0602629060011599</v>
      </c>
      <c r="AB42" s="134">
        <v>-1.78975856010877</v>
      </c>
      <c r="AC42" s="135">
        <v>-0.47160555640226298</v>
      </c>
      <c r="AD42" s="125"/>
      <c r="AE42" s="136">
        <v>2.9106722163262999</v>
      </c>
      <c r="AF42" s="30"/>
      <c r="AG42" s="152">
        <v>80.635969465648799</v>
      </c>
      <c r="AH42" s="147">
        <v>85.936523031203507</v>
      </c>
      <c r="AI42" s="147">
        <v>85.181917134831394</v>
      </c>
      <c r="AJ42" s="147">
        <v>84.460682617874696</v>
      </c>
      <c r="AK42" s="147">
        <v>82.477417322834597</v>
      </c>
      <c r="AL42" s="153">
        <v>83.954279506479295</v>
      </c>
      <c r="AM42" s="147"/>
      <c r="AN42" s="154">
        <v>87.020616996507499</v>
      </c>
      <c r="AO42" s="155">
        <v>83.801182795698907</v>
      </c>
      <c r="AP42" s="156">
        <v>85.526381784154694</v>
      </c>
      <c r="AQ42" s="147"/>
      <c r="AR42" s="157">
        <v>84.381508250452001</v>
      </c>
      <c r="AS42" s="130"/>
      <c r="AT42" s="131">
        <v>5.6301608434081896</v>
      </c>
      <c r="AU42" s="125">
        <v>8.2517400647537098</v>
      </c>
      <c r="AV42" s="125">
        <v>4.2638161289991698</v>
      </c>
      <c r="AW42" s="125">
        <v>3.9877292413210901</v>
      </c>
      <c r="AX42" s="125">
        <v>4.7843980357279303</v>
      </c>
      <c r="AY42" s="132">
        <v>5.3356465369055597</v>
      </c>
      <c r="AZ42" s="125"/>
      <c r="BA42" s="133">
        <v>6.0853745438998201</v>
      </c>
      <c r="BB42" s="134">
        <v>2.2104029088739798</v>
      </c>
      <c r="BC42" s="135">
        <v>4.2880347979284696</v>
      </c>
      <c r="BD42" s="125"/>
      <c r="BE42" s="136">
        <v>5.0351828252545703</v>
      </c>
      <c r="BF42" s="76"/>
      <c r="BG42" s="76"/>
      <c r="BH42" s="76"/>
      <c r="BI42" s="76"/>
      <c r="BJ42" s="76"/>
      <c r="BK42" s="76"/>
      <c r="BL42" s="76"/>
    </row>
    <row r="43" spans="1:64" x14ac:dyDescent="0.25">
      <c r="A43" s="22" t="s">
        <v>86</v>
      </c>
      <c r="B43" s="3" t="str">
        <f t="shared" si="0"/>
        <v>Virginia Mountains</v>
      </c>
      <c r="C43" s="3"/>
      <c r="D43" s="25" t="s">
        <v>16</v>
      </c>
      <c r="E43" s="28" t="s">
        <v>17</v>
      </c>
      <c r="F43" s="3"/>
      <c r="G43" s="152">
        <v>118.57495409015</v>
      </c>
      <c r="H43" s="147">
        <v>115.14578279825599</v>
      </c>
      <c r="I43" s="147">
        <v>120.513012987012</v>
      </c>
      <c r="J43" s="147">
        <v>138.36544006069801</v>
      </c>
      <c r="K43" s="147">
        <v>139.636867933605</v>
      </c>
      <c r="L43" s="153">
        <v>128.50945134889301</v>
      </c>
      <c r="M43" s="147"/>
      <c r="N43" s="154">
        <v>149.80868765133101</v>
      </c>
      <c r="O43" s="155">
        <v>145.96788885786</v>
      </c>
      <c r="P43" s="156">
        <v>148.02501491375901</v>
      </c>
      <c r="Q43" s="147"/>
      <c r="R43" s="157">
        <v>134.72627819548799</v>
      </c>
      <c r="S43" s="130"/>
      <c r="T43" s="131">
        <v>9.5897074516205798</v>
      </c>
      <c r="U43" s="125">
        <v>7.8661582011288997</v>
      </c>
      <c r="V43" s="125">
        <v>5.82696588835715</v>
      </c>
      <c r="W43" s="125">
        <v>22.798741556927101</v>
      </c>
      <c r="X43" s="125">
        <v>25.961031713360601</v>
      </c>
      <c r="Y43" s="132">
        <v>16.247551905758701</v>
      </c>
      <c r="Z43" s="125"/>
      <c r="AA43" s="133">
        <v>22.8828770911039</v>
      </c>
      <c r="AB43" s="134">
        <v>4.0905701754766604</v>
      </c>
      <c r="AC43" s="135">
        <v>12.841019875414499</v>
      </c>
      <c r="AD43" s="125"/>
      <c r="AE43" s="136">
        <v>16.109791436308502</v>
      </c>
      <c r="AF43" s="31"/>
      <c r="AG43" s="152">
        <v>109.36279656607699</v>
      </c>
      <c r="AH43" s="147">
        <v>110.484071725498</v>
      </c>
      <c r="AI43" s="147">
        <v>109.89130552438699</v>
      </c>
      <c r="AJ43" s="147">
        <v>109.80025395213001</v>
      </c>
      <c r="AK43" s="147">
        <v>112.168004739943</v>
      </c>
      <c r="AL43" s="153">
        <v>110.395576627583</v>
      </c>
      <c r="AM43" s="147"/>
      <c r="AN43" s="154">
        <v>128.40052779373201</v>
      </c>
      <c r="AO43" s="155">
        <v>131.02405976152801</v>
      </c>
      <c r="AP43" s="156">
        <v>129.63484944746699</v>
      </c>
      <c r="AQ43" s="147"/>
      <c r="AR43" s="157">
        <v>115.986358538741</v>
      </c>
      <c r="AS43" s="130"/>
      <c r="AT43" s="131">
        <v>11.5892464125531</v>
      </c>
      <c r="AU43" s="125">
        <v>10.599226327397499</v>
      </c>
      <c r="AV43" s="125">
        <v>6.8809226987131797</v>
      </c>
      <c r="AW43" s="125">
        <v>7.3420511214344897</v>
      </c>
      <c r="AX43" s="125">
        <v>8.9698556831197092</v>
      </c>
      <c r="AY43" s="132">
        <v>8.9468629584901702</v>
      </c>
      <c r="AZ43" s="125"/>
      <c r="BA43" s="133">
        <v>9.9830443657379107</v>
      </c>
      <c r="BB43" s="134">
        <v>6.1679147261200598</v>
      </c>
      <c r="BC43" s="135">
        <v>7.9868310240279197</v>
      </c>
      <c r="BD43" s="125"/>
      <c r="BE43" s="136">
        <v>8.60052994728653</v>
      </c>
      <c r="BF43" s="76"/>
      <c r="BG43" s="76"/>
      <c r="BH43" s="76"/>
      <c r="BI43" s="76"/>
      <c r="BJ43" s="76"/>
      <c r="BK43" s="76"/>
      <c r="BL43" s="76"/>
    </row>
    <row r="44" spans="1:64" x14ac:dyDescent="0.25">
      <c r="A44" s="165" t="s">
        <v>134</v>
      </c>
      <c r="B44" s="3" t="s">
        <v>140</v>
      </c>
      <c r="D44" s="25" t="s">
        <v>16</v>
      </c>
      <c r="E44" s="28" t="s">
        <v>17</v>
      </c>
      <c r="G44" s="152">
        <v>312.07035010940899</v>
      </c>
      <c r="H44" s="147">
        <v>328.25378633150001</v>
      </c>
      <c r="I44" s="147">
        <v>295.57676607024501</v>
      </c>
      <c r="J44" s="147">
        <v>312.017556947608</v>
      </c>
      <c r="K44" s="147">
        <v>310.17378494623603</v>
      </c>
      <c r="L44" s="153">
        <v>311.05250740120903</v>
      </c>
      <c r="M44" s="147"/>
      <c r="N44" s="154">
        <v>337.15253005464399</v>
      </c>
      <c r="O44" s="155">
        <v>346.34769023205598</v>
      </c>
      <c r="P44" s="156">
        <v>341.77882161281502</v>
      </c>
      <c r="Q44" s="147"/>
      <c r="R44" s="157">
        <v>320.934188787984</v>
      </c>
      <c r="S44" s="130"/>
      <c r="T44" s="131">
        <v>-2.4871350811550799</v>
      </c>
      <c r="U44" s="125">
        <v>7.2111608082608196</v>
      </c>
      <c r="V44" s="125">
        <v>-6.5789076699948899</v>
      </c>
      <c r="W44" s="125">
        <v>5.68282518109514E-2</v>
      </c>
      <c r="X44" s="125">
        <v>3.2528462924057901E-2</v>
      </c>
      <c r="Y44" s="132">
        <v>-0.560681418544553</v>
      </c>
      <c r="Z44" s="125"/>
      <c r="AA44" s="133">
        <v>-3.6463110548323501</v>
      </c>
      <c r="AB44" s="134">
        <v>-8.5342812813547795</v>
      </c>
      <c r="AC44" s="135">
        <v>-6.4299685153893096</v>
      </c>
      <c r="AD44" s="125"/>
      <c r="AE44" s="136">
        <v>-2.6337579104714801</v>
      </c>
      <c r="AG44" s="152">
        <v>289.03889674681699</v>
      </c>
      <c r="AH44" s="147">
        <v>278.64915293342102</v>
      </c>
      <c r="AI44" s="147">
        <v>266.79180173864199</v>
      </c>
      <c r="AJ44" s="147">
        <v>278.57118475916599</v>
      </c>
      <c r="AK44" s="147">
        <v>281.87370185239598</v>
      </c>
      <c r="AL44" s="153">
        <v>278.28067448128797</v>
      </c>
      <c r="AM44" s="147"/>
      <c r="AN44" s="154">
        <v>317.331813031161</v>
      </c>
      <c r="AO44" s="155">
        <v>323.88431095406298</v>
      </c>
      <c r="AP44" s="156">
        <v>320.71722044728398</v>
      </c>
      <c r="AQ44" s="147"/>
      <c r="AR44" s="157">
        <v>292.05730393920697</v>
      </c>
      <c r="AS44" s="130"/>
      <c r="AT44" s="131">
        <v>3.4348808474130399</v>
      </c>
      <c r="AU44" s="125">
        <v>3.75542960789415</v>
      </c>
      <c r="AV44" s="125">
        <v>-0.70776113419804199</v>
      </c>
      <c r="AW44" s="125">
        <v>3.4467053604254301</v>
      </c>
      <c r="AX44" s="125">
        <v>1.95624932658146</v>
      </c>
      <c r="AY44" s="132">
        <v>2.2501123782619801</v>
      </c>
      <c r="AZ44" s="125"/>
      <c r="BA44" s="133">
        <v>-0.16055156853485</v>
      </c>
      <c r="BB44" s="134">
        <v>-0.41363094810380702</v>
      </c>
      <c r="BC44" s="135">
        <v>-0.32291256985939198</v>
      </c>
      <c r="BD44" s="125"/>
      <c r="BE44" s="136">
        <v>1.25883888965754</v>
      </c>
    </row>
    <row r="45" spans="1:64" x14ac:dyDescent="0.25">
      <c r="A45" s="165" t="s">
        <v>135</v>
      </c>
      <c r="B45" s="3" t="s">
        <v>141</v>
      </c>
      <c r="D45" s="25" t="s">
        <v>16</v>
      </c>
      <c r="E45" s="28" t="s">
        <v>17</v>
      </c>
      <c r="G45" s="152">
        <v>149.402389646654</v>
      </c>
      <c r="H45" s="147">
        <v>150.22117244474299</v>
      </c>
      <c r="I45" s="147">
        <v>155.96148959258099</v>
      </c>
      <c r="J45" s="147">
        <v>169.88944157274801</v>
      </c>
      <c r="K45" s="147">
        <v>170.10209320632899</v>
      </c>
      <c r="L45" s="153">
        <v>160.34542268041201</v>
      </c>
      <c r="M45" s="147"/>
      <c r="N45" s="154">
        <v>170.67469932856099</v>
      </c>
      <c r="O45" s="155">
        <v>168.220064791635</v>
      </c>
      <c r="P45" s="156">
        <v>169.44607038879599</v>
      </c>
      <c r="Q45" s="147"/>
      <c r="R45" s="157">
        <v>163.432248625</v>
      </c>
      <c r="S45" s="130"/>
      <c r="T45" s="131">
        <v>1.0767284284802101</v>
      </c>
      <c r="U45" s="125">
        <v>-0.61326997091155999</v>
      </c>
      <c r="V45" s="125">
        <v>-3.8122676883695101</v>
      </c>
      <c r="W45" s="125">
        <v>4.9602643982697403</v>
      </c>
      <c r="X45" s="125">
        <v>9.0079217032957608</v>
      </c>
      <c r="Y45" s="132">
        <v>2.66500086875185</v>
      </c>
      <c r="Z45" s="125"/>
      <c r="AA45" s="133">
        <v>3.43733919051857</v>
      </c>
      <c r="AB45" s="134">
        <v>-14.4666967274695</v>
      </c>
      <c r="AC45" s="135">
        <v>-7.3853465966084197</v>
      </c>
      <c r="AD45" s="125"/>
      <c r="AE45" s="136">
        <v>-1.16631138164935</v>
      </c>
      <c r="AG45" s="152">
        <v>155.168796951161</v>
      </c>
      <c r="AH45" s="147">
        <v>169.48158127868501</v>
      </c>
      <c r="AI45" s="147">
        <v>176.10889357839</v>
      </c>
      <c r="AJ45" s="147">
        <v>174.20234777963</v>
      </c>
      <c r="AK45" s="147">
        <v>162.561148180788</v>
      </c>
      <c r="AL45" s="153">
        <v>168.48925516849701</v>
      </c>
      <c r="AM45" s="147"/>
      <c r="AN45" s="154">
        <v>160.84232209264499</v>
      </c>
      <c r="AO45" s="155">
        <v>163.81120948493501</v>
      </c>
      <c r="AP45" s="156">
        <v>162.358549447055</v>
      </c>
      <c r="AQ45" s="147"/>
      <c r="AR45" s="157">
        <v>166.716118675849</v>
      </c>
      <c r="AS45" s="130"/>
      <c r="AT45" s="131">
        <v>5.0147640827415199</v>
      </c>
      <c r="AU45" s="125">
        <v>6.2499958894318803</v>
      </c>
      <c r="AV45" s="125">
        <v>5.1340765790671199</v>
      </c>
      <c r="AW45" s="125">
        <v>4.2322089338329398</v>
      </c>
      <c r="AX45" s="125">
        <v>4.0838066899770196</v>
      </c>
      <c r="AY45" s="132">
        <v>4.9582545545685104</v>
      </c>
      <c r="AZ45" s="125"/>
      <c r="BA45" s="133">
        <v>3.4840348437890198</v>
      </c>
      <c r="BB45" s="134">
        <v>-2.6884958808298598</v>
      </c>
      <c r="BC45" s="135">
        <v>0.109301712301011</v>
      </c>
      <c r="BD45" s="125"/>
      <c r="BE45" s="136">
        <v>3.5322481574234001</v>
      </c>
    </row>
    <row r="46" spans="1:64" x14ac:dyDescent="0.25">
      <c r="A46" s="165" t="s">
        <v>136</v>
      </c>
      <c r="B46" s="3" t="s">
        <v>142</v>
      </c>
      <c r="D46" s="25" t="s">
        <v>16</v>
      </c>
      <c r="E46" s="28" t="s">
        <v>17</v>
      </c>
      <c r="G46" s="152">
        <v>108.82481436446101</v>
      </c>
      <c r="H46" s="147">
        <v>109.165479508876</v>
      </c>
      <c r="I46" s="147">
        <v>109.33481966001401</v>
      </c>
      <c r="J46" s="147">
        <v>109.526003312355</v>
      </c>
      <c r="K46" s="147">
        <v>109.119409239443</v>
      </c>
      <c r="L46" s="153">
        <v>109.206454926991</v>
      </c>
      <c r="M46" s="147"/>
      <c r="N46" s="154">
        <v>114.38321883031399</v>
      </c>
      <c r="O46" s="155">
        <v>116.066563485423</v>
      </c>
      <c r="P46" s="156">
        <v>115.213826368601</v>
      </c>
      <c r="Q46" s="147"/>
      <c r="R46" s="157">
        <v>111.096142098008</v>
      </c>
      <c r="S46" s="130"/>
      <c r="T46" s="131">
        <v>-1.7185294783376299</v>
      </c>
      <c r="U46" s="125">
        <v>-2.0869877556491199</v>
      </c>
      <c r="V46" s="125">
        <v>-2.9537142755428598</v>
      </c>
      <c r="W46" s="125">
        <v>-2.1893831112147901</v>
      </c>
      <c r="X46" s="125">
        <v>-1.73116283252185</v>
      </c>
      <c r="Y46" s="132">
        <v>-2.1561655815591898</v>
      </c>
      <c r="Z46" s="125"/>
      <c r="AA46" s="133">
        <v>-2.3298732064195899</v>
      </c>
      <c r="AB46" s="134">
        <v>-16.7298925979971</v>
      </c>
      <c r="AC46" s="135">
        <v>-10.700538096141001</v>
      </c>
      <c r="AD46" s="125"/>
      <c r="AE46" s="136">
        <v>-5.0087937479144404</v>
      </c>
      <c r="AG46" s="152">
        <v>117.793366865946</v>
      </c>
      <c r="AH46" s="147">
        <v>126.914282144716</v>
      </c>
      <c r="AI46" s="147">
        <v>131.688742083016</v>
      </c>
      <c r="AJ46" s="147">
        <v>128.51569189050599</v>
      </c>
      <c r="AK46" s="147">
        <v>120.283793491457</v>
      </c>
      <c r="AL46" s="153">
        <v>125.584061145245</v>
      </c>
      <c r="AM46" s="147"/>
      <c r="AN46" s="154">
        <v>121.633371663848</v>
      </c>
      <c r="AO46" s="155">
        <v>120.798521464701</v>
      </c>
      <c r="AP46" s="156">
        <v>121.21172971950099</v>
      </c>
      <c r="AQ46" s="147"/>
      <c r="AR46" s="157">
        <v>124.315273050985</v>
      </c>
      <c r="AS46" s="130"/>
      <c r="AT46" s="131">
        <v>2.2940865712717802</v>
      </c>
      <c r="AU46" s="125">
        <v>4.11078005941153</v>
      </c>
      <c r="AV46" s="125">
        <v>4.9951832378895098</v>
      </c>
      <c r="AW46" s="125">
        <v>3.9939681243253999</v>
      </c>
      <c r="AX46" s="125">
        <v>2.1936809375732498</v>
      </c>
      <c r="AY46" s="132">
        <v>3.67967525200361</v>
      </c>
      <c r="AZ46" s="125"/>
      <c r="BA46" s="133">
        <v>1.6804498612207199</v>
      </c>
      <c r="BB46" s="134">
        <v>-3.8160628459297001</v>
      </c>
      <c r="BC46" s="135">
        <v>-1.20809381812866</v>
      </c>
      <c r="BD46" s="125"/>
      <c r="BE46" s="136">
        <v>2.2446248089259999</v>
      </c>
    </row>
    <row r="47" spans="1:64" x14ac:dyDescent="0.25">
      <c r="A47" s="165" t="s">
        <v>137</v>
      </c>
      <c r="B47" s="3" t="s">
        <v>143</v>
      </c>
      <c r="D47" s="25" t="s">
        <v>16</v>
      </c>
      <c r="E47" s="28" t="s">
        <v>17</v>
      </c>
      <c r="G47" s="152">
        <v>94.405650867573002</v>
      </c>
      <c r="H47" s="147">
        <v>95.491203991130803</v>
      </c>
      <c r="I47" s="147">
        <v>97.554369100150794</v>
      </c>
      <c r="J47" s="147">
        <v>99.815400973864598</v>
      </c>
      <c r="K47" s="147">
        <v>100.312736197511</v>
      </c>
      <c r="L47" s="153">
        <v>97.933876860780799</v>
      </c>
      <c r="M47" s="147"/>
      <c r="N47" s="154">
        <v>105.255381485249</v>
      </c>
      <c r="O47" s="155">
        <v>105.03968709815599</v>
      </c>
      <c r="P47" s="156">
        <v>105.15033712556099</v>
      </c>
      <c r="Q47" s="147"/>
      <c r="R47" s="157">
        <v>100.1683371845</v>
      </c>
      <c r="S47" s="130"/>
      <c r="T47" s="131">
        <v>-0.565629765675146</v>
      </c>
      <c r="U47" s="125">
        <v>-1.0432011200245499</v>
      </c>
      <c r="V47" s="125">
        <v>-0.28964254632108299</v>
      </c>
      <c r="W47" s="125">
        <v>2.3429272593675701</v>
      </c>
      <c r="X47" s="125">
        <v>3.5325536275475402</v>
      </c>
      <c r="Y47" s="132">
        <v>1.12883179196098</v>
      </c>
      <c r="Z47" s="125"/>
      <c r="AA47" s="133">
        <v>2.39014493585523</v>
      </c>
      <c r="AB47" s="134">
        <v>-7.3093817065129798</v>
      </c>
      <c r="AC47" s="135">
        <v>-2.8259728578571601</v>
      </c>
      <c r="AD47" s="125"/>
      <c r="AE47" s="136">
        <v>0.136271982571496</v>
      </c>
      <c r="AG47" s="152">
        <v>98.469636598507606</v>
      </c>
      <c r="AH47" s="147">
        <v>102.713469102235</v>
      </c>
      <c r="AI47" s="147">
        <v>104.14810634109701</v>
      </c>
      <c r="AJ47" s="147">
        <v>103.43699982659901</v>
      </c>
      <c r="AK47" s="147">
        <v>101.883240009836</v>
      </c>
      <c r="AL47" s="153">
        <v>102.372639756357</v>
      </c>
      <c r="AM47" s="147"/>
      <c r="AN47" s="154">
        <v>108.00728711558099</v>
      </c>
      <c r="AO47" s="155">
        <v>108.322563106296</v>
      </c>
      <c r="AP47" s="156">
        <v>108.16272530637001</v>
      </c>
      <c r="AQ47" s="147"/>
      <c r="AR47" s="157">
        <v>104.046203500331</v>
      </c>
      <c r="AS47" s="130"/>
      <c r="AT47" s="131">
        <v>3.4903666361547998</v>
      </c>
      <c r="AU47" s="125">
        <v>4.5747347202921897</v>
      </c>
      <c r="AV47" s="125">
        <v>4.5848767727847504</v>
      </c>
      <c r="AW47" s="125">
        <v>5.0915820360581296</v>
      </c>
      <c r="AX47" s="125">
        <v>4.3889993249878403</v>
      </c>
      <c r="AY47" s="132">
        <v>4.5151207437159702</v>
      </c>
      <c r="AZ47" s="125"/>
      <c r="BA47" s="133">
        <v>3.45539359254686</v>
      </c>
      <c r="BB47" s="134">
        <v>0.67622940812361898</v>
      </c>
      <c r="BC47" s="135">
        <v>2.02212423797693</v>
      </c>
      <c r="BD47" s="125"/>
      <c r="BE47" s="136">
        <v>3.8097595330523499</v>
      </c>
    </row>
    <row r="48" spans="1:64" x14ac:dyDescent="0.25">
      <c r="A48" s="165" t="s">
        <v>138</v>
      </c>
      <c r="B48" s="3" t="s">
        <v>144</v>
      </c>
      <c r="D48" s="25" t="s">
        <v>16</v>
      </c>
      <c r="E48" s="28" t="s">
        <v>17</v>
      </c>
      <c r="G48" s="152">
        <v>72.168775716268996</v>
      </c>
      <c r="H48" s="147">
        <v>73.333711353110502</v>
      </c>
      <c r="I48" s="147">
        <v>74.231880867594597</v>
      </c>
      <c r="J48" s="147">
        <v>74.322729766803803</v>
      </c>
      <c r="K48" s="147">
        <v>74.742469844357899</v>
      </c>
      <c r="L48" s="153">
        <v>73.852040731413496</v>
      </c>
      <c r="M48" s="147"/>
      <c r="N48" s="154">
        <v>77.179607038123095</v>
      </c>
      <c r="O48" s="155">
        <v>78.275409436833996</v>
      </c>
      <c r="P48" s="156">
        <v>77.717278566094095</v>
      </c>
      <c r="Q48" s="147"/>
      <c r="R48" s="157">
        <v>75.032775361216693</v>
      </c>
      <c r="S48" s="130"/>
      <c r="T48" s="131">
        <v>-6.8950718019327804</v>
      </c>
      <c r="U48" s="125">
        <v>-5.5511544689891297</v>
      </c>
      <c r="V48" s="125">
        <v>-3.7634925448699299</v>
      </c>
      <c r="W48" s="125">
        <v>-3.02818999859897</v>
      </c>
      <c r="X48" s="125">
        <v>-2.6687421335505102</v>
      </c>
      <c r="Y48" s="132">
        <v>-4.2383436661688103</v>
      </c>
      <c r="Z48" s="125"/>
      <c r="AA48" s="133">
        <v>-4.9992445674305896</v>
      </c>
      <c r="AB48" s="134">
        <v>-9.0650134179549706</v>
      </c>
      <c r="AC48" s="135">
        <v>-7.2187814519598898</v>
      </c>
      <c r="AD48" s="125"/>
      <c r="AE48" s="136">
        <v>-5.0258675003241899</v>
      </c>
      <c r="AG48" s="152">
        <v>73.488011433695704</v>
      </c>
      <c r="AH48" s="147">
        <v>75.668743749690506</v>
      </c>
      <c r="AI48" s="147">
        <v>76.504504970086302</v>
      </c>
      <c r="AJ48" s="147">
        <v>76.136561154323005</v>
      </c>
      <c r="AK48" s="147">
        <v>75.994548766816095</v>
      </c>
      <c r="AL48" s="153">
        <v>75.633751515445397</v>
      </c>
      <c r="AM48" s="147"/>
      <c r="AN48" s="154">
        <v>79.713570775613505</v>
      </c>
      <c r="AO48" s="155">
        <v>79.715612991319603</v>
      </c>
      <c r="AP48" s="156">
        <v>79.714571735882799</v>
      </c>
      <c r="AQ48" s="147"/>
      <c r="AR48" s="157">
        <v>76.811675974955506</v>
      </c>
      <c r="AS48" s="130"/>
      <c r="AT48" s="131">
        <v>-4.2504082509635701</v>
      </c>
      <c r="AU48" s="125">
        <v>-2.0418275104624501</v>
      </c>
      <c r="AV48" s="125">
        <v>-1.2861140361087799</v>
      </c>
      <c r="AW48" s="125">
        <v>-1.7603210344393601</v>
      </c>
      <c r="AX48" s="125">
        <v>-1.77254424706908</v>
      </c>
      <c r="AY48" s="132">
        <v>-2.1452443391476699</v>
      </c>
      <c r="AZ48" s="125"/>
      <c r="BA48" s="133">
        <v>-2.2717848152864102</v>
      </c>
      <c r="BB48" s="134">
        <v>-4.2601660336923297</v>
      </c>
      <c r="BC48" s="135">
        <v>-3.2826592935310801</v>
      </c>
      <c r="BD48" s="125"/>
      <c r="BE48" s="136">
        <v>-2.43345080674534</v>
      </c>
    </row>
    <row r="49" spans="1:57" x14ac:dyDescent="0.25">
      <c r="A49" s="166" t="s">
        <v>139</v>
      </c>
      <c r="B49" s="3" t="s">
        <v>145</v>
      </c>
      <c r="D49" s="25" t="s">
        <v>16</v>
      </c>
      <c r="E49" s="28" t="s">
        <v>17</v>
      </c>
      <c r="G49" s="158">
        <v>59.1577371984732</v>
      </c>
      <c r="H49" s="159">
        <v>58.9313834006524</v>
      </c>
      <c r="I49" s="159">
        <v>58.669141307758103</v>
      </c>
      <c r="J49" s="159">
        <v>59.674439144781097</v>
      </c>
      <c r="K49" s="159">
        <v>60.025825518537701</v>
      </c>
      <c r="L49" s="160">
        <v>59.3185281219762</v>
      </c>
      <c r="M49" s="147"/>
      <c r="N49" s="161">
        <v>62.725757579855703</v>
      </c>
      <c r="O49" s="162">
        <v>63.659577181340303</v>
      </c>
      <c r="P49" s="163">
        <v>63.187990386366501</v>
      </c>
      <c r="Q49" s="147"/>
      <c r="R49" s="164">
        <v>60.496250501860899</v>
      </c>
      <c r="S49" s="130"/>
      <c r="T49" s="137">
        <v>-0.98976357655168301</v>
      </c>
      <c r="U49" s="138">
        <v>-1.38038187390699</v>
      </c>
      <c r="V49" s="138">
        <v>-2.0228094385589999</v>
      </c>
      <c r="W49" s="138">
        <v>-0.85514513534073</v>
      </c>
      <c r="X49" s="138">
        <v>0.50262052800060097</v>
      </c>
      <c r="Y49" s="139">
        <v>-0.91133725487846096</v>
      </c>
      <c r="Z49" s="125"/>
      <c r="AA49" s="140">
        <v>-3.1785323216450201</v>
      </c>
      <c r="AB49" s="141">
        <v>-5.5846808233587701</v>
      </c>
      <c r="AC49" s="142">
        <v>-4.4770615060989103</v>
      </c>
      <c r="AD49" s="125"/>
      <c r="AE49" s="143">
        <v>-2.0424131208052301</v>
      </c>
      <c r="AG49" s="158">
        <v>59.213109246684901</v>
      </c>
      <c r="AH49" s="159">
        <v>59.614344585600897</v>
      </c>
      <c r="AI49" s="159">
        <v>59.696103156763002</v>
      </c>
      <c r="AJ49" s="159">
        <v>59.941975882222501</v>
      </c>
      <c r="AK49" s="159">
        <v>59.970706508642401</v>
      </c>
      <c r="AL49" s="160">
        <v>59.699103520400499</v>
      </c>
      <c r="AM49" s="147"/>
      <c r="AN49" s="161">
        <v>63.701204837482301</v>
      </c>
      <c r="AO49" s="162">
        <v>64.094468752874704</v>
      </c>
      <c r="AP49" s="163">
        <v>63.895763119693598</v>
      </c>
      <c r="AQ49" s="147"/>
      <c r="AR49" s="164">
        <v>60.940047429736801</v>
      </c>
      <c r="AS49" s="130"/>
      <c r="AT49" s="137">
        <v>-0.499297589540666</v>
      </c>
      <c r="AU49" s="138">
        <v>-0.20593847034934401</v>
      </c>
      <c r="AV49" s="138">
        <v>-0.43751797999762898</v>
      </c>
      <c r="AW49" s="138">
        <v>4.1525058863949402E-2</v>
      </c>
      <c r="AX49" s="138">
        <v>-7.6306481346775396E-2</v>
      </c>
      <c r="AY49" s="139">
        <v>-0.22454835918610599</v>
      </c>
      <c r="AZ49" s="125"/>
      <c r="BA49" s="140">
        <v>-1.09356496940001</v>
      </c>
      <c r="BB49" s="141">
        <v>-1.57050334384331</v>
      </c>
      <c r="BC49" s="142">
        <v>-1.33999422106113</v>
      </c>
      <c r="BD49" s="125"/>
      <c r="BE49" s="143">
        <v>-0.58439704440087004</v>
      </c>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70" zoomScaleNormal="70" workbookViewId="0">
      <pane xSplit="2" ySplit="5" topLeftCell="Z6" activePane="bottomRight" state="frozen"/>
      <selection activeCell="BF60" sqref="BF60"/>
      <selection pane="topRight" activeCell="BF60" sqref="BF60"/>
      <selection pane="bottomLeft" activeCell="BF60" sqref="BF60"/>
      <selection pane="bottomRight" activeCell="BF60" sqref="BF60"/>
    </sheetView>
  </sheetViews>
  <sheetFormatPr defaultColWidth="9.1796875" defaultRowHeight="12.5" x14ac:dyDescent="0.25"/>
  <cols>
    <col min="1" max="1" width="20.54296875" customWidth="1"/>
    <col min="2" max="2" width="25.4531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82" t="s">
        <v>5</v>
      </c>
      <c r="E2" s="183"/>
      <c r="G2" s="184" t="s">
        <v>106</v>
      </c>
      <c r="H2" s="185"/>
      <c r="I2" s="185"/>
      <c r="J2" s="185"/>
      <c r="K2" s="185"/>
      <c r="L2" s="185"/>
      <c r="M2" s="185"/>
      <c r="N2" s="185"/>
      <c r="O2" s="185"/>
      <c r="P2" s="185"/>
      <c r="Q2" s="185"/>
      <c r="R2" s="185"/>
      <c r="T2" s="184" t="s">
        <v>40</v>
      </c>
      <c r="U2" s="185"/>
      <c r="V2" s="185"/>
      <c r="W2" s="185"/>
      <c r="X2" s="185"/>
      <c r="Y2" s="185"/>
      <c r="Z2" s="185"/>
      <c r="AA2" s="185"/>
      <c r="AB2" s="185"/>
      <c r="AC2" s="185"/>
      <c r="AD2" s="185"/>
      <c r="AE2" s="185"/>
      <c r="AF2" s="4"/>
      <c r="AG2" s="184" t="s">
        <v>41</v>
      </c>
      <c r="AH2" s="185"/>
      <c r="AI2" s="185"/>
      <c r="AJ2" s="185"/>
      <c r="AK2" s="185"/>
      <c r="AL2" s="185"/>
      <c r="AM2" s="185"/>
      <c r="AN2" s="185"/>
      <c r="AO2" s="185"/>
      <c r="AP2" s="185"/>
      <c r="AQ2" s="185"/>
      <c r="AR2" s="185"/>
      <c r="AT2" s="184" t="s">
        <v>42</v>
      </c>
      <c r="AU2" s="185"/>
      <c r="AV2" s="185"/>
      <c r="AW2" s="185"/>
      <c r="AX2" s="185"/>
      <c r="AY2" s="185"/>
      <c r="AZ2" s="185"/>
      <c r="BA2" s="185"/>
      <c r="BB2" s="185"/>
      <c r="BC2" s="185"/>
      <c r="BD2" s="185"/>
      <c r="BE2" s="185"/>
    </row>
    <row r="3" spans="1:57" ht="13" x14ac:dyDescent="0.25">
      <c r="A3" s="32"/>
      <c r="B3" s="32"/>
      <c r="C3" s="3"/>
      <c r="D3" s="186" t="s">
        <v>8</v>
      </c>
      <c r="E3" s="188" t="s">
        <v>9</v>
      </c>
      <c r="F3" s="5"/>
      <c r="G3" s="190" t="s">
        <v>0</v>
      </c>
      <c r="H3" s="192" t="s">
        <v>1</v>
      </c>
      <c r="I3" s="192" t="s">
        <v>10</v>
      </c>
      <c r="J3" s="192" t="s">
        <v>2</v>
      </c>
      <c r="K3" s="192" t="s">
        <v>11</v>
      </c>
      <c r="L3" s="194" t="s">
        <v>12</v>
      </c>
      <c r="M3" s="5"/>
      <c r="N3" s="190" t="s">
        <v>3</v>
      </c>
      <c r="O3" s="192" t="s">
        <v>4</v>
      </c>
      <c r="P3" s="194" t="s">
        <v>13</v>
      </c>
      <c r="Q3" s="2"/>
      <c r="R3" s="196" t="s">
        <v>14</v>
      </c>
      <c r="S3" s="2"/>
      <c r="T3" s="190" t="s">
        <v>0</v>
      </c>
      <c r="U3" s="192" t="s">
        <v>1</v>
      </c>
      <c r="V3" s="192" t="s">
        <v>10</v>
      </c>
      <c r="W3" s="192" t="s">
        <v>2</v>
      </c>
      <c r="X3" s="192" t="s">
        <v>11</v>
      </c>
      <c r="Y3" s="194" t="s">
        <v>12</v>
      </c>
      <c r="Z3" s="2"/>
      <c r="AA3" s="190" t="s">
        <v>3</v>
      </c>
      <c r="AB3" s="192" t="s">
        <v>4</v>
      </c>
      <c r="AC3" s="194" t="s">
        <v>13</v>
      </c>
      <c r="AD3" s="1"/>
      <c r="AE3" s="198" t="s">
        <v>14</v>
      </c>
      <c r="AF3" s="38"/>
      <c r="AG3" s="190" t="s">
        <v>0</v>
      </c>
      <c r="AH3" s="192" t="s">
        <v>1</v>
      </c>
      <c r="AI3" s="192" t="s">
        <v>10</v>
      </c>
      <c r="AJ3" s="192" t="s">
        <v>2</v>
      </c>
      <c r="AK3" s="192" t="s">
        <v>11</v>
      </c>
      <c r="AL3" s="194" t="s">
        <v>12</v>
      </c>
      <c r="AM3" s="5"/>
      <c r="AN3" s="190" t="s">
        <v>3</v>
      </c>
      <c r="AO3" s="192" t="s">
        <v>4</v>
      </c>
      <c r="AP3" s="194" t="s">
        <v>13</v>
      </c>
      <c r="AQ3" s="2"/>
      <c r="AR3" s="196" t="s">
        <v>14</v>
      </c>
      <c r="AS3" s="2"/>
      <c r="AT3" s="190" t="s">
        <v>0</v>
      </c>
      <c r="AU3" s="192" t="s">
        <v>1</v>
      </c>
      <c r="AV3" s="192" t="s">
        <v>10</v>
      </c>
      <c r="AW3" s="192" t="s">
        <v>2</v>
      </c>
      <c r="AX3" s="192" t="s">
        <v>11</v>
      </c>
      <c r="AY3" s="194" t="s">
        <v>12</v>
      </c>
      <c r="AZ3" s="2"/>
      <c r="BA3" s="190" t="s">
        <v>3</v>
      </c>
      <c r="BB3" s="192" t="s">
        <v>4</v>
      </c>
      <c r="BC3" s="194" t="s">
        <v>13</v>
      </c>
      <c r="BD3" s="1"/>
      <c r="BE3" s="198" t="s">
        <v>14</v>
      </c>
    </row>
    <row r="4" spans="1:57" ht="13" x14ac:dyDescent="0.25">
      <c r="A4" s="32"/>
      <c r="B4" s="32"/>
      <c r="C4" s="3"/>
      <c r="D4" s="187"/>
      <c r="E4" s="189"/>
      <c r="F4" s="5"/>
      <c r="G4" s="200"/>
      <c r="H4" s="201"/>
      <c r="I4" s="201"/>
      <c r="J4" s="201"/>
      <c r="K4" s="201"/>
      <c r="L4" s="202"/>
      <c r="M4" s="5"/>
      <c r="N4" s="200"/>
      <c r="O4" s="201"/>
      <c r="P4" s="202"/>
      <c r="Q4" s="2"/>
      <c r="R4" s="203"/>
      <c r="S4" s="2"/>
      <c r="T4" s="200"/>
      <c r="U4" s="201"/>
      <c r="V4" s="201"/>
      <c r="W4" s="201"/>
      <c r="X4" s="201"/>
      <c r="Y4" s="202"/>
      <c r="Z4" s="2"/>
      <c r="AA4" s="200"/>
      <c r="AB4" s="201"/>
      <c r="AC4" s="202"/>
      <c r="AD4" s="1"/>
      <c r="AE4" s="204"/>
      <c r="AF4" s="39"/>
      <c r="AG4" s="200"/>
      <c r="AH4" s="201"/>
      <c r="AI4" s="201"/>
      <c r="AJ4" s="201"/>
      <c r="AK4" s="201"/>
      <c r="AL4" s="202"/>
      <c r="AM4" s="5"/>
      <c r="AN4" s="200"/>
      <c r="AO4" s="201"/>
      <c r="AP4" s="202"/>
      <c r="AQ4" s="2"/>
      <c r="AR4" s="203"/>
      <c r="AS4" s="2"/>
      <c r="AT4" s="200"/>
      <c r="AU4" s="201"/>
      <c r="AV4" s="201"/>
      <c r="AW4" s="201"/>
      <c r="AX4" s="201"/>
      <c r="AY4" s="202"/>
      <c r="AZ4" s="2"/>
      <c r="BA4" s="200"/>
      <c r="BB4" s="201"/>
      <c r="BC4" s="202"/>
      <c r="BD4" s="1"/>
      <c r="BE4" s="204"/>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4">
        <v>59.457082903983</v>
      </c>
      <c r="H6" s="145">
        <v>59.277852027006197</v>
      </c>
      <c r="I6" s="145">
        <v>72.483064071332393</v>
      </c>
      <c r="J6" s="145">
        <v>85.307925278928394</v>
      </c>
      <c r="K6" s="145">
        <v>91.050918907478604</v>
      </c>
      <c r="L6" s="146">
        <v>73.515537843532201</v>
      </c>
      <c r="M6" s="147"/>
      <c r="N6" s="148">
        <v>100.769724473221</v>
      </c>
      <c r="O6" s="149">
        <v>104.87449717115101</v>
      </c>
      <c r="P6" s="150">
        <v>102.82208878478301</v>
      </c>
      <c r="Q6" s="147"/>
      <c r="R6" s="151">
        <v>81.889117478544904</v>
      </c>
      <c r="S6" s="130"/>
      <c r="T6" s="122">
        <v>-7.0904370025614396</v>
      </c>
      <c r="U6" s="123">
        <v>-19.398060334529202</v>
      </c>
      <c r="V6" s="123">
        <v>-14.885752902889401</v>
      </c>
      <c r="W6" s="123">
        <v>-5.0713209280778697</v>
      </c>
      <c r="X6" s="123">
        <v>-1.5170637348915901</v>
      </c>
      <c r="Y6" s="124">
        <v>-9.2443621951678896</v>
      </c>
      <c r="Z6" s="125"/>
      <c r="AA6" s="126">
        <v>-2.4424031856175401</v>
      </c>
      <c r="AB6" s="127">
        <v>-18.8614690864969</v>
      </c>
      <c r="AC6" s="128">
        <v>-11.5685502460789</v>
      </c>
      <c r="AD6" s="125"/>
      <c r="AE6" s="129">
        <v>-10.092254937062</v>
      </c>
      <c r="AG6" s="144">
        <v>58.720707698033898</v>
      </c>
      <c r="AH6" s="145">
        <v>68.661316625112804</v>
      </c>
      <c r="AI6" s="145">
        <v>77.123873966558605</v>
      </c>
      <c r="AJ6" s="145">
        <v>79.599562496119205</v>
      </c>
      <c r="AK6" s="145">
        <v>77.172144526094101</v>
      </c>
      <c r="AL6" s="146">
        <v>72.2555438965082</v>
      </c>
      <c r="AM6" s="147"/>
      <c r="AN6" s="148">
        <v>86.613737801668293</v>
      </c>
      <c r="AO6" s="149">
        <v>91.108429107409407</v>
      </c>
      <c r="AP6" s="150">
        <v>88.861086923419293</v>
      </c>
      <c r="AQ6" s="147"/>
      <c r="AR6" s="151">
        <v>77.000158388107394</v>
      </c>
      <c r="AS6" s="130"/>
      <c r="AT6" s="122">
        <v>-2.4973026767639102</v>
      </c>
      <c r="AU6" s="123">
        <v>-2.9852383620449801</v>
      </c>
      <c r="AV6" s="123">
        <v>-0.938600868700042</v>
      </c>
      <c r="AW6" s="123">
        <v>1.9950053334976701</v>
      </c>
      <c r="AX6" s="123">
        <v>2.2523291049903902</v>
      </c>
      <c r="AY6" s="124">
        <v>-0.30088021617600302</v>
      </c>
      <c r="AZ6" s="125"/>
      <c r="BA6" s="126">
        <v>1.69954100995518</v>
      </c>
      <c r="BB6" s="127">
        <v>-4.8148831325620796</v>
      </c>
      <c r="BC6" s="128">
        <v>-1.7476564327195001</v>
      </c>
      <c r="BD6" s="125"/>
      <c r="BE6" s="129">
        <v>-0.78244857675625201</v>
      </c>
    </row>
    <row r="7" spans="1:57" x14ac:dyDescent="0.25">
      <c r="A7" s="20" t="s">
        <v>18</v>
      </c>
      <c r="B7" s="3" t="str">
        <f>TRIM(A7)</f>
        <v>Virginia</v>
      </c>
      <c r="C7" s="10"/>
      <c r="D7" s="24" t="s">
        <v>16</v>
      </c>
      <c r="E7" s="27" t="s">
        <v>17</v>
      </c>
      <c r="F7" s="3"/>
      <c r="G7" s="152">
        <v>36.169013158290902</v>
      </c>
      <c r="H7" s="147">
        <v>35.819127359934697</v>
      </c>
      <c r="I7" s="147">
        <v>42.433689802998899</v>
      </c>
      <c r="J7" s="147">
        <v>49.310816935190402</v>
      </c>
      <c r="K7" s="147">
        <v>51.441261284271199</v>
      </c>
      <c r="L7" s="153">
        <v>43.034781708137203</v>
      </c>
      <c r="M7" s="147"/>
      <c r="N7" s="154">
        <v>53.878992180814301</v>
      </c>
      <c r="O7" s="155">
        <v>52.894592914862898</v>
      </c>
      <c r="P7" s="156">
        <v>53.386792547838603</v>
      </c>
      <c r="Q7" s="147"/>
      <c r="R7" s="157">
        <v>45.992499090909</v>
      </c>
      <c r="S7" s="130"/>
      <c r="T7" s="131">
        <v>-10.4382325931028</v>
      </c>
      <c r="U7" s="125">
        <v>-19.8667165974516</v>
      </c>
      <c r="V7" s="125">
        <v>-16.645294281971101</v>
      </c>
      <c r="W7" s="125">
        <v>-4.28156635651355</v>
      </c>
      <c r="X7" s="125">
        <v>3.8288224865162901</v>
      </c>
      <c r="Y7" s="132">
        <v>-9.2299442438758206</v>
      </c>
      <c r="Z7" s="125"/>
      <c r="AA7" s="133">
        <v>3.8675751182056</v>
      </c>
      <c r="AB7" s="134">
        <v>-21.8609009695368</v>
      </c>
      <c r="AC7" s="135">
        <v>-10.6987689444494</v>
      </c>
      <c r="AD7" s="125"/>
      <c r="AE7" s="136">
        <v>-9.7221034572637492</v>
      </c>
      <c r="AG7" s="152">
        <v>40.492074742874301</v>
      </c>
      <c r="AH7" s="147">
        <v>53.524147392829001</v>
      </c>
      <c r="AI7" s="147">
        <v>60.657257851781402</v>
      </c>
      <c r="AJ7" s="147">
        <v>60.118451050145303</v>
      </c>
      <c r="AK7" s="147">
        <v>53.985634789516098</v>
      </c>
      <c r="AL7" s="153">
        <v>53.7555131654292</v>
      </c>
      <c r="AM7" s="147"/>
      <c r="AN7" s="154">
        <v>55.940441486231698</v>
      </c>
      <c r="AO7" s="155">
        <v>56.694890124304798</v>
      </c>
      <c r="AP7" s="156">
        <v>56.317665805268199</v>
      </c>
      <c r="AQ7" s="147"/>
      <c r="AR7" s="157">
        <v>54.4875567768118</v>
      </c>
      <c r="AS7" s="130"/>
      <c r="AT7" s="131">
        <v>-0.814531008168076</v>
      </c>
      <c r="AU7" s="125">
        <v>1.71896232572443</v>
      </c>
      <c r="AV7" s="125">
        <v>4.13882927085122</v>
      </c>
      <c r="AW7" s="125">
        <v>5.3144198228088104</v>
      </c>
      <c r="AX7" s="125">
        <v>5.54581820262832</v>
      </c>
      <c r="AY7" s="132">
        <v>3.4057930960207798</v>
      </c>
      <c r="AZ7" s="125"/>
      <c r="BA7" s="133">
        <v>3.45180459498533</v>
      </c>
      <c r="BB7" s="134">
        <v>-4.9057797961995204</v>
      </c>
      <c r="BC7" s="135">
        <v>-0.93082214349841697</v>
      </c>
      <c r="BD7" s="125"/>
      <c r="BE7" s="136">
        <v>2.0860435716080401</v>
      </c>
    </row>
    <row r="8" spans="1:57" x14ac:dyDescent="0.25">
      <c r="A8" s="21" t="s">
        <v>19</v>
      </c>
      <c r="B8" s="3" t="str">
        <f t="shared" ref="B8:B43" si="0">TRIM(A8)</f>
        <v>Norfolk/Virginia Beach, VA</v>
      </c>
      <c r="C8" s="3"/>
      <c r="D8" s="24" t="s">
        <v>16</v>
      </c>
      <c r="E8" s="27" t="s">
        <v>17</v>
      </c>
      <c r="F8" s="3"/>
      <c r="G8" s="152">
        <v>40.925882501164097</v>
      </c>
      <c r="H8" s="147">
        <v>39.005450390645201</v>
      </c>
      <c r="I8" s="147">
        <v>42.787391682620097</v>
      </c>
      <c r="J8" s="147">
        <v>50.102734449216101</v>
      </c>
      <c r="K8" s="147">
        <v>54.336568727686597</v>
      </c>
      <c r="L8" s="153">
        <v>45.431605550266397</v>
      </c>
      <c r="M8" s="147"/>
      <c r="N8" s="154">
        <v>57.100992337144902</v>
      </c>
      <c r="O8" s="155">
        <v>56.640225748952197</v>
      </c>
      <c r="P8" s="156">
        <v>56.870609043048503</v>
      </c>
      <c r="Q8" s="147"/>
      <c r="R8" s="157">
        <v>48.699892262489897</v>
      </c>
      <c r="S8" s="130"/>
      <c r="T8" s="131">
        <v>-7.8425434254432398</v>
      </c>
      <c r="U8" s="125">
        <v>-17.008131293122801</v>
      </c>
      <c r="V8" s="125">
        <v>-20.338725573875099</v>
      </c>
      <c r="W8" s="125">
        <v>-10.665630427920799</v>
      </c>
      <c r="X8" s="125">
        <v>-1.9253986349905801</v>
      </c>
      <c r="Y8" s="132">
        <v>-11.479284286396799</v>
      </c>
      <c r="Z8" s="125"/>
      <c r="AA8" s="133">
        <v>-2.9570278835269002</v>
      </c>
      <c r="AB8" s="134">
        <v>-30.089294240103801</v>
      </c>
      <c r="AC8" s="135">
        <v>-18.674303760695999</v>
      </c>
      <c r="AD8" s="125"/>
      <c r="AE8" s="136">
        <v>-14.015330592684499</v>
      </c>
      <c r="AG8" s="152">
        <v>37.608752786257497</v>
      </c>
      <c r="AH8" s="147">
        <v>43.110475366068101</v>
      </c>
      <c r="AI8" s="147">
        <v>46.149168244554197</v>
      </c>
      <c r="AJ8" s="147">
        <v>47.348786238810902</v>
      </c>
      <c r="AK8" s="147">
        <v>47.833056822709104</v>
      </c>
      <c r="AL8" s="153">
        <v>44.410047891680001</v>
      </c>
      <c r="AM8" s="147"/>
      <c r="AN8" s="154">
        <v>60.501656368034297</v>
      </c>
      <c r="AO8" s="155">
        <v>66.4331935588813</v>
      </c>
      <c r="AP8" s="156">
        <v>63.467424963457802</v>
      </c>
      <c r="AQ8" s="147"/>
      <c r="AR8" s="157">
        <v>49.855012769330799</v>
      </c>
      <c r="AS8" s="130"/>
      <c r="AT8" s="131">
        <v>-9.1707745596965999</v>
      </c>
      <c r="AU8" s="125">
        <v>-6.5657118026129897</v>
      </c>
      <c r="AV8" s="125">
        <v>-5.3133171808416604</v>
      </c>
      <c r="AW8" s="125">
        <v>-3.0288729011085298</v>
      </c>
      <c r="AX8" s="125">
        <v>1.0592143580996101</v>
      </c>
      <c r="AY8" s="132">
        <v>-4.4719931606808201</v>
      </c>
      <c r="AZ8" s="125"/>
      <c r="BA8" s="133">
        <v>-3.5959232585824598E-2</v>
      </c>
      <c r="BB8" s="134">
        <v>-6.6449582023204901</v>
      </c>
      <c r="BC8" s="135">
        <v>-3.6074190768467802</v>
      </c>
      <c r="BD8" s="125"/>
      <c r="BE8" s="136">
        <v>-4.1586812853156401</v>
      </c>
    </row>
    <row r="9" spans="1:57" x14ac:dyDescent="0.25">
      <c r="A9" s="21" t="s">
        <v>20</v>
      </c>
      <c r="B9" s="3" t="s">
        <v>71</v>
      </c>
      <c r="C9" s="3"/>
      <c r="D9" s="24" t="s">
        <v>16</v>
      </c>
      <c r="E9" s="27" t="s">
        <v>17</v>
      </c>
      <c r="F9" s="3"/>
      <c r="G9" s="152">
        <v>34.447778394952699</v>
      </c>
      <c r="H9" s="147">
        <v>34.1726683358334</v>
      </c>
      <c r="I9" s="147">
        <v>37.744916156357498</v>
      </c>
      <c r="J9" s="147">
        <v>41.1338376378717</v>
      </c>
      <c r="K9" s="147">
        <v>43.025848341127599</v>
      </c>
      <c r="L9" s="153">
        <v>38.105009773228602</v>
      </c>
      <c r="M9" s="147"/>
      <c r="N9" s="154">
        <v>45.690913081266999</v>
      </c>
      <c r="O9" s="155">
        <v>44.280061704756001</v>
      </c>
      <c r="P9" s="156">
        <v>44.985487393011503</v>
      </c>
      <c r="Q9" s="147"/>
      <c r="R9" s="157">
        <v>40.070860521737998</v>
      </c>
      <c r="S9" s="130"/>
      <c r="T9" s="131">
        <v>-11.226980861693599</v>
      </c>
      <c r="U9" s="125">
        <v>-14.3072286323104</v>
      </c>
      <c r="V9" s="125">
        <v>-15.5741728031956</v>
      </c>
      <c r="W9" s="125">
        <v>-8.5581087196979198</v>
      </c>
      <c r="X9" s="125">
        <v>-1.96133463968218</v>
      </c>
      <c r="Y9" s="132">
        <v>-10.239960212017801</v>
      </c>
      <c r="Z9" s="125"/>
      <c r="AA9" s="133">
        <v>-4.6811486907405504</v>
      </c>
      <c r="AB9" s="134">
        <v>-25.7784172496861</v>
      </c>
      <c r="AC9" s="135">
        <v>-16.379261621912502</v>
      </c>
      <c r="AD9" s="125"/>
      <c r="AE9" s="136">
        <v>-12.305125818879899</v>
      </c>
      <c r="AG9" s="152">
        <v>39.899426886084797</v>
      </c>
      <c r="AH9" s="147">
        <v>51.833105050516103</v>
      </c>
      <c r="AI9" s="147">
        <v>59.392414714771</v>
      </c>
      <c r="AJ9" s="147">
        <v>58.547408852466198</v>
      </c>
      <c r="AK9" s="147">
        <v>51.386889885731897</v>
      </c>
      <c r="AL9" s="153">
        <v>52.211849077914003</v>
      </c>
      <c r="AM9" s="147"/>
      <c r="AN9" s="154">
        <v>53.623265707447203</v>
      </c>
      <c r="AO9" s="155">
        <v>55.279214297846899</v>
      </c>
      <c r="AP9" s="156">
        <v>54.451240002647097</v>
      </c>
      <c r="AQ9" s="147"/>
      <c r="AR9" s="157">
        <v>52.851675056409199</v>
      </c>
      <c r="AS9" s="130"/>
      <c r="AT9" s="131">
        <v>4.5562918919589199</v>
      </c>
      <c r="AU9" s="125">
        <v>4.70409030605287</v>
      </c>
      <c r="AV9" s="125">
        <v>7.0662918158271699</v>
      </c>
      <c r="AW9" s="125">
        <v>7.5871000542795004</v>
      </c>
      <c r="AX9" s="125">
        <v>8.3104352972843607</v>
      </c>
      <c r="AY9" s="132">
        <v>6.5546444107980202</v>
      </c>
      <c r="AZ9" s="125"/>
      <c r="BA9" s="133">
        <v>7.6519027862969198</v>
      </c>
      <c r="BB9" s="134">
        <v>-1.02238391842795</v>
      </c>
      <c r="BC9" s="135">
        <v>3.0668951024719102</v>
      </c>
      <c r="BD9" s="125"/>
      <c r="BE9" s="136">
        <v>5.5037120097281296</v>
      </c>
    </row>
    <row r="10" spans="1:57" x14ac:dyDescent="0.25">
      <c r="A10" s="21" t="s">
        <v>21</v>
      </c>
      <c r="B10" s="3" t="str">
        <f t="shared" si="0"/>
        <v>Virginia Area</v>
      </c>
      <c r="C10" s="3"/>
      <c r="D10" s="24" t="s">
        <v>16</v>
      </c>
      <c r="E10" s="27" t="s">
        <v>17</v>
      </c>
      <c r="F10" s="3"/>
      <c r="G10" s="152">
        <v>28.747449155303201</v>
      </c>
      <c r="H10" s="147">
        <v>30.3622090100991</v>
      </c>
      <c r="I10" s="147">
        <v>44.054328663843201</v>
      </c>
      <c r="J10" s="147">
        <v>54.5592639735654</v>
      </c>
      <c r="K10" s="147">
        <v>54.710876576534602</v>
      </c>
      <c r="L10" s="153">
        <v>42.486825475869097</v>
      </c>
      <c r="M10" s="147"/>
      <c r="N10" s="154">
        <v>56.401480430027398</v>
      </c>
      <c r="O10" s="155">
        <v>52.925498906315397</v>
      </c>
      <c r="P10" s="156">
        <v>54.663489668171401</v>
      </c>
      <c r="Q10" s="147"/>
      <c r="R10" s="157">
        <v>45.9658723879555</v>
      </c>
      <c r="S10" s="130"/>
      <c r="T10" s="131">
        <v>-22.977617167396801</v>
      </c>
      <c r="U10" s="125">
        <v>-32.928971133544998</v>
      </c>
      <c r="V10" s="125">
        <v>-18.533078437489401</v>
      </c>
      <c r="W10" s="125">
        <v>0.98331779893398696</v>
      </c>
      <c r="X10" s="125">
        <v>7.6698682180708504</v>
      </c>
      <c r="Y10" s="132">
        <v>-12.0392439408214</v>
      </c>
      <c r="Z10" s="125"/>
      <c r="AA10" s="133">
        <v>14.7781850423418</v>
      </c>
      <c r="AB10" s="134">
        <v>-2.03536625387737</v>
      </c>
      <c r="AC10" s="135">
        <v>5.9732903766624004</v>
      </c>
      <c r="AD10" s="125"/>
      <c r="AE10" s="136">
        <v>-6.6479985614027397</v>
      </c>
      <c r="AG10" s="152">
        <v>32.494259603865899</v>
      </c>
      <c r="AH10" s="147">
        <v>43.320333503913602</v>
      </c>
      <c r="AI10" s="147">
        <v>49.1012941812726</v>
      </c>
      <c r="AJ10" s="147">
        <v>50.463221467533501</v>
      </c>
      <c r="AK10" s="147">
        <v>49.7622154313162</v>
      </c>
      <c r="AL10" s="153">
        <v>45.028264837580302</v>
      </c>
      <c r="AM10" s="147"/>
      <c r="AN10" s="154">
        <v>54.186515800002297</v>
      </c>
      <c r="AO10" s="155">
        <v>49.335798315906999</v>
      </c>
      <c r="AP10" s="156">
        <v>51.761157057954598</v>
      </c>
      <c r="AQ10" s="147"/>
      <c r="AR10" s="157">
        <v>46.951948329115901</v>
      </c>
      <c r="AS10" s="130"/>
      <c r="AT10" s="131">
        <v>-2.3412815050713802</v>
      </c>
      <c r="AU10" s="125">
        <v>-3.1807493495806298</v>
      </c>
      <c r="AV10" s="125">
        <v>-0.72872360539209102</v>
      </c>
      <c r="AW10" s="125">
        <v>3.84571806035509</v>
      </c>
      <c r="AX10" s="125">
        <v>8.3054183559913</v>
      </c>
      <c r="AY10" s="132">
        <v>1.4062698910593401</v>
      </c>
      <c r="AZ10" s="125"/>
      <c r="BA10" s="133">
        <v>8.8309846712440496</v>
      </c>
      <c r="BB10" s="134">
        <v>-1.68202367003527</v>
      </c>
      <c r="BC10" s="135">
        <v>3.5539616959895399</v>
      </c>
      <c r="BD10" s="125"/>
      <c r="BE10" s="136">
        <v>2.0723823523696701</v>
      </c>
    </row>
    <row r="11" spans="1:57" x14ac:dyDescent="0.25">
      <c r="A11" s="34" t="s">
        <v>22</v>
      </c>
      <c r="B11" s="3" t="str">
        <f t="shared" si="0"/>
        <v>Washington, DC</v>
      </c>
      <c r="C11" s="3"/>
      <c r="D11" s="24" t="s">
        <v>16</v>
      </c>
      <c r="E11" s="27" t="s">
        <v>17</v>
      </c>
      <c r="F11" s="3"/>
      <c r="G11" s="152">
        <v>42.702963880489101</v>
      </c>
      <c r="H11" s="147">
        <v>41.836751183559699</v>
      </c>
      <c r="I11" s="147">
        <v>49.098501000625902</v>
      </c>
      <c r="J11" s="147">
        <v>57.592882331678801</v>
      </c>
      <c r="K11" s="147">
        <v>61.984011936982597</v>
      </c>
      <c r="L11" s="153">
        <v>50.6430220666672</v>
      </c>
      <c r="M11" s="147"/>
      <c r="N11" s="154">
        <v>65.969849333062896</v>
      </c>
      <c r="O11" s="155">
        <v>70.639309700341101</v>
      </c>
      <c r="P11" s="156">
        <v>68.304579516702006</v>
      </c>
      <c r="Q11" s="147"/>
      <c r="R11" s="157">
        <v>55.689181338105698</v>
      </c>
      <c r="S11" s="130"/>
      <c r="T11" s="131">
        <v>-2.7655155131898801</v>
      </c>
      <c r="U11" s="125">
        <v>-19.688859719777899</v>
      </c>
      <c r="V11" s="125">
        <v>-20.055721957040099</v>
      </c>
      <c r="W11" s="125">
        <v>-8.6560874977602893</v>
      </c>
      <c r="X11" s="125">
        <v>5.2830538416198403</v>
      </c>
      <c r="Y11" s="132">
        <v>-9.3559413914837606</v>
      </c>
      <c r="Z11" s="125"/>
      <c r="AA11" s="133">
        <v>3.1586180970101001</v>
      </c>
      <c r="AB11" s="134">
        <v>-29.911411479584899</v>
      </c>
      <c r="AC11" s="135">
        <v>-17.073720301248802</v>
      </c>
      <c r="AD11" s="125"/>
      <c r="AE11" s="136">
        <v>-12.218881134416399</v>
      </c>
      <c r="AG11" s="152">
        <v>59.711050238475103</v>
      </c>
      <c r="AH11" s="147">
        <v>81.547211669855102</v>
      </c>
      <c r="AI11" s="147">
        <v>94.450087169066094</v>
      </c>
      <c r="AJ11" s="147">
        <v>88.604459066905207</v>
      </c>
      <c r="AK11" s="147">
        <v>71.583341473520804</v>
      </c>
      <c r="AL11" s="153">
        <v>79.179229923564506</v>
      </c>
      <c r="AM11" s="147"/>
      <c r="AN11" s="154">
        <v>65.788325163758799</v>
      </c>
      <c r="AO11" s="155">
        <v>69.1703715099313</v>
      </c>
      <c r="AP11" s="156">
        <v>67.479348336845007</v>
      </c>
      <c r="AQ11" s="147"/>
      <c r="AR11" s="157">
        <v>75.836406613073194</v>
      </c>
      <c r="AS11" s="130"/>
      <c r="AT11" s="131">
        <v>-4.2923046715651703</v>
      </c>
      <c r="AU11" s="125">
        <v>-1.3698408904031401</v>
      </c>
      <c r="AV11" s="125">
        <v>1.50926732734928</v>
      </c>
      <c r="AW11" s="125">
        <v>1.8547019870422801</v>
      </c>
      <c r="AX11" s="125">
        <v>-2.4070610305467199</v>
      </c>
      <c r="AY11" s="132">
        <v>-0.64206210496259597</v>
      </c>
      <c r="AZ11" s="125"/>
      <c r="BA11" s="133">
        <v>-3.5960398579541399</v>
      </c>
      <c r="BB11" s="134">
        <v>-12.273856713031</v>
      </c>
      <c r="BC11" s="135">
        <v>-8.2477984630360197</v>
      </c>
      <c r="BD11" s="125"/>
      <c r="BE11" s="136">
        <v>-2.6927291615271201</v>
      </c>
    </row>
    <row r="12" spans="1:57" x14ac:dyDescent="0.25">
      <c r="A12" s="21" t="s">
        <v>23</v>
      </c>
      <c r="B12" s="3" t="str">
        <f t="shared" si="0"/>
        <v>Arlington, VA</v>
      </c>
      <c r="C12" s="3"/>
      <c r="D12" s="24" t="s">
        <v>16</v>
      </c>
      <c r="E12" s="27" t="s">
        <v>17</v>
      </c>
      <c r="F12" s="3"/>
      <c r="G12" s="152">
        <v>31.089076557985901</v>
      </c>
      <c r="H12" s="147">
        <v>31.785818200577701</v>
      </c>
      <c r="I12" s="147">
        <v>38.86623297565</v>
      </c>
      <c r="J12" s="147">
        <v>46.228662814692498</v>
      </c>
      <c r="K12" s="147">
        <v>50.328061287659899</v>
      </c>
      <c r="L12" s="153">
        <v>39.659570367313201</v>
      </c>
      <c r="M12" s="147"/>
      <c r="N12" s="154">
        <v>53.866106066859203</v>
      </c>
      <c r="O12" s="155">
        <v>56.108964094098198</v>
      </c>
      <c r="P12" s="156">
        <v>54.9875350804787</v>
      </c>
      <c r="Q12" s="147"/>
      <c r="R12" s="157">
        <v>44.038988856789103</v>
      </c>
      <c r="S12" s="130"/>
      <c r="T12" s="131">
        <v>-10.838498326834699</v>
      </c>
      <c r="U12" s="125">
        <v>-25.733554006955199</v>
      </c>
      <c r="V12" s="125">
        <v>-16.760756527604901</v>
      </c>
      <c r="W12" s="125">
        <v>-2.4435331299107799</v>
      </c>
      <c r="X12" s="125">
        <v>16.7526846223763</v>
      </c>
      <c r="Y12" s="132">
        <v>-7.7054663683964897</v>
      </c>
      <c r="Z12" s="125"/>
      <c r="AA12" s="133">
        <v>16.5482763346502</v>
      </c>
      <c r="AB12" s="134">
        <v>-31.5403525418036</v>
      </c>
      <c r="AC12" s="135">
        <v>-14.200638571419599</v>
      </c>
      <c r="AD12" s="125"/>
      <c r="AE12" s="136">
        <v>-10.132458366827199</v>
      </c>
      <c r="AG12" s="152">
        <v>61.375997730086603</v>
      </c>
      <c r="AH12" s="147">
        <v>94.3775216673545</v>
      </c>
      <c r="AI12" s="147">
        <v>107.718990404457</v>
      </c>
      <c r="AJ12" s="147">
        <v>100.625716054477</v>
      </c>
      <c r="AK12" s="147">
        <v>75.790536782913705</v>
      </c>
      <c r="AL12" s="153">
        <v>87.977752527858001</v>
      </c>
      <c r="AM12" s="147"/>
      <c r="AN12" s="154">
        <v>57.620280127940497</v>
      </c>
      <c r="AO12" s="155">
        <v>55.149392282294599</v>
      </c>
      <c r="AP12" s="156">
        <v>56.384836205117601</v>
      </c>
      <c r="AQ12" s="147"/>
      <c r="AR12" s="157">
        <v>78.951205007075004</v>
      </c>
      <c r="AS12" s="130"/>
      <c r="AT12" s="131">
        <v>10.904781551284801</v>
      </c>
      <c r="AU12" s="125">
        <v>11.539165951759101</v>
      </c>
      <c r="AV12" s="125">
        <v>13.0627440412685</v>
      </c>
      <c r="AW12" s="125">
        <v>12.862593559853099</v>
      </c>
      <c r="AX12" s="125">
        <v>5.9050911890188003</v>
      </c>
      <c r="AY12" s="132">
        <v>11.096795033928499</v>
      </c>
      <c r="AZ12" s="125"/>
      <c r="BA12" s="133">
        <v>-0.85742046821444695</v>
      </c>
      <c r="BB12" s="134">
        <v>-11.4234852256394</v>
      </c>
      <c r="BC12" s="135">
        <v>-6.3222847665800197</v>
      </c>
      <c r="BD12" s="125"/>
      <c r="BE12" s="136">
        <v>7.0356104849470302</v>
      </c>
    </row>
    <row r="13" spans="1:57" x14ac:dyDescent="0.25">
      <c r="A13" s="21" t="s">
        <v>24</v>
      </c>
      <c r="B13" s="3" t="str">
        <f t="shared" si="0"/>
        <v>Suburban Virginia Area</v>
      </c>
      <c r="C13" s="3"/>
      <c r="D13" s="24" t="s">
        <v>16</v>
      </c>
      <c r="E13" s="27" t="s">
        <v>17</v>
      </c>
      <c r="F13" s="3"/>
      <c r="G13" s="152">
        <v>40.868234484484397</v>
      </c>
      <c r="H13" s="147">
        <v>40.087556306306297</v>
      </c>
      <c r="I13" s="147">
        <v>43.174944944944897</v>
      </c>
      <c r="J13" s="147">
        <v>51.419771021020999</v>
      </c>
      <c r="K13" s="147">
        <v>55.294844844844803</v>
      </c>
      <c r="L13" s="153">
        <v>46.169070320320301</v>
      </c>
      <c r="M13" s="147"/>
      <c r="N13" s="154">
        <v>55.6049486986986</v>
      </c>
      <c r="O13" s="155">
        <v>56.739217967967903</v>
      </c>
      <c r="P13" s="156">
        <v>56.172083333333298</v>
      </c>
      <c r="Q13" s="147"/>
      <c r="R13" s="157">
        <v>49.027074038324002</v>
      </c>
      <c r="S13" s="130"/>
      <c r="T13" s="131">
        <v>-8.0934278090393299</v>
      </c>
      <c r="U13" s="125">
        <v>-9.3296416630575898</v>
      </c>
      <c r="V13" s="125">
        <v>-17.926187572013198</v>
      </c>
      <c r="W13" s="125">
        <v>-5.4531098678966199</v>
      </c>
      <c r="X13" s="125">
        <v>6.6623929461533402</v>
      </c>
      <c r="Y13" s="132">
        <v>-6.7333154885528703</v>
      </c>
      <c r="Z13" s="125"/>
      <c r="AA13" s="133">
        <v>-6.9256050109913296</v>
      </c>
      <c r="AB13" s="134">
        <v>-33.848022803671498</v>
      </c>
      <c r="AC13" s="135">
        <v>-22.794669810029699</v>
      </c>
      <c r="AD13" s="125"/>
      <c r="AE13" s="136">
        <v>-12.679874608871399</v>
      </c>
      <c r="AG13" s="152">
        <v>44.676491491491397</v>
      </c>
      <c r="AH13" s="147">
        <v>58.326117680180097</v>
      </c>
      <c r="AI13" s="147">
        <v>64.147389889889794</v>
      </c>
      <c r="AJ13" s="147">
        <v>62.987582582582498</v>
      </c>
      <c r="AK13" s="147">
        <v>55.380063188188103</v>
      </c>
      <c r="AL13" s="153">
        <v>57.103528966466399</v>
      </c>
      <c r="AM13" s="147"/>
      <c r="AN13" s="154">
        <v>57.163839777277197</v>
      </c>
      <c r="AO13" s="155">
        <v>61.250854604604598</v>
      </c>
      <c r="AP13" s="156">
        <v>59.207347190940901</v>
      </c>
      <c r="AQ13" s="147"/>
      <c r="AR13" s="157">
        <v>57.704619887744798</v>
      </c>
      <c r="AS13" s="130"/>
      <c r="AT13" s="131">
        <v>-1.2763209859165701</v>
      </c>
      <c r="AU13" s="125">
        <v>8.7555337104041602</v>
      </c>
      <c r="AV13" s="125">
        <v>8.9660709815952693</v>
      </c>
      <c r="AW13" s="125">
        <v>12.283623382818201</v>
      </c>
      <c r="AX13" s="125">
        <v>5.5962071363316701</v>
      </c>
      <c r="AY13" s="132">
        <v>7.2182773477711404</v>
      </c>
      <c r="AZ13" s="125"/>
      <c r="BA13" s="133">
        <v>-5.1275537679929704</v>
      </c>
      <c r="BB13" s="134">
        <v>-9.5632335651310392</v>
      </c>
      <c r="BC13" s="135">
        <v>-7.4749217535371697</v>
      </c>
      <c r="BD13" s="125"/>
      <c r="BE13" s="136">
        <v>2.4489053368091902</v>
      </c>
    </row>
    <row r="14" spans="1:57" x14ac:dyDescent="0.25">
      <c r="A14" s="21" t="s">
        <v>25</v>
      </c>
      <c r="B14" s="3" t="str">
        <f t="shared" si="0"/>
        <v>Alexandria, VA</v>
      </c>
      <c r="C14" s="3"/>
      <c r="D14" s="24" t="s">
        <v>16</v>
      </c>
      <c r="E14" s="27" t="s">
        <v>17</v>
      </c>
      <c r="F14" s="3"/>
      <c r="G14" s="152">
        <v>44.963912891985998</v>
      </c>
      <c r="H14" s="147">
        <v>43.2402450638792</v>
      </c>
      <c r="I14" s="147">
        <v>43.931829268292603</v>
      </c>
      <c r="J14" s="147">
        <v>48.4086469221835</v>
      </c>
      <c r="K14" s="147">
        <v>50.199542392566698</v>
      </c>
      <c r="L14" s="153">
        <v>46.148835307781603</v>
      </c>
      <c r="M14" s="147"/>
      <c r="N14" s="154">
        <v>53.147795586527202</v>
      </c>
      <c r="O14" s="155">
        <v>62.639074332171802</v>
      </c>
      <c r="P14" s="156">
        <v>57.893434959349499</v>
      </c>
      <c r="Q14" s="147"/>
      <c r="R14" s="157">
        <v>49.504435208229602</v>
      </c>
      <c r="S14" s="130"/>
      <c r="T14" s="131">
        <v>3.4633339648802801</v>
      </c>
      <c r="U14" s="125">
        <v>-9.0221513461071403</v>
      </c>
      <c r="V14" s="125">
        <v>-10.0372286877052</v>
      </c>
      <c r="W14" s="125">
        <v>-5.1246346417148896</v>
      </c>
      <c r="X14" s="125">
        <v>2.5691397327244099</v>
      </c>
      <c r="Y14" s="132">
        <v>-3.7707952230917301</v>
      </c>
      <c r="Z14" s="125"/>
      <c r="AA14" s="133">
        <v>-6.2196016211472296</v>
      </c>
      <c r="AB14" s="134">
        <v>-35.505041014270901</v>
      </c>
      <c r="AC14" s="135">
        <v>-24.713521596862702</v>
      </c>
      <c r="AD14" s="125"/>
      <c r="AE14" s="136">
        <v>-11.954338093349801</v>
      </c>
      <c r="AG14" s="152">
        <v>50.058781649244999</v>
      </c>
      <c r="AH14" s="147">
        <v>65.189873403019703</v>
      </c>
      <c r="AI14" s="147">
        <v>74.8308983739837</v>
      </c>
      <c r="AJ14" s="147">
        <v>72.609069686411104</v>
      </c>
      <c r="AK14" s="147">
        <v>60.698326945412298</v>
      </c>
      <c r="AL14" s="153">
        <v>64.677390011614406</v>
      </c>
      <c r="AM14" s="147"/>
      <c r="AN14" s="154">
        <v>58.7930984320557</v>
      </c>
      <c r="AO14" s="155">
        <v>63.976543263646903</v>
      </c>
      <c r="AP14" s="156">
        <v>61.384820847851302</v>
      </c>
      <c r="AQ14" s="147"/>
      <c r="AR14" s="157">
        <v>63.736655964824898</v>
      </c>
      <c r="AS14" s="130"/>
      <c r="AT14" s="131">
        <v>6.6092577586976899</v>
      </c>
      <c r="AU14" s="125">
        <v>7.9950396283767198</v>
      </c>
      <c r="AV14" s="125">
        <v>8.6160884130744098</v>
      </c>
      <c r="AW14" s="125">
        <v>6.45270851922636</v>
      </c>
      <c r="AX14" s="125">
        <v>-2.5217605741281899</v>
      </c>
      <c r="AY14" s="132">
        <v>5.4441016362374102</v>
      </c>
      <c r="AZ14" s="125"/>
      <c r="BA14" s="133">
        <v>-4.9538024774647296</v>
      </c>
      <c r="BB14" s="134">
        <v>-14.741533631206201</v>
      </c>
      <c r="BC14" s="135">
        <v>-10.3188720708399</v>
      </c>
      <c r="BD14" s="125"/>
      <c r="BE14" s="136">
        <v>0.57946843153297001</v>
      </c>
    </row>
    <row r="15" spans="1:57" x14ac:dyDescent="0.25">
      <c r="A15" s="21" t="s">
        <v>26</v>
      </c>
      <c r="B15" s="3" t="str">
        <f t="shared" si="0"/>
        <v>Fairfax/Tysons Corner, VA</v>
      </c>
      <c r="C15" s="3"/>
      <c r="D15" s="24" t="s">
        <v>16</v>
      </c>
      <c r="E15" s="27" t="s">
        <v>17</v>
      </c>
      <c r="F15" s="3"/>
      <c r="G15" s="152">
        <v>51.934776429809297</v>
      </c>
      <c r="H15" s="147">
        <v>49.892090121317104</v>
      </c>
      <c r="I15" s="147">
        <v>49.177935297515802</v>
      </c>
      <c r="J15" s="147">
        <v>52.3567926054303</v>
      </c>
      <c r="K15" s="147">
        <v>57.339056036972799</v>
      </c>
      <c r="L15" s="153">
        <v>52.140130098209099</v>
      </c>
      <c r="M15" s="147"/>
      <c r="N15" s="154">
        <v>61.834328134026499</v>
      </c>
      <c r="O15" s="155">
        <v>60.914611207394501</v>
      </c>
      <c r="P15" s="156">
        <v>61.374469670710504</v>
      </c>
      <c r="Q15" s="147"/>
      <c r="R15" s="157">
        <v>54.778512833209497</v>
      </c>
      <c r="S15" s="130"/>
      <c r="T15" s="131">
        <v>6.3262092348517598</v>
      </c>
      <c r="U15" s="125">
        <v>5.5513658789040896</v>
      </c>
      <c r="V15" s="125">
        <v>1.6822550549784501</v>
      </c>
      <c r="W15" s="125">
        <v>4.3749515714717901</v>
      </c>
      <c r="X15" s="125">
        <v>12.800778134382099</v>
      </c>
      <c r="Y15" s="132">
        <v>6.2040352307783104</v>
      </c>
      <c r="Z15" s="125"/>
      <c r="AA15" s="133">
        <v>8.7330896305691095</v>
      </c>
      <c r="AB15" s="134">
        <v>-26.250911849985901</v>
      </c>
      <c r="AC15" s="135">
        <v>-11.9859090979612</v>
      </c>
      <c r="AD15" s="125"/>
      <c r="AE15" s="136">
        <v>-0.38630282014211298</v>
      </c>
      <c r="AG15" s="152">
        <v>54.526313980358097</v>
      </c>
      <c r="AH15" s="147">
        <v>82.700844598497895</v>
      </c>
      <c r="AI15" s="147">
        <v>101.144116984402</v>
      </c>
      <c r="AJ15" s="147">
        <v>97.387479780473697</v>
      </c>
      <c r="AK15" s="147">
        <v>73.910225592143206</v>
      </c>
      <c r="AL15" s="153">
        <v>81.933796187175005</v>
      </c>
      <c r="AM15" s="147"/>
      <c r="AN15" s="154">
        <v>62.753626516464401</v>
      </c>
      <c r="AO15" s="155">
        <v>63.744103119583997</v>
      </c>
      <c r="AP15" s="156">
        <v>63.248864818024202</v>
      </c>
      <c r="AQ15" s="147"/>
      <c r="AR15" s="157">
        <v>76.595244367417607</v>
      </c>
      <c r="AS15" s="130"/>
      <c r="AT15" s="131">
        <v>2.45950669906569</v>
      </c>
      <c r="AU15" s="125">
        <v>10.138627025294801</v>
      </c>
      <c r="AV15" s="125">
        <v>16.206469499044701</v>
      </c>
      <c r="AW15" s="125">
        <v>16.339823098716501</v>
      </c>
      <c r="AX15" s="125">
        <v>13.2718172222537</v>
      </c>
      <c r="AY15" s="132">
        <v>12.452665359892499</v>
      </c>
      <c r="AZ15" s="125"/>
      <c r="BA15" s="133">
        <v>10.414267045010799</v>
      </c>
      <c r="BB15" s="134">
        <v>-2.7495076154901401</v>
      </c>
      <c r="BC15" s="135">
        <v>3.3638532729357</v>
      </c>
      <c r="BD15" s="125"/>
      <c r="BE15" s="136">
        <v>10.167205224040501</v>
      </c>
    </row>
    <row r="16" spans="1:57" x14ac:dyDescent="0.25">
      <c r="A16" s="21" t="s">
        <v>27</v>
      </c>
      <c r="B16" s="3" t="str">
        <f t="shared" si="0"/>
        <v>I-95 Fredericksburg, VA</v>
      </c>
      <c r="C16" s="3"/>
      <c r="D16" s="24" t="s">
        <v>16</v>
      </c>
      <c r="E16" s="27" t="s">
        <v>17</v>
      </c>
      <c r="F16" s="3"/>
      <c r="G16" s="152">
        <v>34.656732790175901</v>
      </c>
      <c r="H16" s="147">
        <v>34.262268272523301</v>
      </c>
      <c r="I16" s="147">
        <v>40.574079584366501</v>
      </c>
      <c r="J16" s="147">
        <v>45.077849805171802</v>
      </c>
      <c r="K16" s="147">
        <v>43.132127760066098</v>
      </c>
      <c r="L16" s="153">
        <v>39.540611642460703</v>
      </c>
      <c r="M16" s="147"/>
      <c r="N16" s="154">
        <v>46.5876856771755</v>
      </c>
      <c r="O16" s="155">
        <v>46.3478816861494</v>
      </c>
      <c r="P16" s="156">
        <v>46.467783681662503</v>
      </c>
      <c r="Q16" s="147"/>
      <c r="R16" s="157">
        <v>41.519803653661199</v>
      </c>
      <c r="S16" s="130"/>
      <c r="T16" s="131">
        <v>-8.6132690235968408</v>
      </c>
      <c r="U16" s="125">
        <v>-18.495560947113798</v>
      </c>
      <c r="V16" s="125">
        <v>-17.257430936034702</v>
      </c>
      <c r="W16" s="125">
        <v>-3.4322996111295501</v>
      </c>
      <c r="X16" s="125">
        <v>-0.797952468098446</v>
      </c>
      <c r="Y16" s="132">
        <v>-9.7889330818456806</v>
      </c>
      <c r="Z16" s="125"/>
      <c r="AA16" s="133">
        <v>0.73740368112417298</v>
      </c>
      <c r="AB16" s="134">
        <v>-13.2242372387358</v>
      </c>
      <c r="AC16" s="135">
        <v>-6.7452703561015097</v>
      </c>
      <c r="AD16" s="125"/>
      <c r="AE16" s="136">
        <v>-8.8375171340783503</v>
      </c>
      <c r="AG16" s="152">
        <v>35.381637442437103</v>
      </c>
      <c r="AH16" s="147">
        <v>41.9642676230959</v>
      </c>
      <c r="AI16" s="147">
        <v>46.575368992797202</v>
      </c>
      <c r="AJ16" s="147">
        <v>49.478945566182503</v>
      </c>
      <c r="AK16" s="147">
        <v>45.303889184083097</v>
      </c>
      <c r="AL16" s="153">
        <v>43.740821761719197</v>
      </c>
      <c r="AM16" s="147"/>
      <c r="AN16" s="154">
        <v>48.2894801629472</v>
      </c>
      <c r="AO16" s="155">
        <v>47.717205396150597</v>
      </c>
      <c r="AP16" s="156">
        <v>48.003342779548902</v>
      </c>
      <c r="AQ16" s="147"/>
      <c r="AR16" s="157">
        <v>44.958684909670502</v>
      </c>
      <c r="AS16" s="130"/>
      <c r="AT16" s="131">
        <v>-6.7528672738777296</v>
      </c>
      <c r="AU16" s="125">
        <v>-4.2378610584203997</v>
      </c>
      <c r="AV16" s="125">
        <v>-1.4382134623177301</v>
      </c>
      <c r="AW16" s="125">
        <v>1.57806998256248</v>
      </c>
      <c r="AX16" s="125">
        <v>1.3227201269267901</v>
      </c>
      <c r="AY16" s="132">
        <v>-1.68084255363026</v>
      </c>
      <c r="AZ16" s="125"/>
      <c r="BA16" s="133">
        <v>6.27512212631407</v>
      </c>
      <c r="BB16" s="134">
        <v>-2.1086123697659498</v>
      </c>
      <c r="BC16" s="135">
        <v>1.9360740821084299</v>
      </c>
      <c r="BD16" s="125"/>
      <c r="BE16" s="136">
        <v>-0.60495929615826904</v>
      </c>
    </row>
    <row r="17" spans="1:70" x14ac:dyDescent="0.25">
      <c r="A17" s="21" t="s">
        <v>28</v>
      </c>
      <c r="B17" s="3" t="str">
        <f t="shared" si="0"/>
        <v>Dulles Airport Area, VA</v>
      </c>
      <c r="C17" s="3"/>
      <c r="D17" s="24" t="s">
        <v>16</v>
      </c>
      <c r="E17" s="27" t="s">
        <v>17</v>
      </c>
      <c r="F17" s="3"/>
      <c r="G17" s="152">
        <v>37.144959210775902</v>
      </c>
      <c r="H17" s="147">
        <v>35.404503889205003</v>
      </c>
      <c r="I17" s="147">
        <v>38.168738379814002</v>
      </c>
      <c r="J17" s="147">
        <v>40.852332574464</v>
      </c>
      <c r="K17" s="147">
        <v>43.8290049326503</v>
      </c>
      <c r="L17" s="153">
        <v>39.0799077973819</v>
      </c>
      <c r="M17" s="147"/>
      <c r="N17" s="154">
        <v>45.778507873268801</v>
      </c>
      <c r="O17" s="155">
        <v>43.108895845190602</v>
      </c>
      <c r="P17" s="156">
        <v>44.443701859229698</v>
      </c>
      <c r="Q17" s="147"/>
      <c r="R17" s="157">
        <v>40.612420386481197</v>
      </c>
      <c r="S17" s="130"/>
      <c r="T17" s="131">
        <v>-3.33435870397857</v>
      </c>
      <c r="U17" s="125">
        <v>-16.138433382879398</v>
      </c>
      <c r="V17" s="125">
        <v>-15.145996919210599</v>
      </c>
      <c r="W17" s="125">
        <v>-3.8239138567992601</v>
      </c>
      <c r="X17" s="125">
        <v>5.9926050577778396</v>
      </c>
      <c r="Y17" s="132">
        <v>-6.7097281245784002</v>
      </c>
      <c r="Z17" s="125"/>
      <c r="AA17" s="133">
        <v>8.7593165176332501</v>
      </c>
      <c r="AB17" s="134">
        <v>-15.701446948943101</v>
      </c>
      <c r="AC17" s="135">
        <v>-4.6578688882839598</v>
      </c>
      <c r="AD17" s="125"/>
      <c r="AE17" s="136">
        <v>-6.0777317470652497</v>
      </c>
      <c r="AG17" s="152">
        <v>49.8415957598178</v>
      </c>
      <c r="AH17" s="147">
        <v>73.451972822993696</v>
      </c>
      <c r="AI17" s="147">
        <v>85.064497723392094</v>
      </c>
      <c r="AJ17" s="147">
        <v>78.079839451716893</v>
      </c>
      <c r="AK17" s="147">
        <v>63.555064503889199</v>
      </c>
      <c r="AL17" s="153">
        <v>69.998594052361895</v>
      </c>
      <c r="AM17" s="147"/>
      <c r="AN17" s="154">
        <v>48.129182081198998</v>
      </c>
      <c r="AO17" s="155">
        <v>49.8915722822993</v>
      </c>
      <c r="AP17" s="156">
        <v>49.010377181749099</v>
      </c>
      <c r="AQ17" s="147"/>
      <c r="AR17" s="157">
        <v>64.0019606607583</v>
      </c>
      <c r="AS17" s="130"/>
      <c r="AT17" s="131">
        <v>2.8211346400891801</v>
      </c>
      <c r="AU17" s="125">
        <v>8.2438482051975406</v>
      </c>
      <c r="AV17" s="125">
        <v>10.326796175427599</v>
      </c>
      <c r="AW17" s="125">
        <v>5.0539782997356797</v>
      </c>
      <c r="AX17" s="125">
        <v>5.6475596820280298</v>
      </c>
      <c r="AY17" s="132">
        <v>6.7326965053583603</v>
      </c>
      <c r="AZ17" s="125"/>
      <c r="BA17" s="133">
        <v>-1.1223560761604501</v>
      </c>
      <c r="BB17" s="134">
        <v>-1.8077262855667899</v>
      </c>
      <c r="BC17" s="135">
        <v>-1.4723939100414201</v>
      </c>
      <c r="BD17" s="125"/>
      <c r="BE17" s="136">
        <v>4.8228082737724103</v>
      </c>
    </row>
    <row r="18" spans="1:70" x14ac:dyDescent="0.25">
      <c r="A18" s="21" t="s">
        <v>29</v>
      </c>
      <c r="B18" s="3" t="str">
        <f t="shared" si="0"/>
        <v>Williamsburg, VA</v>
      </c>
      <c r="C18" s="3"/>
      <c r="D18" s="24" t="s">
        <v>16</v>
      </c>
      <c r="E18" s="27" t="s">
        <v>17</v>
      </c>
      <c r="F18" s="3"/>
      <c r="G18" s="152">
        <v>65.754732784528898</v>
      </c>
      <c r="H18" s="147">
        <v>63.323337253364599</v>
      </c>
      <c r="I18" s="147">
        <v>77.6755638311773</v>
      </c>
      <c r="J18" s="147">
        <v>102.85069384555</v>
      </c>
      <c r="K18" s="147">
        <v>111.476355677512</v>
      </c>
      <c r="L18" s="153">
        <v>84.216136678426693</v>
      </c>
      <c r="M18" s="147"/>
      <c r="N18" s="154">
        <v>103.60911668626601</v>
      </c>
      <c r="O18" s="155">
        <v>92.581049261727401</v>
      </c>
      <c r="P18" s="156">
        <v>98.095082973997094</v>
      </c>
      <c r="Q18" s="147"/>
      <c r="R18" s="157">
        <v>88.181549905732496</v>
      </c>
      <c r="S18" s="130"/>
      <c r="T18" s="131">
        <v>-13.716562163262999</v>
      </c>
      <c r="U18" s="125">
        <v>-31.417541945797701</v>
      </c>
      <c r="V18" s="125">
        <v>-34.385503230217097</v>
      </c>
      <c r="W18" s="125">
        <v>-15.6987826339435</v>
      </c>
      <c r="X18" s="125">
        <v>-1.7382165060346799</v>
      </c>
      <c r="Y18" s="132">
        <v>-19.390857921042102</v>
      </c>
      <c r="Z18" s="125"/>
      <c r="AA18" s="133">
        <v>-5.7351894098456002</v>
      </c>
      <c r="AB18" s="134">
        <v>-15.8676178849671</v>
      </c>
      <c r="AC18" s="135">
        <v>-10.804381476397699</v>
      </c>
      <c r="AD18" s="125"/>
      <c r="AE18" s="136">
        <v>-16.846649528520299</v>
      </c>
      <c r="AG18" s="152">
        <v>48.590328302626403</v>
      </c>
      <c r="AH18" s="147">
        <v>48.851338364040203</v>
      </c>
      <c r="AI18" s="147">
        <v>51.674433882137699</v>
      </c>
      <c r="AJ18" s="147">
        <v>59.428889324447901</v>
      </c>
      <c r="AK18" s="147">
        <v>66.797570560564395</v>
      </c>
      <c r="AL18" s="153">
        <v>55.068512086763299</v>
      </c>
      <c r="AM18" s="147"/>
      <c r="AN18" s="154">
        <v>89.523764210113598</v>
      </c>
      <c r="AO18" s="155">
        <v>106.17167189337501</v>
      </c>
      <c r="AP18" s="156">
        <v>97.847718051744394</v>
      </c>
      <c r="AQ18" s="147"/>
      <c r="AR18" s="157">
        <v>67.2911423624722</v>
      </c>
      <c r="AS18" s="130"/>
      <c r="AT18" s="131">
        <v>-14.977198644721099</v>
      </c>
      <c r="AU18" s="125">
        <v>-16.997971291682401</v>
      </c>
      <c r="AV18" s="125">
        <v>-19.5735594921622</v>
      </c>
      <c r="AW18" s="125">
        <v>-10.637564365803099</v>
      </c>
      <c r="AX18" s="125">
        <v>0.60843087891935099</v>
      </c>
      <c r="AY18" s="132">
        <v>-12.0740359557554</v>
      </c>
      <c r="AZ18" s="125"/>
      <c r="BA18" s="133">
        <v>-3.84022444602153</v>
      </c>
      <c r="BB18" s="134">
        <v>-2.5179601470144002</v>
      </c>
      <c r="BC18" s="135">
        <v>-3.1273338674047602</v>
      </c>
      <c r="BD18" s="125"/>
      <c r="BE18" s="136">
        <v>-8.5657466237126094</v>
      </c>
    </row>
    <row r="19" spans="1:70" x14ac:dyDescent="0.25">
      <c r="A19" s="21" t="s">
        <v>30</v>
      </c>
      <c r="B19" s="3" t="str">
        <f t="shared" si="0"/>
        <v>Virginia Beach, VA</v>
      </c>
      <c r="C19" s="3"/>
      <c r="D19" s="24" t="s">
        <v>16</v>
      </c>
      <c r="E19" s="27" t="s">
        <v>17</v>
      </c>
      <c r="F19" s="3"/>
      <c r="G19" s="152">
        <v>36.435860768372301</v>
      </c>
      <c r="H19" s="147">
        <v>33.742921863542101</v>
      </c>
      <c r="I19" s="147">
        <v>36.330158672086696</v>
      </c>
      <c r="J19" s="147">
        <v>41.559157906902499</v>
      </c>
      <c r="K19" s="147">
        <v>44.527030639247499</v>
      </c>
      <c r="L19" s="153">
        <v>38.519025970030199</v>
      </c>
      <c r="M19" s="147"/>
      <c r="N19" s="154">
        <v>51.434625195281299</v>
      </c>
      <c r="O19" s="155">
        <v>56.075284377490803</v>
      </c>
      <c r="P19" s="156">
        <v>53.754954786386001</v>
      </c>
      <c r="Q19" s="147"/>
      <c r="R19" s="157">
        <v>42.872148488988998</v>
      </c>
      <c r="S19" s="130"/>
      <c r="T19" s="131">
        <v>1.48666910515309</v>
      </c>
      <c r="U19" s="125">
        <v>-8.3623782640816309</v>
      </c>
      <c r="V19" s="125">
        <v>-7.82304997946017</v>
      </c>
      <c r="W19" s="125">
        <v>0.44576944225273701</v>
      </c>
      <c r="X19" s="125">
        <v>1.3207769079356</v>
      </c>
      <c r="Y19" s="132">
        <v>-2.4683856114504299</v>
      </c>
      <c r="Z19" s="125"/>
      <c r="AA19" s="133">
        <v>-1.8761104836275</v>
      </c>
      <c r="AB19" s="134">
        <v>-39.120857559494702</v>
      </c>
      <c r="AC19" s="135">
        <v>-25.612698651357402</v>
      </c>
      <c r="AD19" s="125"/>
      <c r="AE19" s="136">
        <v>-12.235882192346301</v>
      </c>
      <c r="AG19" s="152">
        <v>31.6567355810616</v>
      </c>
      <c r="AH19" s="147">
        <v>36.351448180695002</v>
      </c>
      <c r="AI19" s="147">
        <v>40.568887015781897</v>
      </c>
      <c r="AJ19" s="147">
        <v>40.890583181890598</v>
      </c>
      <c r="AK19" s="147">
        <v>41.053633723895999</v>
      </c>
      <c r="AL19" s="153">
        <v>38.104257536665003</v>
      </c>
      <c r="AM19" s="147"/>
      <c r="AN19" s="154">
        <v>52.512160764386998</v>
      </c>
      <c r="AO19" s="155">
        <v>57.989282815239903</v>
      </c>
      <c r="AP19" s="156">
        <v>55.250721789813397</v>
      </c>
      <c r="AQ19" s="147"/>
      <c r="AR19" s="157">
        <v>43.003247323278899</v>
      </c>
      <c r="AS19" s="130"/>
      <c r="AT19" s="131">
        <v>-6.3582356044984198</v>
      </c>
      <c r="AU19" s="125">
        <v>-5.0765119378461598</v>
      </c>
      <c r="AV19" s="125">
        <v>1.60012300225885</v>
      </c>
      <c r="AW19" s="125">
        <v>4.26770181273913</v>
      </c>
      <c r="AX19" s="125">
        <v>3.5382521260269999</v>
      </c>
      <c r="AY19" s="132">
        <v>-0.198770932829024</v>
      </c>
      <c r="AZ19" s="125"/>
      <c r="BA19" s="133">
        <v>1.1804604881540399</v>
      </c>
      <c r="BB19" s="134">
        <v>-11.5240943289961</v>
      </c>
      <c r="BC19" s="135">
        <v>-5.9097456677464297</v>
      </c>
      <c r="BD19" s="125"/>
      <c r="BE19" s="136">
        <v>-2.3714105127309599</v>
      </c>
    </row>
    <row r="20" spans="1:70" x14ac:dyDescent="0.25">
      <c r="A20" s="34" t="s">
        <v>31</v>
      </c>
      <c r="B20" s="3" t="str">
        <f t="shared" si="0"/>
        <v>Norfolk/Portsmouth, VA</v>
      </c>
      <c r="C20" s="3"/>
      <c r="D20" s="24" t="s">
        <v>16</v>
      </c>
      <c r="E20" s="27" t="s">
        <v>17</v>
      </c>
      <c r="F20" s="3"/>
      <c r="G20" s="152">
        <v>29.596967380994201</v>
      </c>
      <c r="H20" s="147">
        <v>29.1316735815914</v>
      </c>
      <c r="I20" s="147">
        <v>32.598018443702699</v>
      </c>
      <c r="J20" s="147">
        <v>32.9046175303003</v>
      </c>
      <c r="K20" s="147">
        <v>34.862425469875198</v>
      </c>
      <c r="L20" s="153">
        <v>31.818740481292799</v>
      </c>
      <c r="M20" s="147"/>
      <c r="N20" s="154">
        <v>41.710460512910501</v>
      </c>
      <c r="O20" s="155">
        <v>48.812394695239703</v>
      </c>
      <c r="P20" s="156">
        <v>45.261427604075102</v>
      </c>
      <c r="Q20" s="147"/>
      <c r="R20" s="157">
        <v>35.659508230659199</v>
      </c>
      <c r="S20" s="130"/>
      <c r="T20" s="131">
        <v>-9.0234088457970696</v>
      </c>
      <c r="U20" s="125">
        <v>-4.5204583969747301</v>
      </c>
      <c r="V20" s="125">
        <v>-0.93352420218382504</v>
      </c>
      <c r="W20" s="125">
        <v>-4.4277129555721402</v>
      </c>
      <c r="X20" s="125">
        <v>0.46532187233849398</v>
      </c>
      <c r="Y20" s="132">
        <v>-3.6254849270452301</v>
      </c>
      <c r="Z20" s="125"/>
      <c r="AA20" s="133">
        <v>0.255194090519129</v>
      </c>
      <c r="AB20" s="134">
        <v>-35.565387274291901</v>
      </c>
      <c r="AC20" s="135">
        <v>-22.866854947309601</v>
      </c>
      <c r="AD20" s="125"/>
      <c r="AE20" s="136">
        <v>-11.620703582397701</v>
      </c>
      <c r="AG20" s="152">
        <v>38.054669958721199</v>
      </c>
      <c r="AH20" s="147">
        <v>47.946440071139897</v>
      </c>
      <c r="AI20" s="147">
        <v>50.664857680484801</v>
      </c>
      <c r="AJ20" s="147">
        <v>50.485692741085501</v>
      </c>
      <c r="AK20" s="147">
        <v>46.437459142806901</v>
      </c>
      <c r="AL20" s="153">
        <v>46.717823918847699</v>
      </c>
      <c r="AM20" s="147"/>
      <c r="AN20" s="154">
        <v>52.991668167047202</v>
      </c>
      <c r="AO20" s="155">
        <v>54.509503227647897</v>
      </c>
      <c r="AP20" s="156">
        <v>53.750585697347603</v>
      </c>
      <c r="AQ20" s="147"/>
      <c r="AR20" s="157">
        <v>48.727184426990497</v>
      </c>
      <c r="AS20" s="130"/>
      <c r="AT20" s="131">
        <v>-3.65929527681859</v>
      </c>
      <c r="AU20" s="125">
        <v>4.6199777873973797</v>
      </c>
      <c r="AV20" s="125">
        <v>3.9580418223705101</v>
      </c>
      <c r="AW20" s="125">
        <v>4.25840957017716</v>
      </c>
      <c r="AX20" s="125">
        <v>3.9789038197195299</v>
      </c>
      <c r="AY20" s="132">
        <v>2.8351103143078502</v>
      </c>
      <c r="AZ20" s="125"/>
      <c r="BA20" s="133">
        <v>1.1319719353847699</v>
      </c>
      <c r="BB20" s="134">
        <v>-9.1586812114644403</v>
      </c>
      <c r="BC20" s="135">
        <v>-4.3615524317110603</v>
      </c>
      <c r="BD20" s="125"/>
      <c r="BE20" s="136">
        <v>0.45276684305440601</v>
      </c>
    </row>
    <row r="21" spans="1:70" x14ac:dyDescent="0.25">
      <c r="A21" s="35" t="s">
        <v>32</v>
      </c>
      <c r="B21" s="3" t="str">
        <f t="shared" si="0"/>
        <v>Newport News/Hampton, VA</v>
      </c>
      <c r="C21" s="3"/>
      <c r="D21" s="24" t="s">
        <v>16</v>
      </c>
      <c r="E21" s="27" t="s">
        <v>17</v>
      </c>
      <c r="F21" s="3"/>
      <c r="G21" s="152">
        <v>33.429310464948799</v>
      </c>
      <c r="H21" s="147">
        <v>31.3888375557794</v>
      </c>
      <c r="I21" s="147">
        <v>30.924235036706399</v>
      </c>
      <c r="J21" s="147">
        <v>31.978959234201799</v>
      </c>
      <c r="K21" s="147">
        <v>37.702721520080601</v>
      </c>
      <c r="L21" s="153">
        <v>33.084812762343397</v>
      </c>
      <c r="M21" s="147"/>
      <c r="N21" s="154">
        <v>40.9554883402907</v>
      </c>
      <c r="O21" s="155">
        <v>36.577337757305301</v>
      </c>
      <c r="P21" s="156">
        <v>38.766413048798</v>
      </c>
      <c r="Q21" s="147"/>
      <c r="R21" s="157">
        <v>34.708127129901897</v>
      </c>
      <c r="S21" s="130"/>
      <c r="T21" s="131">
        <v>-8.7657655749268901</v>
      </c>
      <c r="U21" s="125">
        <v>-8.2237016387833108</v>
      </c>
      <c r="V21" s="125">
        <v>-10.758781821818101</v>
      </c>
      <c r="W21" s="125">
        <v>-18.041077007558801</v>
      </c>
      <c r="X21" s="125">
        <v>-4.7368757962194401</v>
      </c>
      <c r="Y21" s="132">
        <v>-10.1399618766443</v>
      </c>
      <c r="Z21" s="125"/>
      <c r="AA21" s="133">
        <v>1.84498891686918</v>
      </c>
      <c r="AB21" s="134">
        <v>-34.929855001702002</v>
      </c>
      <c r="AC21" s="135">
        <v>-19.593208836713298</v>
      </c>
      <c r="AD21" s="125"/>
      <c r="AE21" s="136">
        <v>-13.3894536798733</v>
      </c>
      <c r="AG21" s="152">
        <v>34.455669821505602</v>
      </c>
      <c r="AH21" s="147">
        <v>39.732262159925099</v>
      </c>
      <c r="AI21" s="147">
        <v>42.012354422772397</v>
      </c>
      <c r="AJ21" s="147">
        <v>41.004100471426497</v>
      </c>
      <c r="AK21" s="147">
        <v>42.0139056103353</v>
      </c>
      <c r="AL21" s="153">
        <v>39.843658497192997</v>
      </c>
      <c r="AM21" s="147"/>
      <c r="AN21" s="154">
        <v>60.284856186123498</v>
      </c>
      <c r="AO21" s="155">
        <v>62.1917970742766</v>
      </c>
      <c r="AP21" s="156">
        <v>61.2383266302</v>
      </c>
      <c r="AQ21" s="147"/>
      <c r="AR21" s="157">
        <v>45.956420820909301</v>
      </c>
      <c r="AS21" s="130"/>
      <c r="AT21" s="131">
        <v>-5.0506805803296402</v>
      </c>
      <c r="AU21" s="125">
        <v>-1.48840792872643</v>
      </c>
      <c r="AV21" s="125">
        <v>-0.65450377056367604</v>
      </c>
      <c r="AW21" s="125">
        <v>-5.2983408284802298</v>
      </c>
      <c r="AX21" s="125">
        <v>0.86099136430318002</v>
      </c>
      <c r="AY21" s="132">
        <v>-2.2786554642797401</v>
      </c>
      <c r="AZ21" s="125"/>
      <c r="BA21" s="133">
        <v>9.3757798286016705</v>
      </c>
      <c r="BB21" s="134">
        <v>-0.21392908564639801</v>
      </c>
      <c r="BC21" s="135">
        <v>4.2866445868217404</v>
      </c>
      <c r="BD21" s="125"/>
      <c r="BE21" s="136">
        <v>0.12106366044207301</v>
      </c>
    </row>
    <row r="22" spans="1:70" x14ac:dyDescent="0.25">
      <c r="A22" s="36" t="s">
        <v>33</v>
      </c>
      <c r="B22" s="3" t="str">
        <f t="shared" si="0"/>
        <v>Chesapeake/Suffolk, VA</v>
      </c>
      <c r="C22" s="3"/>
      <c r="D22" s="25" t="s">
        <v>16</v>
      </c>
      <c r="E22" s="28" t="s">
        <v>17</v>
      </c>
      <c r="F22" s="3"/>
      <c r="G22" s="158">
        <v>37.983633344797902</v>
      </c>
      <c r="H22" s="159">
        <v>37.121171023215801</v>
      </c>
      <c r="I22" s="159">
        <v>34.951573104041202</v>
      </c>
      <c r="J22" s="159">
        <v>37.604423886500399</v>
      </c>
      <c r="K22" s="159">
        <v>39.237911711092003</v>
      </c>
      <c r="L22" s="160">
        <v>37.379742613929402</v>
      </c>
      <c r="M22" s="147"/>
      <c r="N22" s="161">
        <v>42.4741102149613</v>
      </c>
      <c r="O22" s="162">
        <v>42.190244178847799</v>
      </c>
      <c r="P22" s="163">
        <v>42.332177196904503</v>
      </c>
      <c r="Q22" s="147"/>
      <c r="R22" s="164">
        <v>38.794723923350901</v>
      </c>
      <c r="S22" s="130"/>
      <c r="T22" s="137">
        <v>-7.7840342199872801</v>
      </c>
      <c r="U22" s="138">
        <v>-6.8907218999413997</v>
      </c>
      <c r="V22" s="138">
        <v>-15.4545002180884</v>
      </c>
      <c r="W22" s="138">
        <v>-9.43002378753574</v>
      </c>
      <c r="X22" s="138">
        <v>-6.1265826783613102</v>
      </c>
      <c r="Y22" s="139">
        <v>-9.1477893287334702</v>
      </c>
      <c r="Z22" s="125"/>
      <c r="AA22" s="140">
        <v>-2.8841061264413601</v>
      </c>
      <c r="AB22" s="141">
        <v>-21.0920279419915</v>
      </c>
      <c r="AC22" s="142">
        <v>-12.8995734315963</v>
      </c>
      <c r="AD22" s="125"/>
      <c r="AE22" s="143">
        <v>-10.351686998229599</v>
      </c>
      <c r="AG22" s="158">
        <v>39.328077175408403</v>
      </c>
      <c r="AH22" s="159">
        <v>49.439147871883002</v>
      </c>
      <c r="AI22" s="159">
        <v>51.438244088563998</v>
      </c>
      <c r="AJ22" s="159">
        <v>49.892846418744597</v>
      </c>
      <c r="AK22" s="159">
        <v>45.819299234737699</v>
      </c>
      <c r="AL22" s="160">
        <v>47.183522957867503</v>
      </c>
      <c r="AM22" s="147"/>
      <c r="AN22" s="161">
        <v>47.155223731728199</v>
      </c>
      <c r="AO22" s="162">
        <v>49.092742987962097</v>
      </c>
      <c r="AP22" s="163">
        <v>48.123983359845198</v>
      </c>
      <c r="AQ22" s="147"/>
      <c r="AR22" s="164">
        <v>47.4522259298611</v>
      </c>
      <c r="AS22" s="130"/>
      <c r="AT22" s="137">
        <v>-12.0073757865242</v>
      </c>
      <c r="AU22" s="138">
        <v>-7.2035897438458498</v>
      </c>
      <c r="AV22" s="138">
        <v>-5.9036084231881096</v>
      </c>
      <c r="AW22" s="138">
        <v>-5.6516432176392204</v>
      </c>
      <c r="AX22" s="138">
        <v>-4.0902323334280499</v>
      </c>
      <c r="AY22" s="139">
        <v>-6.8594617610779203</v>
      </c>
      <c r="AZ22" s="125"/>
      <c r="BA22" s="140">
        <v>-5.5370605812131597</v>
      </c>
      <c r="BB22" s="141">
        <v>-9.6076947728536499</v>
      </c>
      <c r="BC22" s="142">
        <v>-7.6581306278814303</v>
      </c>
      <c r="BD22" s="125"/>
      <c r="BE22" s="143">
        <v>-7.0923012997530597</v>
      </c>
    </row>
    <row r="23" spans="1:70" ht="13" x14ac:dyDescent="0.3">
      <c r="A23" s="35" t="s">
        <v>109</v>
      </c>
      <c r="B23" s="3" t="s">
        <v>109</v>
      </c>
      <c r="C23" s="9"/>
      <c r="D23" s="23" t="s">
        <v>16</v>
      </c>
      <c r="E23" s="26" t="s">
        <v>17</v>
      </c>
      <c r="F23" s="3"/>
      <c r="G23" s="144">
        <v>43.8733915292596</v>
      </c>
      <c r="H23" s="145">
        <v>43.514254768832799</v>
      </c>
      <c r="I23" s="145">
        <v>43.9235143873262</v>
      </c>
      <c r="J23" s="145">
        <v>47.813142580019303</v>
      </c>
      <c r="K23" s="145">
        <v>52.167888781118599</v>
      </c>
      <c r="L23" s="146">
        <v>46.258438409311303</v>
      </c>
      <c r="M23" s="147"/>
      <c r="N23" s="148">
        <v>58.5762689945037</v>
      </c>
      <c r="O23" s="149">
        <v>59.2020271580989</v>
      </c>
      <c r="P23" s="150">
        <v>58.889148076301304</v>
      </c>
      <c r="Q23" s="147"/>
      <c r="R23" s="151">
        <v>49.867212599879899</v>
      </c>
      <c r="S23" s="130"/>
      <c r="T23" s="122">
        <v>1.93060656869839</v>
      </c>
      <c r="U23" s="123">
        <v>-5.3333186093922196</v>
      </c>
      <c r="V23" s="123">
        <v>-18.819911577293801</v>
      </c>
      <c r="W23" s="123">
        <v>-17.211444170701999</v>
      </c>
      <c r="X23" s="123">
        <v>-10.9404736994878</v>
      </c>
      <c r="Y23" s="124">
        <v>-10.8508856120409</v>
      </c>
      <c r="Z23" s="125"/>
      <c r="AA23" s="126">
        <v>-26.224396795701999</v>
      </c>
      <c r="AB23" s="127">
        <v>-44.765049492556102</v>
      </c>
      <c r="AC23" s="128">
        <v>-36.875200314625602</v>
      </c>
      <c r="AD23" s="125"/>
      <c r="AE23" s="129">
        <v>-21.737330544932501</v>
      </c>
      <c r="AF23" s="75"/>
      <c r="AG23" s="144">
        <v>59.613977529906201</v>
      </c>
      <c r="AH23" s="145">
        <v>76.903699482702805</v>
      </c>
      <c r="AI23" s="145">
        <v>94.495622373100503</v>
      </c>
      <c r="AJ23" s="145">
        <v>93.052432913029406</v>
      </c>
      <c r="AK23" s="145">
        <v>74.086158260588405</v>
      </c>
      <c r="AL23" s="146">
        <v>79.630378111865497</v>
      </c>
      <c r="AM23" s="147"/>
      <c r="AN23" s="148">
        <v>82.703516003879699</v>
      </c>
      <c r="AO23" s="149">
        <v>87.309204655674094</v>
      </c>
      <c r="AP23" s="150">
        <v>85.006360329776896</v>
      </c>
      <c r="AQ23" s="147"/>
      <c r="AR23" s="151">
        <v>81.166373031268705</v>
      </c>
      <c r="AS23" s="130"/>
      <c r="AT23" s="122">
        <v>21.9371094453744</v>
      </c>
      <c r="AU23" s="123">
        <v>5.4038185580499603</v>
      </c>
      <c r="AV23" s="123">
        <v>11.874770210999101</v>
      </c>
      <c r="AW23" s="123">
        <v>10.6242001028749</v>
      </c>
      <c r="AX23" s="123">
        <v>8.3536460326398103</v>
      </c>
      <c r="AY23" s="124">
        <v>10.965822439701499</v>
      </c>
      <c r="AZ23" s="125"/>
      <c r="BA23" s="126">
        <v>7.0028248653152003</v>
      </c>
      <c r="BB23" s="127">
        <v>-6.4046787788036204</v>
      </c>
      <c r="BC23" s="128">
        <v>-0.32945813114136802</v>
      </c>
      <c r="BD23" s="125"/>
      <c r="BE23" s="129">
        <v>7.3263065040028197</v>
      </c>
      <c r="BF23" s="75"/>
      <c r="BG23" s="76"/>
      <c r="BH23" s="76"/>
      <c r="BI23" s="76"/>
      <c r="BJ23" s="76"/>
      <c r="BK23" s="76"/>
      <c r="BL23" s="76"/>
      <c r="BM23" s="76"/>
      <c r="BN23" s="76"/>
      <c r="BO23" s="76"/>
      <c r="BP23" s="76"/>
      <c r="BQ23" s="76"/>
      <c r="BR23" s="76"/>
    </row>
    <row r="24" spans="1:70" x14ac:dyDescent="0.25">
      <c r="A24" s="35" t="s">
        <v>43</v>
      </c>
      <c r="B24" s="3" t="str">
        <f t="shared" si="0"/>
        <v>Richmond North/Glen Allen, VA</v>
      </c>
      <c r="C24" s="10"/>
      <c r="D24" s="24" t="s">
        <v>16</v>
      </c>
      <c r="E24" s="27" t="s">
        <v>17</v>
      </c>
      <c r="F24" s="3"/>
      <c r="G24" s="152">
        <v>34.258594563986399</v>
      </c>
      <c r="H24" s="147">
        <v>33.826144960362399</v>
      </c>
      <c r="I24" s="147">
        <v>37.977078142695298</v>
      </c>
      <c r="J24" s="147">
        <v>40.955103057757597</v>
      </c>
      <c r="K24" s="147">
        <v>42.643157417893498</v>
      </c>
      <c r="L24" s="153">
        <v>37.932015628538998</v>
      </c>
      <c r="M24" s="147"/>
      <c r="N24" s="154">
        <v>46.410346545866297</v>
      </c>
      <c r="O24" s="155">
        <v>43.783394110985199</v>
      </c>
      <c r="P24" s="156">
        <v>45.096870328425801</v>
      </c>
      <c r="Q24" s="147"/>
      <c r="R24" s="157">
        <v>39.979116971363801</v>
      </c>
      <c r="S24" s="130"/>
      <c r="T24" s="131">
        <v>-12.824588267158701</v>
      </c>
      <c r="U24" s="125">
        <v>-15.8203238687544</v>
      </c>
      <c r="V24" s="125">
        <v>-16.0211352850589</v>
      </c>
      <c r="W24" s="125">
        <v>-10.3647776415936</v>
      </c>
      <c r="X24" s="125">
        <v>-1.7388654288535199</v>
      </c>
      <c r="Y24" s="132">
        <v>-11.2878023072687</v>
      </c>
      <c r="Z24" s="125"/>
      <c r="AA24" s="133">
        <v>-2.2098987995930099</v>
      </c>
      <c r="AB24" s="134">
        <v>-28.033710444864099</v>
      </c>
      <c r="AC24" s="135">
        <v>-16.716999428304099</v>
      </c>
      <c r="AD24" s="125"/>
      <c r="AE24" s="136">
        <v>-13.113285270979899</v>
      </c>
      <c r="AF24" s="75"/>
      <c r="AG24" s="152">
        <v>34.502998867497098</v>
      </c>
      <c r="AH24" s="147">
        <v>48.018217157417801</v>
      </c>
      <c r="AI24" s="147">
        <v>56.347589184597901</v>
      </c>
      <c r="AJ24" s="147">
        <v>54.654460928652298</v>
      </c>
      <c r="AK24" s="147">
        <v>47.6502437712344</v>
      </c>
      <c r="AL24" s="153">
        <v>48.234701981879901</v>
      </c>
      <c r="AM24" s="147"/>
      <c r="AN24" s="154">
        <v>51.198527180067899</v>
      </c>
      <c r="AO24" s="155">
        <v>54.466267270668098</v>
      </c>
      <c r="AP24" s="156">
        <v>52.832397225367998</v>
      </c>
      <c r="AQ24" s="147"/>
      <c r="AR24" s="157">
        <v>49.548329194305097</v>
      </c>
      <c r="AS24" s="130"/>
      <c r="AT24" s="131">
        <v>-4.71152689976135</v>
      </c>
      <c r="AU24" s="125">
        <v>0.65483970655290402</v>
      </c>
      <c r="AV24" s="125">
        <v>3.5551775717140202</v>
      </c>
      <c r="AW24" s="125">
        <v>4.91343340492773</v>
      </c>
      <c r="AX24" s="125">
        <v>4.24370896029113</v>
      </c>
      <c r="AY24" s="132">
        <v>2.1345346520436301</v>
      </c>
      <c r="AZ24" s="125"/>
      <c r="BA24" s="133">
        <v>5.5701013719833199</v>
      </c>
      <c r="BB24" s="134">
        <v>-0.51843628462493796</v>
      </c>
      <c r="BC24" s="135">
        <v>2.34146364431236</v>
      </c>
      <c r="BD24" s="125"/>
      <c r="BE24" s="136">
        <v>2.1974871829246898</v>
      </c>
      <c r="BF24" s="75"/>
      <c r="BG24" s="76"/>
      <c r="BH24" s="76"/>
      <c r="BI24" s="76"/>
      <c r="BJ24" s="76"/>
      <c r="BK24" s="76"/>
      <c r="BL24" s="76"/>
      <c r="BM24" s="76"/>
      <c r="BN24" s="76"/>
      <c r="BO24" s="76"/>
      <c r="BP24" s="76"/>
      <c r="BQ24" s="76"/>
      <c r="BR24" s="76"/>
    </row>
    <row r="25" spans="1:70" x14ac:dyDescent="0.25">
      <c r="A25" s="35" t="s">
        <v>44</v>
      </c>
      <c r="B25" s="3" t="str">
        <f t="shared" si="0"/>
        <v>Richmond West/Midlothian, VA</v>
      </c>
      <c r="C25" s="3"/>
      <c r="D25" s="24" t="s">
        <v>16</v>
      </c>
      <c r="E25" s="27" t="s">
        <v>17</v>
      </c>
      <c r="F25" s="3"/>
      <c r="G25" s="152">
        <v>41.220277945205403</v>
      </c>
      <c r="H25" s="147">
        <v>36.899057260273899</v>
      </c>
      <c r="I25" s="147">
        <v>35.273862671232799</v>
      </c>
      <c r="J25" s="147">
        <v>38.517594075342402</v>
      </c>
      <c r="K25" s="147">
        <v>40.347428767123198</v>
      </c>
      <c r="L25" s="153">
        <v>38.451644143835601</v>
      </c>
      <c r="M25" s="147"/>
      <c r="N25" s="154">
        <v>44.557909726027297</v>
      </c>
      <c r="O25" s="155">
        <v>44.818547226027299</v>
      </c>
      <c r="P25" s="156">
        <v>44.688228476027298</v>
      </c>
      <c r="Q25" s="147"/>
      <c r="R25" s="157">
        <v>40.233525381604601</v>
      </c>
      <c r="S25" s="130"/>
      <c r="T25" s="131">
        <v>-15.2223357935097</v>
      </c>
      <c r="U25" s="125">
        <v>-15.742031431070901</v>
      </c>
      <c r="V25" s="125">
        <v>-24.946609912330601</v>
      </c>
      <c r="W25" s="125">
        <v>-20.776292805794601</v>
      </c>
      <c r="X25" s="125">
        <v>-17.659703037039002</v>
      </c>
      <c r="Y25" s="132">
        <v>-18.889526449127001</v>
      </c>
      <c r="Z25" s="125"/>
      <c r="AA25" s="133">
        <v>-1.711278803818</v>
      </c>
      <c r="AB25" s="134">
        <v>-10.806749976174</v>
      </c>
      <c r="AC25" s="135">
        <v>-6.4928714399667804</v>
      </c>
      <c r="AD25" s="125"/>
      <c r="AE25" s="136">
        <v>-15.3271400039154</v>
      </c>
      <c r="AF25" s="75"/>
      <c r="AG25" s="152">
        <v>37.5054980736301</v>
      </c>
      <c r="AH25" s="147">
        <v>45.026186678082098</v>
      </c>
      <c r="AI25" s="147">
        <v>48.298984460616403</v>
      </c>
      <c r="AJ25" s="147">
        <v>48.275582910958903</v>
      </c>
      <c r="AK25" s="147">
        <v>46.419268056506802</v>
      </c>
      <c r="AL25" s="153">
        <v>45.105104035958902</v>
      </c>
      <c r="AM25" s="147"/>
      <c r="AN25" s="154">
        <v>52.923833125000002</v>
      </c>
      <c r="AO25" s="155">
        <v>57.4004926369863</v>
      </c>
      <c r="AP25" s="156">
        <v>55.162162880993101</v>
      </c>
      <c r="AQ25" s="147"/>
      <c r="AR25" s="157">
        <v>47.978549420254403</v>
      </c>
      <c r="AS25" s="130"/>
      <c r="AT25" s="131">
        <v>-4.8195412780782103</v>
      </c>
      <c r="AU25" s="125">
        <v>-3.9548889640040499</v>
      </c>
      <c r="AV25" s="125">
        <v>-4.6702215991401204</v>
      </c>
      <c r="AW25" s="125">
        <v>-6.2797846981983003</v>
      </c>
      <c r="AX25" s="125">
        <v>-2.2538016194042099</v>
      </c>
      <c r="AY25" s="132">
        <v>-4.4180631592334203</v>
      </c>
      <c r="AZ25" s="125"/>
      <c r="BA25" s="133">
        <v>-0.37775814434231503</v>
      </c>
      <c r="BB25" s="134">
        <v>-3.6838888620335202</v>
      </c>
      <c r="BC25" s="135">
        <v>-2.1257280996827701</v>
      </c>
      <c r="BD25" s="125"/>
      <c r="BE25" s="136">
        <v>-3.6769820168506402</v>
      </c>
      <c r="BF25" s="75"/>
      <c r="BG25" s="76"/>
      <c r="BH25" s="76"/>
      <c r="BI25" s="76"/>
      <c r="BJ25" s="76"/>
      <c r="BK25" s="76"/>
      <c r="BL25" s="76"/>
      <c r="BM25" s="76"/>
      <c r="BN25" s="76"/>
      <c r="BO25" s="76"/>
      <c r="BP25" s="76"/>
      <c r="BQ25" s="76"/>
      <c r="BR25" s="76"/>
    </row>
    <row r="26" spans="1:70" x14ac:dyDescent="0.25">
      <c r="A26" s="21" t="s">
        <v>45</v>
      </c>
      <c r="B26" s="3" t="str">
        <f t="shared" si="0"/>
        <v>Petersburg/Chester, VA</v>
      </c>
      <c r="C26" s="3"/>
      <c r="D26" s="24" t="s">
        <v>16</v>
      </c>
      <c r="E26" s="27" t="s">
        <v>17</v>
      </c>
      <c r="F26" s="3"/>
      <c r="G26" s="152">
        <v>29.073913539505899</v>
      </c>
      <c r="H26" s="147">
        <v>30.632661380350701</v>
      </c>
      <c r="I26" s="147">
        <v>36.7807374316424</v>
      </c>
      <c r="J26" s="147">
        <v>40.196765830661803</v>
      </c>
      <c r="K26" s="147">
        <v>41.011125117857802</v>
      </c>
      <c r="L26" s="153">
        <v>35.5390406600037</v>
      </c>
      <c r="M26" s="147"/>
      <c r="N26" s="154">
        <v>40.934621817838902</v>
      </c>
      <c r="O26" s="155">
        <v>39.733739524797201</v>
      </c>
      <c r="P26" s="156">
        <v>40.334180671318101</v>
      </c>
      <c r="Q26" s="147"/>
      <c r="R26" s="157">
        <v>36.909080663236402</v>
      </c>
      <c r="S26" s="130"/>
      <c r="T26" s="131">
        <v>-9.5166097833500807</v>
      </c>
      <c r="U26" s="125">
        <v>-12.0114558228865</v>
      </c>
      <c r="V26" s="125">
        <v>-7.09160141944957</v>
      </c>
      <c r="W26" s="125">
        <v>11.1017456802404</v>
      </c>
      <c r="X26" s="125">
        <v>12.569243204912</v>
      </c>
      <c r="Y26" s="132">
        <v>-0.81004230542227196</v>
      </c>
      <c r="Z26" s="125"/>
      <c r="AA26" s="133">
        <v>12.2018813811305</v>
      </c>
      <c r="AB26" s="134">
        <v>-0.694742266528802</v>
      </c>
      <c r="AC26" s="135">
        <v>5.4561082828737701</v>
      </c>
      <c r="AD26" s="125"/>
      <c r="AE26" s="136">
        <v>1.0649593706018801</v>
      </c>
      <c r="AF26" s="75"/>
      <c r="AG26" s="152">
        <v>37.849558349047697</v>
      </c>
      <c r="AH26" s="147">
        <v>46.221011969639797</v>
      </c>
      <c r="AI26" s="147">
        <v>49.760237092211902</v>
      </c>
      <c r="AJ26" s="147">
        <v>50.192709211766903</v>
      </c>
      <c r="AK26" s="147">
        <v>46.349200627003498</v>
      </c>
      <c r="AL26" s="153">
        <v>46.074543449933898</v>
      </c>
      <c r="AM26" s="147"/>
      <c r="AN26" s="154">
        <v>45.568958664906603</v>
      </c>
      <c r="AO26" s="155">
        <v>42.895223038845899</v>
      </c>
      <c r="AP26" s="156">
        <v>44.232090851876201</v>
      </c>
      <c r="AQ26" s="147"/>
      <c r="AR26" s="157">
        <v>45.548128421917497</v>
      </c>
      <c r="AS26" s="130"/>
      <c r="AT26" s="131">
        <v>11.369822004833701</v>
      </c>
      <c r="AU26" s="125">
        <v>14.837949056118299</v>
      </c>
      <c r="AV26" s="125">
        <v>14.021451830103899</v>
      </c>
      <c r="AW26" s="125">
        <v>17.372004720812601</v>
      </c>
      <c r="AX26" s="125">
        <v>18.312163321455799</v>
      </c>
      <c r="AY26" s="132">
        <v>15.2932239146285</v>
      </c>
      <c r="AZ26" s="125"/>
      <c r="BA26" s="133">
        <v>20.0220164787088</v>
      </c>
      <c r="BB26" s="134">
        <v>10.7721545481762</v>
      </c>
      <c r="BC26" s="135">
        <v>15.3514539991726</v>
      </c>
      <c r="BD26" s="125"/>
      <c r="BE26" s="136">
        <v>15.3093744845341</v>
      </c>
      <c r="BF26" s="75"/>
      <c r="BG26" s="76"/>
      <c r="BH26" s="76"/>
      <c r="BI26" s="76"/>
      <c r="BJ26" s="76"/>
      <c r="BK26" s="76"/>
      <c r="BL26" s="76"/>
      <c r="BM26" s="76"/>
      <c r="BN26" s="76"/>
      <c r="BO26" s="76"/>
      <c r="BP26" s="76"/>
      <c r="BQ26" s="76"/>
      <c r="BR26" s="76"/>
    </row>
    <row r="27" spans="1:70" x14ac:dyDescent="0.25">
      <c r="A27" s="21" t="s">
        <v>97</v>
      </c>
      <c r="B27" s="117" t="s">
        <v>70</v>
      </c>
      <c r="C27" s="3"/>
      <c r="D27" s="24" t="s">
        <v>16</v>
      </c>
      <c r="E27" s="27" t="s">
        <v>17</v>
      </c>
      <c r="F27" s="3"/>
      <c r="G27" s="152">
        <v>29.715827914477401</v>
      </c>
      <c r="H27" s="147">
        <v>30.495061124694299</v>
      </c>
      <c r="I27" s="147">
        <v>43.384694896738203</v>
      </c>
      <c r="J27" s="147">
        <v>55.517711595484499</v>
      </c>
      <c r="K27" s="147">
        <v>56.816767934245398</v>
      </c>
      <c r="L27" s="153">
        <v>43.186012693127999</v>
      </c>
      <c r="M27" s="147"/>
      <c r="N27" s="154">
        <v>59.107612235342998</v>
      </c>
      <c r="O27" s="155">
        <v>53.704091452946898</v>
      </c>
      <c r="P27" s="156">
        <v>56.405851844144998</v>
      </c>
      <c r="Q27" s="147"/>
      <c r="R27" s="157">
        <v>46.963109593418501</v>
      </c>
      <c r="S27" s="130"/>
      <c r="T27" s="131">
        <v>-16.528955573954999</v>
      </c>
      <c r="U27" s="125">
        <v>-28.271373886880198</v>
      </c>
      <c r="V27" s="125">
        <v>-15.0519298257404</v>
      </c>
      <c r="W27" s="125">
        <v>8.6901341382940505</v>
      </c>
      <c r="X27" s="125">
        <v>15.802945115335699</v>
      </c>
      <c r="Y27" s="132">
        <v>-5.8426210695153902</v>
      </c>
      <c r="Z27" s="125"/>
      <c r="AA27" s="133">
        <v>23.600464221027799</v>
      </c>
      <c r="AB27" s="134">
        <v>2.9916180257288798</v>
      </c>
      <c r="AC27" s="135">
        <v>12.850466516774899</v>
      </c>
      <c r="AD27" s="125"/>
      <c r="AE27" s="136">
        <v>-0.16786339723274499</v>
      </c>
      <c r="AF27" s="75"/>
      <c r="AG27" s="152">
        <v>33.173567790223203</v>
      </c>
      <c r="AH27" s="147">
        <v>43.8552736557602</v>
      </c>
      <c r="AI27" s="147">
        <v>48.715813950466398</v>
      </c>
      <c r="AJ27" s="147">
        <v>49.460029626549499</v>
      </c>
      <c r="AK27" s="147">
        <v>47.577279165258901</v>
      </c>
      <c r="AL27" s="153">
        <v>44.5563928376517</v>
      </c>
      <c r="AM27" s="147"/>
      <c r="AN27" s="154">
        <v>51.847579588866601</v>
      </c>
      <c r="AO27" s="155">
        <v>47.935910496634499</v>
      </c>
      <c r="AP27" s="156">
        <v>49.8917450427505</v>
      </c>
      <c r="AQ27" s="147"/>
      <c r="AR27" s="157">
        <v>46.080779181965603</v>
      </c>
      <c r="AS27" s="130"/>
      <c r="AT27" s="131">
        <v>2.0534580427749902</v>
      </c>
      <c r="AU27" s="125">
        <v>2.0726187358674601</v>
      </c>
      <c r="AV27" s="125">
        <v>4.5946477160860502</v>
      </c>
      <c r="AW27" s="125">
        <v>7.9696460314555999</v>
      </c>
      <c r="AX27" s="125">
        <v>11.9900752489394</v>
      </c>
      <c r="AY27" s="132">
        <v>5.9154988068133196</v>
      </c>
      <c r="AZ27" s="125"/>
      <c r="BA27" s="133">
        <v>12.2156780226032</v>
      </c>
      <c r="BB27" s="134">
        <v>0.53607941257201697</v>
      </c>
      <c r="BC27" s="135">
        <v>6.2840183037800204</v>
      </c>
      <c r="BD27" s="125"/>
      <c r="BE27" s="136">
        <v>6.0278386958176</v>
      </c>
      <c r="BF27" s="75"/>
      <c r="BG27" s="76"/>
      <c r="BH27" s="76"/>
      <c r="BI27" s="76"/>
      <c r="BJ27" s="76"/>
      <c r="BK27" s="76"/>
      <c r="BL27" s="76"/>
      <c r="BM27" s="76"/>
      <c r="BN27" s="76"/>
      <c r="BO27" s="76"/>
      <c r="BP27" s="76"/>
      <c r="BQ27" s="76"/>
      <c r="BR27" s="76"/>
    </row>
    <row r="28" spans="1:70" x14ac:dyDescent="0.25">
      <c r="A28" s="21" t="s">
        <v>47</v>
      </c>
      <c r="B28" s="3" t="str">
        <f t="shared" si="0"/>
        <v>Roanoke, VA</v>
      </c>
      <c r="C28" s="3"/>
      <c r="D28" s="24" t="s">
        <v>16</v>
      </c>
      <c r="E28" s="27" t="s">
        <v>17</v>
      </c>
      <c r="F28" s="3"/>
      <c r="G28" s="152">
        <v>31.1671910946196</v>
      </c>
      <c r="H28" s="147">
        <v>33.236259740259698</v>
      </c>
      <c r="I28" s="147">
        <v>47.853790352504603</v>
      </c>
      <c r="J28" s="147">
        <v>53.145688311688303</v>
      </c>
      <c r="K28" s="147">
        <v>57.097315398886799</v>
      </c>
      <c r="L28" s="153">
        <v>44.500048979591803</v>
      </c>
      <c r="M28" s="147"/>
      <c r="N28" s="154">
        <v>61.3830519480519</v>
      </c>
      <c r="O28" s="155">
        <v>51.048894248608498</v>
      </c>
      <c r="P28" s="156">
        <v>56.215973098330203</v>
      </c>
      <c r="Q28" s="147"/>
      <c r="R28" s="157">
        <v>47.8474558706599</v>
      </c>
      <c r="S28" s="130"/>
      <c r="T28" s="131">
        <v>-35.823453385438398</v>
      </c>
      <c r="U28" s="125">
        <v>-41.716144030521797</v>
      </c>
      <c r="V28" s="125">
        <v>-15.443998849567301</v>
      </c>
      <c r="W28" s="125">
        <v>-0.83584210675666704</v>
      </c>
      <c r="X28" s="125">
        <v>8.2292938181695305</v>
      </c>
      <c r="Y28" s="132">
        <v>-17.142402297560601</v>
      </c>
      <c r="Z28" s="125"/>
      <c r="AA28" s="133">
        <v>22.775946989143499</v>
      </c>
      <c r="AB28" s="134">
        <v>-14.3150966744149</v>
      </c>
      <c r="AC28" s="135">
        <v>2.6087418428419902</v>
      </c>
      <c r="AD28" s="125"/>
      <c r="AE28" s="136">
        <v>-11.418619035612499</v>
      </c>
      <c r="AF28" s="75"/>
      <c r="AG28" s="152">
        <v>39.436371521335801</v>
      </c>
      <c r="AH28" s="147">
        <v>50.831755102040802</v>
      </c>
      <c r="AI28" s="147">
        <v>52.786291280148397</v>
      </c>
      <c r="AJ28" s="147">
        <v>56.363719851576903</v>
      </c>
      <c r="AK28" s="147">
        <v>56.516228200371003</v>
      </c>
      <c r="AL28" s="153">
        <v>51.186873191094598</v>
      </c>
      <c r="AM28" s="147"/>
      <c r="AN28" s="154">
        <v>59.2617082560296</v>
      </c>
      <c r="AO28" s="155">
        <v>51.5417880333951</v>
      </c>
      <c r="AP28" s="156">
        <v>55.4017481447124</v>
      </c>
      <c r="AQ28" s="147"/>
      <c r="AR28" s="157">
        <v>52.391123177842502</v>
      </c>
      <c r="AS28" s="130"/>
      <c r="AT28" s="131">
        <v>5.4233205932763902</v>
      </c>
      <c r="AU28" s="125">
        <v>4.2577451924397201</v>
      </c>
      <c r="AV28" s="125">
        <v>1.97307484942178</v>
      </c>
      <c r="AW28" s="125">
        <v>11.735036129496599</v>
      </c>
      <c r="AX28" s="125">
        <v>22.897670221606202</v>
      </c>
      <c r="AY28" s="132">
        <v>9.2061550872957092</v>
      </c>
      <c r="AZ28" s="125"/>
      <c r="BA28" s="133">
        <v>10.435328408636501</v>
      </c>
      <c r="BB28" s="134">
        <v>-5.6024549448204901</v>
      </c>
      <c r="BC28" s="135">
        <v>2.34689644986249</v>
      </c>
      <c r="BD28" s="125"/>
      <c r="BE28" s="136">
        <v>7.0387443420961802</v>
      </c>
      <c r="BF28" s="75"/>
      <c r="BG28" s="76"/>
      <c r="BH28" s="76"/>
      <c r="BI28" s="76"/>
      <c r="BJ28" s="76"/>
      <c r="BK28" s="76"/>
      <c r="BL28" s="76"/>
      <c r="BM28" s="76"/>
      <c r="BN28" s="76"/>
      <c r="BO28" s="76"/>
      <c r="BP28" s="76"/>
      <c r="BQ28" s="76"/>
      <c r="BR28" s="76"/>
    </row>
    <row r="29" spans="1:70" x14ac:dyDescent="0.25">
      <c r="A29" s="21" t="s">
        <v>48</v>
      </c>
      <c r="B29" s="3" t="str">
        <f t="shared" si="0"/>
        <v>Charlottesville, VA</v>
      </c>
      <c r="C29" s="3"/>
      <c r="D29" s="24" t="s">
        <v>16</v>
      </c>
      <c r="E29" s="27" t="s">
        <v>17</v>
      </c>
      <c r="F29" s="3"/>
      <c r="G29" s="152">
        <v>40.922404712404699</v>
      </c>
      <c r="H29" s="147">
        <v>40.528747978747901</v>
      </c>
      <c r="I29" s="147">
        <v>53.309503349503302</v>
      </c>
      <c r="J29" s="147">
        <v>74.662843612843602</v>
      </c>
      <c r="K29" s="147">
        <v>66.988900438900401</v>
      </c>
      <c r="L29" s="153">
        <v>55.282480018480001</v>
      </c>
      <c r="M29" s="147"/>
      <c r="N29" s="154">
        <v>67.140314160314105</v>
      </c>
      <c r="O29" s="155">
        <v>72.908274428274396</v>
      </c>
      <c r="P29" s="156">
        <v>70.024294294294194</v>
      </c>
      <c r="Q29" s="147"/>
      <c r="R29" s="157">
        <v>59.494426954426899</v>
      </c>
      <c r="S29" s="130"/>
      <c r="T29" s="131">
        <v>0.89363257735565205</v>
      </c>
      <c r="U29" s="125">
        <v>-20.5183822127184</v>
      </c>
      <c r="V29" s="125">
        <v>-27.835713094347501</v>
      </c>
      <c r="W29" s="125">
        <v>-6.78699974955844</v>
      </c>
      <c r="X29" s="125">
        <v>-3.7700802841365602</v>
      </c>
      <c r="Y29" s="132">
        <v>-12.2879756850696</v>
      </c>
      <c r="Z29" s="125"/>
      <c r="AA29" s="133">
        <v>-2.8806697949355402</v>
      </c>
      <c r="AB29" s="134">
        <v>-8.2132678673993205</v>
      </c>
      <c r="AC29" s="135">
        <v>-5.7318330724915798</v>
      </c>
      <c r="AD29" s="125"/>
      <c r="AE29" s="136">
        <v>-10.187465990459399</v>
      </c>
      <c r="AF29" s="75"/>
      <c r="AG29" s="152">
        <v>44.731555209055202</v>
      </c>
      <c r="AH29" s="147">
        <v>55.458366828366799</v>
      </c>
      <c r="AI29" s="147">
        <v>65.258221298221201</v>
      </c>
      <c r="AJ29" s="147">
        <v>67.289629822129797</v>
      </c>
      <c r="AK29" s="147">
        <v>62.393124855624798</v>
      </c>
      <c r="AL29" s="153">
        <v>59.026179602679598</v>
      </c>
      <c r="AM29" s="147"/>
      <c r="AN29" s="154">
        <v>68.611080503580496</v>
      </c>
      <c r="AO29" s="155">
        <v>75.744062139062095</v>
      </c>
      <c r="AP29" s="156">
        <v>72.177571321321295</v>
      </c>
      <c r="AQ29" s="147"/>
      <c r="AR29" s="157">
        <v>62.78372009372</v>
      </c>
      <c r="AS29" s="130"/>
      <c r="AT29" s="131">
        <v>10.3313186945173</v>
      </c>
      <c r="AU29" s="125">
        <v>-2.7963067690719199</v>
      </c>
      <c r="AV29" s="125">
        <v>-3.9529559073267899</v>
      </c>
      <c r="AW29" s="125">
        <v>-1.7776644536349699</v>
      </c>
      <c r="AX29" s="125">
        <v>-3.20970212495045</v>
      </c>
      <c r="AY29" s="132">
        <v>-1.13210544557717</v>
      </c>
      <c r="AZ29" s="125"/>
      <c r="BA29" s="133">
        <v>5.0772139411454296</v>
      </c>
      <c r="BB29" s="134">
        <v>7.0402416647825001</v>
      </c>
      <c r="BC29" s="135">
        <v>6.0981617560558101</v>
      </c>
      <c r="BD29" s="125"/>
      <c r="BE29" s="136">
        <v>1.1316033356592601</v>
      </c>
      <c r="BF29" s="75"/>
      <c r="BG29" s="76"/>
      <c r="BH29" s="76"/>
      <c r="BI29" s="76"/>
      <c r="BJ29" s="76"/>
      <c r="BK29" s="76"/>
      <c r="BL29" s="76"/>
      <c r="BM29" s="76"/>
      <c r="BN29" s="76"/>
      <c r="BO29" s="76"/>
      <c r="BP29" s="76"/>
      <c r="BQ29" s="76"/>
      <c r="BR29" s="76"/>
    </row>
    <row r="30" spans="1:70" x14ac:dyDescent="0.25">
      <c r="A30" s="21" t="s">
        <v>49</v>
      </c>
      <c r="B30" t="s">
        <v>72</v>
      </c>
      <c r="C30" s="3"/>
      <c r="D30" s="24" t="s">
        <v>16</v>
      </c>
      <c r="E30" s="27" t="s">
        <v>17</v>
      </c>
      <c r="F30" s="3"/>
      <c r="G30" s="152">
        <v>25.8542291077014</v>
      </c>
      <c r="H30" s="147">
        <v>26.976833010576399</v>
      </c>
      <c r="I30" s="147">
        <v>43.5072456427826</v>
      </c>
      <c r="J30" s="147">
        <v>51.717056457619499</v>
      </c>
      <c r="K30" s="147">
        <v>52.072931625204802</v>
      </c>
      <c r="L30" s="153">
        <v>40.025659168776897</v>
      </c>
      <c r="M30" s="147"/>
      <c r="N30" s="154">
        <v>50.631234917324498</v>
      </c>
      <c r="O30" s="155">
        <v>45.527439296886598</v>
      </c>
      <c r="P30" s="156">
        <v>48.079337107105601</v>
      </c>
      <c r="Q30" s="147"/>
      <c r="R30" s="157">
        <v>42.326710008299401</v>
      </c>
      <c r="S30" s="130"/>
      <c r="T30" s="131">
        <v>-15.438757619538</v>
      </c>
      <c r="U30" s="125">
        <v>-38.978666326214501</v>
      </c>
      <c r="V30" s="125">
        <v>-23.123915721836099</v>
      </c>
      <c r="W30" s="125">
        <v>-9.2270808765803203</v>
      </c>
      <c r="X30" s="125">
        <v>0.490827681762873</v>
      </c>
      <c r="Y30" s="132">
        <v>-16.672270056460299</v>
      </c>
      <c r="Z30" s="125"/>
      <c r="AA30" s="133">
        <v>1.35085345221382</v>
      </c>
      <c r="AB30" s="134">
        <v>-10.979625929177301</v>
      </c>
      <c r="AC30" s="135">
        <v>-4.8867306398918302</v>
      </c>
      <c r="AD30" s="125"/>
      <c r="AE30" s="136">
        <v>-13.1808692990995</v>
      </c>
      <c r="AF30" s="75"/>
      <c r="AG30" s="152">
        <v>28.910186205869199</v>
      </c>
      <c r="AH30" s="147">
        <v>42.108527111574503</v>
      </c>
      <c r="AI30" s="147">
        <v>48.774757187546498</v>
      </c>
      <c r="AJ30" s="147">
        <v>49.7648212423655</v>
      </c>
      <c r="AK30" s="147">
        <v>46.020663265306098</v>
      </c>
      <c r="AL30" s="153">
        <v>43.115791002532298</v>
      </c>
      <c r="AM30" s="147"/>
      <c r="AN30" s="154">
        <v>48.5228638462684</v>
      </c>
      <c r="AO30" s="155">
        <v>43.683615373156499</v>
      </c>
      <c r="AP30" s="156">
        <v>46.103239609712404</v>
      </c>
      <c r="AQ30" s="147"/>
      <c r="AR30" s="157">
        <v>43.969347747440899</v>
      </c>
      <c r="AS30" s="130"/>
      <c r="AT30" s="131">
        <v>-10.6885632411513</v>
      </c>
      <c r="AU30" s="125">
        <v>-9.1826607819851809</v>
      </c>
      <c r="AV30" s="125">
        <v>-6.1003464268928296</v>
      </c>
      <c r="AW30" s="125">
        <v>-2.82123368938566</v>
      </c>
      <c r="AX30" s="125">
        <v>8.8724439270445892</v>
      </c>
      <c r="AY30" s="132">
        <v>-3.8279047133114101</v>
      </c>
      <c r="AZ30" s="125"/>
      <c r="BA30" s="133">
        <v>1.6032973541043001</v>
      </c>
      <c r="BB30" s="134">
        <v>-5.1582227050482397</v>
      </c>
      <c r="BC30" s="135">
        <v>-1.7162843244125201</v>
      </c>
      <c r="BD30" s="125"/>
      <c r="BE30" s="136">
        <v>-3.2048859998998802</v>
      </c>
      <c r="BF30" s="75"/>
      <c r="BG30" s="76"/>
      <c r="BH30" s="76"/>
      <c r="BI30" s="76"/>
      <c r="BJ30" s="76"/>
      <c r="BK30" s="76"/>
      <c r="BL30" s="76"/>
      <c r="BM30" s="76"/>
      <c r="BN30" s="76"/>
      <c r="BO30" s="76"/>
      <c r="BP30" s="76"/>
      <c r="BQ30" s="76"/>
      <c r="BR30" s="76"/>
    </row>
    <row r="31" spans="1:70" x14ac:dyDescent="0.25">
      <c r="A31" s="21" t="s">
        <v>50</v>
      </c>
      <c r="B31" s="3" t="str">
        <f t="shared" si="0"/>
        <v>Staunton &amp; Harrisonburg, VA</v>
      </c>
      <c r="C31" s="3"/>
      <c r="D31" s="24" t="s">
        <v>16</v>
      </c>
      <c r="E31" s="27" t="s">
        <v>17</v>
      </c>
      <c r="F31" s="3"/>
      <c r="G31" s="152">
        <v>27.431893597835799</v>
      </c>
      <c r="H31" s="147">
        <v>30.743311091073</v>
      </c>
      <c r="I31" s="147">
        <v>50.723978358881801</v>
      </c>
      <c r="J31" s="147">
        <v>58.9997547339945</v>
      </c>
      <c r="K31" s="147">
        <v>58.932553651938598</v>
      </c>
      <c r="L31" s="153">
        <v>45.366298286744801</v>
      </c>
      <c r="M31" s="147"/>
      <c r="N31" s="154">
        <v>63.265615870153198</v>
      </c>
      <c r="O31" s="155">
        <v>60.937408476104501</v>
      </c>
      <c r="P31" s="156">
        <v>62.101512173128903</v>
      </c>
      <c r="Q31" s="147"/>
      <c r="R31" s="157">
        <v>50.147787968568799</v>
      </c>
      <c r="S31" s="130"/>
      <c r="T31" s="131">
        <v>-24.1648193333276</v>
      </c>
      <c r="U31" s="125">
        <v>-39.869206810747002</v>
      </c>
      <c r="V31" s="125">
        <v>-18.607825223226701</v>
      </c>
      <c r="W31" s="125">
        <v>-6.46051103099619</v>
      </c>
      <c r="X31" s="125">
        <v>-0.25123155566731697</v>
      </c>
      <c r="Y31" s="132">
        <v>-16.537517077546699</v>
      </c>
      <c r="Z31" s="125"/>
      <c r="AA31" s="133">
        <v>12.5994128337842</v>
      </c>
      <c r="AB31" s="134">
        <v>4.7616581646003899</v>
      </c>
      <c r="AC31" s="135">
        <v>8.6126400789028299</v>
      </c>
      <c r="AD31" s="125"/>
      <c r="AE31" s="136">
        <v>-9.0891998879600902</v>
      </c>
      <c r="AF31" s="75"/>
      <c r="AG31" s="152">
        <v>25.9276167718665</v>
      </c>
      <c r="AH31" s="147">
        <v>35.747470243462502</v>
      </c>
      <c r="AI31" s="147">
        <v>42.114035166816898</v>
      </c>
      <c r="AJ31" s="147">
        <v>45.387133453561702</v>
      </c>
      <c r="AK31" s="147">
        <v>45.128426059512996</v>
      </c>
      <c r="AL31" s="153">
        <v>38.860936339044102</v>
      </c>
      <c r="AM31" s="147"/>
      <c r="AN31" s="154">
        <v>55.177098286744801</v>
      </c>
      <c r="AO31" s="155">
        <v>48.725195671776298</v>
      </c>
      <c r="AP31" s="156">
        <v>51.9511469792605</v>
      </c>
      <c r="AQ31" s="147"/>
      <c r="AR31" s="157">
        <v>42.600996521963097</v>
      </c>
      <c r="AS31" s="130"/>
      <c r="AT31" s="131">
        <v>-21.983386575509101</v>
      </c>
      <c r="AU31" s="125">
        <v>-23.103374580121901</v>
      </c>
      <c r="AV31" s="125">
        <v>-19.065032035726201</v>
      </c>
      <c r="AW31" s="125">
        <v>-10.8354827771263</v>
      </c>
      <c r="AX31" s="125">
        <v>-5.0396574113578501</v>
      </c>
      <c r="AY31" s="132">
        <v>-15.586388699413201</v>
      </c>
      <c r="AZ31" s="125"/>
      <c r="BA31" s="133">
        <v>0.52699448517428904</v>
      </c>
      <c r="BB31" s="134">
        <v>-6.8552693879846203</v>
      </c>
      <c r="BC31" s="135">
        <v>-3.0754198159682802</v>
      </c>
      <c r="BD31" s="125"/>
      <c r="BE31" s="136">
        <v>-11.611163179156399</v>
      </c>
      <c r="BF31" s="75"/>
      <c r="BG31" s="76"/>
      <c r="BH31" s="76"/>
      <c r="BI31" s="76"/>
      <c r="BJ31" s="76"/>
      <c r="BK31" s="76"/>
      <c r="BL31" s="76"/>
      <c r="BM31" s="76"/>
      <c r="BN31" s="76"/>
      <c r="BO31" s="76"/>
      <c r="BP31" s="76"/>
      <c r="BQ31" s="76"/>
      <c r="BR31" s="76"/>
    </row>
    <row r="32" spans="1:70" x14ac:dyDescent="0.25">
      <c r="A32" s="21" t="s">
        <v>51</v>
      </c>
      <c r="B32" s="3" t="str">
        <f t="shared" si="0"/>
        <v>Blacksburg &amp; Wytheville, VA</v>
      </c>
      <c r="C32" s="3"/>
      <c r="D32" s="24" t="s">
        <v>16</v>
      </c>
      <c r="E32" s="27" t="s">
        <v>17</v>
      </c>
      <c r="F32" s="3"/>
      <c r="G32" s="152">
        <v>15.804504201680601</v>
      </c>
      <c r="H32" s="147">
        <v>21.039346405228699</v>
      </c>
      <c r="I32" s="147">
        <v>36.763734827264201</v>
      </c>
      <c r="J32" s="147">
        <v>42.391749766573199</v>
      </c>
      <c r="K32" s="147">
        <v>40.353144724556401</v>
      </c>
      <c r="L32" s="153">
        <v>31.270495985060599</v>
      </c>
      <c r="M32" s="147"/>
      <c r="N32" s="154">
        <v>37.341803921568598</v>
      </c>
      <c r="O32" s="155">
        <v>35.025535014005598</v>
      </c>
      <c r="P32" s="156">
        <v>36.183669467787098</v>
      </c>
      <c r="Q32" s="147"/>
      <c r="R32" s="157">
        <v>32.674259837268202</v>
      </c>
      <c r="S32" s="130"/>
      <c r="T32" s="131">
        <v>-41.302471850131397</v>
      </c>
      <c r="U32" s="125">
        <v>-43.8606534149854</v>
      </c>
      <c r="V32" s="125">
        <v>-18.9460637526991</v>
      </c>
      <c r="W32" s="125">
        <v>-3.2599566681171401</v>
      </c>
      <c r="X32" s="125">
        <v>1.8709048316036001</v>
      </c>
      <c r="Y32" s="132">
        <v>-19.068770051825201</v>
      </c>
      <c r="Z32" s="125"/>
      <c r="AA32" s="133">
        <v>3.6013391734826601</v>
      </c>
      <c r="AB32" s="134">
        <v>-0.92204360320451095</v>
      </c>
      <c r="AC32" s="135">
        <v>1.3615773654468799</v>
      </c>
      <c r="AD32" s="125"/>
      <c r="AE32" s="136">
        <v>-13.555117507121</v>
      </c>
      <c r="AF32" s="75"/>
      <c r="AG32" s="152">
        <v>22.259196078431302</v>
      </c>
      <c r="AH32" s="147">
        <v>31.565838468720798</v>
      </c>
      <c r="AI32" s="147">
        <v>39.720605975723601</v>
      </c>
      <c r="AJ32" s="147">
        <v>40.524628384687198</v>
      </c>
      <c r="AK32" s="147">
        <v>49.113654995331402</v>
      </c>
      <c r="AL32" s="153">
        <v>36.6367847805788</v>
      </c>
      <c r="AM32" s="147"/>
      <c r="AN32" s="154">
        <v>47.1675527544351</v>
      </c>
      <c r="AO32" s="155">
        <v>34.361112978524702</v>
      </c>
      <c r="AP32" s="156">
        <v>40.764332866479897</v>
      </c>
      <c r="AQ32" s="147"/>
      <c r="AR32" s="157">
        <v>37.816084233693402</v>
      </c>
      <c r="AS32" s="130"/>
      <c r="AT32" s="131">
        <v>-11.6196464438041</v>
      </c>
      <c r="AU32" s="125">
        <v>-11.138582335945401</v>
      </c>
      <c r="AV32" s="125">
        <v>-1.1230573574743601</v>
      </c>
      <c r="AW32" s="125">
        <v>0.286477862344095</v>
      </c>
      <c r="AX32" s="125">
        <v>7.636501821225</v>
      </c>
      <c r="AY32" s="132">
        <v>-1.99772675407793</v>
      </c>
      <c r="AZ32" s="125"/>
      <c r="BA32" s="133">
        <v>10.687831186472</v>
      </c>
      <c r="BB32" s="134">
        <v>-3.4938546525141598</v>
      </c>
      <c r="BC32" s="135">
        <v>4.2322983742400497</v>
      </c>
      <c r="BD32" s="125"/>
      <c r="BE32" s="136">
        <v>-0.15993306417762901</v>
      </c>
      <c r="BF32" s="75"/>
      <c r="BG32" s="76"/>
      <c r="BH32" s="76"/>
      <c r="BI32" s="76"/>
      <c r="BJ32" s="76"/>
      <c r="BK32" s="76"/>
      <c r="BL32" s="76"/>
      <c r="BM32" s="76"/>
      <c r="BN32" s="76"/>
      <c r="BO32" s="76"/>
      <c r="BP32" s="76"/>
      <c r="BQ32" s="76"/>
      <c r="BR32" s="76"/>
    </row>
    <row r="33" spans="1:70" x14ac:dyDescent="0.25">
      <c r="A33" s="21" t="s">
        <v>52</v>
      </c>
      <c r="B33" s="3" t="str">
        <f t="shared" si="0"/>
        <v>Lynchburg, VA</v>
      </c>
      <c r="C33" s="3"/>
      <c r="D33" s="24" t="s">
        <v>16</v>
      </c>
      <c r="E33" s="27" t="s">
        <v>17</v>
      </c>
      <c r="F33" s="3"/>
      <c r="G33" s="152">
        <v>26.2702107279693</v>
      </c>
      <c r="H33" s="147">
        <v>25.813939974457199</v>
      </c>
      <c r="I33" s="147">
        <v>29.490325670497999</v>
      </c>
      <c r="J33" s="147">
        <v>36.2645817369093</v>
      </c>
      <c r="K33" s="147">
        <v>37.782535121328202</v>
      </c>
      <c r="L33" s="153">
        <v>31.1243186462324</v>
      </c>
      <c r="M33" s="147"/>
      <c r="N33" s="154">
        <v>36.811404853128899</v>
      </c>
      <c r="O33" s="155">
        <v>40.176727330779002</v>
      </c>
      <c r="P33" s="156">
        <v>38.494066091953997</v>
      </c>
      <c r="Q33" s="147"/>
      <c r="R33" s="157">
        <v>33.229960773581404</v>
      </c>
      <c r="S33" s="130"/>
      <c r="T33" s="131">
        <v>-38.147764294280996</v>
      </c>
      <c r="U33" s="125">
        <v>-28.675793713652599</v>
      </c>
      <c r="V33" s="125">
        <v>-29.035020066641199</v>
      </c>
      <c r="W33" s="125">
        <v>-7.2440847447131604</v>
      </c>
      <c r="X33" s="125">
        <v>2.0643743501197802</v>
      </c>
      <c r="Y33" s="132">
        <v>-20.7371962249915</v>
      </c>
      <c r="Z33" s="125"/>
      <c r="AA33" s="133">
        <v>-3.7369020100524901</v>
      </c>
      <c r="AB33" s="134">
        <v>-10.945981743820001</v>
      </c>
      <c r="AC33" s="135">
        <v>-7.6387201652571202</v>
      </c>
      <c r="AD33" s="125"/>
      <c r="AE33" s="136">
        <v>-16.833507985285401</v>
      </c>
      <c r="AF33" s="75"/>
      <c r="AG33" s="152">
        <v>28.585579501915699</v>
      </c>
      <c r="AH33" s="147">
        <v>43.835262611749599</v>
      </c>
      <c r="AI33" s="147">
        <v>51.205033524904202</v>
      </c>
      <c r="AJ33" s="147">
        <v>49.193673371647499</v>
      </c>
      <c r="AK33" s="147">
        <v>43.415200351213201</v>
      </c>
      <c r="AL33" s="153">
        <v>43.246949872286002</v>
      </c>
      <c r="AM33" s="147"/>
      <c r="AN33" s="154">
        <v>50.1298435504469</v>
      </c>
      <c r="AO33" s="155">
        <v>44.321977969348602</v>
      </c>
      <c r="AP33" s="156">
        <v>47.225910759897801</v>
      </c>
      <c r="AQ33" s="147"/>
      <c r="AR33" s="157">
        <v>44.383795840175097</v>
      </c>
      <c r="AS33" s="130"/>
      <c r="AT33" s="131">
        <v>-16.339147213722899</v>
      </c>
      <c r="AU33" s="125">
        <v>-0.52956026524741695</v>
      </c>
      <c r="AV33" s="125">
        <v>4.4745939985204997</v>
      </c>
      <c r="AW33" s="125">
        <v>9.0628696255838896</v>
      </c>
      <c r="AX33" s="125">
        <v>8.24116656674971</v>
      </c>
      <c r="AY33" s="132">
        <v>1.77454401091097</v>
      </c>
      <c r="AZ33" s="125"/>
      <c r="BA33" s="133">
        <v>6.6481099181884202</v>
      </c>
      <c r="BB33" s="134">
        <v>-11.722512119027501</v>
      </c>
      <c r="BC33" s="135">
        <v>-2.8398107321124102</v>
      </c>
      <c r="BD33" s="125"/>
      <c r="BE33" s="136">
        <v>0.32602536425452899</v>
      </c>
      <c r="BF33" s="75"/>
      <c r="BG33" s="76"/>
      <c r="BH33" s="76"/>
      <c r="BI33" s="76"/>
      <c r="BJ33" s="76"/>
      <c r="BK33" s="76"/>
      <c r="BL33" s="76"/>
      <c r="BM33" s="76"/>
      <c r="BN33" s="76"/>
      <c r="BO33" s="76"/>
      <c r="BP33" s="76"/>
      <c r="BQ33" s="76"/>
      <c r="BR33" s="76"/>
    </row>
    <row r="34" spans="1:70" x14ac:dyDescent="0.25">
      <c r="A34" s="21" t="s">
        <v>77</v>
      </c>
      <c r="B34" s="3" t="str">
        <f t="shared" si="0"/>
        <v>Central Virginia</v>
      </c>
      <c r="C34" s="3"/>
      <c r="D34" s="24" t="s">
        <v>16</v>
      </c>
      <c r="E34" s="27" t="s">
        <v>17</v>
      </c>
      <c r="F34" s="3"/>
      <c r="G34" s="152">
        <v>34.7852255112522</v>
      </c>
      <c r="H34" s="147">
        <v>34.568016932797903</v>
      </c>
      <c r="I34" s="147">
        <v>39.917813988234101</v>
      </c>
      <c r="J34" s="147">
        <v>46.847870949668497</v>
      </c>
      <c r="K34" s="147">
        <v>47.494311015656599</v>
      </c>
      <c r="L34" s="153">
        <v>40.722647679521799</v>
      </c>
      <c r="M34" s="147"/>
      <c r="N34" s="154">
        <v>49.659932144302303</v>
      </c>
      <c r="O34" s="155">
        <v>49.314171257820497</v>
      </c>
      <c r="P34" s="156">
        <v>49.487051701061397</v>
      </c>
      <c r="Q34" s="147"/>
      <c r="R34" s="157">
        <v>43.226763114247397</v>
      </c>
      <c r="S34" s="130"/>
      <c r="T34" s="131">
        <v>-13.3555916544341</v>
      </c>
      <c r="U34" s="125">
        <v>-16.678054026601899</v>
      </c>
      <c r="V34" s="125">
        <v>-18.5998268980162</v>
      </c>
      <c r="W34" s="125">
        <v>-6.0602555226823602</v>
      </c>
      <c r="X34" s="125">
        <v>0.32429859236020597</v>
      </c>
      <c r="Y34" s="132">
        <v>-10.6506039997432</v>
      </c>
      <c r="Z34" s="125"/>
      <c r="AA34" s="133">
        <v>-1.4210294812913</v>
      </c>
      <c r="AB34" s="134">
        <v>-19.747180726049798</v>
      </c>
      <c r="AC34" s="135">
        <v>-11.491423997714501</v>
      </c>
      <c r="AD34" s="125"/>
      <c r="AE34" s="136">
        <v>-10.9273827299267</v>
      </c>
      <c r="AF34" s="75"/>
      <c r="AG34" s="152">
        <v>39.458193030784003</v>
      </c>
      <c r="AH34" s="147">
        <v>51.530787266162399</v>
      </c>
      <c r="AI34" s="147">
        <v>59.258800230335801</v>
      </c>
      <c r="AJ34" s="147">
        <v>58.751561459208702</v>
      </c>
      <c r="AK34" s="147">
        <v>52.379813941544398</v>
      </c>
      <c r="AL34" s="153">
        <v>52.275831185607103</v>
      </c>
      <c r="AM34" s="147"/>
      <c r="AN34" s="154">
        <v>55.891819886699601</v>
      </c>
      <c r="AO34" s="155">
        <v>57.385205279048698</v>
      </c>
      <c r="AP34" s="156">
        <v>56.638512582874199</v>
      </c>
      <c r="AQ34" s="147"/>
      <c r="AR34" s="157">
        <v>53.522311584826198</v>
      </c>
      <c r="AS34" s="130"/>
      <c r="AT34" s="131">
        <v>3.3920890017533498</v>
      </c>
      <c r="AU34" s="125">
        <v>3.3434243365876899</v>
      </c>
      <c r="AV34" s="125">
        <v>5.24294538081688</v>
      </c>
      <c r="AW34" s="125">
        <v>6.4384957806371199</v>
      </c>
      <c r="AX34" s="125">
        <v>6.6006589972363399</v>
      </c>
      <c r="AY34" s="132">
        <v>5.1116555362554701</v>
      </c>
      <c r="AZ34" s="125"/>
      <c r="BA34" s="133">
        <v>7.0075199879523096</v>
      </c>
      <c r="BB34" s="134">
        <v>-0.88656968718767204</v>
      </c>
      <c r="BC34" s="135">
        <v>2.8573766548950199</v>
      </c>
      <c r="BD34" s="125"/>
      <c r="BE34" s="136">
        <v>4.4197231324487101</v>
      </c>
      <c r="BF34" s="75"/>
      <c r="BG34" s="76"/>
      <c r="BH34" s="76"/>
      <c r="BI34" s="76"/>
      <c r="BJ34" s="76"/>
      <c r="BK34" s="76"/>
      <c r="BL34" s="76"/>
      <c r="BM34" s="76"/>
      <c r="BN34" s="76"/>
      <c r="BO34" s="76"/>
      <c r="BP34" s="76"/>
      <c r="BQ34" s="76"/>
      <c r="BR34" s="76"/>
    </row>
    <row r="35" spans="1:70" x14ac:dyDescent="0.25">
      <c r="A35" s="21" t="s">
        <v>78</v>
      </c>
      <c r="B35" s="3" t="str">
        <f t="shared" si="0"/>
        <v>Chesapeake Bay</v>
      </c>
      <c r="C35" s="3"/>
      <c r="D35" s="24" t="s">
        <v>16</v>
      </c>
      <c r="E35" s="27" t="s">
        <v>17</v>
      </c>
      <c r="F35" s="3"/>
      <c r="G35" s="152">
        <v>35.661537279016102</v>
      </c>
      <c r="H35" s="147">
        <v>33.141076095311199</v>
      </c>
      <c r="I35" s="147">
        <v>32.868270561106797</v>
      </c>
      <c r="J35" s="147">
        <v>39.575149884703997</v>
      </c>
      <c r="K35" s="147">
        <v>39.985265180630201</v>
      </c>
      <c r="L35" s="153">
        <v>36.246259800153702</v>
      </c>
      <c r="M35" s="147"/>
      <c r="N35" s="154">
        <v>40.808647194465699</v>
      </c>
      <c r="O35" s="155">
        <v>38.539000768639497</v>
      </c>
      <c r="P35" s="156">
        <v>39.673823981552601</v>
      </c>
      <c r="Q35" s="147"/>
      <c r="R35" s="157">
        <v>37.225563851981903</v>
      </c>
      <c r="S35" s="130"/>
      <c r="T35" s="131">
        <v>-13.205080596808299</v>
      </c>
      <c r="U35" s="125">
        <v>-17.495480735504898</v>
      </c>
      <c r="V35" s="125">
        <v>-28.428254637802201</v>
      </c>
      <c r="W35" s="125">
        <v>-22.863352126868499</v>
      </c>
      <c r="X35" s="125">
        <v>-10.2372893405289</v>
      </c>
      <c r="Y35" s="132">
        <v>-18.741372070639599</v>
      </c>
      <c r="Z35" s="125"/>
      <c r="AA35" s="133">
        <v>-5.8577984555175302</v>
      </c>
      <c r="AB35" s="134">
        <v>-25.446491434022899</v>
      </c>
      <c r="AC35" s="135">
        <v>-16.5121504318539</v>
      </c>
      <c r="AD35" s="125"/>
      <c r="AE35" s="136">
        <v>-18.075271633930999</v>
      </c>
      <c r="AF35" s="75"/>
      <c r="AG35" s="152">
        <v>33.351106840891603</v>
      </c>
      <c r="AH35" s="147">
        <v>43.615672559569497</v>
      </c>
      <c r="AI35" s="147">
        <v>45.453295541890803</v>
      </c>
      <c r="AJ35" s="147">
        <v>45.407580707148298</v>
      </c>
      <c r="AK35" s="147">
        <v>44.766946579554102</v>
      </c>
      <c r="AL35" s="153">
        <v>42.518920445810899</v>
      </c>
      <c r="AM35" s="147"/>
      <c r="AN35" s="154">
        <v>43.430611068408901</v>
      </c>
      <c r="AO35" s="155">
        <v>42.0474116064565</v>
      </c>
      <c r="AP35" s="156">
        <v>42.7390113374327</v>
      </c>
      <c r="AQ35" s="147"/>
      <c r="AR35" s="157">
        <v>42.581803557702798</v>
      </c>
      <c r="AS35" s="130"/>
      <c r="AT35" s="131">
        <v>-8.0017356566876998</v>
      </c>
      <c r="AU35" s="125">
        <v>-8.9939900001467397</v>
      </c>
      <c r="AV35" s="125">
        <v>-9.8509931755671705</v>
      </c>
      <c r="AW35" s="125">
        <v>-4.8323179474093498</v>
      </c>
      <c r="AX35" s="125">
        <v>6.4737574922035801</v>
      </c>
      <c r="AY35" s="132">
        <v>-5.2425056287679004</v>
      </c>
      <c r="AZ35" s="125"/>
      <c r="BA35" s="133">
        <v>-3.4591763692487598</v>
      </c>
      <c r="BB35" s="134">
        <v>-14.796473263137999</v>
      </c>
      <c r="BC35" s="135">
        <v>-9.3899726799626304</v>
      </c>
      <c r="BD35" s="125"/>
      <c r="BE35" s="136">
        <v>-6.4701966498605596</v>
      </c>
      <c r="BF35" s="75"/>
      <c r="BG35" s="76"/>
      <c r="BH35" s="76"/>
      <c r="BI35" s="76"/>
      <c r="BJ35" s="76"/>
      <c r="BK35" s="76"/>
      <c r="BL35" s="76"/>
      <c r="BM35" s="76"/>
      <c r="BN35" s="76"/>
      <c r="BO35" s="76"/>
      <c r="BP35" s="76"/>
      <c r="BQ35" s="76"/>
      <c r="BR35" s="76"/>
    </row>
    <row r="36" spans="1:70" x14ac:dyDescent="0.25">
      <c r="A36" s="21" t="s">
        <v>79</v>
      </c>
      <c r="B36" s="3" t="str">
        <f t="shared" si="0"/>
        <v>Coastal Virginia - Eastern Shore</v>
      </c>
      <c r="C36" s="3"/>
      <c r="D36" s="24" t="s">
        <v>16</v>
      </c>
      <c r="E36" s="27" t="s">
        <v>17</v>
      </c>
      <c r="F36" s="3"/>
      <c r="G36" s="152">
        <v>20.157206506364901</v>
      </c>
      <c r="H36" s="147">
        <v>21.740261669024001</v>
      </c>
      <c r="I36" s="147">
        <v>30.1748939179632</v>
      </c>
      <c r="J36" s="147">
        <v>37.3702121640735</v>
      </c>
      <c r="K36" s="147">
        <v>40.506407355021203</v>
      </c>
      <c r="L36" s="153">
        <v>29.989796322489301</v>
      </c>
      <c r="M36" s="147"/>
      <c r="N36" s="154">
        <v>41.619900990098998</v>
      </c>
      <c r="O36" s="155">
        <v>42.196683168316802</v>
      </c>
      <c r="P36" s="156">
        <v>41.908292079207897</v>
      </c>
      <c r="Q36" s="147"/>
      <c r="R36" s="157">
        <v>33.3950808244089</v>
      </c>
      <c r="S36" s="130"/>
      <c r="T36" s="131">
        <v>-17.135689436724899</v>
      </c>
      <c r="U36" s="125">
        <v>-32.827835099528897</v>
      </c>
      <c r="V36" s="125">
        <v>-21.403088775919699</v>
      </c>
      <c r="W36" s="125">
        <v>-7.9123777006413496</v>
      </c>
      <c r="X36" s="125">
        <v>6.1016144745302396</v>
      </c>
      <c r="Y36" s="132">
        <v>-13.743427004206101</v>
      </c>
      <c r="Z36" s="125"/>
      <c r="AA36" s="133">
        <v>-0.38452743005779999</v>
      </c>
      <c r="AB36" s="134">
        <v>-18.141379479708998</v>
      </c>
      <c r="AC36" s="135">
        <v>-10.1921595054154</v>
      </c>
      <c r="AD36" s="125"/>
      <c r="AE36" s="136">
        <v>-12.5028826484153</v>
      </c>
      <c r="AF36" s="75"/>
      <c r="AG36" s="152">
        <v>23.867513107305101</v>
      </c>
      <c r="AH36" s="147">
        <v>34.223327507864298</v>
      </c>
      <c r="AI36" s="147">
        <v>38.841726668996799</v>
      </c>
      <c r="AJ36" s="147">
        <v>38.8809035302341</v>
      </c>
      <c r="AK36" s="147">
        <v>36.493837818944399</v>
      </c>
      <c r="AL36" s="153">
        <v>34.461461726668901</v>
      </c>
      <c r="AM36" s="147"/>
      <c r="AN36" s="154">
        <v>40.561099265990897</v>
      </c>
      <c r="AO36" s="155">
        <v>36.692231737154799</v>
      </c>
      <c r="AP36" s="156">
        <v>38.626665501572802</v>
      </c>
      <c r="AQ36" s="147"/>
      <c r="AR36" s="157">
        <v>35.651519948070103</v>
      </c>
      <c r="AS36" s="130"/>
      <c r="AT36" s="131">
        <v>-8.6475896321614698</v>
      </c>
      <c r="AU36" s="125">
        <v>-3.44627594786563</v>
      </c>
      <c r="AV36" s="125">
        <v>-0.38596350845989003</v>
      </c>
      <c r="AW36" s="125">
        <v>-1.3399986626102001</v>
      </c>
      <c r="AX36" s="125">
        <v>5.7984227015053698</v>
      </c>
      <c r="AY36" s="132">
        <v>-1.2376882175688599</v>
      </c>
      <c r="AZ36" s="125"/>
      <c r="BA36" s="133">
        <v>-3.3563901066347301</v>
      </c>
      <c r="BB36" s="134">
        <v>-18.3099069937279</v>
      </c>
      <c r="BC36" s="135">
        <v>-11.0867113539164</v>
      </c>
      <c r="BD36" s="125"/>
      <c r="BE36" s="136">
        <v>-4.5465992438028904</v>
      </c>
      <c r="BF36" s="75"/>
      <c r="BG36" s="76"/>
      <c r="BH36" s="76"/>
      <c r="BI36" s="76"/>
      <c r="BJ36" s="76"/>
      <c r="BK36" s="76"/>
      <c r="BL36" s="76"/>
      <c r="BM36" s="76"/>
      <c r="BN36" s="76"/>
      <c r="BO36" s="76"/>
      <c r="BP36" s="76"/>
      <c r="BQ36" s="76"/>
      <c r="BR36" s="76"/>
    </row>
    <row r="37" spans="1:70" x14ac:dyDescent="0.25">
      <c r="A37" s="21" t="s">
        <v>80</v>
      </c>
      <c r="B37" s="3" t="str">
        <f t="shared" si="0"/>
        <v>Coastal Virginia - Hampton Roads</v>
      </c>
      <c r="C37" s="3"/>
      <c r="D37" s="24" t="s">
        <v>16</v>
      </c>
      <c r="E37" s="27" t="s">
        <v>17</v>
      </c>
      <c r="F37" s="3"/>
      <c r="G37" s="152">
        <v>40.730456727047503</v>
      </c>
      <c r="H37" s="147">
        <v>38.849730092377499</v>
      </c>
      <c r="I37" s="147">
        <v>42.615203591887202</v>
      </c>
      <c r="J37" s="147">
        <v>49.841254064096603</v>
      </c>
      <c r="K37" s="147">
        <v>54.118226505651002</v>
      </c>
      <c r="L37" s="153">
        <v>45.230974196212003</v>
      </c>
      <c r="M37" s="147"/>
      <c r="N37" s="154">
        <v>56.955936419466298</v>
      </c>
      <c r="O37" s="155">
        <v>56.514958971977002</v>
      </c>
      <c r="P37" s="156">
        <v>56.735447695721703</v>
      </c>
      <c r="Q37" s="147"/>
      <c r="R37" s="157">
        <v>48.5179666246433</v>
      </c>
      <c r="S37" s="130"/>
      <c r="T37" s="131">
        <v>-7.81100995982644</v>
      </c>
      <c r="U37" s="125">
        <v>-16.937668965580201</v>
      </c>
      <c r="V37" s="125">
        <v>-20.3979297654666</v>
      </c>
      <c r="W37" s="125">
        <v>-10.6953849530135</v>
      </c>
      <c r="X37" s="125">
        <v>-1.85891582354621</v>
      </c>
      <c r="Y37" s="132">
        <v>-11.4682477466772</v>
      </c>
      <c r="Z37" s="125"/>
      <c r="AA37" s="133">
        <v>-2.9512488586638899</v>
      </c>
      <c r="AB37" s="134">
        <v>-30.020871607926399</v>
      </c>
      <c r="AC37" s="135">
        <v>-18.6283491345777</v>
      </c>
      <c r="AD37" s="125"/>
      <c r="AE37" s="136">
        <v>-13.994596537959</v>
      </c>
      <c r="AF37" s="75"/>
      <c r="AG37" s="152">
        <v>37.501457720493299</v>
      </c>
      <c r="AH37" s="147">
        <v>42.969519339939097</v>
      </c>
      <c r="AI37" s="147">
        <v>45.974636747174401</v>
      </c>
      <c r="AJ37" s="147">
        <v>47.176196650668302</v>
      </c>
      <c r="AK37" s="147">
        <v>47.6752054626619</v>
      </c>
      <c r="AL37" s="153">
        <v>44.259403184187398</v>
      </c>
      <c r="AM37" s="147"/>
      <c r="AN37" s="154">
        <v>60.312486904577497</v>
      </c>
      <c r="AO37" s="155">
        <v>66.241365213913397</v>
      </c>
      <c r="AP37" s="156">
        <v>63.276926059245397</v>
      </c>
      <c r="AQ37" s="147"/>
      <c r="AR37" s="157">
        <v>49.6929811484897</v>
      </c>
      <c r="AS37" s="130"/>
      <c r="AT37" s="131">
        <v>-9.1936384992072693</v>
      </c>
      <c r="AU37" s="125">
        <v>-6.5674985612984997</v>
      </c>
      <c r="AV37" s="125">
        <v>-5.3823638580710096</v>
      </c>
      <c r="AW37" s="125">
        <v>-3.04028620458479</v>
      </c>
      <c r="AX37" s="125">
        <v>1.0597124546159</v>
      </c>
      <c r="AY37" s="132">
        <v>-4.4939180633643696</v>
      </c>
      <c r="AZ37" s="125"/>
      <c r="BA37" s="133">
        <v>-7.86072545949454E-2</v>
      </c>
      <c r="BB37" s="134">
        <v>-6.6105340478930597</v>
      </c>
      <c r="BC37" s="135">
        <v>-3.6075165203980002</v>
      </c>
      <c r="BD37" s="125"/>
      <c r="BE37" s="136">
        <v>-4.17268046227891</v>
      </c>
      <c r="BF37" s="75"/>
      <c r="BG37" s="76"/>
      <c r="BH37" s="76"/>
      <c r="BI37" s="76"/>
      <c r="BJ37" s="76"/>
      <c r="BK37" s="76"/>
      <c r="BL37" s="76"/>
      <c r="BM37" s="76"/>
      <c r="BN37" s="76"/>
      <c r="BO37" s="76"/>
      <c r="BP37" s="76"/>
      <c r="BQ37" s="76"/>
      <c r="BR37" s="76"/>
    </row>
    <row r="38" spans="1:70" x14ac:dyDescent="0.25">
      <c r="A38" s="20" t="s">
        <v>81</v>
      </c>
      <c r="B38" s="3" t="str">
        <f t="shared" si="0"/>
        <v>Northern Virginia</v>
      </c>
      <c r="C38" s="3"/>
      <c r="D38" s="24" t="s">
        <v>16</v>
      </c>
      <c r="E38" s="27" t="s">
        <v>17</v>
      </c>
      <c r="F38" s="3"/>
      <c r="G38" s="152">
        <v>39.924607572789597</v>
      </c>
      <c r="H38" s="147">
        <v>39.015885172013697</v>
      </c>
      <c r="I38" s="147">
        <v>42.458891276648302</v>
      </c>
      <c r="J38" s="147">
        <v>47.189523990643302</v>
      </c>
      <c r="K38" s="147">
        <v>49.8279289884563</v>
      </c>
      <c r="L38" s="153">
        <v>43.683367400110299</v>
      </c>
      <c r="M38" s="147"/>
      <c r="N38" s="154">
        <v>52.566831485461002</v>
      </c>
      <c r="O38" s="155">
        <v>53.593581575794403</v>
      </c>
      <c r="P38" s="156">
        <v>53.080206530627699</v>
      </c>
      <c r="Q38" s="147"/>
      <c r="R38" s="157">
        <v>46.368178580258103</v>
      </c>
      <c r="S38" s="130"/>
      <c r="T38" s="131">
        <v>-2.8822609762464899</v>
      </c>
      <c r="U38" s="125">
        <v>-12.396422799882099</v>
      </c>
      <c r="V38" s="125">
        <v>-11.971205336654901</v>
      </c>
      <c r="W38" s="125">
        <v>-2.44778810517741</v>
      </c>
      <c r="X38" s="125">
        <v>8.2543942811813196</v>
      </c>
      <c r="Y38" s="132">
        <v>-4.3212584901239799</v>
      </c>
      <c r="Z38" s="125"/>
      <c r="AA38" s="133">
        <v>4.5250191257238299</v>
      </c>
      <c r="AB38" s="134">
        <v>-26.574114755753001</v>
      </c>
      <c r="AC38" s="135">
        <v>-13.887579326931901</v>
      </c>
      <c r="AD38" s="125"/>
      <c r="AE38" s="136">
        <v>-7.67584509715142</v>
      </c>
      <c r="AF38" s="75"/>
      <c r="AG38" s="152">
        <v>49.911674685734901</v>
      </c>
      <c r="AH38" s="147">
        <v>70.774789523229899</v>
      </c>
      <c r="AI38" s="147">
        <v>81.8168269687921</v>
      </c>
      <c r="AJ38" s="147">
        <v>78.318490529258497</v>
      </c>
      <c r="AK38" s="147">
        <v>63.250031997033197</v>
      </c>
      <c r="AL38" s="153">
        <v>68.814362740809699</v>
      </c>
      <c r="AM38" s="147"/>
      <c r="AN38" s="154">
        <v>55.132351520453298</v>
      </c>
      <c r="AO38" s="155">
        <v>56.445158986744701</v>
      </c>
      <c r="AP38" s="156">
        <v>55.788755253599</v>
      </c>
      <c r="AQ38" s="147"/>
      <c r="AR38" s="157">
        <v>65.092760601606699</v>
      </c>
      <c r="AS38" s="130"/>
      <c r="AT38" s="131">
        <v>3.2704864959270701</v>
      </c>
      <c r="AU38" s="125">
        <v>7.6018833337184804</v>
      </c>
      <c r="AV38" s="125">
        <v>10.243621836827</v>
      </c>
      <c r="AW38" s="125">
        <v>9.1938852967020495</v>
      </c>
      <c r="AX38" s="125">
        <v>5.0251418182203897</v>
      </c>
      <c r="AY38" s="132">
        <v>7.4323969235484997</v>
      </c>
      <c r="AZ38" s="125"/>
      <c r="BA38" s="133">
        <v>0.60866299156548898</v>
      </c>
      <c r="BB38" s="134">
        <v>-7.3000603267513702</v>
      </c>
      <c r="BC38" s="135">
        <v>-3.55390749884815</v>
      </c>
      <c r="BD38" s="125"/>
      <c r="BE38" s="136">
        <v>4.5169858086173802</v>
      </c>
      <c r="BF38" s="75"/>
      <c r="BG38" s="76"/>
      <c r="BH38" s="76"/>
      <c r="BI38" s="76"/>
      <c r="BJ38" s="76"/>
      <c r="BK38" s="76"/>
      <c r="BL38" s="76"/>
      <c r="BM38" s="76"/>
      <c r="BN38" s="76"/>
      <c r="BO38" s="76"/>
      <c r="BP38" s="76"/>
      <c r="BQ38" s="76"/>
      <c r="BR38" s="76"/>
    </row>
    <row r="39" spans="1:70" x14ac:dyDescent="0.25">
      <c r="A39" s="22" t="s">
        <v>82</v>
      </c>
      <c r="B39" s="3" t="str">
        <f t="shared" si="0"/>
        <v>Shenandoah Valley</v>
      </c>
      <c r="C39" s="3"/>
      <c r="D39" s="25" t="s">
        <v>16</v>
      </c>
      <c r="E39" s="28" t="s">
        <v>17</v>
      </c>
      <c r="F39" s="3"/>
      <c r="G39" s="158">
        <v>23.972897819581</v>
      </c>
      <c r="H39" s="159">
        <v>26.747661393758001</v>
      </c>
      <c r="I39" s="159">
        <v>43.184680632749</v>
      </c>
      <c r="J39" s="159">
        <v>50.286562633604099</v>
      </c>
      <c r="K39" s="159">
        <v>49.860777255237203</v>
      </c>
      <c r="L39" s="160">
        <v>38.810515946985802</v>
      </c>
      <c r="M39" s="147"/>
      <c r="N39" s="161">
        <v>52.793910218041802</v>
      </c>
      <c r="O39" s="162">
        <v>50.704230012825903</v>
      </c>
      <c r="P39" s="163">
        <v>51.749070115433902</v>
      </c>
      <c r="Q39" s="147"/>
      <c r="R39" s="164">
        <v>42.507245709399598</v>
      </c>
      <c r="S39" s="130"/>
      <c r="T39" s="137">
        <v>-23.333428800814701</v>
      </c>
      <c r="U39" s="138">
        <v>-38.9797975764223</v>
      </c>
      <c r="V39" s="138">
        <v>-18.358019441666901</v>
      </c>
      <c r="W39" s="138">
        <v>-5.9807738939043098</v>
      </c>
      <c r="X39" s="138">
        <v>-3.3624912374387499</v>
      </c>
      <c r="Y39" s="139">
        <v>-16.744007724686</v>
      </c>
      <c r="Z39" s="125"/>
      <c r="AA39" s="140">
        <v>9.6979196405483208</v>
      </c>
      <c r="AB39" s="141">
        <v>0.80871884910659098</v>
      </c>
      <c r="AC39" s="142">
        <v>5.1552893793968604</v>
      </c>
      <c r="AD39" s="125"/>
      <c r="AE39" s="143">
        <v>-10.242060055936999</v>
      </c>
      <c r="AF39" s="75"/>
      <c r="AG39" s="158">
        <v>25.605446558358199</v>
      </c>
      <c r="AH39" s="159">
        <v>34.952955750320598</v>
      </c>
      <c r="AI39" s="159">
        <v>40.569671654553197</v>
      </c>
      <c r="AJ39" s="159">
        <v>42.758968790081198</v>
      </c>
      <c r="AK39" s="159">
        <v>42.117602394185504</v>
      </c>
      <c r="AL39" s="160">
        <v>37.200929029499697</v>
      </c>
      <c r="AM39" s="147"/>
      <c r="AN39" s="161">
        <v>48.112877511757098</v>
      </c>
      <c r="AO39" s="162">
        <v>43.043150705429603</v>
      </c>
      <c r="AP39" s="163">
        <v>45.578014108593401</v>
      </c>
      <c r="AQ39" s="147"/>
      <c r="AR39" s="164">
        <v>39.594381909240802</v>
      </c>
      <c r="AS39" s="130"/>
      <c r="AT39" s="137">
        <v>-17.104202000928399</v>
      </c>
      <c r="AU39" s="138">
        <v>-16.839892259402301</v>
      </c>
      <c r="AV39" s="138">
        <v>-13.350025500680999</v>
      </c>
      <c r="AW39" s="138">
        <v>-6.8768621325451198</v>
      </c>
      <c r="AX39" s="138">
        <v>-4.4711418922768802</v>
      </c>
      <c r="AY39" s="139">
        <v>-11.318792061619201</v>
      </c>
      <c r="AZ39" s="125"/>
      <c r="BA39" s="140">
        <v>1.1634307210964501</v>
      </c>
      <c r="BB39" s="141">
        <v>-6.7367051716555002</v>
      </c>
      <c r="BC39" s="142">
        <v>-2.7273194992779999</v>
      </c>
      <c r="BD39" s="125"/>
      <c r="BE39" s="143">
        <v>-8.6656239027491608</v>
      </c>
      <c r="BF39" s="75"/>
      <c r="BG39" s="76"/>
      <c r="BH39" s="76"/>
      <c r="BI39" s="76"/>
      <c r="BJ39" s="76"/>
      <c r="BK39" s="76"/>
      <c r="BL39" s="76"/>
      <c r="BM39" s="76"/>
      <c r="BN39" s="76"/>
      <c r="BO39" s="76"/>
      <c r="BP39" s="76"/>
      <c r="BQ39" s="76"/>
      <c r="BR39" s="76"/>
    </row>
    <row r="40" spans="1:70" ht="13" x14ac:dyDescent="0.3">
      <c r="A40" s="19" t="s">
        <v>83</v>
      </c>
      <c r="B40" s="3" t="str">
        <f t="shared" si="0"/>
        <v>Southern Virginia</v>
      </c>
      <c r="C40" s="9"/>
      <c r="D40" s="23" t="s">
        <v>16</v>
      </c>
      <c r="E40" s="26" t="s">
        <v>17</v>
      </c>
      <c r="F40" s="3"/>
      <c r="G40" s="144">
        <v>27.278633741057</v>
      </c>
      <c r="H40" s="145">
        <v>27.5220009231479</v>
      </c>
      <c r="I40" s="145">
        <v>37.594371105469598</v>
      </c>
      <c r="J40" s="145">
        <v>44.130445418878303</v>
      </c>
      <c r="K40" s="145">
        <v>43.900306946688197</v>
      </c>
      <c r="L40" s="146">
        <v>36.085151627048198</v>
      </c>
      <c r="M40" s="147"/>
      <c r="N40" s="148">
        <v>41.747712900992298</v>
      </c>
      <c r="O40" s="149">
        <v>38.0227994461112</v>
      </c>
      <c r="P40" s="150">
        <v>39.885256173551802</v>
      </c>
      <c r="Q40" s="147"/>
      <c r="R40" s="151">
        <v>37.170895783192101</v>
      </c>
      <c r="S40" s="130"/>
      <c r="T40" s="122">
        <v>-13.700541206419199</v>
      </c>
      <c r="U40" s="123">
        <v>-29.362135989738999</v>
      </c>
      <c r="V40" s="123">
        <v>-15.8361792993437</v>
      </c>
      <c r="W40" s="123">
        <v>0.33881386488467002</v>
      </c>
      <c r="X40" s="123">
        <v>6.6946962454030201</v>
      </c>
      <c r="Y40" s="124">
        <v>-9.9521918003479204</v>
      </c>
      <c r="Z40" s="125"/>
      <c r="AA40" s="126">
        <v>11.236552299229899</v>
      </c>
      <c r="AB40" s="127">
        <v>1.49921376612441</v>
      </c>
      <c r="AC40" s="128">
        <v>6.3723883044621799</v>
      </c>
      <c r="AD40" s="125"/>
      <c r="AE40" s="129">
        <v>-5.5063173095190896</v>
      </c>
      <c r="AF40" s="75"/>
      <c r="AG40" s="144">
        <v>35.404534387260497</v>
      </c>
      <c r="AH40" s="145">
        <v>50.122537502884803</v>
      </c>
      <c r="AI40" s="145">
        <v>55.459935379644499</v>
      </c>
      <c r="AJ40" s="145">
        <v>55.837043041772397</v>
      </c>
      <c r="AK40" s="145">
        <v>48.688726055850402</v>
      </c>
      <c r="AL40" s="146">
        <v>49.102555273482501</v>
      </c>
      <c r="AM40" s="147"/>
      <c r="AN40" s="148">
        <v>44.834571313177904</v>
      </c>
      <c r="AO40" s="149">
        <v>42.006192591737801</v>
      </c>
      <c r="AP40" s="150">
        <v>43.420381952457802</v>
      </c>
      <c r="AQ40" s="147"/>
      <c r="AR40" s="151">
        <v>47.479077181761198</v>
      </c>
      <c r="AS40" s="130"/>
      <c r="AT40" s="122">
        <v>9.9289997821981508</v>
      </c>
      <c r="AU40" s="123">
        <v>8.7105789829312297</v>
      </c>
      <c r="AV40" s="123">
        <v>12.787585089811101</v>
      </c>
      <c r="AW40" s="123">
        <v>17.142517361793001</v>
      </c>
      <c r="AX40" s="123">
        <v>25.9817301233611</v>
      </c>
      <c r="AY40" s="124">
        <v>14.8337176367158</v>
      </c>
      <c r="AZ40" s="125"/>
      <c r="BA40" s="126">
        <v>19.6246313412658</v>
      </c>
      <c r="BB40" s="127">
        <v>9.4654177256106706</v>
      </c>
      <c r="BC40" s="128">
        <v>14.4851194044666</v>
      </c>
      <c r="BD40" s="125"/>
      <c r="BE40" s="129">
        <v>14.7424275754046</v>
      </c>
      <c r="BF40" s="75"/>
    </row>
    <row r="41" spans="1:70" x14ac:dyDescent="0.25">
      <c r="A41" s="20" t="s">
        <v>84</v>
      </c>
      <c r="B41" s="3" t="str">
        <f t="shared" si="0"/>
        <v>Southwest Virginia - Blue Ridge Highlands</v>
      </c>
      <c r="C41" s="10"/>
      <c r="D41" s="24" t="s">
        <v>16</v>
      </c>
      <c r="E41" s="27" t="s">
        <v>17</v>
      </c>
      <c r="F41" s="3"/>
      <c r="G41" s="152">
        <v>20.946060812343902</v>
      </c>
      <c r="H41" s="147">
        <v>24.687368958475101</v>
      </c>
      <c r="I41" s="147">
        <v>44.202287270251801</v>
      </c>
      <c r="J41" s="147">
        <v>52.929313592012697</v>
      </c>
      <c r="K41" s="147">
        <v>50.946078965282503</v>
      </c>
      <c r="L41" s="153">
        <v>38.742221919673199</v>
      </c>
      <c r="M41" s="147"/>
      <c r="N41" s="154">
        <v>51.638716814159203</v>
      </c>
      <c r="O41" s="155">
        <v>46.826397776264997</v>
      </c>
      <c r="P41" s="156">
        <v>49.232557295212104</v>
      </c>
      <c r="Q41" s="147"/>
      <c r="R41" s="157">
        <v>41.739460598398601</v>
      </c>
      <c r="S41" s="130"/>
      <c r="T41" s="131">
        <v>-34.728422061569901</v>
      </c>
      <c r="U41" s="125">
        <v>-44.988029512684697</v>
      </c>
      <c r="V41" s="125">
        <v>-20.519100540967401</v>
      </c>
      <c r="W41" s="125">
        <v>-3.8649219302970501E-2</v>
      </c>
      <c r="X41" s="125">
        <v>-0.11951436092363001</v>
      </c>
      <c r="Y41" s="132">
        <v>-18.105549709802801</v>
      </c>
      <c r="Z41" s="125"/>
      <c r="AA41" s="133">
        <v>5.62382704766119</v>
      </c>
      <c r="AB41" s="134">
        <v>-2.7900841344636298</v>
      </c>
      <c r="AC41" s="135">
        <v>1.4480304577863801</v>
      </c>
      <c r="AD41" s="125"/>
      <c r="AE41" s="136">
        <v>-12.416621085968201</v>
      </c>
      <c r="AF41" s="75"/>
      <c r="AG41" s="152">
        <v>26.090416383027002</v>
      </c>
      <c r="AH41" s="147">
        <v>35.825243646471499</v>
      </c>
      <c r="AI41" s="147">
        <v>43.4322946448831</v>
      </c>
      <c r="AJ41" s="147">
        <v>46.2641689357839</v>
      </c>
      <c r="AK41" s="147">
        <v>51.297986442023998</v>
      </c>
      <c r="AL41" s="153">
        <v>40.582022010437903</v>
      </c>
      <c r="AM41" s="147"/>
      <c r="AN41" s="154">
        <v>52.3654694236442</v>
      </c>
      <c r="AO41" s="155">
        <v>42.032150555933697</v>
      </c>
      <c r="AP41" s="156">
        <v>47.198809989788899</v>
      </c>
      <c r="AQ41" s="147"/>
      <c r="AR41" s="157">
        <v>42.472532861681003</v>
      </c>
      <c r="AS41" s="130"/>
      <c r="AT41" s="131">
        <v>-9.8137648244752498</v>
      </c>
      <c r="AU41" s="125">
        <v>-11.3237893910932</v>
      </c>
      <c r="AV41" s="125">
        <v>-3.1882187869660301</v>
      </c>
      <c r="AW41" s="125">
        <v>1.3688649799430599</v>
      </c>
      <c r="AX41" s="125">
        <v>9.0260224023505398</v>
      </c>
      <c r="AY41" s="132">
        <v>-1.92022771753243</v>
      </c>
      <c r="AZ41" s="125"/>
      <c r="BA41" s="133">
        <v>9.0535613726250208</v>
      </c>
      <c r="BB41" s="134">
        <v>-4.4350899793955501</v>
      </c>
      <c r="BC41" s="135">
        <v>2.60505130249356</v>
      </c>
      <c r="BD41" s="125"/>
      <c r="BE41" s="136">
        <v>-0.52746932138276503</v>
      </c>
      <c r="BF41" s="75"/>
    </row>
    <row r="42" spans="1:70" x14ac:dyDescent="0.25">
      <c r="A42" s="21" t="s">
        <v>85</v>
      </c>
      <c r="B42" s="3" t="str">
        <f t="shared" si="0"/>
        <v>Southwest Virginia - Heart of Appalachia</v>
      </c>
      <c r="C42" s="3"/>
      <c r="D42" s="24" t="s">
        <v>16</v>
      </c>
      <c r="E42" s="27" t="s">
        <v>17</v>
      </c>
      <c r="F42" s="3"/>
      <c r="G42" s="152">
        <v>22.974762560220199</v>
      </c>
      <c r="H42" s="147">
        <v>22.756613902271098</v>
      </c>
      <c r="I42" s="147">
        <v>28.826682725395699</v>
      </c>
      <c r="J42" s="147">
        <v>34.125051617343402</v>
      </c>
      <c r="K42" s="147">
        <v>34.186455609084597</v>
      </c>
      <c r="L42" s="153">
        <v>28.573913282863</v>
      </c>
      <c r="M42" s="147"/>
      <c r="N42" s="154">
        <v>31.1785753613214</v>
      </c>
      <c r="O42" s="155">
        <v>29.124267033723299</v>
      </c>
      <c r="P42" s="156">
        <v>30.1514211975223</v>
      </c>
      <c r="Q42" s="147"/>
      <c r="R42" s="157">
        <v>29.024629829908498</v>
      </c>
      <c r="S42" s="130"/>
      <c r="T42" s="131">
        <v>-5.1208431093066302</v>
      </c>
      <c r="U42" s="125">
        <v>-18.067702374784201</v>
      </c>
      <c r="V42" s="125">
        <v>-21.0992263856226</v>
      </c>
      <c r="W42" s="125">
        <v>-5.7064273256759197</v>
      </c>
      <c r="X42" s="125">
        <v>9.63715039624425</v>
      </c>
      <c r="Y42" s="132">
        <v>-8.3562579381143802</v>
      </c>
      <c r="Z42" s="125"/>
      <c r="AA42" s="133">
        <v>4.6293056480346504</v>
      </c>
      <c r="AB42" s="134">
        <v>-11.576443458839099</v>
      </c>
      <c r="AC42" s="135">
        <v>-3.8788839247416398</v>
      </c>
      <c r="AD42" s="125"/>
      <c r="AE42" s="136">
        <v>-7.0714842799732596</v>
      </c>
      <c r="AF42" s="75"/>
      <c r="AG42" s="152">
        <v>27.2625051617343</v>
      </c>
      <c r="AH42" s="147">
        <v>39.804046799724702</v>
      </c>
      <c r="AI42" s="147">
        <v>41.740898141775602</v>
      </c>
      <c r="AJ42" s="147">
        <v>41.300285615966899</v>
      </c>
      <c r="AK42" s="147">
        <v>36.044845147969703</v>
      </c>
      <c r="AL42" s="153">
        <v>37.230516173434197</v>
      </c>
      <c r="AM42" s="147"/>
      <c r="AN42" s="154">
        <v>38.584330695113501</v>
      </c>
      <c r="AO42" s="155">
        <v>32.182422573984802</v>
      </c>
      <c r="AP42" s="156">
        <v>35.383376634549201</v>
      </c>
      <c r="AQ42" s="147"/>
      <c r="AR42" s="157">
        <v>36.702762019467102</v>
      </c>
      <c r="AS42" s="130"/>
      <c r="AT42" s="131">
        <v>6.1161891908471802</v>
      </c>
      <c r="AU42" s="125">
        <v>12.168469689883301</v>
      </c>
      <c r="AV42" s="125">
        <v>5.8621562693011198</v>
      </c>
      <c r="AW42" s="125">
        <v>9.7004923919207702</v>
      </c>
      <c r="AX42" s="125">
        <v>14.7703195389171</v>
      </c>
      <c r="AY42" s="132">
        <v>9.7203747915536702</v>
      </c>
      <c r="AZ42" s="125"/>
      <c r="BA42" s="133">
        <v>11.4934788742372</v>
      </c>
      <c r="BB42" s="134">
        <v>1.7999193630552099</v>
      </c>
      <c r="BC42" s="135">
        <v>6.8657914645723501</v>
      </c>
      <c r="BD42" s="125"/>
      <c r="BE42" s="136">
        <v>8.9189918122300007</v>
      </c>
      <c r="BF42" s="75"/>
    </row>
    <row r="43" spans="1:70" x14ac:dyDescent="0.25">
      <c r="A43" s="22" t="s">
        <v>86</v>
      </c>
      <c r="B43" s="3" t="str">
        <f t="shared" si="0"/>
        <v>Virginia Mountains</v>
      </c>
      <c r="C43" s="3"/>
      <c r="D43" s="25" t="s">
        <v>16</v>
      </c>
      <c r="E43" s="28" t="s">
        <v>17</v>
      </c>
      <c r="F43" s="3"/>
      <c r="G43" s="152">
        <v>39.8856647479994</v>
      </c>
      <c r="H43" s="147">
        <v>40.785176189807601</v>
      </c>
      <c r="I43" s="147">
        <v>58.623836866488801</v>
      </c>
      <c r="J43" s="147">
        <v>76.807096728906302</v>
      </c>
      <c r="K43" s="147">
        <v>81.492413308999005</v>
      </c>
      <c r="L43" s="153">
        <v>59.518837568440198</v>
      </c>
      <c r="M43" s="147"/>
      <c r="N43" s="154">
        <v>86.860856380738397</v>
      </c>
      <c r="O43" s="155">
        <v>73.383547662501698</v>
      </c>
      <c r="P43" s="156">
        <v>80.122202021620097</v>
      </c>
      <c r="Q43" s="147"/>
      <c r="R43" s="157">
        <v>65.405513126491599</v>
      </c>
      <c r="S43" s="130"/>
      <c r="T43" s="131">
        <v>-22.615634018062501</v>
      </c>
      <c r="U43" s="125">
        <v>-31.491114428802799</v>
      </c>
      <c r="V43" s="125">
        <v>-9.37337464336054</v>
      </c>
      <c r="W43" s="125">
        <v>23.131497584216699</v>
      </c>
      <c r="X43" s="125">
        <v>34.978849976685098</v>
      </c>
      <c r="Y43" s="132">
        <v>-0.30829255080294399</v>
      </c>
      <c r="Z43" s="125"/>
      <c r="AA43" s="133">
        <v>47.459417490647702</v>
      </c>
      <c r="AB43" s="134">
        <v>5.7699133001829397</v>
      </c>
      <c r="AC43" s="135">
        <v>24.9125379156471</v>
      </c>
      <c r="AD43" s="125"/>
      <c r="AE43" s="136">
        <v>7.2724552112252097</v>
      </c>
      <c r="AF43" s="75"/>
      <c r="AG43" s="152">
        <v>44.264066053629001</v>
      </c>
      <c r="AH43" s="147">
        <v>55.036516566053599</v>
      </c>
      <c r="AI43" s="147">
        <v>58.436163484486798</v>
      </c>
      <c r="AJ43" s="147">
        <v>60.699978941457204</v>
      </c>
      <c r="AK43" s="147">
        <v>61.4617046890355</v>
      </c>
      <c r="AL43" s="153">
        <v>55.979685946932399</v>
      </c>
      <c r="AM43" s="147"/>
      <c r="AN43" s="154">
        <v>70.613079811877</v>
      </c>
      <c r="AO43" s="155">
        <v>64.022074968412099</v>
      </c>
      <c r="AP43" s="156">
        <v>67.317577390144606</v>
      </c>
      <c r="AQ43" s="147"/>
      <c r="AR43" s="157">
        <v>59.219083502135902</v>
      </c>
      <c r="AS43" s="130"/>
      <c r="AT43" s="131">
        <v>14.1236772700084</v>
      </c>
      <c r="AU43" s="125">
        <v>10.594522992071999</v>
      </c>
      <c r="AV43" s="125">
        <v>9.1863452454928307</v>
      </c>
      <c r="AW43" s="125">
        <v>15.7185566476094</v>
      </c>
      <c r="AX43" s="125">
        <v>25.4869665668095</v>
      </c>
      <c r="AY43" s="132">
        <v>14.9464448039445</v>
      </c>
      <c r="AZ43" s="125"/>
      <c r="BA43" s="133">
        <v>20.714117078800101</v>
      </c>
      <c r="BB43" s="134">
        <v>5.5432795431834201</v>
      </c>
      <c r="BC43" s="135">
        <v>12.9909753981549</v>
      </c>
      <c r="BD43" s="125"/>
      <c r="BE43" s="136">
        <v>14.303953473539901</v>
      </c>
      <c r="BF43" s="75"/>
    </row>
    <row r="44" spans="1:70" x14ac:dyDescent="0.25">
      <c r="A44" s="165" t="s">
        <v>134</v>
      </c>
      <c r="B44" s="3" t="s">
        <v>140</v>
      </c>
      <c r="D44" s="25" t="s">
        <v>16</v>
      </c>
      <c r="E44" s="28" t="s">
        <v>17</v>
      </c>
      <c r="G44" s="152">
        <v>126.544942324755</v>
      </c>
      <c r="H44" s="147">
        <v>123.592744750073</v>
      </c>
      <c r="I44" s="147">
        <v>131.921129843241</v>
      </c>
      <c r="J44" s="147">
        <v>162.053484176279</v>
      </c>
      <c r="K44" s="147">
        <v>170.63686483288899</v>
      </c>
      <c r="L44" s="153">
        <v>142.949833185448</v>
      </c>
      <c r="M44" s="147"/>
      <c r="N44" s="154">
        <v>182.487172434191</v>
      </c>
      <c r="O44" s="155">
        <v>189.82025140490899</v>
      </c>
      <c r="P44" s="156">
        <v>186.15371191955001</v>
      </c>
      <c r="Q44" s="147"/>
      <c r="R44" s="157">
        <v>155.29379853804801</v>
      </c>
      <c r="S44" s="130"/>
      <c r="T44" s="131">
        <v>-7.2048017362507597</v>
      </c>
      <c r="U44" s="125">
        <v>-11.254256885553</v>
      </c>
      <c r="V44" s="125">
        <v>-25.974907726096699</v>
      </c>
      <c r="W44" s="125">
        <v>-10.7108082118163</v>
      </c>
      <c r="X44" s="125">
        <v>-0.980952162447152</v>
      </c>
      <c r="Y44" s="132">
        <v>-11.5045572288718</v>
      </c>
      <c r="Z44" s="125"/>
      <c r="AA44" s="133">
        <v>-8.07278662152072</v>
      </c>
      <c r="AB44" s="134">
        <v>-22.891510834158801</v>
      </c>
      <c r="AC44" s="135">
        <v>-16.276265455488701</v>
      </c>
      <c r="AD44" s="125"/>
      <c r="AE44" s="136">
        <v>-13.198895354542801</v>
      </c>
      <c r="AF44" s="78"/>
      <c r="AG44" s="152">
        <v>105.771480331262</v>
      </c>
      <c r="AH44" s="147">
        <v>125.025366755397</v>
      </c>
      <c r="AI44" s="147">
        <v>140.69499630286799</v>
      </c>
      <c r="AJ44" s="147">
        <v>143.26106107660399</v>
      </c>
      <c r="AK44" s="147">
        <v>141.77055013309601</v>
      </c>
      <c r="AL44" s="153">
        <v>131.304690919846</v>
      </c>
      <c r="AM44" s="147"/>
      <c r="AN44" s="154">
        <v>173.94119565217301</v>
      </c>
      <c r="AO44" s="155">
        <v>189.77072463768101</v>
      </c>
      <c r="AP44" s="156">
        <v>181.855960144927</v>
      </c>
      <c r="AQ44" s="147"/>
      <c r="AR44" s="157">
        <v>145.74791069843999</v>
      </c>
      <c r="AS44" s="130"/>
      <c r="AT44" s="131">
        <v>-6.3485250637835504</v>
      </c>
      <c r="AU44" s="125">
        <v>-5.2805480124084303</v>
      </c>
      <c r="AV44" s="125">
        <v>-2.39464960117619</v>
      </c>
      <c r="AW44" s="125">
        <v>0.70492313279404295</v>
      </c>
      <c r="AX44" s="125">
        <v>0.65691207863179202</v>
      </c>
      <c r="AY44" s="132">
        <v>-2.3302992933140501</v>
      </c>
      <c r="AZ44" s="125"/>
      <c r="BA44" s="133">
        <v>-3.4572394962942199</v>
      </c>
      <c r="BB44" s="134">
        <v>-8.6550252228145901</v>
      </c>
      <c r="BC44" s="135">
        <v>-6.2409159074851503</v>
      </c>
      <c r="BD44" s="125"/>
      <c r="BE44" s="136">
        <v>-3.7612965633026301</v>
      </c>
    </row>
    <row r="45" spans="1:70" x14ac:dyDescent="0.25">
      <c r="A45" s="165" t="s">
        <v>135</v>
      </c>
      <c r="B45" s="3" t="s">
        <v>141</v>
      </c>
      <c r="D45" s="25" t="s">
        <v>16</v>
      </c>
      <c r="E45" s="28" t="s">
        <v>17</v>
      </c>
      <c r="G45" s="152">
        <v>51.088385544823502</v>
      </c>
      <c r="H45" s="147">
        <v>49.1726214697565</v>
      </c>
      <c r="I45" s="147">
        <v>58.0624194792317</v>
      </c>
      <c r="J45" s="147">
        <v>73.6297807484667</v>
      </c>
      <c r="K45" s="147">
        <v>79.3568214036505</v>
      </c>
      <c r="L45" s="153">
        <v>62.262005729185702</v>
      </c>
      <c r="M45" s="147"/>
      <c r="N45" s="154">
        <v>84.951860149105698</v>
      </c>
      <c r="O45" s="155">
        <v>83.909248227992194</v>
      </c>
      <c r="P45" s="156">
        <v>84.430554188548896</v>
      </c>
      <c r="Q45" s="147"/>
      <c r="R45" s="157">
        <v>68.595876717575194</v>
      </c>
      <c r="S45" s="130"/>
      <c r="T45" s="131">
        <v>-3.2615770436185501</v>
      </c>
      <c r="U45" s="125">
        <v>-16.350865234309101</v>
      </c>
      <c r="V45" s="125">
        <v>-15.558657239262701</v>
      </c>
      <c r="W45" s="125">
        <v>4.0567852999573901</v>
      </c>
      <c r="X45" s="125">
        <v>16.857645665048199</v>
      </c>
      <c r="Y45" s="132">
        <v>-2.4180155298562802</v>
      </c>
      <c r="Z45" s="125"/>
      <c r="AA45" s="133">
        <v>11.603500769093101</v>
      </c>
      <c r="AB45" s="134">
        <v>-29.362802857890301</v>
      </c>
      <c r="AC45" s="135">
        <v>-13.363858816775901</v>
      </c>
      <c r="AD45" s="125"/>
      <c r="AE45" s="136">
        <v>-6.5692159663585299</v>
      </c>
      <c r="AF45" s="78"/>
      <c r="AG45" s="152">
        <v>59.625073359285999</v>
      </c>
      <c r="AH45" s="147">
        <v>87.473260218884207</v>
      </c>
      <c r="AI45" s="147">
        <v>101.523423647581</v>
      </c>
      <c r="AJ45" s="147">
        <v>98.794528076682894</v>
      </c>
      <c r="AK45" s="147">
        <v>82.986543758492701</v>
      </c>
      <c r="AL45" s="153">
        <v>86.080565812185498</v>
      </c>
      <c r="AM45" s="147"/>
      <c r="AN45" s="154">
        <v>81.803404366667806</v>
      </c>
      <c r="AO45" s="155">
        <v>86.959092419846399</v>
      </c>
      <c r="AP45" s="156">
        <v>84.381248393257096</v>
      </c>
      <c r="AQ45" s="147"/>
      <c r="AR45" s="157">
        <v>85.595046549634503</v>
      </c>
      <c r="AS45" s="130"/>
      <c r="AT45" s="131">
        <v>7.1596797292116001</v>
      </c>
      <c r="AU45" s="125">
        <v>10.200837025279201</v>
      </c>
      <c r="AV45" s="125">
        <v>9.2568893274402999</v>
      </c>
      <c r="AW45" s="125">
        <v>9.5179907486039603</v>
      </c>
      <c r="AX45" s="125">
        <v>9.0486445835334699</v>
      </c>
      <c r="AY45" s="132">
        <v>9.1705008875363898</v>
      </c>
      <c r="AZ45" s="125"/>
      <c r="BA45" s="133">
        <v>3.97645314896066</v>
      </c>
      <c r="BB45" s="134">
        <v>-6.9892040583745896</v>
      </c>
      <c r="BC45" s="135">
        <v>-1.9782848574120599</v>
      </c>
      <c r="BD45" s="125"/>
      <c r="BE45" s="136">
        <v>5.7817073219086197</v>
      </c>
    </row>
    <row r="46" spans="1:70" x14ac:dyDescent="0.25">
      <c r="A46" s="165" t="s">
        <v>136</v>
      </c>
      <c r="B46" s="3" t="s">
        <v>142</v>
      </c>
      <c r="D46" s="25" t="s">
        <v>16</v>
      </c>
      <c r="E46" s="28" t="s">
        <v>17</v>
      </c>
      <c r="G46" s="152">
        <v>40.431976327440204</v>
      </c>
      <c r="H46" s="147">
        <v>39.631379393428297</v>
      </c>
      <c r="I46" s="147">
        <v>44.553206336776697</v>
      </c>
      <c r="J46" s="147">
        <v>49.793543354516103</v>
      </c>
      <c r="K46" s="147">
        <v>51.291347769779797</v>
      </c>
      <c r="L46" s="153">
        <v>45.140290636388201</v>
      </c>
      <c r="M46" s="147"/>
      <c r="N46" s="154">
        <v>54.9575487154775</v>
      </c>
      <c r="O46" s="155">
        <v>54.319137728518498</v>
      </c>
      <c r="P46" s="156">
        <v>54.638343221997999</v>
      </c>
      <c r="Q46" s="147"/>
      <c r="R46" s="157">
        <v>47.854019946562403</v>
      </c>
      <c r="S46" s="130"/>
      <c r="T46" s="131">
        <v>-11.215292565644001</v>
      </c>
      <c r="U46" s="125">
        <v>-20.9547403549848</v>
      </c>
      <c r="V46" s="125">
        <v>-19.172983489358501</v>
      </c>
      <c r="W46" s="125">
        <v>-10.091035583233801</v>
      </c>
      <c r="X46" s="125">
        <v>-4.32264217861752</v>
      </c>
      <c r="Y46" s="132">
        <v>-13.123737700637699</v>
      </c>
      <c r="Z46" s="125"/>
      <c r="AA46" s="133">
        <v>-2.1801849319740398</v>
      </c>
      <c r="AB46" s="134">
        <v>-29.284707989423701</v>
      </c>
      <c r="AC46" s="135">
        <v>-17.8347789196063</v>
      </c>
      <c r="AD46" s="125"/>
      <c r="AE46" s="136">
        <v>-14.7170070971223</v>
      </c>
      <c r="AF46" s="78"/>
      <c r="AG46" s="152">
        <v>46.263491548638598</v>
      </c>
      <c r="AH46" s="147">
        <v>64.217415674528496</v>
      </c>
      <c r="AI46" s="147">
        <v>74.325776953295502</v>
      </c>
      <c r="AJ46" s="147">
        <v>71.689584656602193</v>
      </c>
      <c r="AK46" s="147">
        <v>61.140354159454503</v>
      </c>
      <c r="AL46" s="153">
        <v>63.527324598503803</v>
      </c>
      <c r="AM46" s="147"/>
      <c r="AN46" s="154">
        <v>62.250165113863801</v>
      </c>
      <c r="AO46" s="155">
        <v>63.0847228284591</v>
      </c>
      <c r="AP46" s="156">
        <v>62.667443971161497</v>
      </c>
      <c r="AQ46" s="147"/>
      <c r="AR46" s="157">
        <v>63.281644419263202</v>
      </c>
      <c r="AS46" s="130"/>
      <c r="AT46" s="131">
        <v>-3.4788982914478002</v>
      </c>
      <c r="AU46" s="125">
        <v>0.231383029687874</v>
      </c>
      <c r="AV46" s="125">
        <v>3.98689995758467</v>
      </c>
      <c r="AW46" s="125">
        <v>3.13115758850422</v>
      </c>
      <c r="AX46" s="125">
        <v>1.68231735594386</v>
      </c>
      <c r="AY46" s="132">
        <v>1.44194594505201</v>
      </c>
      <c r="AZ46" s="125"/>
      <c r="BA46" s="133">
        <v>8.0699332952934105E-2</v>
      </c>
      <c r="BB46" s="134">
        <v>-8.85991294945382</v>
      </c>
      <c r="BC46" s="135">
        <v>-4.6283097120934302</v>
      </c>
      <c r="BD46" s="125"/>
      <c r="BE46" s="136">
        <v>-0.35280634704318897</v>
      </c>
    </row>
    <row r="47" spans="1:70" x14ac:dyDescent="0.25">
      <c r="A47" s="165" t="s">
        <v>137</v>
      </c>
      <c r="B47" s="3" t="s">
        <v>143</v>
      </c>
      <c r="D47" s="25" t="s">
        <v>16</v>
      </c>
      <c r="E47" s="28" t="s">
        <v>17</v>
      </c>
      <c r="G47" s="152">
        <v>31.976146291820299</v>
      </c>
      <c r="H47" s="147">
        <v>32.871033965144299</v>
      </c>
      <c r="I47" s="147">
        <v>44.434954077089401</v>
      </c>
      <c r="J47" s="147">
        <v>51.110157995165999</v>
      </c>
      <c r="K47" s="147">
        <v>52.513289912224899</v>
      </c>
      <c r="L47" s="153">
        <v>42.581116448289002</v>
      </c>
      <c r="M47" s="147"/>
      <c r="N47" s="154">
        <v>52.647775092227398</v>
      </c>
      <c r="O47" s="155">
        <v>49.878150871390403</v>
      </c>
      <c r="P47" s="156">
        <v>51.262962981808897</v>
      </c>
      <c r="Q47" s="147"/>
      <c r="R47" s="157">
        <v>45.061644029294698</v>
      </c>
      <c r="S47" s="130"/>
      <c r="T47" s="131">
        <v>-19.486710152330001</v>
      </c>
      <c r="U47" s="125">
        <v>-29.074791999655801</v>
      </c>
      <c r="V47" s="125">
        <v>-17.663868466283901</v>
      </c>
      <c r="W47" s="125">
        <v>-5.5639190652709098</v>
      </c>
      <c r="X47" s="125">
        <v>2.9915762525185001</v>
      </c>
      <c r="Y47" s="132">
        <v>-13.1488737728061</v>
      </c>
      <c r="Z47" s="125"/>
      <c r="AA47" s="133">
        <v>6.6633047498825402</v>
      </c>
      <c r="AB47" s="134">
        <v>-13.336558342587701</v>
      </c>
      <c r="AC47" s="135">
        <v>-4.1031356725032397</v>
      </c>
      <c r="AD47" s="125"/>
      <c r="AE47" s="136">
        <v>-10.4018183167722</v>
      </c>
      <c r="AF47" s="78"/>
      <c r="AG47" s="152">
        <v>36.8481371962854</v>
      </c>
      <c r="AH47" s="147">
        <v>49.498719628545899</v>
      </c>
      <c r="AI47" s="147">
        <v>56.537543442310103</v>
      </c>
      <c r="AJ47" s="147">
        <v>56.912718928889397</v>
      </c>
      <c r="AK47" s="147">
        <v>52.704260971886498</v>
      </c>
      <c r="AL47" s="153">
        <v>50.500276033583503</v>
      </c>
      <c r="AM47" s="147"/>
      <c r="AN47" s="154">
        <v>54.907711677903499</v>
      </c>
      <c r="AO47" s="155">
        <v>53.5522168935249</v>
      </c>
      <c r="AP47" s="156">
        <v>54.229964285714203</v>
      </c>
      <c r="AQ47" s="147"/>
      <c r="AR47" s="157">
        <v>51.565901248477999</v>
      </c>
      <c r="AS47" s="130"/>
      <c r="AT47" s="131">
        <v>-4.3293530949958496</v>
      </c>
      <c r="AU47" s="125">
        <v>-2.1098007330085502</v>
      </c>
      <c r="AV47" s="125">
        <v>1.9093563512290399</v>
      </c>
      <c r="AW47" s="125">
        <v>4.6662057843324298</v>
      </c>
      <c r="AX47" s="125">
        <v>6.8751437765642498</v>
      </c>
      <c r="AY47" s="132">
        <v>1.7130550887153</v>
      </c>
      <c r="AZ47" s="125"/>
      <c r="BA47" s="133">
        <v>6.9612666198582698</v>
      </c>
      <c r="BB47" s="134">
        <v>-1.4622792214331799</v>
      </c>
      <c r="BC47" s="135">
        <v>2.6294259860464999</v>
      </c>
      <c r="BD47" s="125"/>
      <c r="BE47" s="136">
        <v>1.9866773911225299</v>
      </c>
    </row>
    <row r="48" spans="1:70" x14ac:dyDescent="0.25">
      <c r="A48" s="165" t="s">
        <v>138</v>
      </c>
      <c r="B48" s="3" t="s">
        <v>144</v>
      </c>
      <c r="D48" s="25" t="s">
        <v>16</v>
      </c>
      <c r="E48" s="28" t="s">
        <v>17</v>
      </c>
      <c r="G48" s="152">
        <v>26.201402648581698</v>
      </c>
      <c r="H48" s="147">
        <v>26.8461265637171</v>
      </c>
      <c r="I48" s="147">
        <v>31.5221023690601</v>
      </c>
      <c r="J48" s="147">
        <v>34.758639050543003</v>
      </c>
      <c r="K48" s="147">
        <v>35.208385189937196</v>
      </c>
      <c r="L48" s="153">
        <v>30.9073311643678</v>
      </c>
      <c r="M48" s="147"/>
      <c r="N48" s="154">
        <v>36.179598588645</v>
      </c>
      <c r="O48" s="155">
        <v>35.348217935205902</v>
      </c>
      <c r="P48" s="156">
        <v>35.763908261925401</v>
      </c>
      <c r="Q48" s="147"/>
      <c r="R48" s="157">
        <v>32.2949246208129</v>
      </c>
      <c r="S48" s="130"/>
      <c r="T48" s="131">
        <v>-12.4379512752413</v>
      </c>
      <c r="U48" s="125">
        <v>-19.443297064841001</v>
      </c>
      <c r="V48" s="125">
        <v>-15.474428887017501</v>
      </c>
      <c r="W48" s="125">
        <v>-5.5087004411161304</v>
      </c>
      <c r="X48" s="125">
        <v>-2.1248474327531102</v>
      </c>
      <c r="Y48" s="132">
        <v>-10.826952786404</v>
      </c>
      <c r="Z48" s="125"/>
      <c r="AA48" s="133">
        <v>4.7407128917132697</v>
      </c>
      <c r="AB48" s="134">
        <v>-11.4011636257052</v>
      </c>
      <c r="AC48" s="135">
        <v>-3.9108196841137701</v>
      </c>
      <c r="AD48" s="125"/>
      <c r="AE48" s="136">
        <v>-8.7488361503477492</v>
      </c>
      <c r="AF48" s="78"/>
      <c r="AG48" s="152">
        <v>30.041082802547699</v>
      </c>
      <c r="AH48" s="147">
        <v>35.018855221555199</v>
      </c>
      <c r="AI48" s="147">
        <v>37.648398707785297</v>
      </c>
      <c r="AJ48" s="147">
        <v>38.686674265682903</v>
      </c>
      <c r="AK48" s="147">
        <v>37.2746941300462</v>
      </c>
      <c r="AL48" s="153">
        <v>35.733941025523499</v>
      </c>
      <c r="AM48" s="147"/>
      <c r="AN48" s="154">
        <v>38.9591264949823</v>
      </c>
      <c r="AO48" s="155">
        <v>37.4524208403977</v>
      </c>
      <c r="AP48" s="156">
        <v>38.205773667690003</v>
      </c>
      <c r="AQ48" s="147"/>
      <c r="AR48" s="157">
        <v>36.440178923285302</v>
      </c>
      <c r="AS48" s="130"/>
      <c r="AT48" s="131">
        <v>-3.29505534155432</v>
      </c>
      <c r="AU48" s="125">
        <v>-4.0757169054641604</v>
      </c>
      <c r="AV48" s="125">
        <v>-1.8730001685140101</v>
      </c>
      <c r="AW48" s="125">
        <v>1.1803213429349499</v>
      </c>
      <c r="AX48" s="125">
        <v>4.4756477220216802</v>
      </c>
      <c r="AY48" s="132">
        <v>-0.65721294512948203</v>
      </c>
      <c r="AZ48" s="125"/>
      <c r="BA48" s="133">
        <v>6.2825614978487598</v>
      </c>
      <c r="BB48" s="134">
        <v>-1.19394003541678</v>
      </c>
      <c r="BC48" s="135">
        <v>2.4816998110680699</v>
      </c>
      <c r="BD48" s="125"/>
      <c r="BE48" s="136">
        <v>0.262712920014322</v>
      </c>
    </row>
    <row r="49" spans="1:57" x14ac:dyDescent="0.25">
      <c r="A49" s="166" t="s">
        <v>139</v>
      </c>
      <c r="B49" s="3" t="s">
        <v>145</v>
      </c>
      <c r="D49" s="25" t="s">
        <v>16</v>
      </c>
      <c r="E49" s="28" t="s">
        <v>17</v>
      </c>
      <c r="G49" s="158">
        <v>22.496047992684801</v>
      </c>
      <c r="H49" s="159">
        <v>22.023357133733899</v>
      </c>
      <c r="I49" s="159">
        <v>23.883887419083202</v>
      </c>
      <c r="J49" s="159">
        <v>25.723980995094099</v>
      </c>
      <c r="K49" s="159">
        <v>26.882592705158299</v>
      </c>
      <c r="L49" s="160">
        <v>24.2019732491509</v>
      </c>
      <c r="M49" s="147"/>
      <c r="N49" s="161">
        <v>28.273841438067802</v>
      </c>
      <c r="O49" s="162">
        <v>28.1255991378559</v>
      </c>
      <c r="P49" s="163">
        <v>28.199720287961899</v>
      </c>
      <c r="Q49" s="147"/>
      <c r="R49" s="164">
        <v>25.344186688811199</v>
      </c>
      <c r="S49" s="130"/>
      <c r="T49" s="137">
        <v>-8.6068164092589896</v>
      </c>
      <c r="U49" s="138">
        <v>-13.691147842054599</v>
      </c>
      <c r="V49" s="138">
        <v>-11.118374714890599</v>
      </c>
      <c r="W49" s="138">
        <v>-7.2677917464538799</v>
      </c>
      <c r="X49" s="138">
        <v>-2.1854671125551501</v>
      </c>
      <c r="Y49" s="139">
        <v>-8.4828011455528696</v>
      </c>
      <c r="Z49" s="125"/>
      <c r="AA49" s="140">
        <v>-5.1312401774513701</v>
      </c>
      <c r="AB49" s="141">
        <v>-15.242711753678901</v>
      </c>
      <c r="AC49" s="142">
        <v>-10.458323849486501</v>
      </c>
      <c r="AD49" s="125"/>
      <c r="AE49" s="143">
        <v>-9.1205079671289102</v>
      </c>
      <c r="AG49" s="158">
        <v>24.174947748846101</v>
      </c>
      <c r="AH49" s="159">
        <v>25.676877162617199</v>
      </c>
      <c r="AI49" s="159">
        <v>26.596295719759599</v>
      </c>
      <c r="AJ49" s="159">
        <v>27.464488006183</v>
      </c>
      <c r="AK49" s="159">
        <v>27.596030061104798</v>
      </c>
      <c r="AL49" s="160">
        <v>26.301727739702098</v>
      </c>
      <c r="AM49" s="147"/>
      <c r="AN49" s="161">
        <v>29.768002576997802</v>
      </c>
      <c r="AO49" s="162">
        <v>29.326628932624999</v>
      </c>
      <c r="AP49" s="163">
        <v>29.5473157548114</v>
      </c>
      <c r="AQ49" s="147"/>
      <c r="AR49" s="164">
        <v>27.2290386011619</v>
      </c>
      <c r="AS49" s="130"/>
      <c r="AT49" s="137">
        <v>-3.3425770090302298</v>
      </c>
      <c r="AU49" s="138">
        <v>-4.0624309989506999</v>
      </c>
      <c r="AV49" s="138">
        <v>-2.7264308792451102</v>
      </c>
      <c r="AW49" s="138">
        <v>4.1957691692597401E-2</v>
      </c>
      <c r="AX49" s="138">
        <v>0.69653038170612303</v>
      </c>
      <c r="AY49" s="139">
        <v>-1.8408929612037399</v>
      </c>
      <c r="AZ49" s="125"/>
      <c r="BA49" s="140">
        <v>-1.70795433598746</v>
      </c>
      <c r="BB49" s="141">
        <v>-5.43429300757857</v>
      </c>
      <c r="BC49" s="142">
        <v>-3.5932105681386899</v>
      </c>
      <c r="BD49" s="125"/>
      <c r="BE49" s="143">
        <v>-2.3910163428060098</v>
      </c>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G23" sqref="G23"/>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06" t="str">
        <f>HYPERLINK("http://www.str.com/data-insights/resources/glossary", "For all STR definitions, please visit www.str.com/data-insights/resources/glossary")</f>
        <v>For all STR definitions, please visit www.str.com/data-insights/resources/glossary</v>
      </c>
      <c r="B5" s="206"/>
      <c r="C5" s="206"/>
      <c r="D5" s="206"/>
      <c r="E5" s="206"/>
      <c r="F5" s="206"/>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06" t="str">
        <f>HYPERLINK("http://www.str.com/data-insights/resources/FAQ", "For all STR FAQs, please click here or visit http://www.str.com/data-insights/resources/FAQ")</f>
        <v>For all STR FAQs, please click here or visit http://www.str.com/data-insights/resources/FAQ</v>
      </c>
      <c r="B9" s="206"/>
      <c r="C9" s="206"/>
      <c r="D9" s="206"/>
      <c r="E9" s="206"/>
      <c r="F9" s="206"/>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06" t="str">
        <f>HYPERLINK("http://www.str.com/contact", "For additional support, please contact your regional office")</f>
        <v>For additional support, please contact your regional office</v>
      </c>
      <c r="B12" s="206"/>
      <c r="C12" s="206"/>
      <c r="D12" s="206"/>
      <c r="E12" s="206"/>
      <c r="F12" s="206"/>
      <c r="G12" s="206"/>
      <c r="H12" s="206"/>
      <c r="I12" s="206"/>
      <c r="J12" s="206"/>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05" t="str">
        <f>HYPERLINK("http://www.hotelnewsnow.com/", "For the latest in industry news, visit HotelNewsNow.com.")</f>
        <v>For the latest in industry news, visit HotelNewsNow.com.</v>
      </c>
      <c r="B14" s="205"/>
      <c r="C14" s="205"/>
      <c r="D14" s="205"/>
      <c r="E14" s="205"/>
      <c r="F14" s="205"/>
      <c r="G14" s="205"/>
      <c r="H14" s="205"/>
      <c r="I14" s="205"/>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05" t="str">
        <f>HYPERLINK("http://www.hoteldataconference.com/", "To learn more about the Hotel Data Conference, visit HotelDataConference.com.")</f>
        <v>To learn more about the Hotel Data Conference, visit HotelDataConference.com.</v>
      </c>
      <c r="B15" s="205"/>
      <c r="C15" s="205"/>
      <c r="D15" s="205"/>
      <c r="E15" s="205"/>
      <c r="F15" s="205"/>
      <c r="G15" s="205"/>
      <c r="H15" s="205"/>
      <c r="I15" s="205"/>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topLeftCell="A34" workbookViewId="0">
      <selection activeCell="Z11" sqref="Z11"/>
    </sheetView>
  </sheetViews>
  <sheetFormatPr defaultRowHeight="12.5" x14ac:dyDescent="0.25"/>
  <sheetData>
    <row r="1" spans="1:1" ht="13" x14ac:dyDescent="0.3">
      <c r="A1" s="9" t="s">
        <v>95</v>
      </c>
    </row>
    <row r="2" spans="1:1" ht="13" x14ac:dyDescent="0.3">
      <c r="A2" s="9" t="s">
        <v>96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0" workbookViewId="0">
      <selection activeCell="R23" sqref="R23"/>
    </sheetView>
  </sheetViews>
  <sheetFormatPr defaultRowHeight="12.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customXml/itemProps2.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3.xml><?xml version="1.0" encoding="utf-8"?>
<ds:datastoreItem xmlns:ds="http://schemas.openxmlformats.org/officeDocument/2006/customXml" ds:itemID="{330D5D8F-8CAA-4364-B347-C42C79AD230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2024-02-01T16:46:38Z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