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filterPrivacy="1" codeName="ThisWorkbook" checkCompatibility="1"/>
  <xr:revisionPtr revIDLastSave="0" documentId="8_{245C7A3C-933E-4C52-A336-56AED90249CB}" xr6:coauthVersionLast="47" xr6:coauthVersionMax="47" xr10:uidLastSave="{00000000-0000-0000-0000-000000000000}"/>
  <workbookProtection workbookAlgorithmName="SHA-512" workbookHashValue="PGy2c3nhdmzzCs14RMs6XyCpXSdIaNvUqFx9A9nRf/Mh4emBLBBBK3/tOjBBzEH7vuRkQ/B/E6fYsbYRnypahw==" workbookSaltValue="eMNdNtE0AcXqZNnHhOmtR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27" l="1"/>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7" i="22"/>
  <c r="B9" i="25"/>
  <c r="B10" i="25"/>
  <c r="B12" i="25"/>
  <c r="B14" i="25"/>
  <c r="B15" i="25"/>
  <c r="B16" i="25"/>
  <c r="B17" i="25"/>
  <c r="B18" i="25"/>
  <c r="B19" i="25"/>
  <c r="B20" i="25"/>
  <c r="B21" i="25"/>
  <c r="B22" i="25"/>
  <c r="B23" i="25"/>
  <c r="B24" i="25"/>
  <c r="D11" i="22"/>
  <c r="C7" i="22"/>
  <c r="C11" i="22"/>
  <c r="K32" i="22"/>
  <c r="B19" i="22"/>
  <c r="E10" i="22"/>
  <c r="E8" i="22"/>
  <c r="D10" i="22"/>
  <c r="C10" i="22"/>
  <c r="E9" i="22"/>
  <c r="D9" i="22"/>
  <c r="C9" i="22"/>
  <c r="D8" i="22"/>
  <c r="C8" i="22"/>
  <c r="E7" i="22"/>
  <c r="E11" i="22"/>
  <c r="B22" i="22"/>
  <c r="B20" i="22"/>
  <c r="B18" i="22"/>
  <c r="A1" i="22"/>
  <c r="A1" i="28"/>
  <c r="BI19" i="28"/>
  <c r="B6" i="26"/>
  <c r="AL26"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<sst xmlns="http://schemas.openxmlformats.org/spreadsheetml/2006/main" count="771" uniqueCount="128">
  <si>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</si>
  <si>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</si>
  <si>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</si>
  <si>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</si>
  <si>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</si>
  <si>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</si>
  <si>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</si>
  <si>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</si>
  <si>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</si>
  <si>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</si>
  <si>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</si>
  <si>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</si>
  <si>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</si>
  <si>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</si>
  <si>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</si>
  <si>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</si>
  <si>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</si>
  <si>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</si>
  <si>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</si>
  <si>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</si>
  <si>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</si>
  <si>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</si>
  <si>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</si>
  <si>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</si>
  <si>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</si>
  <si>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</si>
  <si>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</si>
  <si>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</si>
  <si>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</si>
  <si>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</si>
  <si>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</si>
  <si>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</si>
  <si>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</si>
  <si>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</si>
  <si>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</si>
  <si>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</si>
  <si>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</si>
  <si>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</si>
  <si>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</si>
  <si>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</si>
  <si>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</si>
  <si>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</si>
  <si>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</si>
  <si>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</si>
  <si>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</si>
  <si>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</si>
  <si>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</si>
  <si>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</si>
  <si>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</si>
  <si>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</si>
  <si>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</si>
  <si>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</si>
  <si>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</si>
  <si>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</si>
  <si>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</si>
  <si>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</si>
  <si>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</si>
  <si>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</si>
  <si>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</si>
  <si>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</si>
  <si>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</si>
  <si>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</si>
  <si>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</si>
  <si>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</si>
  <si>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</si>
  <si>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</si>
  <si>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</si>
  <si>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</si>
  <si>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</si>
  <si>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</si>
  <si>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</si>
  <si>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</si>
  <si>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</si>
  <si>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</si>
  <si>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</si>
  <si>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</si>
  <si>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</si>
  <si>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</si>
  <si>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</si>
  <si>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</si>
  <si>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</si>
  <si>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</si>
  <si>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</si>
  <si>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</si>
  <si>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</si>
  <si>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</si>
  <si>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</si>
  <si>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</si>
  <si>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</si>
  <si>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</si>
  <si>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</si>
  <si>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</si>
  <si>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</si>
  <si>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</si>
  <si>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</si>
  <si>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</si>
  <si>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</si>
  <si>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</si>
  <si>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</si>
  <si>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</si>
  <si>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</si>
  <si>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</si>
  <si>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</si>
  <si>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</si>
  <si>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</si>
  <si>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</si>
  <si>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</si>
  <si>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</si>
  <si>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</si>
  <si>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</si>
  <si>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</si>
  <si>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</si>
  <si>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Sep</t>
  </si>
  <si>
    <t>Saturday, Sep 16th</t>
  </si>
  <si>
    <t xml:space="preserve"> - Rosh Hashanah</t>
  </si>
  <si>
    <t>Sep / Oct</t>
  </si>
  <si>
    <t>Monday, Sep 26th</t>
  </si>
  <si>
    <t>Monday, Sep 25th</t>
  </si>
  <si>
    <t xml:space="preserve"> - Yom Kippur</t>
  </si>
  <si>
    <t>Oct</t>
  </si>
  <si>
    <t>Wednesday, Oct 5th</t>
  </si>
  <si>
    <t>Monday, Oct 9th</t>
  </si>
  <si>
    <t xml:space="preserve"> - Columbus Day</t>
  </si>
  <si>
    <t>Monday, Oct 10th</t>
  </si>
  <si>
    <t>For the Week of October 01, 2023 to October 07, 2023</t>
  </si>
  <si>
    <r>
      <t>Note:</t>
    </r>
    <r>
      <rPr>
        <sz val="10"/>
        <rFont val="Arial"/>
      </rPr>
      <t xml:space="preserve"> Weekdays - Sunday through Thursday,  Weekends - Friday and Saturday</t>
    </r>
  </si>
  <si>
    <t>Week of October 01, 2023 to October 07, 2023</t>
  </si>
  <si>
    <t>September 10, 2023 - October 07,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</si>
</sst>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50" t="str">
        <f>'Occupancy Raw Data'!B1</f>
        <v>Week of October 01, 2023 to October 07, 2023</v>
      </c>
      <c r="B1" s="146" t="s">
        <v>66</v>
      </c>
      <c r="C1" s="147"/>
      <c r="D1" s="147"/>
      <c r="E1" s="147"/>
      <c r="F1" s="147"/>
      <c r="G1" s="147"/>
      <c r="H1" s="147"/>
      <c r="I1" s="147"/>
      <c r="J1" s="147"/>
      <c r="K1" s="148"/>
      <c r="L1" s="40"/>
      <c r="M1" s="146" t="s">
        <v>73</v>
      </c>
      <c r="N1" s="147"/>
      <c r="O1" s="147"/>
      <c r="P1" s="147"/>
      <c r="Q1" s="147"/>
      <c r="R1" s="147"/>
      <c r="S1" s="147"/>
      <c r="T1" s="147"/>
      <c r="U1" s="147"/>
      <c r="V1" s="148"/>
      <c r="W1" s="40"/>
      <c r="X1" s="146" t="s">
        <v>67</v>
      </c>
      <c r="Y1" s="147"/>
      <c r="Z1" s="147"/>
      <c r="AA1" s="147"/>
      <c r="AB1" s="147"/>
      <c r="AC1" s="147"/>
      <c r="AD1" s="147"/>
      <c r="AE1" s="147"/>
      <c r="AF1" s="147"/>
      <c r="AG1" s="148"/>
      <c r="AH1" s="40"/>
      <c r="AI1" s="146" t="s">
        <v>74</v>
      </c>
      <c r="AJ1" s="147"/>
      <c r="AK1" s="147"/>
      <c r="AL1" s="147"/>
      <c r="AM1" s="147"/>
      <c r="AN1" s="147"/>
      <c r="AO1" s="147"/>
      <c r="AP1" s="147"/>
      <c r="AQ1" s="147"/>
      <c r="AR1" s="148"/>
      <c r="AS1" s="40"/>
      <c r="AT1" s="146" t="s">
        <v>68</v>
      </c>
      <c r="AU1" s="147"/>
      <c r="AV1" s="147"/>
      <c r="AW1" s="147"/>
      <c r="AX1" s="147"/>
      <c r="AY1" s="147"/>
      <c r="AZ1" s="147"/>
      <c r="BA1" s="147"/>
      <c r="BB1" s="147"/>
      <c r="BC1" s="148"/>
      <c r="BD1" s="40"/>
      <c r="BE1" s="146" t="s">
        <v>75</v>
      </c>
      <c r="BF1" s="147"/>
      <c r="BG1" s="147"/>
      <c r="BH1" s="147"/>
      <c r="BI1" s="147"/>
      <c r="BJ1" s="147"/>
      <c r="BK1" s="147"/>
      <c r="BL1" s="147"/>
      <c r="BM1" s="147"/>
      <c r="BN1" s="148"/>
    </row>
    <row r="2" spans="1:66" x14ac:dyDescent="0.45">
      <c r="A2" s="150"/>
      <c r="B2" s="42"/>
      <c r="C2" s="43"/>
      <c r="D2" s="43"/>
      <c r="E2" s="43"/>
      <c r="F2" s="43"/>
      <c r="G2" s="144" t="s">
        <v>64</v>
      </c>
      <c r="H2" s="43"/>
      <c r="I2" s="43"/>
      <c r="J2" s="144" t="s">
        <v>65</v>
      </c>
      <c r="K2" s="145" t="s">
        <v>56</v>
      </c>
      <c r="L2" s="44"/>
      <c r="M2" s="42"/>
      <c r="N2" s="43"/>
      <c r="O2" s="43"/>
      <c r="P2" s="43"/>
      <c r="Q2" s="43"/>
      <c r="R2" s="144" t="s">
        <v>64</v>
      </c>
      <c r="S2" s="43"/>
      <c r="T2" s="43"/>
      <c r="U2" s="144" t="s">
        <v>65</v>
      </c>
      <c r="V2" s="145" t="s">
        <v>56</v>
      </c>
      <c r="W2" s="44"/>
      <c r="X2" s="42"/>
      <c r="Y2" s="43"/>
      <c r="Z2" s="43"/>
      <c r="AA2" s="43"/>
      <c r="AB2" s="43"/>
      <c r="AC2" s="144" t="s">
        <v>64</v>
      </c>
      <c r="AD2" s="43"/>
      <c r="AE2" s="43"/>
      <c r="AF2" s="144" t="s">
        <v>65</v>
      </c>
      <c r="AG2" s="145" t="s">
        <v>56</v>
      </c>
      <c r="AH2" s="44"/>
      <c r="AI2" s="42"/>
      <c r="AJ2" s="43"/>
      <c r="AK2" s="43"/>
      <c r="AL2" s="43"/>
      <c r="AM2" s="43"/>
      <c r="AN2" s="144" t="s">
        <v>64</v>
      </c>
      <c r="AO2" s="43"/>
      <c r="AP2" s="43"/>
      <c r="AQ2" s="144" t="s">
        <v>65</v>
      </c>
      <c r="AR2" s="145" t="s">
        <v>56</v>
      </c>
      <c r="AS2" s="40"/>
      <c r="AT2" s="42"/>
      <c r="AU2" s="43"/>
      <c r="AV2" s="43"/>
      <c r="AW2" s="43"/>
      <c r="AX2" s="43"/>
      <c r="AY2" s="144" t="s">
        <v>64</v>
      </c>
      <c r="AZ2" s="43"/>
      <c r="BA2" s="43"/>
      <c r="BB2" s="144" t="s">
        <v>65</v>
      </c>
      <c r="BC2" s="145" t="s">
        <v>56</v>
      </c>
      <c r="BD2" s="44"/>
      <c r="BE2" s="42"/>
      <c r="BF2" s="43"/>
      <c r="BG2" s="43"/>
      <c r="BH2" s="43"/>
      <c r="BI2" s="43"/>
      <c r="BJ2" s="144" t="s">
        <v>64</v>
      </c>
      <c r="BK2" s="43"/>
      <c r="BL2" s="43"/>
      <c r="BM2" s="144" t="s">
        <v>65</v>
      </c>
      <c r="BN2" s="145" t="s">
        <v>56</v>
      </c>
    </row>
    <row r="3" spans="1:66" x14ac:dyDescent="0.45">
      <c r="A3" s="150"/>
      <c r="B3" s="45" t="s">
        <v>57</v>
      </c>
      <c r="C3" s="44" t="s">
        <v>58</v>
      </c>
      <c r="D3" s="44" t="s">
        <v>59</v>
      </c>
      <c r="E3" s="44" t="s">
        <v>60</v>
      </c>
      <c r="F3" s="44" t="s">
        <v>61</v>
      </c>
      <c r="G3" s="144"/>
      <c r="H3" s="44" t="s">
        <v>62</v>
      </c>
      <c r="I3" s="44" t="s">
        <v>63</v>
      </c>
      <c r="J3" s="144"/>
      <c r="K3" s="145"/>
      <c r="L3" s="44"/>
      <c r="M3" s="45" t="s">
        <v>57</v>
      </c>
      <c r="N3" s="44" t="s">
        <v>58</v>
      </c>
      <c r="O3" s="44" t="s">
        <v>59</v>
      </c>
      <c r="P3" s="44" t="s">
        <v>60</v>
      </c>
      <c r="Q3" s="44" t="s">
        <v>61</v>
      </c>
      <c r="R3" s="144"/>
      <c r="S3" s="44" t="s">
        <v>62</v>
      </c>
      <c r="T3" s="44" t="s">
        <v>63</v>
      </c>
      <c r="U3" s="144"/>
      <c r="V3" s="145"/>
      <c r="W3" s="44"/>
      <c r="X3" s="45" t="s">
        <v>57</v>
      </c>
      <c r="Y3" s="44" t="s">
        <v>58</v>
      </c>
      <c r="Z3" s="44" t="s">
        <v>59</v>
      </c>
      <c r="AA3" s="44" t="s">
        <v>60</v>
      </c>
      <c r="AB3" s="44" t="s">
        <v>61</v>
      </c>
      <c r="AC3" s="144"/>
      <c r="AD3" s="44" t="s">
        <v>62</v>
      </c>
      <c r="AE3" s="44" t="s">
        <v>63</v>
      </c>
      <c r="AF3" s="144"/>
      <c r="AG3" s="145"/>
      <c r="AH3" s="44"/>
      <c r="AI3" s="45" t="s">
        <v>57</v>
      </c>
      <c r="AJ3" s="44" t="s">
        <v>58</v>
      </c>
      <c r="AK3" s="44" t="s">
        <v>59</v>
      </c>
      <c r="AL3" s="44" t="s">
        <v>60</v>
      </c>
      <c r="AM3" s="44" t="s">
        <v>61</v>
      </c>
      <c r="AN3" s="144"/>
      <c r="AO3" s="44" t="s">
        <v>62</v>
      </c>
      <c r="AP3" s="44" t="s">
        <v>63</v>
      </c>
      <c r="AQ3" s="144"/>
      <c r="AR3" s="145"/>
      <c r="AS3" s="40"/>
      <c r="AT3" s="45" t="s">
        <v>57</v>
      </c>
      <c r="AU3" s="44" t="s">
        <v>58</v>
      </c>
      <c r="AV3" s="44" t="s">
        <v>59</v>
      </c>
      <c r="AW3" s="44" t="s">
        <v>60</v>
      </c>
      <c r="AX3" s="44" t="s">
        <v>61</v>
      </c>
      <c r="AY3" s="144"/>
      <c r="AZ3" s="44" t="s">
        <v>62</v>
      </c>
      <c r="BA3" s="44" t="s">
        <v>63</v>
      </c>
      <c r="BB3" s="144"/>
      <c r="BC3" s="145"/>
      <c r="BD3" s="44"/>
      <c r="BE3" s="45" t="s">
        <v>57</v>
      </c>
      <c r="BF3" s="44" t="s">
        <v>58</v>
      </c>
      <c r="BG3" s="44" t="s">
        <v>59</v>
      </c>
      <c r="BH3" s="44" t="s">
        <v>60</v>
      </c>
      <c r="BI3" s="44" t="s">
        <v>61</v>
      </c>
      <c r="BJ3" s="144"/>
      <c r="BK3" s="44" t="s">
        <v>62</v>
      </c>
      <c r="BL3" s="44" t="s">
        <v>63</v>
      </c>
      <c r="BM3" s="144"/>
      <c r="BN3" s="145"/>
    </row>
    <row r="4" spans="1:66" x14ac:dyDescent="0.45">
      <c r="A4" s="46" t="s">
        <v>15</v>
      </c>
      <c r="B4" s="47">
        <f>VLOOKUP($A4,'Occupancy Raw Data'!$B$8:$BE$45,'Occupancy Raw Data'!G$3,FALSE)</f>
        <v>53.337230936544202</v>
      </c>
      <c r="C4" s="48">
        <f>VLOOKUP($A4,'Occupancy Raw Data'!$B$8:$BE$45,'Occupancy Raw Data'!H$3,FALSE)</f>
        <v>62.452462209222197</v>
      </c>
      <c r="D4" s="48">
        <f>VLOOKUP($A4,'Occupancy Raw Data'!$B$8:$BE$45,'Occupancy Raw Data'!I$3,FALSE)</f>
        <v>67.283911675848302</v>
      </c>
      <c r="E4" s="48">
        <f>VLOOKUP($A4,'Occupancy Raw Data'!$B$8:$BE$45,'Occupancy Raw Data'!J$3,FALSE)</f>
        <v>67.859301333121905</v>
      </c>
      <c r="F4" s="48">
        <f>VLOOKUP($A4,'Occupancy Raw Data'!$B$8:$BE$45,'Occupancy Raw Data'!K$3,FALSE)</f>
        <v>66.816988679911802</v>
      </c>
      <c r="G4" s="49">
        <f>VLOOKUP($A4,'Occupancy Raw Data'!$B$8:$BE$45,'Occupancy Raw Data'!L$3,FALSE)</f>
        <v>63.549943166636503</v>
      </c>
      <c r="H4" s="48">
        <f>VLOOKUP($A4,'Occupancy Raw Data'!$B$8:$BE$45,'Occupancy Raw Data'!N$3,FALSE)</f>
        <v>76.197906865036899</v>
      </c>
      <c r="I4" s="48">
        <f>VLOOKUP($A4,'Occupancy Raw Data'!$B$8:$BE$45,'Occupancy Raw Data'!O$3,FALSE)</f>
        <v>80.805430287211095</v>
      </c>
      <c r="J4" s="49">
        <f>VLOOKUP($A4,'Occupancy Raw Data'!$B$8:$BE$45,'Occupancy Raw Data'!P$3,FALSE)</f>
        <v>78.501668576124004</v>
      </c>
      <c r="K4" s="50">
        <f>VLOOKUP($A4,'Occupancy Raw Data'!$B$8:$BE$45,'Occupancy Raw Data'!R$3,FALSE)</f>
        <v>67.821823827018093</v>
      </c>
      <c r="M4" s="47">
        <f>VLOOKUP($A4,'Occupancy Raw Data'!$B$8:$BE$45,'Occupancy Raw Data'!T$3,FALSE)</f>
        <v>-0.91776189244406203</v>
      </c>
      <c r="N4" s="48">
        <f>VLOOKUP($A4,'Occupancy Raw Data'!$B$8:$BE$45,'Occupancy Raw Data'!U$3,FALSE)</f>
        <v>1.2602015855066799</v>
      </c>
      <c r="O4" s="48">
        <f>VLOOKUP($A4,'Occupancy Raw Data'!$B$8:$BE$45,'Occupancy Raw Data'!V$3,FALSE)</f>
        <v>3.3723698287489801</v>
      </c>
      <c r="P4" s="48">
        <f>VLOOKUP($A4,'Occupancy Raw Data'!$B$8:$BE$45,'Occupancy Raw Data'!W$3,FALSE)</f>
        <v>2.0117859154966902</v>
      </c>
      <c r="Q4" s="48">
        <f>VLOOKUP($A4,'Occupancy Raw Data'!$B$8:$BE$45,'Occupancy Raw Data'!X$3,FALSE)</f>
        <v>-1.4206766345580399</v>
      </c>
      <c r="R4" s="49">
        <f>VLOOKUP($A4,'Occupancy Raw Data'!$B$8:$BE$45,'Occupancy Raw Data'!Y$3,FALSE)</f>
        <v>0.90621938648998102</v>
      </c>
      <c r="S4" s="48">
        <f>VLOOKUP($A4,'Occupancy Raw Data'!$B$8:$BE$45,'Occupancy Raw Data'!AA$3,FALSE)</f>
        <v>-2.5074857520513301</v>
      </c>
      <c r="T4" s="48">
        <f>VLOOKUP($A4,'Occupancy Raw Data'!$B$8:$BE$45,'Occupancy Raw Data'!AB$3,FALSE)</f>
        <v>-2.2642813245661699</v>
      </c>
      <c r="U4" s="49">
        <f>VLOOKUP($A4,'Occupancy Raw Data'!$B$8:$BE$45,'Occupancy Raw Data'!AC$3,FALSE)</f>
        <v>-2.3825274915078301</v>
      </c>
      <c r="V4" s="50">
        <f>VLOOKUP($A4,'Occupancy Raw Data'!$B$8:$BE$45,'Occupancy Raw Data'!AE$3,FALSE)</f>
        <v>-0.205877194515452</v>
      </c>
      <c r="X4" s="51">
        <f>VLOOKUP($A4,'ADR Raw Data'!$B$6:$BE$43,'ADR Raw Data'!G$1,FALSE)</f>
        <v>146.623292963137</v>
      </c>
      <c r="Y4" s="52">
        <f>VLOOKUP($A4,'ADR Raw Data'!$B$6:$BE$43,'ADR Raw Data'!H$1,FALSE)</f>
        <v>152.209081238995</v>
      </c>
      <c r="Z4" s="52">
        <f>VLOOKUP($A4,'ADR Raw Data'!$B$6:$BE$43,'ADR Raw Data'!I$1,FALSE)</f>
        <v>157.14030320494001</v>
      </c>
      <c r="AA4" s="52">
        <f>VLOOKUP($A4,'ADR Raw Data'!$B$6:$BE$43,'ADR Raw Data'!J$1,FALSE)</f>
        <v>155.68623638602801</v>
      </c>
      <c r="AB4" s="52">
        <f>VLOOKUP($A4,'ADR Raw Data'!$B$6:$BE$43,'ADR Raw Data'!K$1,FALSE)</f>
        <v>154.13592638452801</v>
      </c>
      <c r="AC4" s="53">
        <f>VLOOKUP($A4,'ADR Raw Data'!$B$6:$BE$43,'ADR Raw Data'!L$1,FALSE)</f>
        <v>153.463397377653</v>
      </c>
      <c r="AD4" s="52">
        <f>VLOOKUP($A4,'ADR Raw Data'!$B$6:$BE$43,'ADR Raw Data'!N$1,FALSE)</f>
        <v>177.79676581875901</v>
      </c>
      <c r="AE4" s="52">
        <f>VLOOKUP($A4,'ADR Raw Data'!$B$6:$BE$43,'ADR Raw Data'!O$1,FALSE)</f>
        <v>187.66266134070099</v>
      </c>
      <c r="AF4" s="53">
        <f>VLOOKUP($A4,'ADR Raw Data'!$B$6:$BE$43,'ADR Raw Data'!P$1,FALSE)</f>
        <v>182.87447911631801</v>
      </c>
      <c r="AG4" s="54">
        <f>VLOOKUP($A4,'ADR Raw Data'!$B$6:$BE$43,'ADR Raw Data'!R$1,FALSE)</f>
        <v>163.18970991613699</v>
      </c>
      <c r="AI4" s="47">
        <f>VLOOKUP($A4,'ADR Raw Data'!$B$6:$BE$43,'ADR Raw Data'!T$1,FALSE)</f>
        <v>4.1305175534221403</v>
      </c>
      <c r="AJ4" s="48">
        <f>VLOOKUP($A4,'ADR Raw Data'!$B$6:$BE$43,'ADR Raw Data'!U$1,FALSE)</f>
        <v>8.0901809868721806</v>
      </c>
      <c r="AK4" s="48">
        <f>VLOOKUP($A4,'ADR Raw Data'!$B$6:$BE$43,'ADR Raw Data'!V$1,FALSE)</f>
        <v>10.4545258449357</v>
      </c>
      <c r="AL4" s="48">
        <f>VLOOKUP($A4,'ADR Raw Data'!$B$6:$BE$43,'ADR Raw Data'!W$1,FALSE)</f>
        <v>8.0117174550197507</v>
      </c>
      <c r="AM4" s="48">
        <f>VLOOKUP($A4,'ADR Raw Data'!$B$6:$BE$43,'ADR Raw Data'!X$1,FALSE)</f>
        <v>4.0225962931871599</v>
      </c>
      <c r="AN4" s="49">
        <f>VLOOKUP($A4,'ADR Raw Data'!$B$6:$BE$43,'ADR Raw Data'!Y$1,FALSE)</f>
        <v>7.0173673983745903</v>
      </c>
      <c r="AO4" s="48">
        <f>VLOOKUP($A4,'ADR Raw Data'!$B$6:$BE$43,'ADR Raw Data'!AA$1,FALSE)</f>
        <v>3.09724105512145</v>
      </c>
      <c r="AP4" s="48">
        <f>VLOOKUP($A4,'ADR Raw Data'!$B$6:$BE$43,'ADR Raw Data'!AB$1,FALSE)</f>
        <v>3.4555276046116101</v>
      </c>
      <c r="AQ4" s="49">
        <f>VLOOKUP($A4,'ADR Raw Data'!$B$6:$BE$43,'ADR Raw Data'!AC$1,FALSE)</f>
        <v>3.2893472891044802</v>
      </c>
      <c r="AR4" s="50">
        <f>VLOOKUP($A4,'ADR Raw Data'!$B$6:$BE$43,'ADR Raw Data'!AE$1,FALSE)</f>
        <v>5.4352528052788101</v>
      </c>
      <c r="AS4" s="40"/>
      <c r="AT4" s="51">
        <f>VLOOKUP($A4,'RevPAR Raw Data'!$B$6:$BE$43,'RevPAR Raw Data'!G$1,FALSE)</f>
        <v>78.204804374514595</v>
      </c>
      <c r="AU4" s="52">
        <f>VLOOKUP($A4,'RevPAR Raw Data'!$B$6:$BE$43,'RevPAR Raw Data'!H$1,FALSE)</f>
        <v>95.058318939787895</v>
      </c>
      <c r="AV4" s="52">
        <f>VLOOKUP($A4,'RevPAR Raw Data'!$B$6:$BE$43,'RevPAR Raw Data'!I$1,FALSE)</f>
        <v>105.73014281557199</v>
      </c>
      <c r="AW4" s="52">
        <f>VLOOKUP($A4,'RevPAR Raw Data'!$B$6:$BE$43,'RevPAR Raw Data'!J$1,FALSE)</f>
        <v>105.64759228339101</v>
      </c>
      <c r="AX4" s="52">
        <f>VLOOKUP($A4,'RevPAR Raw Data'!$B$6:$BE$43,'RevPAR Raw Data'!K$1,FALSE)</f>
        <v>102.988984484027</v>
      </c>
      <c r="AY4" s="53">
        <f>VLOOKUP($A4,'RevPAR Raw Data'!$B$6:$BE$43,'RevPAR Raw Data'!L$1,FALSE)</f>
        <v>97.525901815088602</v>
      </c>
      <c r="AZ4" s="52">
        <f>VLOOKUP($A4,'RevPAR Raw Data'!$B$6:$BE$43,'RevPAR Raw Data'!N$1,FALSE)</f>
        <v>135.477414027625</v>
      </c>
      <c r="BA4" s="52">
        <f>VLOOKUP($A4,'RevPAR Raw Data'!$B$6:$BE$43,'RevPAR Raw Data'!O$1,FALSE)</f>
        <v>151.64162098478599</v>
      </c>
      <c r="BB4" s="53">
        <f>VLOOKUP($A4,'RevPAR Raw Data'!$B$6:$BE$43,'RevPAR Raw Data'!P$1,FALSE)</f>
        <v>143.559517506205</v>
      </c>
      <c r="BC4" s="54">
        <f>VLOOKUP($A4,'RevPAR Raw Data'!$B$6:$BE$43,'RevPAR Raw Data'!R$1,FALSE)</f>
        <v>110.67823756314399</v>
      </c>
      <c r="BE4" s="47">
        <f>VLOOKUP($A4,'RevPAR Raw Data'!$B$6:$BE$43,'RevPAR Raw Data'!T$1,FALSE)</f>
        <v>3.1748473449120498</v>
      </c>
      <c r="BF4" s="48">
        <f>VLOOKUP($A4,'RevPAR Raw Data'!$B$6:$BE$43,'RevPAR Raw Data'!U$1,FALSE)</f>
        <v>9.4523351614457898</v>
      </c>
      <c r="BG4" s="48">
        <f>VLOOKUP($A4,'RevPAR Raw Data'!$B$6:$BE$43,'RevPAR Raw Data'!V$1,FALSE)</f>
        <v>14.179460949018001</v>
      </c>
      <c r="BH4" s="48">
        <f>VLOOKUP($A4,'RevPAR Raw Data'!$B$6:$BE$43,'RevPAR Raw Data'!W$1,FALSE)</f>
        <v>10.184681973865899</v>
      </c>
      <c r="BI4" s="48">
        <f>VLOOKUP($A4,'RevPAR Raw Data'!$B$6:$BE$43,'RevPAR Raw Data'!X$1,FALSE)</f>
        <v>2.5447715729892</v>
      </c>
      <c r="BJ4" s="49">
        <f>VLOOKUP($A4,'RevPAR Raw Data'!$B$6:$BE$43,'RevPAR Raw Data'!Y$1,FALSE)</f>
        <v>7.9871795286498699</v>
      </c>
      <c r="BK4" s="48">
        <f>VLOOKUP($A4,'RevPAR Raw Data'!$B$6:$BE$43,'RevPAR Raw Data'!AA$1,FALSE)</f>
        <v>0.51209242490627005</v>
      </c>
      <c r="BL4" s="48">
        <f>VLOOKUP($A4,'RevPAR Raw Data'!$B$6:$BE$43,'RevPAR Raw Data'!AB$1,FALSE)</f>
        <v>1.1130034138289799</v>
      </c>
      <c r="BM4" s="49">
        <f>VLOOKUP($A4,'RevPAR Raw Data'!$B$6:$BE$43,'RevPAR Raw Data'!AC$1,FALSE)</f>
        <v>0.82845019414256604</v>
      </c>
      <c r="BN4" s="50">
        <f>VLOOKUP($A4,'RevPAR Raw Data'!$B$6:$BE$43,'RevPAR Raw Data'!AE$1,FALSE)</f>
        <v>5.2181856647730296</v>
      </c>
    </row>
    <row r="5" spans="1:66" x14ac:dyDescent="0.45">
      <c r="A5" s="46" t="s">
        <v>69</v>
      </c>
      <c r="B5" s="47">
        <f>VLOOKUP($A5,'Occupancy Raw Data'!$B$8:$BE$45,'Occupancy Raw Data'!G$3,FALSE)</f>
        <v>48.970508141405602</v>
      </c>
      <c r="C5" s="48">
        <f>VLOOKUP($A5,'Occupancy Raw Data'!$B$8:$BE$45,'Occupancy Raw Data'!H$3,FALSE)</f>
        <v>59.266678769743102</v>
      </c>
      <c r="D5" s="48">
        <f>VLOOKUP($A5,'Occupancy Raw Data'!$B$8:$BE$45,'Occupancy Raw Data'!I$3,FALSE)</f>
        <v>64.329312190510706</v>
      </c>
      <c r="E5" s="48">
        <f>VLOOKUP($A5,'Occupancy Raw Data'!$B$8:$BE$45,'Occupancy Raw Data'!J$3,FALSE)</f>
        <v>66.139139471262396</v>
      </c>
      <c r="F5" s="48">
        <f>VLOOKUP($A5,'Occupancy Raw Data'!$B$8:$BE$45,'Occupancy Raw Data'!K$3,FALSE)</f>
        <v>65.130619322770201</v>
      </c>
      <c r="G5" s="49">
        <f>VLOOKUP($A5,'Occupancy Raw Data'!$B$8:$BE$45,'Occupancy Raw Data'!L$3,FALSE)</f>
        <v>60.767251579138403</v>
      </c>
      <c r="H5" s="48">
        <f>VLOOKUP($A5,'Occupancy Raw Data'!$B$8:$BE$45,'Occupancy Raw Data'!N$3,FALSE)</f>
        <v>76.360813577147695</v>
      </c>
      <c r="I5" s="48">
        <f>VLOOKUP($A5,'Occupancy Raw Data'!$B$8:$BE$45,'Occupancy Raw Data'!O$3,FALSE)</f>
        <v>83.593236466986696</v>
      </c>
      <c r="J5" s="49">
        <f>VLOOKUP($A5,'Occupancy Raw Data'!$B$8:$BE$45,'Occupancy Raw Data'!P$3,FALSE)</f>
        <v>79.977025022067195</v>
      </c>
      <c r="K5" s="50">
        <f>VLOOKUP($A5,'Occupancy Raw Data'!$B$8:$BE$45,'Occupancy Raw Data'!R$3,FALSE)</f>
        <v>66.255758277118105</v>
      </c>
      <c r="M5" s="47">
        <f>VLOOKUP($A5,'Occupancy Raw Data'!$B$8:$BE$45,'Occupancy Raw Data'!T$3,FALSE)</f>
        <v>2.6811261896718999</v>
      </c>
      <c r="N5" s="48">
        <f>VLOOKUP($A5,'Occupancy Raw Data'!$B$8:$BE$45,'Occupancy Raw Data'!U$3,FALSE)</f>
        <v>4.8710005155004898</v>
      </c>
      <c r="O5" s="48">
        <f>VLOOKUP($A5,'Occupancy Raw Data'!$B$8:$BE$45,'Occupancy Raw Data'!V$3,FALSE)</f>
        <v>5.0061057395107298</v>
      </c>
      <c r="P5" s="48">
        <f>VLOOKUP($A5,'Occupancy Raw Data'!$B$8:$BE$45,'Occupancy Raw Data'!W$3,FALSE)</f>
        <v>2.8637600502486298</v>
      </c>
      <c r="Q5" s="48">
        <f>VLOOKUP($A5,'Occupancy Raw Data'!$B$8:$BE$45,'Occupancy Raw Data'!X$3,FALSE)</f>
        <v>8.1526512294747402E-2</v>
      </c>
      <c r="R5" s="49">
        <f>VLOOKUP($A5,'Occupancy Raw Data'!$B$8:$BE$45,'Occupancy Raw Data'!Y$3,FALSE)</f>
        <v>3.0520670370177299</v>
      </c>
      <c r="S5" s="48">
        <f>VLOOKUP($A5,'Occupancy Raw Data'!$B$8:$BE$45,'Occupancy Raw Data'!AA$3,FALSE)</f>
        <v>-5.4104599810348297</v>
      </c>
      <c r="T5" s="48">
        <f>VLOOKUP($A5,'Occupancy Raw Data'!$B$8:$BE$45,'Occupancy Raw Data'!AB$3,FALSE)</f>
        <v>-3.690060350884</v>
      </c>
      <c r="U5" s="49">
        <f>VLOOKUP($A5,'Occupancy Raw Data'!$B$8:$BE$45,'Occupancy Raw Data'!AC$3,FALSE)</f>
        <v>-4.5191051771772699</v>
      </c>
      <c r="V5" s="50">
        <f>VLOOKUP($A5,'Occupancy Raw Data'!$B$8:$BE$45,'Occupancy Raw Data'!AE$3,FALSE)</f>
        <v>0.30686721293821301</v>
      </c>
      <c r="X5" s="51">
        <f>VLOOKUP($A5,'ADR Raw Data'!$B$6:$BE$43,'ADR Raw Data'!G$1,FALSE)</f>
        <v>116.932348878235</v>
      </c>
      <c r="Y5" s="52">
        <f>VLOOKUP($A5,'ADR Raw Data'!$B$6:$BE$43,'ADR Raw Data'!H$1,FALSE)</f>
        <v>128.07032791532799</v>
      </c>
      <c r="Z5" s="52">
        <f>VLOOKUP($A5,'ADR Raw Data'!$B$6:$BE$43,'ADR Raw Data'!I$1,FALSE)</f>
        <v>134.215900277347</v>
      </c>
      <c r="AA5" s="52">
        <f>VLOOKUP($A5,'ADR Raw Data'!$B$6:$BE$43,'ADR Raw Data'!J$1,FALSE)</f>
        <v>135.41363218078499</v>
      </c>
      <c r="AB5" s="52">
        <f>VLOOKUP($A5,'ADR Raw Data'!$B$6:$BE$43,'ADR Raw Data'!K$1,FALSE)</f>
        <v>133.44473000221001</v>
      </c>
      <c r="AC5" s="53">
        <f>VLOOKUP($A5,'ADR Raw Data'!$B$6:$BE$43,'ADR Raw Data'!L$1,FALSE)</f>
        <v>130.326891750404</v>
      </c>
      <c r="AD5" s="52">
        <f>VLOOKUP($A5,'ADR Raw Data'!$B$6:$BE$43,'ADR Raw Data'!N$1,FALSE)</f>
        <v>151.041475147977</v>
      </c>
      <c r="AE5" s="52">
        <f>VLOOKUP($A5,'ADR Raw Data'!$B$6:$BE$43,'ADR Raw Data'!O$1,FALSE)</f>
        <v>157.99675972995001</v>
      </c>
      <c r="AF5" s="53">
        <f>VLOOKUP($A5,'ADR Raw Data'!$B$6:$BE$43,'ADR Raw Data'!P$1,FALSE)</f>
        <v>154.67636122054401</v>
      </c>
      <c r="AG5" s="54">
        <f>VLOOKUP($A5,'ADR Raw Data'!$B$6:$BE$43,'ADR Raw Data'!R$1,FALSE)</f>
        <v>138.72464433707501</v>
      </c>
      <c r="AI5" s="47">
        <f>VLOOKUP($A5,'ADR Raw Data'!$B$6:$BE$43,'ADR Raw Data'!T$1,FALSE)</f>
        <v>6.6681189009402297</v>
      </c>
      <c r="AJ5" s="48">
        <f>VLOOKUP($A5,'ADR Raw Data'!$B$6:$BE$43,'ADR Raw Data'!U$1,FALSE)</f>
        <v>9.8329056014877896</v>
      </c>
      <c r="AK5" s="48">
        <f>VLOOKUP($A5,'ADR Raw Data'!$B$6:$BE$43,'ADR Raw Data'!V$1,FALSE)</f>
        <v>11.487707113570201</v>
      </c>
      <c r="AL5" s="48">
        <f>VLOOKUP($A5,'ADR Raw Data'!$B$6:$BE$43,'ADR Raw Data'!W$1,FALSE)</f>
        <v>11.105748277415699</v>
      </c>
      <c r="AM5" s="48">
        <f>VLOOKUP($A5,'ADR Raw Data'!$B$6:$BE$43,'ADR Raw Data'!X$1,FALSE)</f>
        <v>9.8931400007198995</v>
      </c>
      <c r="AN5" s="49">
        <f>VLOOKUP($A5,'ADR Raw Data'!$B$6:$BE$43,'ADR Raw Data'!Y$1,FALSE)</f>
        <v>10.0031286461838</v>
      </c>
      <c r="AO5" s="48">
        <f>VLOOKUP($A5,'ADR Raw Data'!$B$6:$BE$43,'ADR Raw Data'!AA$1,FALSE)</f>
        <v>4.0914899205911102</v>
      </c>
      <c r="AP5" s="48">
        <f>VLOOKUP($A5,'ADR Raw Data'!$B$6:$BE$43,'ADR Raw Data'!AB$1,FALSE)</f>
        <v>4.1010690803589602</v>
      </c>
      <c r="AQ5" s="49">
        <f>VLOOKUP($A5,'ADR Raw Data'!$B$6:$BE$43,'ADR Raw Data'!AC$1,FALSE)</f>
        <v>4.1176222397025697</v>
      </c>
      <c r="AR5" s="50">
        <f>VLOOKUP($A5,'ADR Raw Data'!$B$6:$BE$43,'ADR Raw Data'!AE$1,FALSE)</f>
        <v>7.22477044545656</v>
      </c>
      <c r="AS5" s="40"/>
      <c r="AT5" s="51">
        <f>VLOOKUP($A5,'RevPAR Raw Data'!$B$6:$BE$43,'RevPAR Raw Data'!G$1,FALSE)</f>
        <v>57.262365427353302</v>
      </c>
      <c r="AU5" s="52">
        <f>VLOOKUP($A5,'RevPAR Raw Data'!$B$6:$BE$43,'RevPAR Raw Data'!H$1,FALSE)</f>
        <v>75.903029844934494</v>
      </c>
      <c r="AV5" s="52">
        <f>VLOOKUP($A5,'RevPAR Raw Data'!$B$6:$BE$43,'RevPAR Raw Data'!I$1,FALSE)</f>
        <v>86.340165498719699</v>
      </c>
      <c r="AW5" s="52">
        <f>VLOOKUP($A5,'RevPAR Raw Data'!$B$6:$BE$43,'RevPAR Raw Data'!J$1,FALSE)</f>
        <v>89.561411051152106</v>
      </c>
      <c r="AX5" s="52">
        <f>VLOOKUP($A5,'RevPAR Raw Data'!$B$6:$BE$43,'RevPAR Raw Data'!K$1,FALSE)</f>
        <v>86.913379104038398</v>
      </c>
      <c r="AY5" s="53">
        <f>VLOOKUP($A5,'RevPAR Raw Data'!$B$6:$BE$43,'RevPAR Raw Data'!L$1,FALSE)</f>
        <v>79.196070185239606</v>
      </c>
      <c r="AZ5" s="52">
        <f>VLOOKUP($A5,'RevPAR Raw Data'!$B$6:$BE$43,'RevPAR Raw Data'!N$1,FALSE)</f>
        <v>115.33649926192101</v>
      </c>
      <c r="BA5" s="52">
        <f>VLOOKUP($A5,'RevPAR Raw Data'!$B$6:$BE$43,'RevPAR Raw Data'!O$1,FALSE)</f>
        <v>132.07460497123401</v>
      </c>
      <c r="BB5" s="53">
        <f>VLOOKUP($A5,'RevPAR Raw Data'!$B$6:$BE$43,'RevPAR Raw Data'!P$1,FALSE)</f>
        <v>123.705552116577</v>
      </c>
      <c r="BC5" s="54">
        <f>VLOOKUP($A5,'RevPAR Raw Data'!$B$6:$BE$43,'RevPAR Raw Data'!R$1,FALSE)</f>
        <v>91.913065022764798</v>
      </c>
      <c r="BE5" s="47">
        <f>VLOOKUP($A5,'RevPAR Raw Data'!$B$6:$BE$43,'RevPAR Raw Data'!T$1,FALSE)</f>
        <v>9.5280257728237103</v>
      </c>
      <c r="BF5" s="48">
        <f>VLOOKUP($A5,'RevPAR Raw Data'!$B$6:$BE$43,'RevPAR Raw Data'!U$1,FALSE)</f>
        <v>15.1828669995254</v>
      </c>
      <c r="BG5" s="48">
        <f>VLOOKUP($A5,'RevPAR Raw Data'!$B$6:$BE$43,'RevPAR Raw Data'!V$1,FALSE)</f>
        <v>17.068899618231601</v>
      </c>
      <c r="BH5" s="48">
        <f>VLOOKUP($A5,'RevPAR Raw Data'!$B$6:$BE$43,'RevPAR Raw Data'!W$1,FALSE)</f>
        <v>14.287550310114099</v>
      </c>
      <c r="BI5" s="48">
        <f>VLOOKUP($A5,'RevPAR Raw Data'!$B$6:$BE$43,'RevPAR Raw Data'!X$1,FALSE)</f>
        <v>9.9827320450136696</v>
      </c>
      <c r="BJ5" s="49">
        <f>VLOOKUP($A5,'RevPAR Raw Data'!$B$6:$BE$43,'RevPAR Raw Data'!Y$1,FALSE)</f>
        <v>13.360497875282199</v>
      </c>
      <c r="BK5" s="48">
        <f>VLOOKUP($A5,'RevPAR Raw Data'!$B$6:$BE$43,'RevPAR Raw Data'!AA$1,FALSE)</f>
        <v>-1.5403384852253801</v>
      </c>
      <c r="BL5" s="48">
        <f>VLOOKUP($A5,'RevPAR Raw Data'!$B$6:$BE$43,'RevPAR Raw Data'!AB$1,FALSE)</f>
        <v>0.25967680537826598</v>
      </c>
      <c r="BM5" s="49">
        <f>VLOOKUP($A5,'RevPAR Raw Data'!$B$6:$BE$43,'RevPAR Raw Data'!AC$1,FALSE)</f>
        <v>-0.58756261728570303</v>
      </c>
      <c r="BN5" s="50">
        <f>VLOOKUP($A5,'RevPAR Raw Data'!$B$6:$BE$43,'RevPAR Raw Data'!AE$1,FALSE)</f>
        <v>7.5538081101019303</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54.607366840385097</v>
      </c>
      <c r="C7" s="48">
        <f>VLOOKUP($A7,'Occupancy Raw Data'!$B$8:$BE$45,'Occupancy Raw Data'!H$3,FALSE)</f>
        <v>66.283013868032796</v>
      </c>
      <c r="D7" s="48">
        <f>VLOOKUP($A7,'Occupancy Raw Data'!$B$8:$BE$45,'Occupancy Raw Data'!I$3,FALSE)</f>
        <v>71.930924829961995</v>
      </c>
      <c r="E7" s="48">
        <f>VLOOKUP($A7,'Occupancy Raw Data'!$B$8:$BE$45,'Occupancy Raw Data'!J$3,FALSE)</f>
        <v>73.627771398286299</v>
      </c>
      <c r="F7" s="48">
        <f>VLOOKUP($A7,'Occupancy Raw Data'!$B$8:$BE$45,'Occupancy Raw Data'!K$3,FALSE)</f>
        <v>70.729617524953596</v>
      </c>
      <c r="G7" s="49">
        <f>VLOOKUP($A7,'Occupancy Raw Data'!$B$8:$BE$45,'Occupancy Raw Data'!L$3,FALSE)</f>
        <v>67.435738892323897</v>
      </c>
      <c r="H7" s="48">
        <f>VLOOKUP($A7,'Occupancy Raw Data'!$B$8:$BE$45,'Occupancy Raw Data'!N$3,FALSE)</f>
        <v>77.977210493772603</v>
      </c>
      <c r="I7" s="48">
        <f>VLOOKUP($A7,'Occupancy Raw Data'!$B$8:$BE$45,'Occupancy Raw Data'!O$3,FALSE)</f>
        <v>87.234343255896107</v>
      </c>
      <c r="J7" s="49">
        <f>VLOOKUP($A7,'Occupancy Raw Data'!$B$8:$BE$45,'Occupancy Raw Data'!P$3,FALSE)</f>
        <v>82.605776874834305</v>
      </c>
      <c r="K7" s="50">
        <f>VLOOKUP($A7,'Occupancy Raw Data'!$B$8:$BE$45,'Occupancy Raw Data'!R$3,FALSE)</f>
        <v>71.770035458755501</v>
      </c>
      <c r="M7" s="47">
        <f>VLOOKUP($A7,'Occupancy Raw Data'!$B$8:$BE$45,'Occupancy Raw Data'!T$3,FALSE)</f>
        <v>10.7835454460074</v>
      </c>
      <c r="N7" s="48">
        <f>VLOOKUP($A7,'Occupancy Raw Data'!$B$8:$BE$45,'Occupancy Raw Data'!U$3,FALSE)</f>
        <v>14.8060596391087</v>
      </c>
      <c r="O7" s="48">
        <f>VLOOKUP($A7,'Occupancy Raw Data'!$B$8:$BE$45,'Occupancy Raw Data'!V$3,FALSE)</f>
        <v>13.9585102700338</v>
      </c>
      <c r="P7" s="48">
        <f>VLOOKUP($A7,'Occupancy Raw Data'!$B$8:$BE$45,'Occupancy Raw Data'!W$3,FALSE)</f>
        <v>11.7454863916688</v>
      </c>
      <c r="Q7" s="48">
        <f>VLOOKUP($A7,'Occupancy Raw Data'!$B$8:$BE$45,'Occupancy Raw Data'!X$3,FALSE)</f>
        <v>4.1281841968458002</v>
      </c>
      <c r="R7" s="49">
        <f>VLOOKUP($A7,'Occupancy Raw Data'!$B$8:$BE$45,'Occupancy Raw Data'!Y$3,FALSE)</f>
        <v>10.9281553157739</v>
      </c>
      <c r="S7" s="48">
        <f>VLOOKUP($A7,'Occupancy Raw Data'!$B$8:$BE$45,'Occupancy Raw Data'!AA$3,FALSE)</f>
        <v>-5.9921406687592</v>
      </c>
      <c r="T7" s="48">
        <f>VLOOKUP($A7,'Occupancy Raw Data'!$B$8:$BE$45,'Occupancy Raw Data'!AB$3,FALSE)</f>
        <v>-5.1423711643796102</v>
      </c>
      <c r="U7" s="49">
        <f>VLOOKUP($A7,'Occupancy Raw Data'!$B$8:$BE$45,'Occupancy Raw Data'!AC$3,FALSE)</f>
        <v>-5.5453549551132104</v>
      </c>
      <c r="V7" s="50">
        <f>VLOOKUP($A7,'Occupancy Raw Data'!$B$8:$BE$45,'Occupancy Raw Data'!AE$3,FALSE)</f>
        <v>4.9111067863204898</v>
      </c>
      <c r="X7" s="51">
        <f>VLOOKUP($A7,'ADR Raw Data'!$B$6:$BE$43,'ADR Raw Data'!G$1,FALSE)</f>
        <v>183.02265880525999</v>
      </c>
      <c r="Y7" s="52">
        <f>VLOOKUP($A7,'ADR Raw Data'!$B$6:$BE$43,'ADR Raw Data'!H$1,FALSE)</f>
        <v>206.275544583483</v>
      </c>
      <c r="Z7" s="52">
        <f>VLOOKUP($A7,'ADR Raw Data'!$B$6:$BE$43,'ADR Raw Data'!I$1,FALSE)</f>
        <v>218.14609200201301</v>
      </c>
      <c r="AA7" s="52">
        <f>VLOOKUP($A7,'ADR Raw Data'!$B$6:$BE$43,'ADR Raw Data'!J$1,FALSE)</f>
        <v>215.36632219209599</v>
      </c>
      <c r="AB7" s="52">
        <f>VLOOKUP($A7,'ADR Raw Data'!$B$6:$BE$43,'ADR Raw Data'!K$1,FALSE)</f>
        <v>198.95836162002101</v>
      </c>
      <c r="AC7" s="53">
        <f>VLOOKUP($A7,'ADR Raw Data'!$B$6:$BE$43,'ADR Raw Data'!L$1,FALSE)</f>
        <v>205.49219951797099</v>
      </c>
      <c r="AD7" s="52">
        <f>VLOOKUP($A7,'ADR Raw Data'!$B$6:$BE$43,'ADR Raw Data'!N$1,FALSE)</f>
        <v>182.12889632751001</v>
      </c>
      <c r="AE7" s="52">
        <f>VLOOKUP($A7,'ADR Raw Data'!$B$6:$BE$43,'ADR Raw Data'!O$1,FALSE)</f>
        <v>190.74194151359799</v>
      </c>
      <c r="AF7" s="53">
        <f>VLOOKUP($A7,'ADR Raw Data'!$B$6:$BE$43,'ADR Raw Data'!P$1,FALSE)</f>
        <v>186.676721967963</v>
      </c>
      <c r="AG7" s="54">
        <f>VLOOKUP($A7,'ADR Raw Data'!$B$6:$BE$43,'ADR Raw Data'!R$1,FALSE)</f>
        <v>199.30471022723199</v>
      </c>
      <c r="AI7" s="47">
        <f>VLOOKUP($A7,'ADR Raw Data'!$B$6:$BE$43,'ADR Raw Data'!T$1,FALSE)</f>
        <v>14.353095597948</v>
      </c>
      <c r="AJ7" s="48">
        <f>VLOOKUP($A7,'ADR Raw Data'!$B$6:$BE$43,'ADR Raw Data'!U$1,FALSE)</f>
        <v>17.148939291845601</v>
      </c>
      <c r="AK7" s="48">
        <f>VLOOKUP($A7,'ADR Raw Data'!$B$6:$BE$43,'ADR Raw Data'!V$1,FALSE)</f>
        <v>20.417487767836899</v>
      </c>
      <c r="AL7" s="48">
        <f>VLOOKUP($A7,'ADR Raw Data'!$B$6:$BE$43,'ADR Raw Data'!W$1,FALSE)</f>
        <v>16.5435774020388</v>
      </c>
      <c r="AM7" s="48">
        <f>VLOOKUP($A7,'ADR Raw Data'!$B$6:$BE$43,'ADR Raw Data'!X$1,FALSE)</f>
        <v>9.1984139056333092</v>
      </c>
      <c r="AN7" s="49">
        <f>VLOOKUP($A7,'ADR Raw Data'!$B$6:$BE$43,'ADR Raw Data'!Y$1,FALSE)</f>
        <v>15.580453118243399</v>
      </c>
      <c r="AO7" s="48">
        <f>VLOOKUP($A7,'ADR Raw Data'!$B$6:$BE$43,'ADR Raw Data'!AA$1,FALSE)</f>
        <v>0.87242816781462895</v>
      </c>
      <c r="AP7" s="48">
        <f>VLOOKUP($A7,'ADR Raw Data'!$B$6:$BE$43,'ADR Raw Data'!AB$1,FALSE)</f>
        <v>-1.4364038194227999</v>
      </c>
      <c r="AQ7" s="49">
        <f>VLOOKUP($A7,'ADR Raw Data'!$B$6:$BE$43,'ADR Raw Data'!AC$1,FALSE)</f>
        <v>-0.37102401267914098</v>
      </c>
      <c r="AR7" s="50">
        <f>VLOOKUP($A7,'ADR Raw Data'!$B$6:$BE$43,'ADR Raw Data'!AE$1,FALSE)</f>
        <v>9.9364767354618397</v>
      </c>
      <c r="AS7" s="40"/>
      <c r="AT7" s="51">
        <f>VLOOKUP($A7,'RevPAR Raw Data'!$B$6:$BE$43,'RevPAR Raw Data'!G$1,FALSE)</f>
        <v>99.943854694814902</v>
      </c>
      <c r="AU7" s="52">
        <f>VLOOKUP($A7,'RevPAR Raw Data'!$B$6:$BE$43,'RevPAR Raw Data'!H$1,FALSE)</f>
        <v>136.72564782263001</v>
      </c>
      <c r="AV7" s="52">
        <f>VLOOKUP($A7,'RevPAR Raw Data'!$B$6:$BE$43,'RevPAR Raw Data'!I$1,FALSE)</f>
        <v>156.91450145746799</v>
      </c>
      <c r="AW7" s="52">
        <f>VLOOKUP($A7,'RevPAR Raw Data'!$B$6:$BE$43,'RevPAR Raw Data'!J$1,FALSE)</f>
        <v>158.56942337249299</v>
      </c>
      <c r="AX7" s="52">
        <f>VLOOKUP($A7,'RevPAR Raw Data'!$B$6:$BE$43,'RevPAR Raw Data'!K$1,FALSE)</f>
        <v>140.72248820775499</v>
      </c>
      <c r="AY7" s="53">
        <f>VLOOKUP($A7,'RevPAR Raw Data'!$B$6:$BE$43,'RevPAR Raw Data'!L$1,FALSE)</f>
        <v>138.575183111032</v>
      </c>
      <c r="AZ7" s="52">
        <f>VLOOKUP($A7,'RevPAR Raw Data'!$B$6:$BE$43,'RevPAR Raw Data'!N$1,FALSE)</f>
        <v>142.01903285928799</v>
      </c>
      <c r="BA7" s="52">
        <f>VLOOKUP($A7,'RevPAR Raw Data'!$B$6:$BE$43,'RevPAR Raw Data'!O$1,FALSE)</f>
        <v>166.392479992933</v>
      </c>
      <c r="BB7" s="53">
        <f>VLOOKUP($A7,'RevPAR Raw Data'!$B$6:$BE$43,'RevPAR Raw Data'!P$1,FALSE)</f>
        <v>154.20575642611001</v>
      </c>
      <c r="BC7" s="54">
        <f>VLOOKUP($A7,'RevPAR Raw Data'!$B$6:$BE$43,'RevPAR Raw Data'!R$1,FALSE)</f>
        <v>143.04106120105399</v>
      </c>
      <c r="BE7" s="47">
        <f>VLOOKUP($A7,'RevPAR Raw Data'!$B$6:$BE$43,'RevPAR Raw Data'!T$1,FALSE)</f>
        <v>26.684413630669098</v>
      </c>
      <c r="BF7" s="48">
        <f>VLOOKUP($A7,'RevPAR Raw Data'!$B$6:$BE$43,'RevPAR Raw Data'!U$1,FALSE)</f>
        <v>34.494081109979703</v>
      </c>
      <c r="BG7" s="48">
        <f>VLOOKUP($A7,'RevPAR Raw Data'!$B$6:$BE$43,'RevPAR Raw Data'!V$1,FALSE)</f>
        <v>37.225975164827197</v>
      </c>
      <c r="BH7" s="48">
        <f>VLOOKUP($A7,'RevPAR Raw Data'!$B$6:$BE$43,'RevPAR Raw Data'!W$1,FALSE)</f>
        <v>30.2321874261593</v>
      </c>
      <c r="BI7" s="48">
        <f>VLOOKUP($A7,'RevPAR Raw Data'!$B$6:$BE$43,'RevPAR Raw Data'!X$1,FALSE)</f>
        <v>13.706325571691901</v>
      </c>
      <c r="BJ7" s="49">
        <f>VLOOKUP($A7,'RevPAR Raw Data'!$B$6:$BE$43,'RevPAR Raw Data'!Y$1,FALSE)</f>
        <v>28.211264549680401</v>
      </c>
      <c r="BK7" s="48">
        <f>VLOOKUP($A7,'RevPAR Raw Data'!$B$6:$BE$43,'RevPAR Raw Data'!AA$1,FALSE)</f>
        <v>-5.1719896239939001</v>
      </c>
      <c r="BL7" s="48">
        <f>VLOOKUP($A7,'RevPAR Raw Data'!$B$6:$BE$43,'RevPAR Raw Data'!AB$1,FALSE)</f>
        <v>-6.5049097679883703</v>
      </c>
      <c r="BM7" s="49">
        <f>VLOOKUP($A7,'RevPAR Raw Data'!$B$6:$BE$43,'RevPAR Raw Data'!AC$1,FALSE)</f>
        <v>-5.8958043693205804</v>
      </c>
      <c r="BN7" s="50">
        <f>VLOOKUP($A7,'RevPAR Raw Data'!$B$6:$BE$43,'RevPAR Raw Data'!AE$1,FALSE)</f>
        <v>15.3355745050587</v>
      </c>
    </row>
    <row r="8" spans="1:66" x14ac:dyDescent="0.45">
      <c r="A8" s="63" t="s">
        <v>88</v>
      </c>
      <c r="B8" s="47">
        <f>VLOOKUP($A8,'Occupancy Raw Data'!$B$8:$BE$45,'Occupancy Raw Data'!G$3,FALSE)</f>
        <v>51.078097596203399</v>
      </c>
      <c r="C8" s="48">
        <f>VLOOKUP($A8,'Occupancy Raw Data'!$B$8:$BE$45,'Occupancy Raw Data'!H$3,FALSE)</f>
        <v>67.450737645723706</v>
      </c>
      <c r="D8" s="48">
        <f>VLOOKUP($A8,'Occupancy Raw Data'!$B$8:$BE$45,'Occupancy Raw Data'!I$3,FALSE)</f>
        <v>75.343031053337398</v>
      </c>
      <c r="E8" s="48">
        <f>VLOOKUP($A8,'Occupancy Raw Data'!$B$8:$BE$45,'Occupancy Raw Data'!J$3,FALSE)</f>
        <v>78.262663777984102</v>
      </c>
      <c r="F8" s="48">
        <f>VLOOKUP($A8,'Occupancy Raw Data'!$B$8:$BE$45,'Occupancy Raw Data'!K$3,FALSE)</f>
        <v>67.285670071185294</v>
      </c>
      <c r="G8" s="49">
        <f>VLOOKUP($A8,'Occupancy Raw Data'!$B$8:$BE$45,'Occupancy Raw Data'!L$3,FALSE)</f>
        <v>67.884040028886801</v>
      </c>
      <c r="H8" s="48">
        <f>VLOOKUP($A8,'Occupancy Raw Data'!$B$8:$BE$45,'Occupancy Raw Data'!N$3,FALSE)</f>
        <v>73.9193232229443</v>
      </c>
      <c r="I8" s="48">
        <f>VLOOKUP($A8,'Occupancy Raw Data'!$B$8:$BE$45,'Occupancy Raw Data'!O$3,FALSE)</f>
        <v>88.342102548230599</v>
      </c>
      <c r="J8" s="49">
        <f>VLOOKUP($A8,'Occupancy Raw Data'!$B$8:$BE$45,'Occupancy Raw Data'!P$3,FALSE)</f>
        <v>81.130712885587499</v>
      </c>
      <c r="K8" s="50">
        <f>VLOOKUP($A8,'Occupancy Raw Data'!$B$8:$BE$45,'Occupancy Raw Data'!R$3,FALSE)</f>
        <v>71.668803702229795</v>
      </c>
      <c r="M8" s="47">
        <f>VLOOKUP($A8,'Occupancy Raw Data'!$B$8:$BE$45,'Occupancy Raw Data'!T$3,FALSE)</f>
        <v>10.711091234347</v>
      </c>
      <c r="N8" s="48">
        <f>VLOOKUP($A8,'Occupancy Raw Data'!$B$8:$BE$45,'Occupancy Raw Data'!U$3,FALSE)</f>
        <v>6.6731930168053504</v>
      </c>
      <c r="O8" s="48">
        <f>VLOOKUP($A8,'Occupancy Raw Data'!$B$8:$BE$45,'Occupancy Raw Data'!V$3,FALSE)</f>
        <v>4.5077275329135604</v>
      </c>
      <c r="P8" s="48">
        <f>VLOOKUP($A8,'Occupancy Raw Data'!$B$8:$BE$45,'Occupancy Raw Data'!W$3,FALSE)</f>
        <v>6.8751761059453296</v>
      </c>
      <c r="Q8" s="48">
        <f>VLOOKUP($A8,'Occupancy Raw Data'!$B$8:$BE$45,'Occupancy Raw Data'!X$3,FALSE)</f>
        <v>-4.7744196233026699</v>
      </c>
      <c r="R8" s="49">
        <f>VLOOKUP($A8,'Occupancy Raw Data'!$B$8:$BE$45,'Occupancy Raw Data'!Y$3,FALSE)</f>
        <v>4.3252156265854804</v>
      </c>
      <c r="S8" s="48">
        <f>VLOOKUP($A8,'Occupancy Raw Data'!$B$8:$BE$45,'Occupancy Raw Data'!AA$3,FALSE)</f>
        <v>-7.08079367137855</v>
      </c>
      <c r="T8" s="48">
        <f>VLOOKUP($A8,'Occupancy Raw Data'!$B$8:$BE$45,'Occupancy Raw Data'!AB$3,FALSE)</f>
        <v>-5.5273609885260298</v>
      </c>
      <c r="U8" s="49">
        <f>VLOOKUP($A8,'Occupancy Raw Data'!$B$8:$BE$45,'Occupancy Raw Data'!AC$3,FALSE)</f>
        <v>-6.2414307004470899</v>
      </c>
      <c r="V8" s="50">
        <f>VLOOKUP($A8,'Occupancy Raw Data'!$B$8:$BE$45,'Occupancy Raw Data'!AE$3,FALSE)</f>
        <v>0.65616526256960095</v>
      </c>
      <c r="X8" s="51">
        <f>VLOOKUP($A8,'ADR Raw Data'!$B$6:$BE$43,'ADR Raw Data'!G$1,FALSE)</f>
        <v>188.82930519087</v>
      </c>
      <c r="Y8" s="52">
        <f>VLOOKUP($A8,'ADR Raw Data'!$B$6:$BE$43,'ADR Raw Data'!H$1,FALSE)</f>
        <v>228.008637197919</v>
      </c>
      <c r="Z8" s="52">
        <f>VLOOKUP($A8,'ADR Raw Data'!$B$6:$BE$43,'ADR Raw Data'!I$1,FALSE)</f>
        <v>241.61571682869999</v>
      </c>
      <c r="AA8" s="52">
        <f>VLOOKUP($A8,'ADR Raw Data'!$B$6:$BE$43,'ADR Raw Data'!J$1,FALSE)</f>
        <v>236.393273134721</v>
      </c>
      <c r="AB8" s="52">
        <f>VLOOKUP($A8,'ADR Raw Data'!$B$6:$BE$43,'ADR Raw Data'!K$1,FALSE)</f>
        <v>206.31815240723699</v>
      </c>
      <c r="AC8" s="53">
        <f>VLOOKUP($A8,'ADR Raw Data'!$B$6:$BE$43,'ADR Raw Data'!L$1,FALSE)</f>
        <v>222.766574468085</v>
      </c>
      <c r="AD8" s="52">
        <f>VLOOKUP($A8,'ADR Raw Data'!$B$6:$BE$43,'ADR Raw Data'!N$1,FALSE)</f>
        <v>181.53545708304199</v>
      </c>
      <c r="AE8" s="52">
        <f>VLOOKUP($A8,'ADR Raw Data'!$B$6:$BE$43,'ADR Raw Data'!O$1,FALSE)</f>
        <v>204.476254817236</v>
      </c>
      <c r="AF8" s="53">
        <f>VLOOKUP($A8,'ADR Raw Data'!$B$6:$BE$43,'ADR Raw Data'!P$1,FALSE)</f>
        <v>194.025414547304</v>
      </c>
      <c r="AG8" s="54">
        <f>VLOOKUP($A8,'ADR Raw Data'!$B$6:$BE$43,'ADR Raw Data'!R$1,FALSE)</f>
        <v>213.47067574236999</v>
      </c>
      <c r="AI8" s="47">
        <f>VLOOKUP($A8,'ADR Raw Data'!$B$6:$BE$43,'ADR Raw Data'!T$1,FALSE)</f>
        <v>13.509129408912001</v>
      </c>
      <c r="AJ8" s="48">
        <f>VLOOKUP($A8,'ADR Raw Data'!$B$6:$BE$43,'ADR Raw Data'!U$1,FALSE)</f>
        <v>15.6356366932583</v>
      </c>
      <c r="AK8" s="48">
        <f>VLOOKUP($A8,'ADR Raw Data'!$B$6:$BE$43,'ADR Raw Data'!V$1,FALSE)</f>
        <v>19.289873436527301</v>
      </c>
      <c r="AL8" s="48">
        <f>VLOOKUP($A8,'ADR Raw Data'!$B$6:$BE$43,'ADR Raw Data'!W$1,FALSE)</f>
        <v>16.838922363797099</v>
      </c>
      <c r="AM8" s="48">
        <f>VLOOKUP($A8,'ADR Raw Data'!$B$6:$BE$43,'ADR Raw Data'!X$1,FALSE)</f>
        <v>9.0454916315549898</v>
      </c>
      <c r="AN8" s="49">
        <f>VLOOKUP($A8,'ADR Raw Data'!$B$6:$BE$43,'ADR Raw Data'!Y$1,FALSE)</f>
        <v>15.1706533151782</v>
      </c>
      <c r="AO8" s="48">
        <f>VLOOKUP($A8,'ADR Raw Data'!$B$6:$BE$43,'ADR Raw Data'!AA$1,FALSE)</f>
        <v>2.2335454930901602</v>
      </c>
      <c r="AP8" s="48">
        <f>VLOOKUP($A8,'ADR Raw Data'!$B$6:$BE$43,'ADR Raw Data'!AB$1,FALSE)</f>
        <v>5.41104282738499</v>
      </c>
      <c r="AQ8" s="49">
        <f>VLOOKUP($A8,'ADR Raw Data'!$B$6:$BE$43,'ADR Raw Data'!AC$1,FALSE)</f>
        <v>4.07054021553314</v>
      </c>
      <c r="AR8" s="50">
        <f>VLOOKUP($A8,'ADR Raw Data'!$B$6:$BE$43,'ADR Raw Data'!AE$1,FALSE)</f>
        <v>11.766456888647999</v>
      </c>
      <c r="AS8" s="40"/>
      <c r="AT8" s="51">
        <f>VLOOKUP($A8,'RevPAR Raw Data'!$B$6:$BE$43,'RevPAR Raw Data'!G$1,FALSE)</f>
        <v>96.450416795625699</v>
      </c>
      <c r="AU8" s="52">
        <f>VLOOKUP($A8,'RevPAR Raw Data'!$B$6:$BE$43,'RevPAR Raw Data'!H$1,FALSE)</f>
        <v>153.79350768595799</v>
      </c>
      <c r="AV8" s="52">
        <f>VLOOKUP($A8,'RevPAR Raw Data'!$B$6:$BE$43,'RevPAR Raw Data'!I$1,FALSE)</f>
        <v>182.04060455999101</v>
      </c>
      <c r="AW8" s="52">
        <f>VLOOKUP($A8,'RevPAR Raw Data'!$B$6:$BE$43,'RevPAR Raw Data'!J$1,FALSE)</f>
        <v>185.00767254719901</v>
      </c>
      <c r="AX8" s="52">
        <f>VLOOKUP($A8,'RevPAR Raw Data'!$B$6:$BE$43,'RevPAR Raw Data'!K$1,FALSE)</f>
        <v>138.82255132569799</v>
      </c>
      <c r="AY8" s="53">
        <f>VLOOKUP($A8,'RevPAR Raw Data'!$B$6:$BE$43,'RevPAR Raw Data'!L$1,FALSE)</f>
        <v>151.22295058289399</v>
      </c>
      <c r="AZ8" s="52">
        <f>VLOOKUP($A8,'RevPAR Raw Data'!$B$6:$BE$43,'RevPAR Raw Data'!N$1,FALSE)</f>
        <v>134.189781285463</v>
      </c>
      <c r="BA8" s="52">
        <f>VLOOKUP($A8,'RevPAR Raw Data'!$B$6:$BE$43,'RevPAR Raw Data'!O$1,FALSE)</f>
        <v>180.638622717424</v>
      </c>
      <c r="BB8" s="53">
        <f>VLOOKUP($A8,'RevPAR Raw Data'!$B$6:$BE$43,'RevPAR Raw Data'!P$1,FALSE)</f>
        <v>157.41420200144401</v>
      </c>
      <c r="BC8" s="54">
        <f>VLOOKUP($A8,'RevPAR Raw Data'!$B$6:$BE$43,'RevPAR Raw Data'!R$1,FALSE)</f>
        <v>152.99187955962299</v>
      </c>
      <c r="BE8" s="47">
        <f>VLOOKUP($A8,'RevPAR Raw Data'!$B$6:$BE$43,'RevPAR Raw Data'!T$1,FALSE)</f>
        <v>25.6671958192136</v>
      </c>
      <c r="BF8" s="48">
        <f>VLOOKUP($A8,'RevPAR Raw Data'!$B$6:$BE$43,'RevPAR Raw Data'!U$1,FALSE)</f>
        <v>23.352225926011201</v>
      </c>
      <c r="BG8" s="48">
        <f>VLOOKUP($A8,'RevPAR Raw Data'!$B$6:$BE$43,'RevPAR Raw Data'!V$1,FALSE)</f>
        <v>24.667135905403399</v>
      </c>
      <c r="BH8" s="48">
        <f>VLOOKUP($A8,'RevPAR Raw Data'!$B$6:$BE$43,'RevPAR Raw Data'!W$1,FALSE)</f>
        <v>24.871804036596899</v>
      </c>
      <c r="BI8" s="48">
        <f>VLOOKUP($A8,'RevPAR Raw Data'!$B$6:$BE$43,'RevPAR Raw Data'!X$1,FALSE)</f>
        <v>3.8392022807711599</v>
      </c>
      <c r="BJ8" s="49">
        <f>VLOOKUP($A8,'RevPAR Raw Data'!$B$6:$BE$43,'RevPAR Raw Data'!Y$1,FALSE)</f>
        <v>20.1520324096069</v>
      </c>
      <c r="BK8" s="48">
        <f>VLOOKUP($A8,'RevPAR Raw Data'!$B$6:$BE$43,'RevPAR Raw Data'!AA$1,FALSE)</f>
        <v>-5.0054009262104699</v>
      </c>
      <c r="BL8" s="48">
        <f>VLOOKUP($A8,'RevPAR Raw Data'!$B$6:$BE$43,'RevPAR Raw Data'!AB$1,FALSE)</f>
        <v>-0.41540603145435701</v>
      </c>
      <c r="BM8" s="49">
        <f>VLOOKUP($A8,'RevPAR Raw Data'!$B$6:$BE$43,'RevPAR Raw Data'!AC$1,FALSE)</f>
        <v>-2.4249504316002701</v>
      </c>
      <c r="BN8" s="50">
        <f>VLOOKUP($A8,'RevPAR Raw Data'!$B$6:$BE$43,'RevPAR Raw Data'!AE$1,FALSE)</f>
        <v>12.499829553956101</v>
      </c>
    </row>
    <row r="9" spans="1:66" x14ac:dyDescent="0.45">
      <c r="A9" s="63" t="s">
        <v>89</v>
      </c>
      <c r="B9" s="47">
        <f>VLOOKUP($A9,'Occupancy Raw Data'!$B$8:$BE$45,'Occupancy Raw Data'!G$3,FALSE)</f>
        <v>45.907143684149503</v>
      </c>
      <c r="C9" s="48">
        <f>VLOOKUP($A9,'Occupancy Raw Data'!$B$8:$BE$45,'Occupancy Raw Data'!H$3,FALSE)</f>
        <v>54.857010536065701</v>
      </c>
      <c r="D9" s="48">
        <f>VLOOKUP($A9,'Occupancy Raw Data'!$B$8:$BE$45,'Occupancy Raw Data'!I$3,FALSE)</f>
        <v>66.574041912701105</v>
      </c>
      <c r="E9" s="48">
        <f>VLOOKUP($A9,'Occupancy Raw Data'!$B$8:$BE$45,'Occupancy Raw Data'!J$3,FALSE)</f>
        <v>68.032881787657701</v>
      </c>
      <c r="F9" s="48">
        <f>VLOOKUP($A9,'Occupancy Raw Data'!$B$8:$BE$45,'Occupancy Raw Data'!K$3,FALSE)</f>
        <v>70.661109181428699</v>
      </c>
      <c r="G9" s="49">
        <f>VLOOKUP($A9,'Occupancy Raw Data'!$B$8:$BE$45,'Occupancy Raw Data'!L$3,FALSE)</f>
        <v>61.206437420400597</v>
      </c>
      <c r="H9" s="48">
        <f>VLOOKUP($A9,'Occupancy Raw Data'!$B$8:$BE$45,'Occupancy Raw Data'!N$3,FALSE)</f>
        <v>79.309945582956999</v>
      </c>
      <c r="I9" s="48">
        <f>VLOOKUP($A9,'Occupancy Raw Data'!$B$8:$BE$45,'Occupancy Raw Data'!O$3,FALSE)</f>
        <v>88.560842885260996</v>
      </c>
      <c r="J9" s="49">
        <f>VLOOKUP($A9,'Occupancy Raw Data'!$B$8:$BE$45,'Occupancy Raw Data'!P$3,FALSE)</f>
        <v>83.935394234108998</v>
      </c>
      <c r="K9" s="50">
        <f>VLOOKUP($A9,'Occupancy Raw Data'!$B$8:$BE$45,'Occupancy Raw Data'!R$3,FALSE)</f>
        <v>67.700425081460097</v>
      </c>
      <c r="M9" s="47">
        <f>VLOOKUP($A9,'Occupancy Raw Data'!$B$8:$BE$45,'Occupancy Raw Data'!T$3,FALSE)</f>
        <v>-9.6690153309311206</v>
      </c>
      <c r="N9" s="48">
        <f>VLOOKUP($A9,'Occupancy Raw Data'!$B$8:$BE$45,'Occupancy Raw Data'!U$3,FALSE)</f>
        <v>-0.513958449482805</v>
      </c>
      <c r="O9" s="48">
        <f>VLOOKUP($A9,'Occupancy Raw Data'!$B$8:$BE$45,'Occupancy Raw Data'!V$3,FALSE)</f>
        <v>13.578613121059799</v>
      </c>
      <c r="P9" s="48">
        <f>VLOOKUP($A9,'Occupancy Raw Data'!$B$8:$BE$45,'Occupancy Raw Data'!W$3,FALSE)</f>
        <v>9.7616315115138601</v>
      </c>
      <c r="Q9" s="48">
        <f>VLOOKUP($A9,'Occupancy Raw Data'!$B$8:$BE$45,'Occupancy Raw Data'!X$3,FALSE)</f>
        <v>11.142796474027101</v>
      </c>
      <c r="R9" s="49">
        <f>VLOOKUP($A9,'Occupancy Raw Data'!$B$8:$BE$45,'Occupancy Raw Data'!Y$3,FALSE)</f>
        <v>5.4790017801432596</v>
      </c>
      <c r="S9" s="48">
        <f>VLOOKUP($A9,'Occupancy Raw Data'!$B$8:$BE$45,'Occupancy Raw Data'!AA$3,FALSE)</f>
        <v>-4.4414648488643698</v>
      </c>
      <c r="T9" s="48">
        <f>VLOOKUP($A9,'Occupancy Raw Data'!$B$8:$BE$45,'Occupancy Raw Data'!AB$3,FALSE)</f>
        <v>-5.7534096989066503</v>
      </c>
      <c r="U9" s="49">
        <f>VLOOKUP($A9,'Occupancy Raw Data'!$B$8:$BE$45,'Occupancy Raw Data'!AC$3,FALSE)</f>
        <v>-5.1381047413323504</v>
      </c>
      <c r="V9" s="50">
        <f>VLOOKUP($A9,'Occupancy Raw Data'!$B$8:$BE$45,'Occupancy Raw Data'!AE$3,FALSE)</f>
        <v>1.4566451838527099</v>
      </c>
      <c r="X9" s="51">
        <f>VLOOKUP($A9,'ADR Raw Data'!$B$6:$BE$43,'ADR Raw Data'!G$1,FALSE)</f>
        <v>143.717896595208</v>
      </c>
      <c r="Y9" s="52">
        <f>VLOOKUP($A9,'ADR Raw Data'!$B$6:$BE$43,'ADR Raw Data'!H$1,FALSE)</f>
        <v>160.257051498522</v>
      </c>
      <c r="Z9" s="52">
        <f>VLOOKUP($A9,'ADR Raw Data'!$B$6:$BE$43,'ADR Raw Data'!I$1,FALSE)</f>
        <v>174.407899130434</v>
      </c>
      <c r="AA9" s="52">
        <f>VLOOKUP($A9,'ADR Raw Data'!$B$6:$BE$43,'ADR Raw Data'!J$1,FALSE)</f>
        <v>177.122288972089</v>
      </c>
      <c r="AB9" s="52">
        <f>VLOOKUP($A9,'ADR Raw Data'!$B$6:$BE$43,'ADR Raw Data'!K$1,FALSE)</f>
        <v>165.10493527773201</v>
      </c>
      <c r="AC9" s="53">
        <f>VLOOKUP($A9,'ADR Raw Data'!$B$6:$BE$43,'ADR Raw Data'!L$1,FALSE)</f>
        <v>165.72301679782001</v>
      </c>
      <c r="AD9" s="52">
        <f>VLOOKUP($A9,'ADR Raw Data'!$B$6:$BE$43,'ADR Raw Data'!N$1,FALSE)</f>
        <v>161.31573138686099</v>
      </c>
      <c r="AE9" s="52">
        <f>VLOOKUP($A9,'ADR Raw Data'!$B$6:$BE$43,'ADR Raw Data'!O$1,FALSE)</f>
        <v>169.166374689501</v>
      </c>
      <c r="AF9" s="53">
        <f>VLOOKUP($A9,'ADR Raw Data'!$B$6:$BE$43,'ADR Raw Data'!P$1,FALSE)</f>
        <v>165.45736671494501</v>
      </c>
      <c r="AG9" s="54">
        <f>VLOOKUP($A9,'ADR Raw Data'!$B$6:$BE$43,'ADR Raw Data'!R$1,FALSE)</f>
        <v>165.628915491925</v>
      </c>
      <c r="AI9" s="47">
        <f>VLOOKUP($A9,'ADR Raw Data'!$B$6:$BE$43,'ADR Raw Data'!T$1,FALSE)</f>
        <v>10.0494747072997</v>
      </c>
      <c r="AJ9" s="48">
        <f>VLOOKUP($A9,'ADR Raw Data'!$B$6:$BE$43,'ADR Raw Data'!U$1,FALSE)</f>
        <v>11.240924852338299</v>
      </c>
      <c r="AK9" s="48">
        <f>VLOOKUP($A9,'ADR Raw Data'!$B$6:$BE$43,'ADR Raw Data'!V$1,FALSE)</f>
        <v>17.667753541170601</v>
      </c>
      <c r="AL9" s="48">
        <f>VLOOKUP($A9,'ADR Raw Data'!$B$6:$BE$43,'ADR Raw Data'!W$1,FALSE)</f>
        <v>19.157998439529901</v>
      </c>
      <c r="AM9" s="48">
        <f>VLOOKUP($A9,'ADR Raw Data'!$B$6:$BE$43,'ADR Raw Data'!X$1,FALSE)</f>
        <v>14.0265994677659</v>
      </c>
      <c r="AN9" s="49">
        <f>VLOOKUP($A9,'ADR Raw Data'!$B$6:$BE$43,'ADR Raw Data'!Y$1,FALSE)</f>
        <v>15.339385729307701</v>
      </c>
      <c r="AO9" s="48">
        <f>VLOOKUP($A9,'ADR Raw Data'!$B$6:$BE$43,'ADR Raw Data'!AA$1,FALSE)</f>
        <v>9.9380171749050703</v>
      </c>
      <c r="AP9" s="48">
        <f>VLOOKUP($A9,'ADR Raw Data'!$B$6:$BE$43,'ADR Raw Data'!AB$1,FALSE)</f>
        <v>7.4129200735389498</v>
      </c>
      <c r="AQ9" s="49">
        <f>VLOOKUP($A9,'ADR Raw Data'!$B$6:$BE$43,'ADR Raw Data'!AC$1,FALSE)</f>
        <v>8.53508045783318</v>
      </c>
      <c r="AR9" s="50">
        <f>VLOOKUP($A9,'ADR Raw Data'!$B$6:$BE$43,'ADR Raw Data'!AE$1,FALSE)</f>
        <v>12.6705319052781</v>
      </c>
      <c r="AS9" s="40"/>
      <c r="AT9" s="51">
        <f>VLOOKUP($A9,'RevPAR Raw Data'!$B$6:$BE$43,'RevPAR Raw Data'!G$1,FALSE)</f>
        <v>65.976781289799604</v>
      </c>
      <c r="AU9" s="52">
        <f>VLOOKUP($A9,'RevPAR Raw Data'!$B$6:$BE$43,'RevPAR Raw Data'!H$1,FALSE)</f>
        <v>87.912227625332804</v>
      </c>
      <c r="AV9" s="52">
        <f>VLOOKUP($A9,'RevPAR Raw Data'!$B$6:$BE$43,'RevPAR Raw Data'!I$1,FALSE)</f>
        <v>116.110387866157</v>
      </c>
      <c r="AW9" s="52">
        <f>VLOOKUP($A9,'RevPAR Raw Data'!$B$6:$BE$43,'RevPAR Raw Data'!J$1,FALSE)</f>
        <v>120.501397475975</v>
      </c>
      <c r="AX9" s="52">
        <f>VLOOKUP($A9,'RevPAR Raw Data'!$B$6:$BE$43,'RevPAR Raw Data'!K$1,FALSE)</f>
        <v>116.664978580525</v>
      </c>
      <c r="AY9" s="53">
        <f>VLOOKUP($A9,'RevPAR Raw Data'!$B$6:$BE$43,'RevPAR Raw Data'!L$1,FALSE)</f>
        <v>101.43315456755801</v>
      </c>
      <c r="AZ9" s="52">
        <f>VLOOKUP($A9,'RevPAR Raw Data'!$B$6:$BE$43,'RevPAR Raw Data'!N$1,FALSE)</f>
        <v>127.939418779668</v>
      </c>
      <c r="BA9" s="52">
        <f>VLOOKUP($A9,'RevPAR Raw Data'!$B$6:$BE$43,'RevPAR Raw Data'!O$1,FALSE)</f>
        <v>149.81516730346101</v>
      </c>
      <c r="BB9" s="53">
        <f>VLOOKUP($A9,'RevPAR Raw Data'!$B$6:$BE$43,'RevPAR Raw Data'!P$1,FALSE)</f>
        <v>138.877293041565</v>
      </c>
      <c r="BC9" s="54">
        <f>VLOOKUP($A9,'RevPAR Raw Data'!$B$6:$BE$43,'RevPAR Raw Data'!R$1,FALSE)</f>
        <v>112.13147984584501</v>
      </c>
      <c r="BE9" s="47">
        <f>VLOOKUP($A9,'RevPAR Raw Data'!$B$6:$BE$43,'RevPAR Raw Data'!T$1,FALSE)</f>
        <v>-0.59122587375820601</v>
      </c>
      <c r="BF9" s="48">
        <f>VLOOKUP($A9,'RevPAR Raw Data'!$B$6:$BE$43,'RevPAR Raw Data'!U$1,FALSE)</f>
        <v>10.6691927197769</v>
      </c>
      <c r="BG9" s="48">
        <f>VLOOKUP($A9,'RevPAR Raw Data'!$B$6:$BE$43,'RevPAR Raw Data'!V$1,FALSE)</f>
        <v>33.645402562768297</v>
      </c>
      <c r="BH9" s="48">
        <f>VLOOKUP($A9,'RevPAR Raw Data'!$B$6:$BE$43,'RevPAR Raw Data'!W$1,FALSE)</f>
        <v>30.7897631636922</v>
      </c>
      <c r="BI9" s="48">
        <f>VLOOKUP($A9,'RevPAR Raw Data'!$B$6:$BE$43,'RevPAR Raw Data'!X$1,FALSE)</f>
        <v>26.7323513727132</v>
      </c>
      <c r="BJ9" s="49">
        <f>VLOOKUP($A9,'RevPAR Raw Data'!$B$6:$BE$43,'RevPAR Raw Data'!Y$1,FALSE)</f>
        <v>21.658832726622801</v>
      </c>
      <c r="BK9" s="48">
        <f>VLOOKUP($A9,'RevPAR Raw Data'!$B$6:$BE$43,'RevPAR Raw Data'!AA$1,FALSE)</f>
        <v>5.0551587865431804</v>
      </c>
      <c r="BL9" s="48">
        <f>VLOOKUP($A9,'RevPAR Raw Data'!$B$6:$BE$43,'RevPAR Raw Data'!AB$1,FALSE)</f>
        <v>1.23301471214911</v>
      </c>
      <c r="BM9" s="49">
        <f>VLOOKUP($A9,'RevPAR Raw Data'!$B$6:$BE$43,'RevPAR Raw Data'!AC$1,FALSE)</f>
        <v>2.9584343428203601</v>
      </c>
      <c r="BN9" s="50">
        <f>VLOOKUP($A9,'RevPAR Raw Data'!$B$6:$BE$43,'RevPAR Raw Data'!AE$1,FALSE)</f>
        <v>14.3117417818976</v>
      </c>
    </row>
    <row r="10" spans="1:66" x14ac:dyDescent="0.45">
      <c r="A10" s="63" t="s">
        <v>26</v>
      </c>
      <c r="B10" s="47">
        <f>VLOOKUP($A10,'Occupancy Raw Data'!$B$8:$BE$45,'Occupancy Raw Data'!G$3,FALSE)</f>
        <v>50.063547082611201</v>
      </c>
      <c r="C10" s="48">
        <f>VLOOKUP($A10,'Occupancy Raw Data'!$B$8:$BE$45,'Occupancy Raw Data'!H$3,FALSE)</f>
        <v>71.5771230502599</v>
      </c>
      <c r="D10" s="48">
        <f>VLOOKUP($A10,'Occupancy Raw Data'!$B$8:$BE$45,'Occupancy Raw Data'!I$3,FALSE)</f>
        <v>82.391681109185399</v>
      </c>
      <c r="E10" s="48">
        <f>VLOOKUP($A10,'Occupancy Raw Data'!$B$8:$BE$45,'Occupancy Raw Data'!J$3,FALSE)</f>
        <v>85.938763720392799</v>
      </c>
      <c r="F10" s="48">
        <f>VLOOKUP($A10,'Occupancy Raw Data'!$B$8:$BE$45,'Occupancy Raw Data'!K$3,FALSE)</f>
        <v>70.040439052570704</v>
      </c>
      <c r="G10" s="49">
        <f>VLOOKUP($A10,'Occupancy Raw Data'!$B$8:$BE$45,'Occupancy Raw Data'!L$3,FALSE)</f>
        <v>72.002310803003994</v>
      </c>
      <c r="H10" s="48">
        <f>VLOOKUP($A10,'Occupancy Raw Data'!$B$8:$BE$45,'Occupancy Raw Data'!N$3,FALSE)</f>
        <v>76.938186019641805</v>
      </c>
      <c r="I10" s="48">
        <f>VLOOKUP($A10,'Occupancy Raw Data'!$B$8:$BE$45,'Occupancy Raw Data'!O$3,FALSE)</f>
        <v>88.665511265164596</v>
      </c>
      <c r="J10" s="49">
        <f>VLOOKUP($A10,'Occupancy Raw Data'!$B$8:$BE$45,'Occupancy Raw Data'!P$3,FALSE)</f>
        <v>82.801848642403201</v>
      </c>
      <c r="K10" s="50">
        <f>VLOOKUP($A10,'Occupancy Raw Data'!$B$8:$BE$45,'Occupancy Raw Data'!R$3,FALSE)</f>
        <v>75.087893042832306</v>
      </c>
      <c r="M10" s="47">
        <f>VLOOKUP($A10,'Occupancy Raw Data'!$B$8:$BE$45,'Occupancy Raw Data'!T$3,FALSE)</f>
        <v>11.576084587411099</v>
      </c>
      <c r="N10" s="48">
        <f>VLOOKUP($A10,'Occupancy Raw Data'!$B$8:$BE$45,'Occupancy Raw Data'!U$3,FALSE)</f>
        <v>24.608413372952999</v>
      </c>
      <c r="O10" s="48">
        <f>VLOOKUP($A10,'Occupancy Raw Data'!$B$8:$BE$45,'Occupancy Raw Data'!V$3,FALSE)</f>
        <v>27.597997193788601</v>
      </c>
      <c r="P10" s="48">
        <f>VLOOKUP($A10,'Occupancy Raw Data'!$B$8:$BE$45,'Occupancy Raw Data'!W$3,FALSE)</f>
        <v>35.5164105751238</v>
      </c>
      <c r="Q10" s="48">
        <f>VLOOKUP($A10,'Occupancy Raw Data'!$B$8:$BE$45,'Occupancy Raw Data'!X$3,FALSE)</f>
        <v>18.177024675559998</v>
      </c>
      <c r="R10" s="49">
        <f>VLOOKUP($A10,'Occupancy Raw Data'!$B$8:$BE$45,'Occupancy Raw Data'!Y$3,FALSE)</f>
        <v>24.328185021189299</v>
      </c>
      <c r="S10" s="48">
        <f>VLOOKUP($A10,'Occupancy Raw Data'!$B$8:$BE$45,'Occupancy Raw Data'!AA$3,FALSE)</f>
        <v>-3.6016994622874798</v>
      </c>
      <c r="T10" s="48">
        <f>VLOOKUP($A10,'Occupancy Raw Data'!$B$8:$BE$45,'Occupancy Raw Data'!AB$3,FALSE)</f>
        <v>-2.1161711329589399</v>
      </c>
      <c r="U10" s="49">
        <f>VLOOKUP($A10,'Occupancy Raw Data'!$B$8:$BE$45,'Occupancy Raw Data'!AC$3,FALSE)</f>
        <v>-2.8119899428512598</v>
      </c>
      <c r="V10" s="50">
        <f>VLOOKUP($A10,'Occupancy Raw Data'!$B$8:$BE$45,'Occupancy Raw Data'!AE$3,FALSE)</f>
        <v>14.2739451010852</v>
      </c>
      <c r="X10" s="51">
        <f>VLOOKUP($A10,'ADR Raw Data'!$B$6:$BE$43,'ADR Raw Data'!G$1,FALSE)</f>
        <v>145.736621278559</v>
      </c>
      <c r="Y10" s="52">
        <f>VLOOKUP($A10,'ADR Raw Data'!$B$6:$BE$43,'ADR Raw Data'!H$1,FALSE)</f>
        <v>179.49622114608499</v>
      </c>
      <c r="Z10" s="52">
        <f>VLOOKUP($A10,'ADR Raw Data'!$B$6:$BE$43,'ADR Raw Data'!I$1,FALSE)</f>
        <v>206.926759220305</v>
      </c>
      <c r="AA10" s="52">
        <f>VLOOKUP($A10,'ADR Raw Data'!$B$6:$BE$43,'ADR Raw Data'!J$1,FALSE)</f>
        <v>203.98913552030101</v>
      </c>
      <c r="AB10" s="52">
        <f>VLOOKUP($A10,'ADR Raw Data'!$B$6:$BE$43,'ADR Raw Data'!K$1,FALSE)</f>
        <v>169.796108545034</v>
      </c>
      <c r="AC10" s="53">
        <f>VLOOKUP($A10,'ADR Raw Data'!$B$6:$BE$43,'ADR Raw Data'!L$1,FALSE)</f>
        <v>185.03885843576401</v>
      </c>
      <c r="AD10" s="52">
        <f>VLOOKUP($A10,'ADR Raw Data'!$B$6:$BE$43,'ADR Raw Data'!N$1,FALSE)</f>
        <v>150.40406367322399</v>
      </c>
      <c r="AE10" s="52">
        <f>VLOOKUP($A10,'ADR Raw Data'!$B$6:$BE$43,'ADR Raw Data'!O$1,FALSE)</f>
        <v>149.063449309356</v>
      </c>
      <c r="AF10" s="53">
        <f>VLOOKUP($A10,'ADR Raw Data'!$B$6:$BE$43,'ADR Raw Data'!P$1,FALSE)</f>
        <v>149.686288285774</v>
      </c>
      <c r="AG10" s="54">
        <f>VLOOKUP($A10,'ADR Raw Data'!$B$6:$BE$43,'ADR Raw Data'!R$1,FALSE)</f>
        <v>173.900451947595</v>
      </c>
      <c r="AI10" s="47">
        <f>VLOOKUP($A10,'ADR Raw Data'!$B$6:$BE$43,'ADR Raw Data'!T$1,FALSE)</f>
        <v>5.3502099648886201</v>
      </c>
      <c r="AJ10" s="48">
        <f>VLOOKUP($A10,'ADR Raw Data'!$B$6:$BE$43,'ADR Raw Data'!U$1,FALSE)</f>
        <v>10.548390733420201</v>
      </c>
      <c r="AK10" s="48">
        <f>VLOOKUP($A10,'ADR Raw Data'!$B$6:$BE$43,'ADR Raw Data'!V$1,FALSE)</f>
        <v>20.933016219003701</v>
      </c>
      <c r="AL10" s="48">
        <f>VLOOKUP($A10,'ADR Raw Data'!$B$6:$BE$43,'ADR Raw Data'!W$1,FALSE)</f>
        <v>18.7503579491556</v>
      </c>
      <c r="AM10" s="48">
        <f>VLOOKUP($A10,'ADR Raw Data'!$B$6:$BE$43,'ADR Raw Data'!X$1,FALSE)</f>
        <v>10.9822569723335</v>
      </c>
      <c r="AN10" s="49">
        <f>VLOOKUP($A10,'ADR Raw Data'!$B$6:$BE$43,'ADR Raw Data'!Y$1,FALSE)</f>
        <v>15.119825024140701</v>
      </c>
      <c r="AO10" s="48">
        <f>VLOOKUP($A10,'ADR Raw Data'!$B$6:$BE$43,'ADR Raw Data'!AA$1,FALSE)</f>
        <v>6.4731976559598898</v>
      </c>
      <c r="AP10" s="48">
        <f>VLOOKUP($A10,'ADR Raw Data'!$B$6:$BE$43,'ADR Raw Data'!AB$1,FALSE)</f>
        <v>2.34072439162171</v>
      </c>
      <c r="AQ10" s="49">
        <f>VLOOKUP($A10,'ADR Raw Data'!$B$6:$BE$43,'ADR Raw Data'!AC$1,FALSE)</f>
        <v>4.2413268198049403</v>
      </c>
      <c r="AR10" s="50">
        <f>VLOOKUP($A10,'ADR Raw Data'!$B$6:$BE$43,'ADR Raw Data'!AE$1,FALSE)</f>
        <v>12.6398391599352</v>
      </c>
      <c r="AS10" s="40"/>
      <c r="AT10" s="51">
        <f>VLOOKUP($A10,'RevPAR Raw Data'!$B$6:$BE$43,'RevPAR Raw Data'!G$1,FALSE)</f>
        <v>72.960922010398605</v>
      </c>
      <c r="AU10" s="52">
        <f>VLOOKUP($A10,'RevPAR Raw Data'!$B$6:$BE$43,'RevPAR Raw Data'!H$1,FALSE)</f>
        <v>128.47823108029999</v>
      </c>
      <c r="AV10" s="52">
        <f>VLOOKUP($A10,'RevPAR Raw Data'!$B$6:$BE$43,'RevPAR Raw Data'!I$1,FALSE)</f>
        <v>170.490435586366</v>
      </c>
      <c r="AW10" s="52">
        <f>VLOOKUP($A10,'RevPAR Raw Data'!$B$6:$BE$43,'RevPAR Raw Data'!J$1,FALSE)</f>
        <v>175.305741190063</v>
      </c>
      <c r="AX10" s="52">
        <f>VLOOKUP($A10,'RevPAR Raw Data'!$B$6:$BE$43,'RevPAR Raw Data'!K$1,FALSE)</f>
        <v>118.92593991912101</v>
      </c>
      <c r="AY10" s="53">
        <f>VLOOKUP($A10,'RevPAR Raw Data'!$B$6:$BE$43,'RevPAR Raw Data'!L$1,FALSE)</f>
        <v>133.23225395725001</v>
      </c>
      <c r="AZ10" s="52">
        <f>VLOOKUP($A10,'RevPAR Raw Data'!$B$6:$BE$43,'RevPAR Raw Data'!N$1,FALSE)</f>
        <v>115.71815829000499</v>
      </c>
      <c r="BA10" s="52">
        <f>VLOOKUP($A10,'RevPAR Raw Data'!$B$6:$BE$43,'RevPAR Raw Data'!O$1,FALSE)</f>
        <v>132.16786943963001</v>
      </c>
      <c r="BB10" s="53">
        <f>VLOOKUP($A10,'RevPAR Raw Data'!$B$6:$BE$43,'RevPAR Raw Data'!P$1,FALSE)</f>
        <v>123.943013864818</v>
      </c>
      <c r="BC10" s="54">
        <f>VLOOKUP($A10,'RevPAR Raw Data'!$B$6:$BE$43,'RevPAR Raw Data'!R$1,FALSE)</f>
        <v>130.578185359412</v>
      </c>
      <c r="BE10" s="47">
        <f>VLOOKUP($A10,'RevPAR Raw Data'!$B$6:$BE$43,'RevPAR Raw Data'!T$1,FALSE)</f>
        <v>17.545639383439301</v>
      </c>
      <c r="BF10" s="48">
        <f>VLOOKUP($A10,'RevPAR Raw Data'!$B$6:$BE$43,'RevPAR Raw Data'!U$1,FALSE)</f>
        <v>37.752595702247703</v>
      </c>
      <c r="BG10" s="48">
        <f>VLOOKUP($A10,'RevPAR Raw Data'!$B$6:$BE$43,'RevPAR Raw Data'!V$1,FALSE)</f>
        <v>54.308106641488301</v>
      </c>
      <c r="BH10" s="48">
        <f>VLOOKUP($A10,'RevPAR Raw Data'!$B$6:$BE$43,'RevPAR Raw Data'!W$1,FALSE)</f>
        <v>60.926222637806902</v>
      </c>
      <c r="BI10" s="48">
        <f>VLOOKUP($A10,'RevPAR Raw Data'!$B$6:$BE$43,'RevPAR Raw Data'!X$1,FALSE)</f>
        <v>31.155529207688001</v>
      </c>
      <c r="BJ10" s="49">
        <f>VLOOKUP($A10,'RevPAR Raw Data'!$B$6:$BE$43,'RevPAR Raw Data'!Y$1,FALSE)</f>
        <v>43.126389052083098</v>
      </c>
      <c r="BK10" s="48">
        <f>VLOOKUP($A10,'RevPAR Raw Data'!$B$6:$BE$43,'RevPAR Raw Data'!AA$1,FALSE)</f>
        <v>2.6383530685048902</v>
      </c>
      <c r="BL10" s="48">
        <f>VLOOKUP($A10,'RevPAR Raw Data'!$B$6:$BE$43,'RevPAR Raw Data'!AB$1,FALSE)</f>
        <v>0.17501952478513999</v>
      </c>
      <c r="BM10" s="49">
        <f>VLOOKUP($A10,'RevPAR Raw Data'!$B$6:$BE$43,'RevPAR Raw Data'!AC$1,FALSE)</f>
        <v>1.3100711933372999</v>
      </c>
      <c r="BN10" s="50">
        <f>VLOOKUP($A10,'RevPAR Raw Data'!$B$6:$BE$43,'RevPAR Raw Data'!AE$1,FALSE)</f>
        <v>28.717987963575101</v>
      </c>
    </row>
    <row r="11" spans="1:66" x14ac:dyDescent="0.45">
      <c r="A11" s="63" t="s">
        <v>24</v>
      </c>
      <c r="B11" s="47">
        <f>VLOOKUP($A11,'Occupancy Raw Data'!$B$8:$BE$45,'Occupancy Raw Data'!G$3,FALSE)</f>
        <v>52.072636192861602</v>
      </c>
      <c r="C11" s="48">
        <f>VLOOKUP($A11,'Occupancy Raw Data'!$B$8:$BE$45,'Occupancy Raw Data'!H$3,FALSE)</f>
        <v>63.306199123356201</v>
      </c>
      <c r="D11" s="48">
        <f>VLOOKUP($A11,'Occupancy Raw Data'!$B$8:$BE$45,'Occupancy Raw Data'!I$3,FALSE)</f>
        <v>64.270507201001806</v>
      </c>
      <c r="E11" s="48">
        <f>VLOOKUP($A11,'Occupancy Raw Data'!$B$8:$BE$45,'Occupancy Raw Data'!J$3,FALSE)</f>
        <v>65.923606762679995</v>
      </c>
      <c r="F11" s="48">
        <f>VLOOKUP($A11,'Occupancy Raw Data'!$B$8:$BE$45,'Occupancy Raw Data'!K$3,FALSE)</f>
        <v>64.909204758922897</v>
      </c>
      <c r="G11" s="49">
        <f>VLOOKUP($A11,'Occupancy Raw Data'!$B$8:$BE$45,'Occupancy Raw Data'!L$3,FALSE)</f>
        <v>62.096430807764499</v>
      </c>
      <c r="H11" s="48">
        <f>VLOOKUP($A11,'Occupancy Raw Data'!$B$8:$BE$45,'Occupancy Raw Data'!N$3,FALSE)</f>
        <v>80.601127113337498</v>
      </c>
      <c r="I11" s="48">
        <f>VLOOKUP($A11,'Occupancy Raw Data'!$B$8:$BE$45,'Occupancy Raw Data'!O$3,FALSE)</f>
        <v>88.202880400751397</v>
      </c>
      <c r="J11" s="49">
        <f>VLOOKUP($A11,'Occupancy Raw Data'!$B$8:$BE$45,'Occupancy Raw Data'!P$3,FALSE)</f>
        <v>84.402003757044398</v>
      </c>
      <c r="K11" s="50">
        <f>VLOOKUP($A11,'Occupancy Raw Data'!$B$8:$BE$45,'Occupancy Raw Data'!R$3,FALSE)</f>
        <v>68.469451650415905</v>
      </c>
      <c r="M11" s="47">
        <f>VLOOKUP($A11,'Occupancy Raw Data'!$B$8:$BE$45,'Occupancy Raw Data'!T$3,FALSE)</f>
        <v>-2.4864876894581198</v>
      </c>
      <c r="N11" s="48">
        <f>VLOOKUP($A11,'Occupancy Raw Data'!$B$8:$BE$45,'Occupancy Raw Data'!U$3,FALSE)</f>
        <v>1.9200497460516199</v>
      </c>
      <c r="O11" s="48">
        <f>VLOOKUP($A11,'Occupancy Raw Data'!$B$8:$BE$45,'Occupancy Raw Data'!V$3,FALSE)</f>
        <v>1.4298564971563501</v>
      </c>
      <c r="P11" s="48">
        <f>VLOOKUP($A11,'Occupancy Raw Data'!$B$8:$BE$45,'Occupancy Raw Data'!W$3,FALSE)</f>
        <v>-4.8560520783482897</v>
      </c>
      <c r="Q11" s="48">
        <f>VLOOKUP($A11,'Occupancy Raw Data'!$B$8:$BE$45,'Occupancy Raw Data'!X$3,FALSE)</f>
        <v>-4.6380399031877202</v>
      </c>
      <c r="R11" s="49">
        <f>VLOOKUP($A11,'Occupancy Raw Data'!$B$8:$BE$45,'Occupancy Raw Data'!Y$3,FALSE)</f>
        <v>-1.8185240820218</v>
      </c>
      <c r="S11" s="48">
        <f>VLOOKUP($A11,'Occupancy Raw Data'!$B$8:$BE$45,'Occupancy Raw Data'!AA$3,FALSE)</f>
        <v>-7.00384222407724</v>
      </c>
      <c r="T11" s="48">
        <f>VLOOKUP($A11,'Occupancy Raw Data'!$B$8:$BE$45,'Occupancy Raw Data'!AB$3,FALSE)</f>
        <v>-3.8176492337368999</v>
      </c>
      <c r="U11" s="49">
        <f>VLOOKUP($A11,'Occupancy Raw Data'!$B$8:$BE$45,'Occupancy Raw Data'!AC$3,FALSE)</f>
        <v>-5.3658010430043097</v>
      </c>
      <c r="V11" s="50">
        <f>VLOOKUP($A11,'Occupancy Raw Data'!$B$8:$BE$45,'Occupancy Raw Data'!AE$3,FALSE)</f>
        <v>-3.09781239533427</v>
      </c>
      <c r="X11" s="51">
        <f>VLOOKUP($A11,'ADR Raw Data'!$B$6:$BE$43,'ADR Raw Data'!G$1,FALSE)</f>
        <v>141.52857383357301</v>
      </c>
      <c r="Y11" s="52">
        <f>VLOOKUP($A11,'ADR Raw Data'!$B$6:$BE$43,'ADR Raw Data'!H$1,FALSE)</f>
        <v>144.019208704253</v>
      </c>
      <c r="Z11" s="52">
        <f>VLOOKUP($A11,'ADR Raw Data'!$B$6:$BE$43,'ADR Raw Data'!I$1,FALSE)</f>
        <v>144.226258768511</v>
      </c>
      <c r="AA11" s="52">
        <f>VLOOKUP($A11,'ADR Raw Data'!$B$6:$BE$43,'ADR Raw Data'!J$1,FALSE)</f>
        <v>151.03598024316099</v>
      </c>
      <c r="AB11" s="52">
        <f>VLOOKUP($A11,'ADR Raw Data'!$B$6:$BE$43,'ADR Raw Data'!K$1,FALSE)</f>
        <v>152.46300791047599</v>
      </c>
      <c r="AC11" s="53">
        <f>VLOOKUP($A11,'ADR Raw Data'!$B$6:$BE$43,'ADR Raw Data'!L$1,FALSE)</f>
        <v>146.89945304937001</v>
      </c>
      <c r="AD11" s="52">
        <f>VLOOKUP($A11,'ADR Raw Data'!$B$6:$BE$43,'ADR Raw Data'!N$1,FALSE)</f>
        <v>164.695969546302</v>
      </c>
      <c r="AE11" s="52">
        <f>VLOOKUP($A11,'ADR Raw Data'!$B$6:$BE$43,'ADR Raw Data'!O$1,FALSE)</f>
        <v>174.179880732642</v>
      </c>
      <c r="AF11" s="53">
        <f>VLOOKUP($A11,'ADR Raw Data'!$B$6:$BE$43,'ADR Raw Data'!P$1,FALSE)</f>
        <v>169.65146969359699</v>
      </c>
      <c r="AG11" s="54">
        <f>VLOOKUP($A11,'ADR Raw Data'!$B$6:$BE$43,'ADR Raw Data'!R$1,FALSE)</f>
        <v>154.91268584567899</v>
      </c>
      <c r="AI11" s="47">
        <f>VLOOKUP($A11,'ADR Raw Data'!$B$6:$BE$43,'ADR Raw Data'!T$1,FALSE)</f>
        <v>16.179699358051501</v>
      </c>
      <c r="AJ11" s="48">
        <f>VLOOKUP($A11,'ADR Raw Data'!$B$6:$BE$43,'ADR Raw Data'!U$1,FALSE)</f>
        <v>21.143853255723201</v>
      </c>
      <c r="AK11" s="48">
        <f>VLOOKUP($A11,'ADR Raw Data'!$B$6:$BE$43,'ADR Raw Data'!V$1,FALSE)</f>
        <v>24.181620680728798</v>
      </c>
      <c r="AL11" s="48">
        <f>VLOOKUP($A11,'ADR Raw Data'!$B$6:$BE$43,'ADR Raw Data'!W$1,FALSE)</f>
        <v>22.841593798928798</v>
      </c>
      <c r="AM11" s="48">
        <f>VLOOKUP($A11,'ADR Raw Data'!$B$6:$BE$43,'ADR Raw Data'!X$1,FALSE)</f>
        <v>13.264233097660499</v>
      </c>
      <c r="AN11" s="49">
        <f>VLOOKUP($A11,'ADR Raw Data'!$B$6:$BE$43,'ADR Raw Data'!Y$1,FALSE)</f>
        <v>19.328040361886501</v>
      </c>
      <c r="AO11" s="48">
        <f>VLOOKUP($A11,'ADR Raw Data'!$B$6:$BE$43,'ADR Raw Data'!AA$1,FALSE)</f>
        <v>4.6318937904728497</v>
      </c>
      <c r="AP11" s="48">
        <f>VLOOKUP($A11,'ADR Raw Data'!$B$6:$BE$43,'ADR Raw Data'!AB$1,FALSE)</f>
        <v>4.7988868240900704</v>
      </c>
      <c r="AQ11" s="49">
        <f>VLOOKUP($A11,'ADR Raw Data'!$B$6:$BE$43,'ADR Raw Data'!AC$1,FALSE)</f>
        <v>4.7692712043446104</v>
      </c>
      <c r="AR11" s="50">
        <f>VLOOKUP($A11,'ADR Raw Data'!$B$6:$BE$43,'ADR Raw Data'!AE$1,FALSE)</f>
        <v>12.986953146436599</v>
      </c>
      <c r="AS11" s="40"/>
      <c r="AT11" s="51">
        <f>VLOOKUP($A11,'RevPAR Raw Data'!$B$6:$BE$43,'RevPAR Raw Data'!G$1,FALSE)</f>
        <v>73.697659361302399</v>
      </c>
      <c r="AU11" s="52">
        <f>VLOOKUP($A11,'RevPAR Raw Data'!$B$6:$BE$43,'RevPAR Raw Data'!H$1,FALSE)</f>
        <v>91.173087038196599</v>
      </c>
      <c r="AV11" s="52">
        <f>VLOOKUP($A11,'RevPAR Raw Data'!$B$6:$BE$43,'RevPAR Raw Data'!I$1,FALSE)</f>
        <v>92.694948027551604</v>
      </c>
      <c r="AW11" s="52">
        <f>VLOOKUP($A11,'RevPAR Raw Data'!$B$6:$BE$43,'RevPAR Raw Data'!J$1,FALSE)</f>
        <v>99.568365685660595</v>
      </c>
      <c r="AX11" s="52">
        <f>VLOOKUP($A11,'RevPAR Raw Data'!$B$6:$BE$43,'RevPAR Raw Data'!K$1,FALSE)</f>
        <v>98.962525986224094</v>
      </c>
      <c r="AY11" s="53">
        <f>VLOOKUP($A11,'RevPAR Raw Data'!$B$6:$BE$43,'RevPAR Raw Data'!L$1,FALSE)</f>
        <v>91.219317219787101</v>
      </c>
      <c r="AZ11" s="52">
        <f>VLOOKUP($A11,'RevPAR Raw Data'!$B$6:$BE$43,'RevPAR Raw Data'!N$1,FALSE)</f>
        <v>132.74680776455801</v>
      </c>
      <c r="BA11" s="52">
        <f>VLOOKUP($A11,'RevPAR Raw Data'!$B$6:$BE$43,'RevPAR Raw Data'!O$1,FALSE)</f>
        <v>153.631671884783</v>
      </c>
      <c r="BB11" s="53">
        <f>VLOOKUP($A11,'RevPAR Raw Data'!$B$6:$BE$43,'RevPAR Raw Data'!P$1,FALSE)</f>
        <v>143.18923982467101</v>
      </c>
      <c r="BC11" s="54">
        <f>VLOOKUP($A11,'RevPAR Raw Data'!$B$6:$BE$43,'RevPAR Raw Data'!R$1,FALSE)</f>
        <v>106.067866535468</v>
      </c>
      <c r="BE11" s="47">
        <f>VLOOKUP($A11,'RevPAR Raw Data'!$B$6:$BE$43,'RevPAR Raw Data'!T$1,FALSE)</f>
        <v>13.290905435864101</v>
      </c>
      <c r="BF11" s="48">
        <f>VLOOKUP($A11,'RevPAR Raw Data'!$B$6:$BE$43,'RevPAR Raw Data'!U$1,FALSE)</f>
        <v>23.469875502516899</v>
      </c>
      <c r="BG11" s="48">
        <f>VLOOKUP($A11,'RevPAR Raw Data'!$B$6:$BE$43,'RevPAR Raw Data'!V$1,FALSE)</f>
        <v>25.957239652306299</v>
      </c>
      <c r="BH11" s="48">
        <f>VLOOKUP($A11,'RevPAR Raw Data'!$B$6:$BE$43,'RevPAR Raw Data'!W$1,FALSE)</f>
        <v>16.8763420301797</v>
      </c>
      <c r="BI11" s="48">
        <f>VLOOKUP($A11,'RevPAR Raw Data'!$B$6:$BE$43,'RevPAR Raw Data'!X$1,FALSE)</f>
        <v>8.0109927705514892</v>
      </c>
      <c r="BJ11" s="49">
        <f>VLOOKUP($A11,'RevPAR Raw Data'!$B$6:$BE$43,'RevPAR Raw Data'!Y$1,FALSE)</f>
        <v>17.158031211300901</v>
      </c>
      <c r="BK11" s="48">
        <f>VLOOKUP($A11,'RevPAR Raw Data'!$B$6:$BE$43,'RevPAR Raw Data'!AA$1,FALSE)</f>
        <v>-2.69635896667593</v>
      </c>
      <c r="BL11" s="48">
        <f>VLOOKUP($A11,'RevPAR Raw Data'!$B$6:$BE$43,'RevPAR Raw Data'!AB$1,FALSE)</f>
        <v>0.79803292428539696</v>
      </c>
      <c r="BM11" s="49">
        <f>VLOOKUP($A11,'RevPAR Raw Data'!$B$6:$BE$43,'RevPAR Raw Data'!AC$1,FALSE)</f>
        <v>-0.85243944268612704</v>
      </c>
      <c r="BN11" s="50">
        <f>VLOOKUP($A11,'RevPAR Raw Data'!$B$6:$BE$43,'RevPAR Raw Data'!AE$1,FALSE)</f>
        <v>9.4868293067558191</v>
      </c>
    </row>
    <row r="12" spans="1:66" x14ac:dyDescent="0.45">
      <c r="A12" s="63" t="s">
        <v>27</v>
      </c>
      <c r="B12" s="47">
        <f>VLOOKUP($A12,'Occupancy Raw Data'!$B$8:$BE$45,'Occupancy Raw Data'!G$3,FALSE)</f>
        <v>49.639863029873602</v>
      </c>
      <c r="C12" s="48">
        <f>VLOOKUP($A12,'Occupancy Raw Data'!$B$8:$BE$45,'Occupancy Raw Data'!H$3,FALSE)</f>
        <v>53.926083362852701</v>
      </c>
      <c r="D12" s="48">
        <f>VLOOKUP($A12,'Occupancy Raw Data'!$B$8:$BE$45,'Occupancy Raw Data'!I$3,FALSE)</f>
        <v>56.830794662888103</v>
      </c>
      <c r="E12" s="48">
        <f>VLOOKUP($A12,'Occupancy Raw Data'!$B$8:$BE$45,'Occupancy Raw Data'!J$3,FALSE)</f>
        <v>58.826307710473401</v>
      </c>
      <c r="F12" s="48">
        <f>VLOOKUP($A12,'Occupancy Raw Data'!$B$8:$BE$45,'Occupancy Raw Data'!K$3,FALSE)</f>
        <v>62.392254103199903</v>
      </c>
      <c r="G12" s="49">
        <f>VLOOKUP($A12,'Occupancy Raw Data'!$B$8:$BE$45,'Occupancy Raw Data'!L$3,FALSE)</f>
        <v>56.323060573857497</v>
      </c>
      <c r="H12" s="48">
        <f>VLOOKUP($A12,'Occupancy Raw Data'!$B$8:$BE$45,'Occupancy Raw Data'!N$3,FALSE)</f>
        <v>77.706931160703704</v>
      </c>
      <c r="I12" s="48">
        <f>VLOOKUP($A12,'Occupancy Raw Data'!$B$8:$BE$45,'Occupancy Raw Data'!O$3,FALSE)</f>
        <v>86.161294131538497</v>
      </c>
      <c r="J12" s="49">
        <f>VLOOKUP($A12,'Occupancy Raw Data'!$B$8:$BE$45,'Occupancy Raw Data'!P$3,FALSE)</f>
        <v>81.934112646121093</v>
      </c>
      <c r="K12" s="50">
        <f>VLOOKUP($A12,'Occupancy Raw Data'!$B$8:$BE$45,'Occupancy Raw Data'!R$3,FALSE)</f>
        <v>63.6405040230757</v>
      </c>
      <c r="M12" s="47">
        <f>VLOOKUP($A12,'Occupancy Raw Data'!$B$8:$BE$45,'Occupancy Raw Data'!T$3,FALSE)</f>
        <v>-4.5626179152185697</v>
      </c>
      <c r="N12" s="48">
        <f>VLOOKUP($A12,'Occupancy Raw Data'!$B$8:$BE$45,'Occupancy Raw Data'!U$3,FALSE)</f>
        <v>-4.7336483010590902</v>
      </c>
      <c r="O12" s="48">
        <f>VLOOKUP($A12,'Occupancy Raw Data'!$B$8:$BE$45,'Occupancy Raw Data'!V$3,FALSE)</f>
        <v>-2.9701023825230801</v>
      </c>
      <c r="P12" s="48">
        <f>VLOOKUP($A12,'Occupancy Raw Data'!$B$8:$BE$45,'Occupancy Raw Data'!W$3,FALSE)</f>
        <v>-6.4552331289844496</v>
      </c>
      <c r="Q12" s="48">
        <f>VLOOKUP($A12,'Occupancy Raw Data'!$B$8:$BE$45,'Occupancy Raw Data'!X$3,FALSE)</f>
        <v>-1.01240389364191</v>
      </c>
      <c r="R12" s="49">
        <f>VLOOKUP($A12,'Occupancy Raw Data'!$B$8:$BE$45,'Occupancy Raw Data'!Y$3,FALSE)</f>
        <v>-3.9200299143110202</v>
      </c>
      <c r="S12" s="48">
        <f>VLOOKUP($A12,'Occupancy Raw Data'!$B$8:$BE$45,'Occupancy Raw Data'!AA$3,FALSE)</f>
        <v>-5.5032687028439904</v>
      </c>
      <c r="T12" s="48">
        <f>VLOOKUP($A12,'Occupancy Raw Data'!$B$8:$BE$45,'Occupancy Raw Data'!AB$3,FALSE)</f>
        <v>-5.4380081868972301</v>
      </c>
      <c r="U12" s="49">
        <f>VLOOKUP($A12,'Occupancy Raw Data'!$B$8:$BE$45,'Occupancy Raw Data'!AC$3,FALSE)</f>
        <v>-5.4689662037103002</v>
      </c>
      <c r="V12" s="50">
        <f>VLOOKUP($A12,'Occupancy Raw Data'!$B$8:$BE$45,'Occupancy Raw Data'!AE$3,FALSE)</f>
        <v>-4.4956624640655498</v>
      </c>
      <c r="X12" s="51">
        <f>VLOOKUP($A12,'ADR Raw Data'!$B$6:$BE$43,'ADR Raw Data'!G$1,FALSE)</f>
        <v>92.2476403425309</v>
      </c>
      <c r="Y12" s="52">
        <f>VLOOKUP($A12,'ADR Raw Data'!$B$6:$BE$43,'ADR Raw Data'!H$1,FALSE)</f>
        <v>95.589767900153205</v>
      </c>
      <c r="Z12" s="52">
        <f>VLOOKUP($A12,'ADR Raw Data'!$B$6:$BE$43,'ADR Raw Data'!I$1,FALSE)</f>
        <v>96.736914606274595</v>
      </c>
      <c r="AA12" s="52">
        <f>VLOOKUP($A12,'ADR Raw Data'!$B$6:$BE$43,'ADR Raw Data'!J$1,FALSE)</f>
        <v>96.964692894419898</v>
      </c>
      <c r="AB12" s="52">
        <f>VLOOKUP($A12,'ADR Raw Data'!$B$6:$BE$43,'ADR Raw Data'!K$1,FALSE)</f>
        <v>99.067829295987806</v>
      </c>
      <c r="AC12" s="53">
        <f>VLOOKUP($A12,'ADR Raw Data'!$B$6:$BE$43,'ADR Raw Data'!L$1,FALSE)</f>
        <v>96.289929979035605</v>
      </c>
      <c r="AD12" s="52">
        <f>VLOOKUP($A12,'ADR Raw Data'!$B$6:$BE$43,'ADR Raw Data'!N$1,FALSE)</f>
        <v>123.349408904421</v>
      </c>
      <c r="AE12" s="52">
        <f>VLOOKUP($A12,'ADR Raw Data'!$B$6:$BE$43,'ADR Raw Data'!O$1,FALSE)</f>
        <v>128.810265862683</v>
      </c>
      <c r="AF12" s="53">
        <f>VLOOKUP($A12,'ADR Raw Data'!$B$6:$BE$43,'ADR Raw Data'!P$1,FALSE)</f>
        <v>126.22070687418901</v>
      </c>
      <c r="AG12" s="54">
        <f>VLOOKUP($A12,'ADR Raw Data'!$B$6:$BE$43,'ADR Raw Data'!R$1,FALSE)</f>
        <v>107.29977205258599</v>
      </c>
      <c r="AI12" s="47">
        <f>VLOOKUP($A12,'ADR Raw Data'!$B$6:$BE$43,'ADR Raw Data'!T$1,FALSE)</f>
        <v>3.7159626014659799</v>
      </c>
      <c r="AJ12" s="48">
        <f>VLOOKUP($A12,'ADR Raw Data'!$B$6:$BE$43,'ADR Raw Data'!U$1,FALSE)</f>
        <v>5.7901456575256303</v>
      </c>
      <c r="AK12" s="48">
        <f>VLOOKUP($A12,'ADR Raw Data'!$B$6:$BE$43,'ADR Raw Data'!V$1,FALSE)</f>
        <v>4.3573948342023199</v>
      </c>
      <c r="AL12" s="48">
        <f>VLOOKUP($A12,'ADR Raw Data'!$B$6:$BE$43,'ADR Raw Data'!W$1,FALSE)</f>
        <v>3.6941383686784302</v>
      </c>
      <c r="AM12" s="48">
        <f>VLOOKUP($A12,'ADR Raw Data'!$B$6:$BE$43,'ADR Raw Data'!X$1,FALSE)</f>
        <v>5.8220161082787101</v>
      </c>
      <c r="AN12" s="49">
        <f>VLOOKUP($A12,'ADR Raw Data'!$B$6:$BE$43,'ADR Raw Data'!Y$1,FALSE)</f>
        <v>4.7180752958983403</v>
      </c>
      <c r="AO12" s="48">
        <f>VLOOKUP($A12,'ADR Raw Data'!$B$6:$BE$43,'ADR Raw Data'!AA$1,FALSE)</f>
        <v>6.3400283233117802</v>
      </c>
      <c r="AP12" s="48">
        <f>VLOOKUP($A12,'ADR Raw Data'!$B$6:$BE$43,'ADR Raw Data'!AB$1,FALSE)</f>
        <v>8.4503527366916291</v>
      </c>
      <c r="AQ12" s="49">
        <f>VLOOKUP($A12,'ADR Raw Data'!$B$6:$BE$43,'ADR Raw Data'!AC$1,FALSE)</f>
        <v>7.4625122410882199</v>
      </c>
      <c r="AR12" s="50">
        <f>VLOOKUP($A12,'ADR Raw Data'!$B$6:$BE$43,'ADR Raw Data'!AE$1,FALSE)</f>
        <v>5.7873791250858702</v>
      </c>
      <c r="AS12" s="40"/>
      <c r="AT12" s="51">
        <f>VLOOKUP($A12,'RevPAR Raw Data'!$B$6:$BE$43,'RevPAR Raw Data'!G$1,FALSE)</f>
        <v>45.791602314322802</v>
      </c>
      <c r="AU12" s="52">
        <f>VLOOKUP($A12,'RevPAR Raw Data'!$B$6:$BE$43,'RevPAR Raw Data'!H$1,FALSE)</f>
        <v>51.547817924194099</v>
      </c>
      <c r="AV12" s="52">
        <f>VLOOKUP($A12,'RevPAR Raw Data'!$B$6:$BE$43,'RevPAR Raw Data'!I$1,FALSE)</f>
        <v>54.976357303105402</v>
      </c>
      <c r="AW12" s="52">
        <f>VLOOKUP($A12,'RevPAR Raw Data'!$B$6:$BE$43,'RevPAR Raw Data'!J$1,FALSE)</f>
        <v>57.040748612587002</v>
      </c>
      <c r="AX12" s="52">
        <f>VLOOKUP($A12,'RevPAR Raw Data'!$B$6:$BE$43,'RevPAR Raw Data'!K$1,FALSE)</f>
        <v>61.810651788877003</v>
      </c>
      <c r="AY12" s="53">
        <f>VLOOKUP($A12,'RevPAR Raw Data'!$B$6:$BE$43,'RevPAR Raw Data'!L$1,FALSE)</f>
        <v>54.233435588617297</v>
      </c>
      <c r="AZ12" s="52">
        <f>VLOOKUP($A12,'RevPAR Raw Data'!$B$6:$BE$43,'RevPAR Raw Data'!N$1,FALSE)</f>
        <v>95.851040264494003</v>
      </c>
      <c r="BA12" s="52">
        <f>VLOOKUP($A12,'RevPAR Raw Data'!$B$6:$BE$43,'RevPAR Raw Data'!O$1,FALSE)</f>
        <v>110.984592041563</v>
      </c>
      <c r="BB12" s="53">
        <f>VLOOKUP($A12,'RevPAR Raw Data'!$B$6:$BE$43,'RevPAR Raw Data'!P$1,FALSE)</f>
        <v>103.417816153028</v>
      </c>
      <c r="BC12" s="54">
        <f>VLOOKUP($A12,'RevPAR Raw Data'!$B$6:$BE$43,'RevPAR Raw Data'!R$1,FALSE)</f>
        <v>68.286115749877695</v>
      </c>
      <c r="BE12" s="47">
        <f>VLOOKUP($A12,'RevPAR Raw Data'!$B$6:$BE$43,'RevPAR Raw Data'!T$1,FALSE)</f>
        <v>-1.0162004891298899</v>
      </c>
      <c r="BF12" s="48">
        <f>VLOOKUP($A12,'RevPAR Raw Data'!$B$6:$BE$43,'RevPAR Raw Data'!U$1,FALSE)</f>
        <v>0.782412224920227</v>
      </c>
      <c r="BG12" s="48">
        <f>VLOOKUP($A12,'RevPAR Raw Data'!$B$6:$BE$43,'RevPAR Raw Data'!V$1,FALSE)</f>
        <v>1.25787336389265</v>
      </c>
      <c r="BH12" s="48">
        <f>VLOOKUP($A12,'RevPAR Raw Data'!$B$6:$BE$43,'RevPAR Raw Data'!W$1,FALSE)</f>
        <v>-2.9995600041114701</v>
      </c>
      <c r="BI12" s="48">
        <f>VLOOKUP($A12,'RevPAR Raw Data'!$B$6:$BE$43,'RevPAR Raw Data'!X$1,FALSE)</f>
        <v>4.7506698968681196</v>
      </c>
      <c r="BJ12" s="49">
        <f>VLOOKUP($A12,'RevPAR Raw Data'!$B$6:$BE$43,'RevPAR Raw Data'!Y$1,FALSE)</f>
        <v>0.61309541860839201</v>
      </c>
      <c r="BK12" s="48">
        <f>VLOOKUP($A12,'RevPAR Raw Data'!$B$6:$BE$43,'RevPAR Raw Data'!AA$1,FALSE)</f>
        <v>0.48785082599952301</v>
      </c>
      <c r="BL12" s="48">
        <f>VLOOKUP($A12,'RevPAR Raw Data'!$B$6:$BE$43,'RevPAR Raw Data'!AB$1,FALSE)</f>
        <v>2.55281367615141</v>
      </c>
      <c r="BM12" s="49">
        <f>VLOOKUP($A12,'RevPAR Raw Data'!$B$6:$BE$43,'RevPAR Raw Data'!AC$1,FALSE)</f>
        <v>1.58542376496505</v>
      </c>
      <c r="BN12" s="50">
        <f>VLOOKUP($A12,'RevPAR Raw Data'!$B$6:$BE$43,'RevPAR Raw Data'!AE$1,FALSE)</f>
        <v>1.0315356300406699</v>
      </c>
    </row>
    <row r="13" spans="1:66" x14ac:dyDescent="0.45">
      <c r="A13" s="63" t="s">
        <v>90</v>
      </c>
      <c r="B13" s="47">
        <f>VLOOKUP($A13,'Occupancy Raw Data'!$B$8:$BE$45,'Occupancy Raw Data'!G$3,FALSE)</f>
        <v>57.844811231265403</v>
      </c>
      <c r="C13" s="48">
        <f>VLOOKUP($A13,'Occupancy Raw Data'!$B$8:$BE$45,'Occupancy Raw Data'!H$3,FALSE)</f>
        <v>72.832479605387903</v>
      </c>
      <c r="D13" s="48">
        <f>VLOOKUP($A13,'Occupancy Raw Data'!$B$8:$BE$45,'Occupancy Raw Data'!I$3,FALSE)</f>
        <v>80.867008157844793</v>
      </c>
      <c r="E13" s="48">
        <f>VLOOKUP($A13,'Occupancy Raw Data'!$B$8:$BE$45,'Occupancy Raw Data'!J$3,FALSE)</f>
        <v>80.060709542781197</v>
      </c>
      <c r="F13" s="48">
        <f>VLOOKUP($A13,'Occupancy Raw Data'!$B$8:$BE$45,'Occupancy Raw Data'!K$3,FALSE)</f>
        <v>73.0032251944602</v>
      </c>
      <c r="G13" s="49">
        <f>VLOOKUP($A13,'Occupancy Raw Data'!$B$8:$BE$45,'Occupancy Raw Data'!L$3,FALSE)</f>
        <v>72.921646746347903</v>
      </c>
      <c r="H13" s="48">
        <f>VLOOKUP($A13,'Occupancy Raw Data'!$B$8:$BE$45,'Occupancy Raw Data'!N$3,FALSE)</f>
        <v>84.822614304685999</v>
      </c>
      <c r="I13" s="48">
        <f>VLOOKUP($A13,'Occupancy Raw Data'!$B$8:$BE$45,'Occupancy Raw Data'!O$3,FALSE)</f>
        <v>92.439764750521704</v>
      </c>
      <c r="J13" s="49">
        <f>VLOOKUP($A13,'Occupancy Raw Data'!$B$8:$BE$45,'Occupancy Raw Data'!P$3,FALSE)</f>
        <v>88.631189527603794</v>
      </c>
      <c r="K13" s="50">
        <f>VLOOKUP($A13,'Occupancy Raw Data'!$B$8:$BE$45,'Occupancy Raw Data'!R$3,FALSE)</f>
        <v>77.410087540992393</v>
      </c>
      <c r="M13" s="47">
        <f>VLOOKUP($A13,'Occupancy Raw Data'!$B$8:$BE$45,'Occupancy Raw Data'!T$3,FALSE)</f>
        <v>9.8145146767512994</v>
      </c>
      <c r="N13" s="48">
        <f>VLOOKUP($A13,'Occupancy Raw Data'!$B$8:$BE$45,'Occupancy Raw Data'!U$3,FALSE)</f>
        <v>14.9229157311779</v>
      </c>
      <c r="O13" s="48">
        <f>VLOOKUP($A13,'Occupancy Raw Data'!$B$8:$BE$45,'Occupancy Raw Data'!V$3,FALSE)</f>
        <v>9.7309821083794503</v>
      </c>
      <c r="P13" s="48">
        <f>VLOOKUP($A13,'Occupancy Raw Data'!$B$8:$BE$45,'Occupancy Raw Data'!W$3,FALSE)</f>
        <v>3.50748099092469</v>
      </c>
      <c r="Q13" s="48">
        <f>VLOOKUP($A13,'Occupancy Raw Data'!$B$8:$BE$45,'Occupancy Raw Data'!X$3,FALSE)</f>
        <v>2.5994281258123201E-2</v>
      </c>
      <c r="R13" s="49">
        <f>VLOOKUP($A13,'Occupancy Raw Data'!$B$8:$BE$45,'Occupancy Raw Data'!Y$3,FALSE)</f>
        <v>7.2131879166550403</v>
      </c>
      <c r="S13" s="48">
        <f>VLOOKUP($A13,'Occupancy Raw Data'!$B$8:$BE$45,'Occupancy Raw Data'!AA$3,FALSE)</f>
        <v>-2.75149537792278</v>
      </c>
      <c r="T13" s="48">
        <f>VLOOKUP($A13,'Occupancy Raw Data'!$B$8:$BE$45,'Occupancy Raw Data'!AB$3,FALSE)</f>
        <v>-2.6667998401917599</v>
      </c>
      <c r="U13" s="49">
        <f>VLOOKUP($A13,'Occupancy Raw Data'!$B$8:$BE$45,'Occupancy Raw Data'!AC$3,FALSE)</f>
        <v>-2.70734628000208</v>
      </c>
      <c r="V13" s="50">
        <f>VLOOKUP($A13,'Occupancy Raw Data'!$B$8:$BE$45,'Occupancy Raw Data'!AE$3,FALSE)</f>
        <v>3.7524065530894601</v>
      </c>
      <c r="X13" s="51">
        <f>VLOOKUP($A13,'ADR Raw Data'!$B$6:$BE$43,'ADR Raw Data'!G$1,FALSE)</f>
        <v>123.949127582814</v>
      </c>
      <c r="Y13" s="52">
        <f>VLOOKUP($A13,'ADR Raw Data'!$B$6:$BE$43,'ADR Raw Data'!H$1,FALSE)</f>
        <v>143.973387600937</v>
      </c>
      <c r="Z13" s="52">
        <f>VLOOKUP($A13,'ADR Raw Data'!$B$6:$BE$43,'ADR Raw Data'!I$1,FALSE)</f>
        <v>149.72102873900201</v>
      </c>
      <c r="AA13" s="52">
        <f>VLOOKUP($A13,'ADR Raw Data'!$B$6:$BE$43,'ADR Raw Data'!J$1,FALSE)</f>
        <v>151.944200236966</v>
      </c>
      <c r="AB13" s="52">
        <f>VLOOKUP($A13,'ADR Raw Data'!$B$6:$BE$43,'ADR Raw Data'!K$1,FALSE)</f>
        <v>140.02379547817</v>
      </c>
      <c r="AC13" s="53">
        <f>VLOOKUP($A13,'ADR Raw Data'!$B$6:$BE$43,'ADR Raw Data'!L$1,FALSE)</f>
        <v>143.030762026172</v>
      </c>
      <c r="AD13" s="52">
        <f>VLOOKUP($A13,'ADR Raw Data'!$B$6:$BE$43,'ADR Raw Data'!N$1,FALSE)</f>
        <v>134.423498098859</v>
      </c>
      <c r="AE13" s="52">
        <f>VLOOKUP($A13,'ADR Raw Data'!$B$6:$BE$43,'ADR Raw Data'!O$1,FALSE)</f>
        <v>136.76004515135901</v>
      </c>
      <c r="AF13" s="53">
        <f>VLOOKUP($A13,'ADR Raw Data'!$B$6:$BE$43,'ADR Raw Data'!P$1,FALSE)</f>
        <v>135.64197356451001</v>
      </c>
      <c r="AG13" s="54">
        <f>VLOOKUP($A13,'ADR Raw Data'!$B$6:$BE$43,'ADR Raw Data'!R$1,FALSE)</f>
        <v>140.613664309222</v>
      </c>
      <c r="AI13" s="47">
        <f>VLOOKUP($A13,'ADR Raw Data'!$B$6:$BE$43,'ADR Raw Data'!T$1,FALSE)</f>
        <v>9.2686996977873992</v>
      </c>
      <c r="AJ13" s="48">
        <f>VLOOKUP($A13,'ADR Raw Data'!$B$6:$BE$43,'ADR Raw Data'!U$1,FALSE)</f>
        <v>11.4924612514806</v>
      </c>
      <c r="AK13" s="48">
        <f>VLOOKUP($A13,'ADR Raw Data'!$B$6:$BE$43,'ADR Raw Data'!V$1,FALSE)</f>
        <v>8.3266455260772307</v>
      </c>
      <c r="AL13" s="48">
        <f>VLOOKUP($A13,'ADR Raw Data'!$B$6:$BE$43,'ADR Raw Data'!W$1,FALSE)</f>
        <v>8.3383304701339096</v>
      </c>
      <c r="AM13" s="48">
        <f>VLOOKUP($A13,'ADR Raw Data'!$B$6:$BE$43,'ADR Raw Data'!X$1,FALSE)</f>
        <v>8.4095152245775999</v>
      </c>
      <c r="AN13" s="49">
        <f>VLOOKUP($A13,'ADR Raw Data'!$B$6:$BE$43,'ADR Raw Data'!Y$1,FALSE)</f>
        <v>9.0142886452158901</v>
      </c>
      <c r="AO13" s="48">
        <f>VLOOKUP($A13,'ADR Raw Data'!$B$6:$BE$43,'ADR Raw Data'!AA$1,FALSE)</f>
        <v>6.5774267402896003</v>
      </c>
      <c r="AP13" s="48">
        <f>VLOOKUP($A13,'ADR Raw Data'!$B$6:$BE$43,'ADR Raw Data'!AB$1,FALSE)</f>
        <v>7.7531085186927404</v>
      </c>
      <c r="AQ13" s="49">
        <f>VLOOKUP($A13,'ADR Raw Data'!$B$6:$BE$43,'ADR Raw Data'!AC$1,FALSE)</f>
        <v>7.1925103821448904</v>
      </c>
      <c r="AR13" s="50">
        <f>VLOOKUP($A13,'ADR Raw Data'!$B$6:$BE$43,'ADR Raw Data'!AE$1,FALSE)</f>
        <v>8.5175050344014398</v>
      </c>
      <c r="AS13" s="40"/>
      <c r="AT13" s="51">
        <f>VLOOKUP($A13,'RevPAR Raw Data'!$B$6:$BE$43,'RevPAR Raw Data'!G$1,FALSE)</f>
        <v>71.698138873079102</v>
      </c>
      <c r="AU13" s="52">
        <f>VLOOKUP($A13,'RevPAR Raw Data'!$B$6:$BE$43,'RevPAR Raw Data'!H$1,FALSE)</f>
        <v>104.859388161639</v>
      </c>
      <c r="AV13" s="52">
        <f>VLOOKUP($A13,'RevPAR Raw Data'!$B$6:$BE$43,'RevPAR Raw Data'!I$1,FALSE)</f>
        <v>121.074916524378</v>
      </c>
      <c r="AW13" s="52">
        <f>VLOOKUP($A13,'RevPAR Raw Data'!$B$6:$BE$43,'RevPAR Raw Data'!J$1,FALSE)</f>
        <v>121.647604818819</v>
      </c>
      <c r="AX13" s="52">
        <f>VLOOKUP($A13,'RevPAR Raw Data'!$B$6:$BE$43,'RevPAR Raw Data'!K$1,FALSE)</f>
        <v>102.221886738759</v>
      </c>
      <c r="AY13" s="53">
        <f>VLOOKUP($A13,'RevPAR Raw Data'!$B$6:$BE$43,'RevPAR Raw Data'!L$1,FALSE)</f>
        <v>104.30038702333501</v>
      </c>
      <c r="AZ13" s="52">
        <f>VLOOKUP($A13,'RevPAR Raw Data'!$B$6:$BE$43,'RevPAR Raw Data'!N$1,FALSE)</f>
        <v>114.021525327262</v>
      </c>
      <c r="BA13" s="52">
        <f>VLOOKUP($A13,'RevPAR Raw Data'!$B$6:$BE$43,'RevPAR Raw Data'!O$1,FALSE)</f>
        <v>126.42066401062399</v>
      </c>
      <c r="BB13" s="53">
        <f>VLOOKUP($A13,'RevPAR Raw Data'!$B$6:$BE$43,'RevPAR Raw Data'!P$1,FALSE)</f>
        <v>120.221094668943</v>
      </c>
      <c r="BC13" s="54">
        <f>VLOOKUP($A13,'RevPAR Raw Data'!$B$6:$BE$43,'RevPAR Raw Data'!R$1,FALSE)</f>
        <v>108.84916063636599</v>
      </c>
      <c r="BE13" s="47">
        <f>VLOOKUP($A13,'RevPAR Raw Data'!$B$6:$BE$43,'RevPAR Raw Data'!T$1,FALSE)</f>
        <v>19.992892266721999</v>
      </c>
      <c r="BF13" s="48">
        <f>VLOOKUP($A13,'RevPAR Raw Data'!$B$6:$BE$43,'RevPAR Raw Data'!U$1,FALSE)</f>
        <v>28.1303872906553</v>
      </c>
      <c r="BG13" s="48">
        <f>VLOOKUP($A13,'RevPAR Raw Data'!$B$6:$BE$43,'RevPAR Raw Data'!V$1,FALSE)</f>
        <v>18.867892020827401</v>
      </c>
      <c r="BH13" s="48">
        <f>VLOOKUP($A13,'RevPAR Raw Data'!$B$6:$BE$43,'RevPAR Raw Data'!W$1,FALSE)</f>
        <v>12.138276817258999</v>
      </c>
      <c r="BI13" s="48">
        <f>VLOOKUP($A13,'RevPAR Raw Data'!$B$6:$BE$43,'RevPAR Raw Data'!X$1,FALSE)</f>
        <v>8.4376954988756392</v>
      </c>
      <c r="BJ13" s="49">
        <f>VLOOKUP($A13,'RevPAR Raw Data'!$B$6:$BE$43,'RevPAR Raw Data'!Y$1,FALSE)</f>
        <v>16.877694141199999</v>
      </c>
      <c r="BK13" s="48">
        <f>VLOOKUP($A13,'RevPAR Raw Data'!$B$6:$BE$43,'RevPAR Raw Data'!AA$1,FALSE)</f>
        <v>3.6449537696214902</v>
      </c>
      <c r="BL13" s="48">
        <f>VLOOKUP($A13,'RevPAR Raw Data'!$B$6:$BE$43,'RevPAR Raw Data'!AB$1,FALSE)</f>
        <v>4.87954879291458</v>
      </c>
      <c r="BM13" s="49">
        <f>VLOOKUP($A13,'RevPAR Raw Data'!$B$6:$BE$43,'RevPAR Raw Data'!AC$1,FALSE)</f>
        <v>4.2904379398730503</v>
      </c>
      <c r="BN13" s="50">
        <f>VLOOKUP($A13,'RevPAR Raw Data'!$B$6:$BE$43,'RevPAR Raw Data'!AE$1,FALSE)</f>
        <v>12.589523004561499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47.845195315529502</v>
      </c>
      <c r="C15" s="48">
        <f>VLOOKUP($A15,'Occupancy Raw Data'!$B$8:$BE$45,'Occupancy Raw Data'!H$3,FALSE)</f>
        <v>52.312504847341003</v>
      </c>
      <c r="D15" s="48">
        <f>VLOOKUP($A15,'Occupancy Raw Data'!$B$8:$BE$45,'Occupancy Raw Data'!I$3,FALSE)</f>
        <v>56.591091233421999</v>
      </c>
      <c r="E15" s="48">
        <f>VLOOKUP($A15,'Occupancy Raw Data'!$B$8:$BE$45,'Occupancy Raw Data'!J$3,FALSE)</f>
        <v>56.728109407719501</v>
      </c>
      <c r="F15" s="48">
        <f>VLOOKUP($A15,'Occupancy Raw Data'!$B$8:$BE$45,'Occupancy Raw Data'!K$3,FALSE)</f>
        <v>55.8723921305033</v>
      </c>
      <c r="G15" s="49">
        <f>VLOOKUP($A15,'Occupancy Raw Data'!$B$8:$BE$45,'Occupancy Raw Data'!L$3,FALSE)</f>
        <v>53.869858586903099</v>
      </c>
      <c r="H15" s="48">
        <f>VLOOKUP($A15,'Occupancy Raw Data'!$B$8:$BE$45,'Occupancy Raw Data'!N$3,FALSE)</f>
        <v>72.867816240531496</v>
      </c>
      <c r="I15" s="48">
        <f>VLOOKUP($A15,'Occupancy Raw Data'!$B$8:$BE$45,'Occupancy Raw Data'!O$3,FALSE)</f>
        <v>80.093585998293705</v>
      </c>
      <c r="J15" s="49">
        <f>VLOOKUP($A15,'Occupancy Raw Data'!$B$8:$BE$45,'Occupancy Raw Data'!P$3,FALSE)</f>
        <v>76.480701119412601</v>
      </c>
      <c r="K15" s="50">
        <f>VLOOKUP($A15,'Occupancy Raw Data'!$B$8:$BE$45,'Occupancy Raw Data'!R$3,FALSE)</f>
        <v>60.330099310477202</v>
      </c>
      <c r="M15" s="47">
        <f>VLOOKUP($A15,'Occupancy Raw Data'!$B$8:$BE$45,'Occupancy Raw Data'!T$3,FALSE)</f>
        <v>2.4820601680863801</v>
      </c>
      <c r="N15" s="48">
        <f>VLOOKUP($A15,'Occupancy Raw Data'!$B$8:$BE$45,'Occupancy Raw Data'!U$3,FALSE)</f>
        <v>3.3443802457634</v>
      </c>
      <c r="O15" s="48">
        <f>VLOOKUP($A15,'Occupancy Raw Data'!$B$8:$BE$45,'Occupancy Raw Data'!V$3,FALSE)</f>
        <v>4.2481749194229801</v>
      </c>
      <c r="P15" s="48">
        <f>VLOOKUP($A15,'Occupancy Raw Data'!$B$8:$BE$45,'Occupancy Raw Data'!W$3,FALSE)</f>
        <v>-0.66635052900000902</v>
      </c>
      <c r="Q15" s="48">
        <f>VLOOKUP($A15,'Occupancy Raw Data'!$B$8:$BE$45,'Occupancy Raw Data'!X$3,FALSE)</f>
        <v>-7.0446541559321396</v>
      </c>
      <c r="R15" s="49">
        <f>VLOOKUP($A15,'Occupancy Raw Data'!$B$8:$BE$45,'Occupancy Raw Data'!Y$3,FALSE)</f>
        <v>0.20872605850305001</v>
      </c>
      <c r="S15" s="48">
        <f>VLOOKUP($A15,'Occupancy Raw Data'!$B$8:$BE$45,'Occupancy Raw Data'!AA$3,FALSE)</f>
        <v>-4.1256203668724298</v>
      </c>
      <c r="T15" s="48">
        <f>VLOOKUP($A15,'Occupancy Raw Data'!$B$8:$BE$45,'Occupancy Raw Data'!AB$3,FALSE)</f>
        <v>-1.85144512185404</v>
      </c>
      <c r="U15" s="49">
        <f>VLOOKUP($A15,'Occupancy Raw Data'!$B$8:$BE$45,'Occupancy Raw Data'!AC$3,FALSE)</f>
        <v>-2.9481232877447598</v>
      </c>
      <c r="V15" s="50">
        <f>VLOOKUP($A15,'Occupancy Raw Data'!$B$8:$BE$45,'Occupancy Raw Data'!AE$3,FALSE)</f>
        <v>-0.96694823867338997</v>
      </c>
      <c r="X15" s="51">
        <f>VLOOKUP($A15,'ADR Raw Data'!$B$6:$BE$43,'ADR Raw Data'!G$1,FALSE)</f>
        <v>105.66367110282501</v>
      </c>
      <c r="Y15" s="52">
        <f>VLOOKUP($A15,'ADR Raw Data'!$B$6:$BE$43,'ADR Raw Data'!H$1,FALSE)</f>
        <v>107.793174356313</v>
      </c>
      <c r="Z15" s="52">
        <f>VLOOKUP($A15,'ADR Raw Data'!$B$6:$BE$43,'ADR Raw Data'!I$1,FALSE)</f>
        <v>108.24295858839599</v>
      </c>
      <c r="AA15" s="52">
        <f>VLOOKUP($A15,'ADR Raw Data'!$B$6:$BE$43,'ADR Raw Data'!J$1,FALSE)</f>
        <v>109.834354318005</v>
      </c>
      <c r="AB15" s="52">
        <f>VLOOKUP($A15,'ADR Raw Data'!$B$6:$BE$43,'ADR Raw Data'!K$1,FALSE)</f>
        <v>108.691540556172</v>
      </c>
      <c r="AC15" s="53">
        <f>VLOOKUP($A15,'ADR Raw Data'!$B$6:$BE$43,'ADR Raw Data'!L$1,FALSE)</f>
        <v>108.125655014541</v>
      </c>
      <c r="AD15" s="52">
        <f>VLOOKUP($A15,'ADR Raw Data'!$B$6:$BE$43,'ADR Raw Data'!N$1,FALSE)</f>
        <v>138.87798171787401</v>
      </c>
      <c r="AE15" s="52">
        <f>VLOOKUP($A15,'ADR Raw Data'!$B$6:$BE$43,'ADR Raw Data'!O$1,FALSE)</f>
        <v>147.36771681998599</v>
      </c>
      <c r="AF15" s="53">
        <f>VLOOKUP($A15,'ADR Raw Data'!$B$6:$BE$43,'ADR Raw Data'!P$1,FALSE)</f>
        <v>143.32337329085399</v>
      </c>
      <c r="AG15" s="54">
        <f>VLOOKUP($A15,'ADR Raw Data'!$B$6:$BE$43,'ADR Raw Data'!R$1,FALSE)</f>
        <v>120.87430761719899</v>
      </c>
      <c r="AI15" s="47">
        <f>VLOOKUP($A15,'ADR Raw Data'!$B$6:$BE$43,'ADR Raw Data'!T$1,FALSE)</f>
        <v>6.2897414206551101</v>
      </c>
      <c r="AJ15" s="48">
        <f>VLOOKUP($A15,'ADR Raw Data'!$B$6:$BE$43,'ADR Raw Data'!U$1,FALSE)</f>
        <v>8.3808804742749405</v>
      </c>
      <c r="AK15" s="48">
        <f>VLOOKUP($A15,'ADR Raw Data'!$B$6:$BE$43,'ADR Raw Data'!V$1,FALSE)</f>
        <v>6.2451236283053699</v>
      </c>
      <c r="AL15" s="48">
        <f>VLOOKUP($A15,'ADR Raw Data'!$B$6:$BE$43,'ADR Raw Data'!W$1,FALSE)</f>
        <v>6.4165083342694</v>
      </c>
      <c r="AM15" s="48">
        <f>VLOOKUP($A15,'ADR Raw Data'!$B$6:$BE$43,'ADR Raw Data'!X$1,FALSE)</f>
        <v>2.4041761515744202</v>
      </c>
      <c r="AN15" s="49">
        <f>VLOOKUP($A15,'ADR Raw Data'!$B$6:$BE$43,'ADR Raw Data'!Y$1,FALSE)</f>
        <v>5.7683203803521197</v>
      </c>
      <c r="AO15" s="48">
        <f>VLOOKUP($A15,'ADR Raw Data'!$B$6:$BE$43,'ADR Raw Data'!AA$1,FALSE)</f>
        <v>0.93376778495045798</v>
      </c>
      <c r="AP15" s="48">
        <f>VLOOKUP($A15,'ADR Raw Data'!$B$6:$BE$43,'ADR Raw Data'!AB$1,FALSE)</f>
        <v>1.1326126458260899</v>
      </c>
      <c r="AQ15" s="49">
        <f>VLOOKUP($A15,'ADR Raw Data'!$B$6:$BE$43,'ADR Raw Data'!AC$1,FALSE)</f>
        <v>1.0745971723904799</v>
      </c>
      <c r="AR15" s="50">
        <f>VLOOKUP($A15,'ADR Raw Data'!$B$6:$BE$43,'ADR Raw Data'!AE$1,FALSE)</f>
        <v>3.43069078989312</v>
      </c>
      <c r="AS15" s="40"/>
      <c r="AT15" s="51">
        <f>VLOOKUP($A15,'RevPAR Raw Data'!$B$6:$BE$43,'RevPAR Raw Data'!G$1,FALSE)</f>
        <v>50.554989816705799</v>
      </c>
      <c r="AU15" s="52">
        <f>VLOOKUP($A15,'RevPAR Raw Data'!$B$6:$BE$43,'RevPAR Raw Data'!H$1,FALSE)</f>
        <v>56.389309560249202</v>
      </c>
      <c r="AV15" s="52">
        <f>VLOOKUP($A15,'RevPAR Raw Data'!$B$6:$BE$43,'RevPAR Raw Data'!I$1,FALSE)</f>
        <v>61.255871448514704</v>
      </c>
      <c r="AW15" s="52">
        <f>VLOOKUP($A15,'RevPAR Raw Data'!$B$6:$BE$43,'RevPAR Raw Data'!J$1,FALSE)</f>
        <v>62.306952684780597</v>
      </c>
      <c r="AX15" s="52">
        <f>VLOOKUP($A15,'RevPAR Raw Data'!$B$6:$BE$43,'RevPAR Raw Data'!K$1,FALSE)</f>
        <v>60.728563752229697</v>
      </c>
      <c r="AY15" s="53">
        <f>VLOOKUP($A15,'RevPAR Raw Data'!$B$6:$BE$43,'RevPAR Raw Data'!L$1,FALSE)</f>
        <v>58.247137452495998</v>
      </c>
      <c r="AZ15" s="52">
        <f>VLOOKUP($A15,'RevPAR Raw Data'!$B$6:$BE$43,'RevPAR Raw Data'!N$1,FALSE)</f>
        <v>101.197352516739</v>
      </c>
      <c r="BA15" s="52">
        <f>VLOOKUP($A15,'RevPAR Raw Data'!$B$6:$BE$43,'RevPAR Raw Data'!O$1,FALSE)</f>
        <v>118.03208900493701</v>
      </c>
      <c r="BB15" s="53">
        <f>VLOOKUP($A15,'RevPAR Raw Data'!$B$6:$BE$43,'RevPAR Raw Data'!P$1,FALSE)</f>
        <v>109.614720760838</v>
      </c>
      <c r="BC15" s="54">
        <f>VLOOKUP($A15,'RevPAR Raw Data'!$B$6:$BE$43,'RevPAR Raw Data'!R$1,FALSE)</f>
        <v>72.923589826308202</v>
      </c>
      <c r="BE15" s="47">
        <f>VLOOKUP($A15,'RevPAR Raw Data'!$B$6:$BE$43,'RevPAR Raw Data'!T$1,FALSE)</f>
        <v>8.9279167552192096</v>
      </c>
      <c r="BF15" s="48">
        <f>VLOOKUP($A15,'RevPAR Raw Data'!$B$6:$BE$43,'RevPAR Raw Data'!U$1,FALSE)</f>
        <v>12.005549231041</v>
      </c>
      <c r="BG15" s="48">
        <f>VLOOKUP($A15,'RevPAR Raw Data'!$B$6:$BE$43,'RevPAR Raw Data'!V$1,FALSE)</f>
        <v>10.7586023233929</v>
      </c>
      <c r="BH15" s="48">
        <f>VLOOKUP($A15,'RevPAR Raw Data'!$B$6:$BE$43,'RevPAR Raw Data'!W$1,FALSE)</f>
        <v>5.7074013680406601</v>
      </c>
      <c r="BI15" s="48">
        <f>VLOOKUP($A15,'RevPAR Raw Data'!$B$6:$BE$43,'RevPAR Raw Data'!X$1,FALSE)</f>
        <v>-4.8098438995355401</v>
      </c>
      <c r="BJ15" s="49">
        <f>VLOOKUP($A15,'RevPAR Raw Data'!$B$6:$BE$43,'RevPAR Raw Data'!Y$1,FALSE)</f>
        <v>5.9890864266269102</v>
      </c>
      <c r="BK15" s="48">
        <f>VLOOKUP($A15,'RevPAR Raw Data'!$B$6:$BE$43,'RevPAR Raw Data'!AA$1,FALSE)</f>
        <v>-3.2303762958371802</v>
      </c>
      <c r="BL15" s="48">
        <f>VLOOKUP($A15,'RevPAR Raw Data'!$B$6:$BE$43,'RevPAR Raw Data'!AB$1,FALSE)</f>
        <v>-0.73980217760859701</v>
      </c>
      <c r="BM15" s="49">
        <f>VLOOKUP($A15,'RevPAR Raw Data'!$B$6:$BE$43,'RevPAR Raw Data'!AC$1,FALSE)</f>
        <v>-1.9052065648429699</v>
      </c>
      <c r="BN15" s="50">
        <f>VLOOKUP($A15,'RevPAR Raw Data'!$B$6:$BE$43,'RevPAR Raw Data'!AE$1,FALSE)</f>
        <v>2.4305695470525301</v>
      </c>
    </row>
    <row r="16" spans="1:66" x14ac:dyDescent="0.45">
      <c r="A16" s="63" t="s">
        <v>91</v>
      </c>
      <c r="B16" s="47">
        <f>VLOOKUP($A16,'Occupancy Raw Data'!$B$8:$BE$45,'Occupancy Raw Data'!G$3,FALSE)</f>
        <v>53.369413407821199</v>
      </c>
      <c r="C16" s="48">
        <f>VLOOKUP($A16,'Occupancy Raw Data'!$B$8:$BE$45,'Occupancy Raw Data'!H$3,FALSE)</f>
        <v>65.677374301675897</v>
      </c>
      <c r="D16" s="48">
        <f>VLOOKUP($A16,'Occupancy Raw Data'!$B$8:$BE$45,'Occupancy Raw Data'!I$3,FALSE)</f>
        <v>71.298882681564194</v>
      </c>
      <c r="E16" s="48">
        <f>VLOOKUP($A16,'Occupancy Raw Data'!$B$8:$BE$45,'Occupancy Raw Data'!J$3,FALSE)</f>
        <v>71.473463687150797</v>
      </c>
      <c r="F16" s="48">
        <f>VLOOKUP($A16,'Occupancy Raw Data'!$B$8:$BE$45,'Occupancy Raw Data'!K$3,FALSE)</f>
        <v>64.455307262569804</v>
      </c>
      <c r="G16" s="49">
        <f>VLOOKUP($A16,'Occupancy Raw Data'!$B$8:$BE$45,'Occupancy Raw Data'!L$3,FALSE)</f>
        <v>65.254888268156407</v>
      </c>
      <c r="H16" s="48">
        <f>VLOOKUP($A16,'Occupancy Raw Data'!$B$8:$BE$45,'Occupancy Raw Data'!N$3,FALSE)</f>
        <v>74.598463687150797</v>
      </c>
      <c r="I16" s="48">
        <f>VLOOKUP($A16,'Occupancy Raw Data'!$B$8:$BE$45,'Occupancy Raw Data'!O$3,FALSE)</f>
        <v>80.464385474860293</v>
      </c>
      <c r="J16" s="49">
        <f>VLOOKUP($A16,'Occupancy Raw Data'!$B$8:$BE$45,'Occupancy Raw Data'!P$3,FALSE)</f>
        <v>77.531424581005496</v>
      </c>
      <c r="K16" s="50">
        <f>VLOOKUP($A16,'Occupancy Raw Data'!$B$8:$BE$45,'Occupancy Raw Data'!R$3,FALSE)</f>
        <v>68.762470071827593</v>
      </c>
      <c r="M16" s="47">
        <f>VLOOKUP($A16,'Occupancy Raw Data'!$B$8:$BE$45,'Occupancy Raw Data'!T$3,FALSE)</f>
        <v>-5.0362768262323296</v>
      </c>
      <c r="N16" s="48">
        <f>VLOOKUP($A16,'Occupancy Raw Data'!$B$8:$BE$45,'Occupancy Raw Data'!U$3,FALSE)</f>
        <v>-0.51094040968342602</v>
      </c>
      <c r="O16" s="48">
        <f>VLOOKUP($A16,'Occupancy Raw Data'!$B$8:$BE$45,'Occupancy Raw Data'!V$3,FALSE)</f>
        <v>1.2292095796272899</v>
      </c>
      <c r="P16" s="48">
        <f>VLOOKUP($A16,'Occupancy Raw Data'!$B$8:$BE$45,'Occupancy Raw Data'!W$3,FALSE)</f>
        <v>1.0261794797891099</v>
      </c>
      <c r="Q16" s="48">
        <f>VLOOKUP($A16,'Occupancy Raw Data'!$B$8:$BE$45,'Occupancy Raw Data'!X$3,FALSE)</f>
        <v>-3.7624278003976799</v>
      </c>
      <c r="R16" s="49">
        <f>VLOOKUP($A16,'Occupancy Raw Data'!$B$8:$BE$45,'Occupancy Raw Data'!Y$3,FALSE)</f>
        <v>-1.23976047378979</v>
      </c>
      <c r="S16" s="48">
        <f>VLOOKUP($A16,'Occupancy Raw Data'!$B$8:$BE$45,'Occupancy Raw Data'!AA$3,FALSE)</f>
        <v>-5.2460507824698901</v>
      </c>
      <c r="T16" s="48">
        <f>VLOOKUP($A16,'Occupancy Raw Data'!$B$8:$BE$45,'Occupancy Raw Data'!AB$3,FALSE)</f>
        <v>-3.3887458106415802</v>
      </c>
      <c r="U16" s="49">
        <f>VLOOKUP($A16,'Occupancy Raw Data'!$B$8:$BE$45,'Occupancy Raw Data'!AC$3,FALSE)</f>
        <v>-4.29127149922647</v>
      </c>
      <c r="V16" s="50">
        <f>VLOOKUP($A16,'Occupancy Raw Data'!$B$8:$BE$45,'Occupancy Raw Data'!AE$3,FALSE)</f>
        <v>-2.2438346662767099</v>
      </c>
      <c r="X16" s="51">
        <f>VLOOKUP($A16,'ADR Raw Data'!$B$6:$BE$43,'ADR Raw Data'!G$1,FALSE)</f>
        <v>87.556063886162903</v>
      </c>
      <c r="Y16" s="52">
        <f>VLOOKUP($A16,'ADR Raw Data'!$B$6:$BE$43,'ADR Raw Data'!H$1,FALSE)</f>
        <v>92.963387400318894</v>
      </c>
      <c r="Z16" s="52">
        <f>VLOOKUP($A16,'ADR Raw Data'!$B$6:$BE$43,'ADR Raw Data'!I$1,FALSE)</f>
        <v>94.283434378060704</v>
      </c>
      <c r="AA16" s="52">
        <f>VLOOKUP($A16,'ADR Raw Data'!$B$6:$BE$43,'ADR Raw Data'!J$1,FALSE)</f>
        <v>94.9962698583292</v>
      </c>
      <c r="AB16" s="52">
        <f>VLOOKUP($A16,'ADR Raw Data'!$B$6:$BE$43,'ADR Raw Data'!K$1,FALSE)</f>
        <v>89.845165492957705</v>
      </c>
      <c r="AC16" s="53">
        <f>VLOOKUP($A16,'ADR Raw Data'!$B$6:$BE$43,'ADR Raw Data'!L$1,FALSE)</f>
        <v>92.196681283107694</v>
      </c>
      <c r="AD16" s="52">
        <f>VLOOKUP($A16,'ADR Raw Data'!$B$6:$BE$43,'ADR Raw Data'!N$1,FALSE)</f>
        <v>103.01491116311701</v>
      </c>
      <c r="AE16" s="52">
        <f>VLOOKUP($A16,'ADR Raw Data'!$B$6:$BE$43,'ADR Raw Data'!O$1,FALSE)</f>
        <v>105.379091559991</v>
      </c>
      <c r="AF16" s="53">
        <f>VLOOKUP($A16,'ADR Raw Data'!$B$6:$BE$43,'ADR Raw Data'!P$1,FALSE)</f>
        <v>104.24171902724601</v>
      </c>
      <c r="AG16" s="54">
        <f>VLOOKUP($A16,'ADR Raw Data'!$B$6:$BE$43,'ADR Raw Data'!R$1,FALSE)</f>
        <v>96.076991219034397</v>
      </c>
      <c r="AI16" s="47">
        <f>VLOOKUP($A16,'ADR Raw Data'!$B$6:$BE$43,'ADR Raw Data'!T$1,FALSE)</f>
        <v>0.84733790969016098</v>
      </c>
      <c r="AJ16" s="48">
        <f>VLOOKUP($A16,'ADR Raw Data'!$B$6:$BE$43,'ADR Raw Data'!U$1,FALSE)</f>
        <v>3.5376638355962902</v>
      </c>
      <c r="AK16" s="48">
        <f>VLOOKUP($A16,'ADR Raw Data'!$B$6:$BE$43,'ADR Raw Data'!V$1,FALSE)</f>
        <v>1.05373085866115</v>
      </c>
      <c r="AL16" s="48">
        <f>VLOOKUP($A16,'ADR Raw Data'!$B$6:$BE$43,'ADR Raw Data'!W$1,FALSE)</f>
        <v>4.1527521607814704</v>
      </c>
      <c r="AM16" s="48">
        <f>VLOOKUP($A16,'ADR Raw Data'!$B$6:$BE$43,'ADR Raw Data'!X$1,FALSE)</f>
        <v>0.92100813598728304</v>
      </c>
      <c r="AN16" s="49">
        <f>VLOOKUP($A16,'ADR Raw Data'!$B$6:$BE$43,'ADR Raw Data'!Y$1,FALSE)</f>
        <v>2.2347331839840101</v>
      </c>
      <c r="AO16" s="48">
        <f>VLOOKUP($A16,'ADR Raw Data'!$B$6:$BE$43,'ADR Raw Data'!AA$1,FALSE)</f>
        <v>2.1396959114461702</v>
      </c>
      <c r="AP16" s="48">
        <f>VLOOKUP($A16,'ADR Raw Data'!$B$6:$BE$43,'ADR Raw Data'!AB$1,FALSE)</f>
        <v>1.2118794196189699</v>
      </c>
      <c r="AQ16" s="49">
        <f>VLOOKUP($A16,'ADR Raw Data'!$B$6:$BE$43,'ADR Raw Data'!AC$1,FALSE)</f>
        <v>1.66654348650767</v>
      </c>
      <c r="AR16" s="50">
        <f>VLOOKUP($A16,'ADR Raw Data'!$B$6:$BE$43,'ADR Raw Data'!AE$1,FALSE)</f>
        <v>1.94325770836078</v>
      </c>
      <c r="AS16" s="40"/>
      <c r="AT16" s="51">
        <f>VLOOKUP($A16,'RevPAR Raw Data'!$B$6:$BE$43,'RevPAR Raw Data'!G$1,FALSE)</f>
        <v>46.728157699022297</v>
      </c>
      <c r="AU16" s="52">
        <f>VLOOKUP($A16,'RevPAR Raw Data'!$B$6:$BE$43,'RevPAR Raw Data'!H$1,FALSE)</f>
        <v>61.055911906424498</v>
      </c>
      <c r="AV16" s="52">
        <f>VLOOKUP($A16,'RevPAR Raw Data'!$B$6:$BE$43,'RevPAR Raw Data'!I$1,FALSE)</f>
        <v>67.223035265363094</v>
      </c>
      <c r="AW16" s="52">
        <f>VLOOKUP($A16,'RevPAR Raw Data'!$B$6:$BE$43,'RevPAR Raw Data'!J$1,FALSE)</f>
        <v>67.897124441340694</v>
      </c>
      <c r="AX16" s="52">
        <f>VLOOKUP($A16,'RevPAR Raw Data'!$B$6:$BE$43,'RevPAR Raw Data'!K$1,FALSE)</f>
        <v>57.909977479050198</v>
      </c>
      <c r="AY16" s="53">
        <f>VLOOKUP($A16,'RevPAR Raw Data'!$B$6:$BE$43,'RevPAR Raw Data'!L$1,FALSE)</f>
        <v>60.1628413582402</v>
      </c>
      <c r="AZ16" s="52">
        <f>VLOOKUP($A16,'RevPAR Raw Data'!$B$6:$BE$43,'RevPAR Raw Data'!N$1,FALSE)</f>
        <v>76.847541096368701</v>
      </c>
      <c r="BA16" s="52">
        <f>VLOOKUP($A16,'RevPAR Raw Data'!$B$6:$BE$43,'RevPAR Raw Data'!O$1,FALSE)</f>
        <v>84.792638442737399</v>
      </c>
      <c r="BB16" s="53">
        <f>VLOOKUP($A16,'RevPAR Raw Data'!$B$6:$BE$43,'RevPAR Raw Data'!P$1,FALSE)</f>
        <v>80.820089769552993</v>
      </c>
      <c r="BC16" s="54">
        <f>VLOOKUP($A16,'RevPAR Raw Data'!$B$6:$BE$43,'RevPAR Raw Data'!R$1,FALSE)</f>
        <v>66.064912332901002</v>
      </c>
      <c r="BE16" s="47">
        <f>VLOOKUP($A16,'RevPAR Raw Data'!$B$6:$BE$43,'RevPAR Raw Data'!T$1,FALSE)</f>
        <v>-4.2316131993277697</v>
      </c>
      <c r="BF16" s="48">
        <f>VLOOKUP($A16,'RevPAR Raw Data'!$B$6:$BE$43,'RevPAR Raw Data'!U$1,FALSE)</f>
        <v>3.0086480718180502</v>
      </c>
      <c r="BG16" s="48">
        <f>VLOOKUP($A16,'RevPAR Raw Data'!$B$6:$BE$43,'RevPAR Raw Data'!V$1,FALSE)</f>
        <v>2.2958929989465902</v>
      </c>
      <c r="BH16" s="48">
        <f>VLOOKUP($A16,'RevPAR Raw Data'!$B$6:$BE$43,'RevPAR Raw Data'!W$1,FALSE)</f>
        <v>5.2215463310910204</v>
      </c>
      <c r="BI16" s="48">
        <f>VLOOKUP($A16,'RevPAR Raw Data'!$B$6:$BE$43,'RevPAR Raw Data'!X$1,FALSE)</f>
        <v>-2.87607193056271</v>
      </c>
      <c r="BJ16" s="49">
        <f>VLOOKUP($A16,'RevPAR Raw Data'!$B$6:$BE$43,'RevPAR Raw Data'!Y$1,FALSE)</f>
        <v>0.96726737148451702</v>
      </c>
      <c r="BK16" s="48">
        <f>VLOOKUP($A16,'RevPAR Raw Data'!$B$6:$BE$43,'RevPAR Raw Data'!AA$1,FALSE)</f>
        <v>-3.21860440512862</v>
      </c>
      <c r="BL16" s="48">
        <f>VLOOKUP($A16,'RevPAR Raw Data'!$B$6:$BE$43,'RevPAR Raw Data'!AB$1,FALSE)</f>
        <v>-2.2179339040849801</v>
      </c>
      <c r="BM16" s="49">
        <f>VLOOKUP($A16,'RevPAR Raw Data'!$B$6:$BE$43,'RevPAR Raw Data'!AC$1,FALSE)</f>
        <v>-2.6962439183775202</v>
      </c>
      <c r="BN16" s="50">
        <f>VLOOKUP($A16,'RevPAR Raw Data'!$B$6:$BE$43,'RevPAR Raw Data'!AE$1,FALSE)</f>
        <v>-0.34418044803122</v>
      </c>
    </row>
    <row r="17" spans="1:66" x14ac:dyDescent="0.45">
      <c r="A17" s="63" t="s">
        <v>32</v>
      </c>
      <c r="B17" s="47">
        <f>VLOOKUP($A17,'Occupancy Raw Data'!$B$8:$BE$45,'Occupancy Raw Data'!G$3,FALSE)</f>
        <v>48.610911184683999</v>
      </c>
      <c r="C17" s="48">
        <f>VLOOKUP($A17,'Occupancy Raw Data'!$B$8:$BE$45,'Occupancy Raw Data'!H$3,FALSE)</f>
        <v>54.0665035267021</v>
      </c>
      <c r="D17" s="48">
        <f>VLOOKUP($A17,'Occupancy Raw Data'!$B$8:$BE$45,'Occupancy Raw Data'!I$3,FALSE)</f>
        <v>58.773571325752101</v>
      </c>
      <c r="E17" s="48">
        <f>VLOOKUP($A17,'Occupancy Raw Data'!$B$8:$BE$45,'Occupancy Raw Data'!J$3,FALSE)</f>
        <v>57.492442781056504</v>
      </c>
      <c r="F17" s="48">
        <f>VLOOKUP($A17,'Occupancy Raw Data'!$B$8:$BE$45,'Occupancy Raw Data'!K$3,FALSE)</f>
        <v>55.563552612638503</v>
      </c>
      <c r="G17" s="49">
        <f>VLOOKUP($A17,'Occupancy Raw Data'!$B$8:$BE$45,'Occupancy Raw Data'!L$3,FALSE)</f>
        <v>54.901396286166602</v>
      </c>
      <c r="H17" s="48">
        <f>VLOOKUP($A17,'Occupancy Raw Data'!$B$8:$BE$45,'Occupancy Raw Data'!N$3,FALSE)</f>
        <v>68.561969195336104</v>
      </c>
      <c r="I17" s="48">
        <f>VLOOKUP($A17,'Occupancy Raw Data'!$B$8:$BE$45,'Occupancy Raw Data'!O$3,FALSE)</f>
        <v>78.076867712681704</v>
      </c>
      <c r="J17" s="49">
        <f>VLOOKUP($A17,'Occupancy Raw Data'!$B$8:$BE$45,'Occupancy Raw Data'!P$3,FALSE)</f>
        <v>73.319418454008897</v>
      </c>
      <c r="K17" s="50">
        <f>VLOOKUP($A17,'Occupancy Raw Data'!$B$8:$BE$45,'Occupancy Raw Data'!R$3,FALSE)</f>
        <v>60.163688334121602</v>
      </c>
      <c r="M17" s="47">
        <f>VLOOKUP($A17,'Occupancy Raw Data'!$B$8:$BE$45,'Occupancy Raw Data'!T$3,FALSE)</f>
        <v>-8.5930687655792397</v>
      </c>
      <c r="N17" s="48">
        <f>VLOOKUP($A17,'Occupancy Raw Data'!$B$8:$BE$45,'Occupancy Raw Data'!U$3,FALSE)</f>
        <v>-8.5554852717802508</v>
      </c>
      <c r="O17" s="48">
        <f>VLOOKUP($A17,'Occupancy Raw Data'!$B$8:$BE$45,'Occupancy Raw Data'!V$3,FALSE)</f>
        <v>-5.03284335550563</v>
      </c>
      <c r="P17" s="48">
        <f>VLOOKUP($A17,'Occupancy Raw Data'!$B$8:$BE$45,'Occupancy Raw Data'!W$3,FALSE)</f>
        <v>-6.6469987280249896</v>
      </c>
      <c r="Q17" s="48">
        <f>VLOOKUP($A17,'Occupancy Raw Data'!$B$8:$BE$45,'Occupancy Raw Data'!X$3,FALSE)</f>
        <v>-10.052291809736101</v>
      </c>
      <c r="R17" s="49">
        <f>VLOOKUP($A17,'Occupancy Raw Data'!$B$8:$BE$45,'Occupancy Raw Data'!Y$3,FALSE)</f>
        <v>-7.7452594088501998</v>
      </c>
      <c r="S17" s="48">
        <f>VLOOKUP($A17,'Occupancy Raw Data'!$B$8:$BE$45,'Occupancy Raw Data'!AA$3,FALSE)</f>
        <v>-9.4356346066168495</v>
      </c>
      <c r="T17" s="48">
        <f>VLOOKUP($A17,'Occupancy Raw Data'!$B$8:$BE$45,'Occupancy Raw Data'!AB$3,FALSE)</f>
        <v>-6.0155791982479698</v>
      </c>
      <c r="U17" s="49">
        <f>VLOOKUP($A17,'Occupancy Raw Data'!$B$8:$BE$45,'Occupancy Raw Data'!AC$3,FALSE)</f>
        <v>-7.6462437602512603</v>
      </c>
      <c r="V17" s="50">
        <f>VLOOKUP($A17,'Occupancy Raw Data'!$B$8:$BE$45,'Occupancy Raw Data'!AE$3,FALSE)</f>
        <v>-7.7108072346452099</v>
      </c>
      <c r="X17" s="51">
        <f>VLOOKUP($A17,'ADR Raw Data'!$B$6:$BE$43,'ADR Raw Data'!G$1,FALSE)</f>
        <v>79.737106129700905</v>
      </c>
      <c r="Y17" s="52">
        <f>VLOOKUP($A17,'ADR Raw Data'!$B$6:$BE$43,'ADR Raw Data'!H$1,FALSE)</f>
        <v>84.680598828540994</v>
      </c>
      <c r="Z17" s="52">
        <f>VLOOKUP($A17,'ADR Raw Data'!$B$6:$BE$43,'ADR Raw Data'!I$1,FALSE)</f>
        <v>87.109516458486397</v>
      </c>
      <c r="AA17" s="52">
        <f>VLOOKUP($A17,'ADR Raw Data'!$B$6:$BE$43,'ADR Raw Data'!J$1,FALSE)</f>
        <v>86.459442163244802</v>
      </c>
      <c r="AB17" s="52">
        <f>VLOOKUP($A17,'ADR Raw Data'!$B$6:$BE$43,'ADR Raw Data'!K$1,FALSE)</f>
        <v>84.157255440414502</v>
      </c>
      <c r="AC17" s="53">
        <f>VLOOKUP($A17,'ADR Raw Data'!$B$6:$BE$43,'ADR Raw Data'!L$1,FALSE)</f>
        <v>84.591856858940702</v>
      </c>
      <c r="AD17" s="52">
        <f>VLOOKUP($A17,'ADR Raw Data'!$B$6:$BE$43,'ADR Raw Data'!N$1,FALSE)</f>
        <v>100.779258177619</v>
      </c>
      <c r="AE17" s="52">
        <f>VLOOKUP($A17,'ADR Raw Data'!$B$6:$BE$43,'ADR Raw Data'!O$1,FALSE)</f>
        <v>105.038843897492</v>
      </c>
      <c r="AF17" s="53">
        <f>VLOOKUP($A17,'ADR Raw Data'!$B$6:$BE$43,'ADR Raw Data'!P$1,FALSE)</f>
        <v>103.047246097967</v>
      </c>
      <c r="AG17" s="54">
        <f>VLOOKUP($A17,'ADR Raw Data'!$B$6:$BE$43,'ADR Raw Data'!R$1,FALSE)</f>
        <v>91.0178420993266</v>
      </c>
      <c r="AI17" s="47">
        <f>VLOOKUP($A17,'ADR Raw Data'!$B$6:$BE$43,'ADR Raw Data'!T$1,FALSE)</f>
        <v>0.123925667201985</v>
      </c>
      <c r="AJ17" s="48">
        <f>VLOOKUP($A17,'ADR Raw Data'!$B$6:$BE$43,'ADR Raw Data'!U$1,FALSE)</f>
        <v>4.7434768567997398</v>
      </c>
      <c r="AK17" s="48">
        <f>VLOOKUP($A17,'ADR Raw Data'!$B$6:$BE$43,'ADR Raw Data'!V$1,FALSE)</f>
        <v>6.2599657664722397</v>
      </c>
      <c r="AL17" s="48">
        <f>VLOOKUP($A17,'ADR Raw Data'!$B$6:$BE$43,'ADR Raw Data'!W$1,FALSE)</f>
        <v>5.9833359455777098</v>
      </c>
      <c r="AM17" s="48">
        <f>VLOOKUP($A17,'ADR Raw Data'!$B$6:$BE$43,'ADR Raw Data'!X$1,FALSE)</f>
        <v>3.4920504670518002</v>
      </c>
      <c r="AN17" s="49">
        <f>VLOOKUP($A17,'ADR Raw Data'!$B$6:$BE$43,'ADR Raw Data'!Y$1,FALSE)</f>
        <v>4.2863489509429398</v>
      </c>
      <c r="AO17" s="48">
        <f>VLOOKUP($A17,'ADR Raw Data'!$B$6:$BE$43,'ADR Raw Data'!AA$1,FALSE)</f>
        <v>0.98563093469051599</v>
      </c>
      <c r="AP17" s="48">
        <f>VLOOKUP($A17,'ADR Raw Data'!$B$6:$BE$43,'ADR Raw Data'!AB$1,FALSE)</f>
        <v>3.0027930235268299</v>
      </c>
      <c r="AQ17" s="49">
        <f>VLOOKUP($A17,'ADR Raw Data'!$B$6:$BE$43,'ADR Raw Data'!AC$1,FALSE)</f>
        <v>2.0908791931768</v>
      </c>
      <c r="AR17" s="50">
        <f>VLOOKUP($A17,'ADR Raw Data'!$B$6:$BE$43,'ADR Raw Data'!AE$1,FALSE)</f>
        <v>3.4153641721389598</v>
      </c>
      <c r="AS17" s="40"/>
      <c r="AT17" s="51">
        <f>VLOOKUP($A17,'RevPAR Raw Data'!$B$6:$BE$43,'RevPAR Raw Data'!G$1,FALSE)</f>
        <v>38.760933841946098</v>
      </c>
      <c r="AU17" s="52">
        <f>VLOOKUP($A17,'RevPAR Raw Data'!$B$6:$BE$43,'RevPAR Raw Data'!H$1,FALSE)</f>
        <v>45.783838952065601</v>
      </c>
      <c r="AV17" s="52">
        <f>VLOOKUP($A17,'RevPAR Raw Data'!$B$6:$BE$43,'RevPAR Raw Data'!I$1,FALSE)</f>
        <v>51.1973737872462</v>
      </c>
      <c r="AW17" s="52">
        <f>VLOOKUP($A17,'RevPAR Raw Data'!$B$6:$BE$43,'RevPAR Raw Data'!J$1,FALSE)</f>
        <v>49.7076453145242</v>
      </c>
      <c r="AX17" s="52">
        <f>VLOOKUP($A17,'RevPAR Raw Data'!$B$6:$BE$43,'RevPAR Raw Data'!K$1,FALSE)</f>
        <v>46.760760903987297</v>
      </c>
      <c r="AY17" s="53">
        <f>VLOOKUP($A17,'RevPAR Raw Data'!$B$6:$BE$43,'RevPAR Raw Data'!L$1,FALSE)</f>
        <v>46.442110559953903</v>
      </c>
      <c r="AZ17" s="52">
        <f>VLOOKUP($A17,'RevPAR Raw Data'!$B$6:$BE$43,'RevPAR Raw Data'!N$1,FALSE)</f>
        <v>69.096243947027403</v>
      </c>
      <c r="BA17" s="52">
        <f>VLOOKUP($A17,'RevPAR Raw Data'!$B$6:$BE$43,'RevPAR Raw Data'!O$1,FALSE)</f>
        <v>82.011039196775499</v>
      </c>
      <c r="BB17" s="53">
        <f>VLOOKUP($A17,'RevPAR Raw Data'!$B$6:$BE$43,'RevPAR Raw Data'!P$1,FALSE)</f>
        <v>75.553641571901494</v>
      </c>
      <c r="BC17" s="54">
        <f>VLOOKUP($A17,'RevPAR Raw Data'!$B$6:$BE$43,'RevPAR Raw Data'!R$1,FALSE)</f>
        <v>54.7596908490818</v>
      </c>
      <c r="BE17" s="47">
        <f>VLOOKUP($A17,'RevPAR Raw Data'!$B$6:$BE$43,'RevPAR Raw Data'!T$1,FALSE)</f>
        <v>-8.47979211617813</v>
      </c>
      <c r="BF17" s="48">
        <f>VLOOKUP($A17,'RevPAR Raw Data'!$B$6:$BE$43,'RevPAR Raw Data'!U$1,FALSE)</f>
        <v>-4.2178358788343102</v>
      </c>
      <c r="BG17" s="48">
        <f>VLOOKUP($A17,'RevPAR Raw Data'!$B$6:$BE$43,'RevPAR Raw Data'!V$1,FALSE)</f>
        <v>0.91206813983177804</v>
      </c>
      <c r="BH17" s="48">
        <f>VLOOKUP($A17,'RevPAR Raw Data'!$B$6:$BE$43,'RevPAR Raw Data'!W$1,FALSE)</f>
        <v>-1.0613750466432901</v>
      </c>
      <c r="BI17" s="48">
        <f>VLOOKUP($A17,'RevPAR Raw Data'!$B$6:$BE$43,'RevPAR Raw Data'!X$1,FALSE)</f>
        <v>-6.9112724457755998</v>
      </c>
      <c r="BJ17" s="49">
        <f>VLOOKUP($A17,'RevPAR Raw Data'!$B$6:$BE$43,'RevPAR Raw Data'!Y$1,FALSE)</f>
        <v>-3.7908993033263201</v>
      </c>
      <c r="BK17" s="48">
        <f>VLOOKUP($A17,'RevPAR Raw Data'!$B$6:$BE$43,'RevPAR Raw Data'!AA$1,FALSE)</f>
        <v>-8.54300420549351</v>
      </c>
      <c r="BL17" s="48">
        <f>VLOOKUP($A17,'RevPAR Raw Data'!$B$6:$BE$43,'RevPAR Raw Data'!AB$1,FALSE)</f>
        <v>-3.1934215672108501</v>
      </c>
      <c r="BM17" s="49">
        <f>VLOOKUP($A17,'RevPAR Raw Data'!$B$6:$BE$43,'RevPAR Raw Data'!AC$1,FALSE)</f>
        <v>-5.7152382869171303</v>
      </c>
      <c r="BN17" s="50">
        <f>VLOOKUP($A17,'RevPAR Raw Data'!$B$6:$BE$43,'RevPAR Raw Data'!AE$1,FALSE)</f>
        <v>-4.5587952101810201</v>
      </c>
    </row>
    <row r="18" spans="1:66" x14ac:dyDescent="0.45">
      <c r="A18" s="63" t="s">
        <v>92</v>
      </c>
      <c r="B18" s="47">
        <f>VLOOKUP($A18,'Occupancy Raw Data'!$B$8:$BE$45,'Occupancy Raw Data'!G$3,FALSE)</f>
        <v>48.831898823116099</v>
      </c>
      <c r="C18" s="48">
        <f>VLOOKUP($A18,'Occupancy Raw Data'!$B$8:$BE$45,'Occupancy Raw Data'!H$3,FALSE)</f>
        <v>56.982258914456303</v>
      </c>
      <c r="D18" s="48">
        <f>VLOOKUP($A18,'Occupancy Raw Data'!$B$8:$BE$45,'Occupancy Raw Data'!I$3,FALSE)</f>
        <v>62.497804321095998</v>
      </c>
      <c r="E18" s="48">
        <f>VLOOKUP($A18,'Occupancy Raw Data'!$B$8:$BE$45,'Occupancy Raw Data'!J$3,FALSE)</f>
        <v>66.660811522922799</v>
      </c>
      <c r="F18" s="48">
        <f>VLOOKUP($A18,'Occupancy Raw Data'!$B$8:$BE$45,'Occupancy Raw Data'!K$3,FALSE)</f>
        <v>63.920604250834302</v>
      </c>
      <c r="G18" s="49">
        <f>VLOOKUP($A18,'Occupancy Raw Data'!$B$8:$BE$45,'Occupancy Raw Data'!L$3,FALSE)</f>
        <v>59.778675566485099</v>
      </c>
      <c r="H18" s="48">
        <f>VLOOKUP($A18,'Occupancy Raw Data'!$B$8:$BE$45,'Occupancy Raw Data'!N$3,FALSE)</f>
        <v>72.106095204637199</v>
      </c>
      <c r="I18" s="48">
        <f>VLOOKUP($A18,'Occupancy Raw Data'!$B$8:$BE$45,'Occupancy Raw Data'!O$3,FALSE)</f>
        <v>75.759704900755295</v>
      </c>
      <c r="J18" s="49">
        <f>VLOOKUP($A18,'Occupancy Raw Data'!$B$8:$BE$45,'Occupancy Raw Data'!P$3,FALSE)</f>
        <v>73.932900052696198</v>
      </c>
      <c r="K18" s="50">
        <f>VLOOKUP($A18,'Occupancy Raw Data'!$B$8:$BE$45,'Occupancy Raw Data'!R$3,FALSE)</f>
        <v>63.822739705402597</v>
      </c>
      <c r="M18" s="47">
        <f>VLOOKUP($A18,'Occupancy Raw Data'!$B$8:$BE$45,'Occupancy Raw Data'!T$3,FALSE)</f>
        <v>-16.1787792215992</v>
      </c>
      <c r="N18" s="48">
        <f>VLOOKUP($A18,'Occupancy Raw Data'!$B$8:$BE$45,'Occupancy Raw Data'!U$3,FALSE)</f>
        <v>-4.8009927381609696</v>
      </c>
      <c r="O18" s="48">
        <f>VLOOKUP($A18,'Occupancy Raw Data'!$B$8:$BE$45,'Occupancy Raw Data'!V$3,FALSE)</f>
        <v>2.5475647724643702</v>
      </c>
      <c r="P18" s="48">
        <f>VLOOKUP($A18,'Occupancy Raw Data'!$B$8:$BE$45,'Occupancy Raw Data'!W$3,FALSE)</f>
        <v>3.9258666635105599</v>
      </c>
      <c r="Q18" s="48">
        <f>VLOOKUP($A18,'Occupancy Raw Data'!$B$8:$BE$45,'Occupancy Raw Data'!X$3,FALSE)</f>
        <v>-4.1275153107380298</v>
      </c>
      <c r="R18" s="49">
        <f>VLOOKUP($A18,'Occupancy Raw Data'!$B$8:$BE$45,'Occupancy Raw Data'!Y$3,FALSE)</f>
        <v>-3.5434229151736201</v>
      </c>
      <c r="S18" s="48">
        <f>VLOOKUP($A18,'Occupancy Raw Data'!$B$8:$BE$45,'Occupancy Raw Data'!AA$3,FALSE)</f>
        <v>-1.5996418353403501</v>
      </c>
      <c r="T18" s="48">
        <f>VLOOKUP($A18,'Occupancy Raw Data'!$B$8:$BE$45,'Occupancy Raw Data'!AB$3,FALSE)</f>
        <v>-0.82239183645371505</v>
      </c>
      <c r="U18" s="49">
        <f>VLOOKUP($A18,'Occupancy Raw Data'!$B$8:$BE$45,'Occupancy Raw Data'!AC$3,FALSE)</f>
        <v>-1.20294234066268</v>
      </c>
      <c r="V18" s="50">
        <f>VLOOKUP($A18,'Occupancy Raw Data'!$B$8:$BE$45,'Occupancy Raw Data'!AE$3,FALSE)</f>
        <v>-2.7811583582955901</v>
      </c>
      <c r="X18" s="51">
        <f>VLOOKUP($A18,'ADR Raw Data'!$B$6:$BE$43,'ADR Raw Data'!G$1,FALSE)</f>
        <v>100.20876838129401</v>
      </c>
      <c r="Y18" s="52">
        <f>VLOOKUP($A18,'ADR Raw Data'!$B$6:$BE$43,'ADR Raw Data'!H$1,FALSE)</f>
        <v>104.44860628853201</v>
      </c>
      <c r="Z18" s="52">
        <f>VLOOKUP($A18,'ADR Raw Data'!$B$6:$BE$43,'ADR Raw Data'!I$1,FALSE)</f>
        <v>111.84280137717801</v>
      </c>
      <c r="AA18" s="52">
        <f>VLOOKUP($A18,'ADR Raw Data'!$B$6:$BE$43,'ADR Raw Data'!J$1,FALSE)</f>
        <v>118.77576137022299</v>
      </c>
      <c r="AB18" s="52">
        <f>VLOOKUP($A18,'ADR Raw Data'!$B$6:$BE$43,'ADR Raw Data'!K$1,FALSE)</f>
        <v>112.837936273701</v>
      </c>
      <c r="AC18" s="53">
        <f>VLOOKUP($A18,'ADR Raw Data'!$B$6:$BE$43,'ADR Raw Data'!L$1,FALSE)</f>
        <v>110.291467248472</v>
      </c>
      <c r="AD18" s="52">
        <f>VLOOKUP($A18,'ADR Raw Data'!$B$6:$BE$43,'ADR Raw Data'!N$1,FALSE)</f>
        <v>124.386458343483</v>
      </c>
      <c r="AE18" s="52">
        <f>VLOOKUP($A18,'ADR Raw Data'!$B$6:$BE$43,'ADR Raw Data'!O$1,FALSE)</f>
        <v>130.10389095757</v>
      </c>
      <c r="AF18" s="53">
        <f>VLOOKUP($A18,'ADR Raw Data'!$B$6:$BE$43,'ADR Raw Data'!P$1,FALSE)</f>
        <v>127.31581054882299</v>
      </c>
      <c r="AG18" s="54">
        <f>VLOOKUP($A18,'ADR Raw Data'!$B$6:$BE$43,'ADR Raw Data'!R$1,FALSE)</f>
        <v>115.926087123535</v>
      </c>
      <c r="AI18" s="47">
        <f>VLOOKUP($A18,'ADR Raw Data'!$B$6:$BE$43,'ADR Raw Data'!T$1,FALSE)</f>
        <v>1.64280313388854</v>
      </c>
      <c r="AJ18" s="48">
        <f>VLOOKUP($A18,'ADR Raw Data'!$B$6:$BE$43,'ADR Raw Data'!U$1,FALSE)</f>
        <v>3.25110766970211</v>
      </c>
      <c r="AK18" s="48">
        <f>VLOOKUP($A18,'ADR Raw Data'!$B$6:$BE$43,'ADR Raw Data'!V$1,FALSE)</f>
        <v>9.4183350171031908</v>
      </c>
      <c r="AL18" s="48">
        <f>VLOOKUP($A18,'ADR Raw Data'!$B$6:$BE$43,'ADR Raw Data'!W$1,FALSE)</f>
        <v>11.559865033184099</v>
      </c>
      <c r="AM18" s="48">
        <f>VLOOKUP($A18,'ADR Raw Data'!$B$6:$BE$43,'ADR Raw Data'!X$1,FALSE)</f>
        <v>7.6336140152192504</v>
      </c>
      <c r="AN18" s="49">
        <f>VLOOKUP($A18,'ADR Raw Data'!$B$6:$BE$43,'ADR Raw Data'!Y$1,FALSE)</f>
        <v>7.3147551050947897</v>
      </c>
      <c r="AO18" s="48">
        <f>VLOOKUP($A18,'ADR Raw Data'!$B$6:$BE$43,'ADR Raw Data'!AA$1,FALSE)</f>
        <v>6.3689949784820001</v>
      </c>
      <c r="AP18" s="48">
        <f>VLOOKUP($A18,'ADR Raw Data'!$B$6:$BE$43,'ADR Raw Data'!AB$1,FALSE)</f>
        <v>8.3609088220529095</v>
      </c>
      <c r="AQ18" s="49">
        <f>VLOOKUP($A18,'ADR Raw Data'!$B$6:$BE$43,'ADR Raw Data'!AC$1,FALSE)</f>
        <v>7.4082575199220697</v>
      </c>
      <c r="AR18" s="50">
        <f>VLOOKUP($A18,'ADR Raw Data'!$B$6:$BE$43,'ADR Raw Data'!AE$1,FALSE)</f>
        <v>7.43162069708585</v>
      </c>
      <c r="AS18" s="40"/>
      <c r="AT18" s="51">
        <f>VLOOKUP($A18,'RevPAR Raw Data'!$B$6:$BE$43,'RevPAR Raw Data'!G$1,FALSE)</f>
        <v>48.933844387844701</v>
      </c>
      <c r="AU18" s="52">
        <f>VLOOKUP($A18,'RevPAR Raw Data'!$B$6:$BE$43,'RevPAR Raw Data'!H$1,FALSE)</f>
        <v>59.517175267872801</v>
      </c>
      <c r="AV18" s="52">
        <f>VLOOKUP($A18,'RevPAR Raw Data'!$B$6:$BE$43,'RevPAR Raw Data'!I$1,FALSE)</f>
        <v>69.899295151940905</v>
      </c>
      <c r="AW18" s="52">
        <f>VLOOKUP($A18,'RevPAR Raw Data'!$B$6:$BE$43,'RevPAR Raw Data'!J$1,FALSE)</f>
        <v>79.176886421921594</v>
      </c>
      <c r="AX18" s="52">
        <f>VLOOKUP($A18,'RevPAR Raw Data'!$B$6:$BE$43,'RevPAR Raw Data'!K$1,FALSE)</f>
        <v>72.126690690321396</v>
      </c>
      <c r="AY18" s="53">
        <f>VLOOKUP($A18,'RevPAR Raw Data'!$B$6:$BE$43,'RevPAR Raw Data'!L$1,FALSE)</f>
        <v>65.930778383980297</v>
      </c>
      <c r="AZ18" s="52">
        <f>VLOOKUP($A18,'RevPAR Raw Data'!$B$6:$BE$43,'RevPAR Raw Data'!N$1,FALSE)</f>
        <v>89.690218074828707</v>
      </c>
      <c r="BA18" s="52">
        <f>VLOOKUP($A18,'RevPAR Raw Data'!$B$6:$BE$43,'RevPAR Raw Data'!O$1,FALSE)</f>
        <v>98.566323853855593</v>
      </c>
      <c r="BB18" s="53">
        <f>VLOOKUP($A18,'RevPAR Raw Data'!$B$6:$BE$43,'RevPAR Raw Data'!P$1,FALSE)</f>
        <v>94.128270964342093</v>
      </c>
      <c r="BC18" s="54">
        <f>VLOOKUP($A18,'RevPAR Raw Data'!$B$6:$BE$43,'RevPAR Raw Data'!R$1,FALSE)</f>
        <v>73.987204835512202</v>
      </c>
      <c r="BE18" s="47">
        <f>VLOOKUP($A18,'RevPAR Raw Data'!$B$6:$BE$43,'RevPAR Raw Data'!T$1,FALSE)</f>
        <v>-14.801761579788</v>
      </c>
      <c r="BF18" s="48">
        <f>VLOOKUP($A18,'RevPAR Raw Data'!$B$6:$BE$43,'RevPAR Raw Data'!U$1,FALSE)</f>
        <v>-1.70597051159105</v>
      </c>
      <c r="BG18" s="48">
        <f>VLOOKUP($A18,'RevPAR Raw Data'!$B$6:$BE$43,'RevPAR Raw Data'!V$1,FALSE)</f>
        <v>12.2058379746159</v>
      </c>
      <c r="BH18" s="48">
        <f>VLOOKUP($A18,'RevPAR Raw Data'!$B$6:$BE$43,'RevPAR Raw Data'!W$1,FALSE)</f>
        <v>15.9395565843793</v>
      </c>
      <c r="BI18" s="48">
        <f>VLOOKUP($A18,'RevPAR Raw Data'!$B$6:$BE$43,'RevPAR Raw Data'!X$1,FALSE)</f>
        <v>3.1910201172404</v>
      </c>
      <c r="BJ18" s="49">
        <f>VLOOKUP($A18,'RevPAR Raw Data'!$B$6:$BE$43,'RevPAR Raw Data'!Y$1,FALSE)</f>
        <v>3.5121394813384001</v>
      </c>
      <c r="BK18" s="48">
        <f>VLOOKUP($A18,'RevPAR Raw Data'!$B$6:$BE$43,'RevPAR Raw Data'!AA$1,FALSE)</f>
        <v>4.66747203497511</v>
      </c>
      <c r="BL18" s="48">
        <f>VLOOKUP($A18,'RevPAR Raw Data'!$B$6:$BE$43,'RevPAR Raw Data'!AB$1,FALSE)</f>
        <v>7.4697575539932899</v>
      </c>
      <c r="BM18" s="49">
        <f>VLOOKUP($A18,'RevPAR Raw Data'!$B$6:$BE$43,'RevPAR Raw Data'!AC$1,FALSE)</f>
        <v>6.1161981128469201</v>
      </c>
      <c r="BN18" s="50">
        <f>VLOOKUP($A18,'RevPAR Raw Data'!$B$6:$BE$43,'RevPAR Raw Data'!AE$1,FALSE)</f>
        <v>4.4437771986164298</v>
      </c>
    </row>
    <row r="19" spans="1:66" x14ac:dyDescent="0.45">
      <c r="A19" s="63" t="s">
        <v>93</v>
      </c>
      <c r="B19" s="47">
        <f>VLOOKUP($A19,'Occupancy Raw Data'!$B$8:$BE$45,'Occupancy Raw Data'!G$3,FALSE)</f>
        <v>48.600126542233397</v>
      </c>
      <c r="C19" s="48">
        <f>VLOOKUP($A19,'Occupancy Raw Data'!$B$8:$BE$45,'Occupancy Raw Data'!H$3,FALSE)</f>
        <v>50.253084466940798</v>
      </c>
      <c r="D19" s="48">
        <f>VLOOKUP($A19,'Occupancy Raw Data'!$B$8:$BE$45,'Occupancy Raw Data'!I$3,FALSE)</f>
        <v>56.809553938626998</v>
      </c>
      <c r="E19" s="48">
        <f>VLOOKUP($A19,'Occupancy Raw Data'!$B$8:$BE$45,'Occupancy Raw Data'!J$3,FALSE)</f>
        <v>57.410629547611499</v>
      </c>
      <c r="F19" s="48">
        <f>VLOOKUP($A19,'Occupancy Raw Data'!$B$8:$BE$45,'Occupancy Raw Data'!K$3,FALSE)</f>
        <v>55.409680480860402</v>
      </c>
      <c r="G19" s="49">
        <f>VLOOKUP($A19,'Occupancy Raw Data'!$B$8:$BE$45,'Occupancy Raw Data'!L$3,FALSE)</f>
        <v>53.696614995254599</v>
      </c>
      <c r="H19" s="48">
        <f>VLOOKUP($A19,'Occupancy Raw Data'!$B$8:$BE$45,'Occupancy Raw Data'!N$3,FALSE)</f>
        <v>71.836444163239406</v>
      </c>
      <c r="I19" s="48">
        <f>VLOOKUP($A19,'Occupancy Raw Data'!$B$8:$BE$45,'Occupancy Raw Data'!O$3,FALSE)</f>
        <v>79.721607086364997</v>
      </c>
      <c r="J19" s="49">
        <f>VLOOKUP($A19,'Occupancy Raw Data'!$B$8:$BE$45,'Occupancy Raw Data'!P$3,FALSE)</f>
        <v>75.779025624802202</v>
      </c>
      <c r="K19" s="50">
        <f>VLOOKUP($A19,'Occupancy Raw Data'!$B$8:$BE$45,'Occupancy Raw Data'!R$3,FALSE)</f>
        <v>60.005875175125396</v>
      </c>
      <c r="M19" s="47">
        <f>VLOOKUP($A19,'Occupancy Raw Data'!$B$8:$BE$45,'Occupancy Raw Data'!T$3,FALSE)</f>
        <v>19.436422642792301</v>
      </c>
      <c r="N19" s="48">
        <f>VLOOKUP($A19,'Occupancy Raw Data'!$B$8:$BE$45,'Occupancy Raw Data'!U$3,FALSE)</f>
        <v>15.260816239493099</v>
      </c>
      <c r="O19" s="48">
        <f>VLOOKUP($A19,'Occupancy Raw Data'!$B$8:$BE$45,'Occupancy Raw Data'!V$3,FALSE)</f>
        <v>12.769567996840401</v>
      </c>
      <c r="P19" s="48">
        <f>VLOOKUP($A19,'Occupancy Raw Data'!$B$8:$BE$45,'Occupancy Raw Data'!W$3,FALSE)</f>
        <v>3.7830168055738902</v>
      </c>
      <c r="Q19" s="48">
        <f>VLOOKUP($A19,'Occupancy Raw Data'!$B$8:$BE$45,'Occupancy Raw Data'!X$3,FALSE)</f>
        <v>-3.0428766071973401</v>
      </c>
      <c r="R19" s="49">
        <f>VLOOKUP($A19,'Occupancy Raw Data'!$B$8:$BE$45,'Occupancy Raw Data'!Y$3,FALSE)</f>
        <v>8.6738958392151009</v>
      </c>
      <c r="S19" s="48">
        <f>VLOOKUP($A19,'Occupancy Raw Data'!$B$8:$BE$45,'Occupancy Raw Data'!AA$3,FALSE)</f>
        <v>-3.3171656295899701</v>
      </c>
      <c r="T19" s="48">
        <f>VLOOKUP($A19,'Occupancy Raw Data'!$B$8:$BE$45,'Occupancy Raw Data'!AB$3,FALSE)</f>
        <v>-0.54429057657792201</v>
      </c>
      <c r="U19" s="49">
        <f>VLOOKUP($A19,'Occupancy Raw Data'!$B$8:$BE$45,'Occupancy Raw Data'!AC$3,FALSE)</f>
        <v>-1.8781572961278099</v>
      </c>
      <c r="V19" s="50">
        <f>VLOOKUP($A19,'Occupancy Raw Data'!$B$8:$BE$45,'Occupancy Raw Data'!AE$3,FALSE)</f>
        <v>4.5804962163713903</v>
      </c>
      <c r="X19" s="51">
        <f>VLOOKUP($A19,'ADR Raw Data'!$B$6:$BE$43,'ADR Raw Data'!G$1,FALSE)</f>
        <v>124.35926937347401</v>
      </c>
      <c r="Y19" s="52">
        <f>VLOOKUP($A19,'ADR Raw Data'!$B$6:$BE$43,'ADR Raw Data'!H$1,FALSE)</f>
        <v>125.72690143216801</v>
      </c>
      <c r="Z19" s="52">
        <f>VLOOKUP($A19,'ADR Raw Data'!$B$6:$BE$43,'ADR Raw Data'!I$1,FALSE)</f>
        <v>124.919505011833</v>
      </c>
      <c r="AA19" s="52">
        <f>VLOOKUP($A19,'ADR Raw Data'!$B$6:$BE$43,'ADR Raw Data'!J$1,FALSE)</f>
        <v>126.819424383523</v>
      </c>
      <c r="AB19" s="52">
        <f>VLOOKUP($A19,'ADR Raw Data'!$B$6:$BE$43,'ADR Raw Data'!K$1,FALSE)</f>
        <v>126.11419888666801</v>
      </c>
      <c r="AC19" s="53">
        <f>VLOOKUP($A19,'ADR Raw Data'!$B$6:$BE$43,'ADR Raw Data'!L$1,FALSE)</f>
        <v>125.622043936135</v>
      </c>
      <c r="AD19" s="52">
        <f>VLOOKUP($A19,'ADR Raw Data'!$B$6:$BE$43,'ADR Raw Data'!N$1,FALSE)</f>
        <v>160.97037532753399</v>
      </c>
      <c r="AE19" s="52">
        <f>VLOOKUP($A19,'ADR Raw Data'!$B$6:$BE$43,'ADR Raw Data'!O$1,FALSE)</f>
        <v>165.38267269841199</v>
      </c>
      <c r="AF19" s="53">
        <f>VLOOKUP($A19,'ADR Raw Data'!$B$6:$BE$43,'ADR Raw Data'!P$1,FALSE)</f>
        <v>163.29130407034299</v>
      </c>
      <c r="AG19" s="54">
        <f>VLOOKUP($A19,'ADR Raw Data'!$B$6:$BE$43,'ADR Raw Data'!R$1,FALSE)</f>
        <v>139.21375984560299</v>
      </c>
      <c r="AI19" s="47">
        <f>VLOOKUP($A19,'ADR Raw Data'!$B$6:$BE$43,'ADR Raw Data'!T$1,FALSE)</f>
        <v>8.8245600633828403</v>
      </c>
      <c r="AJ19" s="48">
        <f>VLOOKUP($A19,'ADR Raw Data'!$B$6:$BE$43,'ADR Raw Data'!U$1,FALSE)</f>
        <v>10.4314736248119</v>
      </c>
      <c r="AK19" s="48">
        <f>VLOOKUP($A19,'ADR Raw Data'!$B$6:$BE$43,'ADR Raw Data'!V$1,FALSE)</f>
        <v>7.5509768125921601</v>
      </c>
      <c r="AL19" s="48">
        <f>VLOOKUP($A19,'ADR Raw Data'!$B$6:$BE$43,'ADR Raw Data'!W$1,FALSE)</f>
        <v>6.0888986594184198</v>
      </c>
      <c r="AM19" s="48">
        <f>VLOOKUP($A19,'ADR Raw Data'!$B$6:$BE$43,'ADR Raw Data'!X$1,FALSE)</f>
        <v>5.6289097552761298</v>
      </c>
      <c r="AN19" s="49">
        <f>VLOOKUP($A19,'ADR Raw Data'!$B$6:$BE$43,'ADR Raw Data'!Y$1,FALSE)</f>
        <v>7.4252158179262304</v>
      </c>
      <c r="AO19" s="48">
        <f>VLOOKUP($A19,'ADR Raw Data'!$B$6:$BE$43,'ADR Raw Data'!AA$1,FALSE)</f>
        <v>4.6332123804058902</v>
      </c>
      <c r="AP19" s="48">
        <f>VLOOKUP($A19,'ADR Raw Data'!$B$6:$BE$43,'ADR Raw Data'!AB$1,FALSE)</f>
        <v>1.5989635527069099</v>
      </c>
      <c r="AQ19" s="49">
        <f>VLOOKUP($A19,'ADR Raw Data'!$B$6:$BE$43,'ADR Raw Data'!AC$1,FALSE)</f>
        <v>3.03548614847193</v>
      </c>
      <c r="AR19" s="50">
        <f>VLOOKUP($A19,'ADR Raw Data'!$B$6:$BE$43,'ADR Raw Data'!AE$1,FALSE)</f>
        <v>4.7096412512720898</v>
      </c>
      <c r="AS19" s="40"/>
      <c r="AT19" s="51">
        <f>VLOOKUP($A19,'RevPAR Raw Data'!$B$6:$BE$43,'RevPAR Raw Data'!G$1,FALSE)</f>
        <v>60.4387622825055</v>
      </c>
      <c r="AU19" s="52">
        <f>VLOOKUP($A19,'RevPAR Raw Data'!$B$6:$BE$43,'RevPAR Raw Data'!H$1,FALSE)</f>
        <v>63.181645974375101</v>
      </c>
      <c r="AV19" s="52">
        <f>VLOOKUP($A19,'RevPAR Raw Data'!$B$6:$BE$43,'RevPAR Raw Data'!I$1,FALSE)</f>
        <v>70.966213579563401</v>
      </c>
      <c r="AW19" s="52">
        <f>VLOOKUP($A19,'RevPAR Raw Data'!$B$6:$BE$43,'RevPAR Raw Data'!J$1,FALSE)</f>
        <v>72.807829927238203</v>
      </c>
      <c r="AX19" s="52">
        <f>VLOOKUP($A19,'RevPAR Raw Data'!$B$6:$BE$43,'RevPAR Raw Data'!K$1,FALSE)</f>
        <v>69.879474644099901</v>
      </c>
      <c r="AY19" s="53">
        <f>VLOOKUP($A19,'RevPAR Raw Data'!$B$6:$BE$43,'RevPAR Raw Data'!L$1,FALSE)</f>
        <v>67.454785281556397</v>
      </c>
      <c r="AZ19" s="52">
        <f>VLOOKUP($A19,'RevPAR Raw Data'!$B$6:$BE$43,'RevPAR Raw Data'!N$1,FALSE)</f>
        <v>115.635393791521</v>
      </c>
      <c r="BA19" s="52">
        <f>VLOOKUP($A19,'RevPAR Raw Data'!$B$6:$BE$43,'RevPAR Raw Data'!O$1,FALSE)</f>
        <v>131.84572451755699</v>
      </c>
      <c r="BB19" s="53">
        <f>VLOOKUP($A19,'RevPAR Raw Data'!$B$6:$BE$43,'RevPAR Raw Data'!P$1,FALSE)</f>
        <v>123.740559154539</v>
      </c>
      <c r="BC19" s="54">
        <f>VLOOKUP($A19,'RevPAR Raw Data'!$B$6:$BE$43,'RevPAR Raw Data'!R$1,FALSE)</f>
        <v>83.536434959551599</v>
      </c>
      <c r="BE19" s="47">
        <f>VLOOKUP($A19,'RevPAR Raw Data'!$B$6:$BE$43,'RevPAR Raw Data'!T$1,FALSE)</f>
        <v>29.976161496461302</v>
      </c>
      <c r="BF19" s="48">
        <f>VLOOKUP($A19,'RevPAR Raw Data'!$B$6:$BE$43,'RevPAR Raw Data'!U$1,FALSE)</f>
        <v>27.284217885258698</v>
      </c>
      <c r="BG19" s="48">
        <f>VLOOKUP($A19,'RevPAR Raw Data'!$B$6:$BE$43,'RevPAR Raw Data'!V$1,FALSE)</f>
        <v>21.284771927942099</v>
      </c>
      <c r="BH19" s="48">
        <f>VLOOKUP($A19,'RevPAR Raw Data'!$B$6:$BE$43,'RevPAR Raw Data'!W$1,FALSE)</f>
        <v>10.1022595245524</v>
      </c>
      <c r="BI19" s="48">
        <f>VLOOKUP($A19,'RevPAR Raw Data'!$B$6:$BE$43,'RevPAR Raw Data'!X$1,FALSE)</f>
        <v>2.4147523698952398</v>
      </c>
      <c r="BJ19" s="49">
        <f>VLOOKUP($A19,'RevPAR Raw Data'!$B$6:$BE$43,'RevPAR Raw Data'!Y$1,FALSE)</f>
        <v>16.743167143025101</v>
      </c>
      <c r="BK19" s="48">
        <f>VLOOKUP($A19,'RevPAR Raw Data'!$B$6:$BE$43,'RevPAR Raw Data'!AA$1,FALSE)</f>
        <v>1.1623554221871899</v>
      </c>
      <c r="BL19" s="48">
        <f>VLOOKUP($A19,'RevPAR Raw Data'!$B$6:$BE$43,'RevPAR Raw Data'!AB$1,FALSE)</f>
        <v>1.04596996818869</v>
      </c>
      <c r="BM19" s="49">
        <f>VLOOKUP($A19,'RevPAR Raw Data'!$B$6:$BE$43,'RevPAR Raw Data'!AC$1,FALSE)</f>
        <v>1.1003176477736401</v>
      </c>
      <c r="BN19" s="50">
        <f>VLOOKUP($A19,'RevPAR Raw Data'!$B$6:$BE$43,'RevPAR Raw Data'!AE$1,FALSE)</f>
        <v>9.5058624069626703</v>
      </c>
    </row>
    <row r="20" spans="1:66" x14ac:dyDescent="0.45">
      <c r="A20" s="63" t="s">
        <v>29</v>
      </c>
      <c r="B20" s="47">
        <f>VLOOKUP($A20,'Occupancy Raw Data'!$B$8:$BE$45,'Occupancy Raw Data'!G$3,FALSE)</f>
        <v>41.0483765810405</v>
      </c>
      <c r="C20" s="48">
        <f>VLOOKUP($A20,'Occupancy Raw Data'!$B$8:$BE$45,'Occupancy Raw Data'!H$3,FALSE)</f>
        <v>40.670230799321899</v>
      </c>
      <c r="D20" s="48">
        <f>VLOOKUP($A20,'Occupancy Raw Data'!$B$8:$BE$45,'Occupancy Raw Data'!I$3,FALSE)</f>
        <v>38.883817968444298</v>
      </c>
      <c r="E20" s="48">
        <f>VLOOKUP($A20,'Occupancy Raw Data'!$B$8:$BE$45,'Occupancy Raw Data'!J$3,FALSE)</f>
        <v>36.5236667101316</v>
      </c>
      <c r="F20" s="48">
        <f>VLOOKUP($A20,'Occupancy Raw Data'!$B$8:$BE$45,'Occupancy Raw Data'!K$3,FALSE)</f>
        <v>44.529925674794598</v>
      </c>
      <c r="G20" s="49">
        <f>VLOOKUP($A20,'Occupancy Raw Data'!$B$8:$BE$45,'Occupancy Raw Data'!L$3,FALSE)</f>
        <v>40.3312035467466</v>
      </c>
      <c r="H20" s="48">
        <f>VLOOKUP($A20,'Occupancy Raw Data'!$B$8:$BE$45,'Occupancy Raw Data'!N$3,FALSE)</f>
        <v>77.741556917459903</v>
      </c>
      <c r="I20" s="48">
        <f>VLOOKUP($A20,'Occupancy Raw Data'!$B$8:$BE$45,'Occupancy Raw Data'!O$3,FALSE)</f>
        <v>85.473986178119702</v>
      </c>
      <c r="J20" s="49">
        <f>VLOOKUP($A20,'Occupancy Raw Data'!$B$8:$BE$45,'Occupancy Raw Data'!P$3,FALSE)</f>
        <v>81.607771547789795</v>
      </c>
      <c r="K20" s="50">
        <f>VLOOKUP($A20,'Occupancy Raw Data'!$B$8:$BE$45,'Occupancy Raw Data'!R$3,FALSE)</f>
        <v>52.124508689901802</v>
      </c>
      <c r="M20" s="47">
        <f>VLOOKUP($A20,'Occupancy Raw Data'!$B$8:$BE$45,'Occupancy Raw Data'!T$3,FALSE)</f>
        <v>17.668962075862801</v>
      </c>
      <c r="N20" s="48">
        <f>VLOOKUP($A20,'Occupancy Raw Data'!$B$8:$BE$45,'Occupancy Raw Data'!U$3,FALSE)</f>
        <v>12.9338230331063</v>
      </c>
      <c r="O20" s="48">
        <f>VLOOKUP($A20,'Occupancy Raw Data'!$B$8:$BE$45,'Occupancy Raw Data'!V$3,FALSE)</f>
        <v>5.6905467965398104</v>
      </c>
      <c r="P20" s="48">
        <f>VLOOKUP($A20,'Occupancy Raw Data'!$B$8:$BE$45,'Occupancy Raw Data'!W$3,FALSE)</f>
        <v>-10.1009684103522</v>
      </c>
      <c r="Q20" s="48">
        <f>VLOOKUP($A20,'Occupancy Raw Data'!$B$8:$BE$45,'Occupancy Raw Data'!X$3,FALSE)</f>
        <v>-16.605038442494301</v>
      </c>
      <c r="R20" s="49">
        <f>VLOOKUP($A20,'Occupancy Raw Data'!$B$8:$BE$45,'Occupancy Raw Data'!Y$3,FALSE)</f>
        <v>-2.73444217212085E-2</v>
      </c>
      <c r="S20" s="48">
        <f>VLOOKUP($A20,'Occupancy Raw Data'!$B$8:$BE$45,'Occupancy Raw Data'!AA$3,FALSE)</f>
        <v>-1.59199703621829</v>
      </c>
      <c r="T20" s="48">
        <f>VLOOKUP($A20,'Occupancy Raw Data'!$B$8:$BE$45,'Occupancy Raw Data'!AB$3,FALSE)</f>
        <v>0.31132350190406</v>
      </c>
      <c r="U20" s="49">
        <f>VLOOKUP($A20,'Occupancy Raw Data'!$B$8:$BE$45,'Occupancy Raw Data'!AC$3,FALSE)</f>
        <v>-0.60434992979386704</v>
      </c>
      <c r="V20" s="50">
        <f>VLOOKUP($A20,'Occupancy Raw Data'!$B$8:$BE$45,'Occupancy Raw Data'!AE$3,FALSE)</f>
        <v>-0.286278377535016</v>
      </c>
      <c r="X20" s="51">
        <f>VLOOKUP($A20,'ADR Raw Data'!$B$6:$BE$43,'ADR Raw Data'!G$1,FALSE)</f>
        <v>119.383221092757</v>
      </c>
      <c r="Y20" s="52">
        <f>VLOOKUP($A20,'ADR Raw Data'!$B$6:$BE$43,'ADR Raw Data'!H$1,FALSE)</f>
        <v>120.457287592176</v>
      </c>
      <c r="Z20" s="52">
        <f>VLOOKUP($A20,'ADR Raw Data'!$B$6:$BE$43,'ADR Raw Data'!I$1,FALSE)</f>
        <v>111.83204896042901</v>
      </c>
      <c r="AA20" s="52">
        <f>VLOOKUP($A20,'ADR Raw Data'!$B$6:$BE$43,'ADR Raw Data'!J$1,FALSE)</f>
        <v>108.720199928596</v>
      </c>
      <c r="AB20" s="52">
        <f>VLOOKUP($A20,'ADR Raw Data'!$B$6:$BE$43,'ADR Raw Data'!K$1,FALSE)</f>
        <v>116.63627818448001</v>
      </c>
      <c r="AC20" s="53">
        <f>VLOOKUP($A20,'ADR Raw Data'!$B$6:$BE$43,'ADR Raw Data'!L$1,FALSE)</f>
        <v>115.605948916909</v>
      </c>
      <c r="AD20" s="52">
        <f>VLOOKUP($A20,'ADR Raw Data'!$B$6:$BE$43,'ADR Raw Data'!N$1,FALSE)</f>
        <v>171.338500503186</v>
      </c>
      <c r="AE20" s="52">
        <f>VLOOKUP($A20,'ADR Raw Data'!$B$6:$BE$43,'ADR Raw Data'!O$1,FALSE)</f>
        <v>195.57298093058699</v>
      </c>
      <c r="AF20" s="53">
        <f>VLOOKUP($A20,'ADR Raw Data'!$B$6:$BE$43,'ADR Raw Data'!P$1,FALSE)</f>
        <v>184.029801869457</v>
      </c>
      <c r="AG20" s="54">
        <f>VLOOKUP($A20,'ADR Raw Data'!$B$6:$BE$43,'ADR Raw Data'!R$1,FALSE)</f>
        <v>146.21353119862701</v>
      </c>
      <c r="AI20" s="47">
        <f>VLOOKUP($A20,'ADR Raw Data'!$B$6:$BE$43,'ADR Raw Data'!T$1,FALSE)</f>
        <v>4.0559296013594404</v>
      </c>
      <c r="AJ20" s="48">
        <f>VLOOKUP($A20,'ADR Raw Data'!$B$6:$BE$43,'ADR Raw Data'!U$1,FALSE)</f>
        <v>9.4944136510554902</v>
      </c>
      <c r="AK20" s="48">
        <f>VLOOKUP($A20,'ADR Raw Data'!$B$6:$BE$43,'ADR Raw Data'!V$1,FALSE)</f>
        <v>-0.63918613075181197</v>
      </c>
      <c r="AL20" s="48">
        <f>VLOOKUP($A20,'ADR Raw Data'!$B$6:$BE$43,'ADR Raw Data'!W$1,FALSE)</f>
        <v>-0.15566222987109099</v>
      </c>
      <c r="AM20" s="48">
        <f>VLOOKUP($A20,'ADR Raw Data'!$B$6:$BE$43,'ADR Raw Data'!X$1,FALSE)</f>
        <v>-7.7534215410292298</v>
      </c>
      <c r="AN20" s="49">
        <f>VLOOKUP($A20,'ADR Raw Data'!$B$6:$BE$43,'ADR Raw Data'!Y$1,FALSE)</f>
        <v>0.166497437297807</v>
      </c>
      <c r="AO20" s="48">
        <f>VLOOKUP($A20,'ADR Raw Data'!$B$6:$BE$43,'ADR Raw Data'!AA$1,FALSE)</f>
        <v>-8.3445324827538307</v>
      </c>
      <c r="AP20" s="48">
        <f>VLOOKUP($A20,'ADR Raw Data'!$B$6:$BE$43,'ADR Raw Data'!AB$1,FALSE)</f>
        <v>-4.8075219406422702</v>
      </c>
      <c r="AQ20" s="49">
        <f>VLOOKUP($A20,'ADR Raw Data'!$B$6:$BE$43,'ADR Raw Data'!AC$1,FALSE)</f>
        <v>-6.3670391563346396</v>
      </c>
      <c r="AR20" s="50">
        <f>VLOOKUP($A20,'ADR Raw Data'!$B$6:$BE$43,'ADR Raw Data'!AE$1,FALSE)</f>
        <v>-3.6936488937707201</v>
      </c>
      <c r="AS20" s="40"/>
      <c r="AT20" s="51">
        <f>VLOOKUP($A20,'RevPAR Raw Data'!$B$6:$BE$43,'RevPAR Raw Data'!G$1,FALSE)</f>
        <v>49.004874168731199</v>
      </c>
      <c r="AU20" s="52">
        <f>VLOOKUP($A20,'RevPAR Raw Data'!$B$6:$BE$43,'RevPAR Raw Data'!H$1,FALSE)</f>
        <v>48.990256878341299</v>
      </c>
      <c r="AV20" s="52">
        <f>VLOOKUP($A20,'RevPAR Raw Data'!$B$6:$BE$43,'RevPAR Raw Data'!I$1,FALSE)</f>
        <v>43.484570348154897</v>
      </c>
      <c r="AW20" s="52">
        <f>VLOOKUP($A20,'RevPAR Raw Data'!$B$6:$BE$43,'RevPAR Raw Data'!J$1,FALSE)</f>
        <v>39.708603468509502</v>
      </c>
      <c r="AX20" s="52">
        <f>VLOOKUP($A20,'RevPAR Raw Data'!$B$6:$BE$43,'RevPAR Raw Data'!K$1,FALSE)</f>
        <v>51.938047985395698</v>
      </c>
      <c r="AY20" s="53">
        <f>VLOOKUP($A20,'RevPAR Raw Data'!$B$6:$BE$43,'RevPAR Raw Data'!L$1,FALSE)</f>
        <v>46.625270569826498</v>
      </c>
      <c r="AZ20" s="52">
        <f>VLOOKUP($A20,'RevPAR Raw Data'!$B$6:$BE$43,'RevPAR Raw Data'!N$1,FALSE)</f>
        <v>133.201217890207</v>
      </c>
      <c r="BA20" s="52">
        <f>VLOOKUP($A20,'RevPAR Raw Data'!$B$6:$BE$43,'RevPAR Raw Data'!O$1,FALSE)</f>
        <v>167.164022688746</v>
      </c>
      <c r="BB20" s="53">
        <f>VLOOKUP($A20,'RevPAR Raw Data'!$B$6:$BE$43,'RevPAR Raw Data'!P$1,FALSE)</f>
        <v>150.182620289477</v>
      </c>
      <c r="BC20" s="54">
        <f>VLOOKUP($A20,'RevPAR Raw Data'!$B$6:$BE$43,'RevPAR Raw Data'!R$1,FALSE)</f>
        <v>76.213084775441004</v>
      </c>
      <c r="BE20" s="47">
        <f>VLOOKUP($A20,'RevPAR Raw Data'!$B$6:$BE$43,'RevPAR Raw Data'!T$1,FALSE)</f>
        <v>22.441532340310101</v>
      </c>
      <c r="BF20" s="48">
        <f>VLOOKUP($A20,'RevPAR Raw Data'!$B$6:$BE$43,'RevPAR Raw Data'!U$1,FALSE)</f>
        <v>23.656227343820401</v>
      </c>
      <c r="BG20" s="48">
        <f>VLOOKUP($A20,'RevPAR Raw Data'!$B$6:$BE$43,'RevPAR Raw Data'!V$1,FALSE)</f>
        <v>5.0149874799005696</v>
      </c>
      <c r="BH20" s="48">
        <f>VLOOKUP($A20,'RevPAR Raw Data'!$B$6:$BE$43,'RevPAR Raw Data'!W$1,FALSE)</f>
        <v>-10.2409072475572</v>
      </c>
      <c r="BI20" s="48">
        <f>VLOOKUP($A20,'RevPAR Raw Data'!$B$6:$BE$43,'RevPAR Raw Data'!X$1,FALSE)</f>
        <v>-23.071001356027001</v>
      </c>
      <c r="BJ20" s="49">
        <f>VLOOKUP($A20,'RevPAR Raw Data'!$B$6:$BE$43,'RevPAR Raw Data'!Y$1,FALSE)</f>
        <v>0.139107487815189</v>
      </c>
      <c r="BK20" s="48">
        <f>VLOOKUP($A20,'RevPAR Raw Data'!$B$6:$BE$43,'RevPAR Raw Data'!AA$1,FALSE)</f>
        <v>-9.8036848091604103</v>
      </c>
      <c r="BL20" s="48">
        <f>VLOOKUP($A20,'RevPAR Raw Data'!$B$6:$BE$43,'RevPAR Raw Data'!AB$1,FALSE)</f>
        <v>-4.5111653843986304</v>
      </c>
      <c r="BM20" s="49">
        <f>VLOOKUP($A20,'RevPAR Raw Data'!$B$6:$BE$43,'RevPAR Raw Data'!AC$1,FALSE)</f>
        <v>-6.9329098894572496</v>
      </c>
      <c r="BN20" s="50">
        <f>VLOOKUP($A20,'RevPAR Raw Data'!$B$6:$BE$43,'RevPAR Raw Data'!AE$1,FALSE)</f>
        <v>-3.9693531531808102</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48.164609432571801</v>
      </c>
      <c r="C22" s="48">
        <f>VLOOKUP($A22,'Occupancy Raw Data'!$B$8:$BE$45,'Occupancy Raw Data'!H$3,FALSE)</f>
        <v>59.725036845983702</v>
      </c>
      <c r="D22" s="48">
        <f>VLOOKUP($A22,'Occupancy Raw Data'!$B$8:$BE$45,'Occupancy Raw Data'!I$3,FALSE)</f>
        <v>61.852892409727303</v>
      </c>
      <c r="E22" s="48">
        <f>VLOOKUP($A22,'Occupancy Raw Data'!$B$8:$BE$45,'Occupancy Raw Data'!J$3,FALSE)</f>
        <v>66.398765659543102</v>
      </c>
      <c r="F22" s="48">
        <f>VLOOKUP($A22,'Occupancy Raw Data'!$B$8:$BE$45,'Occupancy Raw Data'!K$3,FALSE)</f>
        <v>71.474299926308007</v>
      </c>
      <c r="G22" s="49">
        <f>VLOOKUP($A22,'Occupancy Raw Data'!$B$8:$BE$45,'Occupancy Raw Data'!L$3,FALSE)</f>
        <v>61.5231208548268</v>
      </c>
      <c r="H22" s="48">
        <f>VLOOKUP($A22,'Occupancy Raw Data'!$B$8:$BE$45,'Occupancy Raw Data'!N$3,FALSE)</f>
        <v>78.972457627118601</v>
      </c>
      <c r="I22" s="48">
        <f>VLOOKUP($A22,'Occupancy Raw Data'!$B$8:$BE$45,'Occupancy Raw Data'!O$3,FALSE)</f>
        <v>83.212048636698498</v>
      </c>
      <c r="J22" s="49">
        <f>VLOOKUP($A22,'Occupancy Raw Data'!$B$8:$BE$45,'Occupancy Raw Data'!P$3,FALSE)</f>
        <v>81.092253131908606</v>
      </c>
      <c r="K22" s="50">
        <f>VLOOKUP($A22,'Occupancy Raw Data'!$B$8:$BE$45,'Occupancy Raw Data'!R$3,FALSE)</f>
        <v>67.114301505421594</v>
      </c>
      <c r="M22" s="47">
        <f>VLOOKUP($A22,'Occupancy Raw Data'!$B$8:$BE$45,'Occupancy Raw Data'!T$3,FALSE)</f>
        <v>6.3830561677975002</v>
      </c>
      <c r="N22" s="48">
        <f>VLOOKUP($A22,'Occupancy Raw Data'!$B$8:$BE$45,'Occupancy Raw Data'!U$3,FALSE)</f>
        <v>8.2955337226577992</v>
      </c>
      <c r="O22" s="48">
        <f>VLOOKUP($A22,'Occupancy Raw Data'!$B$8:$BE$45,'Occupancy Raw Data'!V$3,FALSE)</f>
        <v>1.88863408583878</v>
      </c>
      <c r="P22" s="48">
        <f>VLOOKUP($A22,'Occupancy Raw Data'!$B$8:$BE$45,'Occupancy Raw Data'!W$3,FALSE)</f>
        <v>2.0142760806996498</v>
      </c>
      <c r="Q22" s="48">
        <f>VLOOKUP($A22,'Occupancy Raw Data'!$B$8:$BE$45,'Occupancy Raw Data'!X$3,FALSE)</f>
        <v>4.8267147241650701</v>
      </c>
      <c r="R22" s="49">
        <f>VLOOKUP($A22,'Occupancy Raw Data'!$B$8:$BE$45,'Occupancy Raw Data'!Y$3,FALSE)</f>
        <v>4.4882422641274102</v>
      </c>
      <c r="S22" s="48">
        <f>VLOOKUP($A22,'Occupancy Raw Data'!$B$8:$BE$45,'Occupancy Raw Data'!AA$3,FALSE)</f>
        <v>-3.3782341230044999</v>
      </c>
      <c r="T22" s="48">
        <f>VLOOKUP($A22,'Occupancy Raw Data'!$B$8:$BE$45,'Occupancy Raw Data'!AB$3,FALSE)</f>
        <v>-0.195305749438414</v>
      </c>
      <c r="U22" s="49">
        <f>VLOOKUP($A22,'Occupancy Raw Data'!$B$8:$BE$45,'Occupancy Raw Data'!AC$3,FALSE)</f>
        <v>-1.77094985881072</v>
      </c>
      <c r="V22" s="50">
        <f>VLOOKUP($A22,'Occupancy Raw Data'!$B$8:$BE$45,'Occupancy Raw Data'!AE$3,FALSE)</f>
        <v>2.2392283156035999</v>
      </c>
      <c r="X22" s="51">
        <f>VLOOKUP($A22,'ADR Raw Data'!$B$6:$BE$43,'ADR Raw Data'!G$1,FALSE)</f>
        <v>106.116270141047</v>
      </c>
      <c r="Y22" s="52">
        <f>VLOOKUP($A22,'ADR Raw Data'!$B$6:$BE$43,'ADR Raw Data'!H$1,FALSE)</f>
        <v>109.582955080007</v>
      </c>
      <c r="Z22" s="52">
        <f>VLOOKUP($A22,'ADR Raw Data'!$B$6:$BE$43,'ADR Raw Data'!I$1,FALSE)</f>
        <v>110.361476600022</v>
      </c>
      <c r="AA22" s="52">
        <f>VLOOKUP($A22,'ADR Raw Data'!$B$6:$BE$43,'ADR Raw Data'!J$1,FALSE)</f>
        <v>115.163588943224</v>
      </c>
      <c r="AB22" s="52">
        <f>VLOOKUP($A22,'ADR Raw Data'!$B$6:$BE$43,'ADR Raw Data'!K$1,FALSE)</f>
        <v>135.004878370976</v>
      </c>
      <c r="AC22" s="53">
        <f>VLOOKUP($A22,'ADR Raw Data'!$B$6:$BE$43,'ADR Raw Data'!L$1,FALSE)</f>
        <v>116.308048420784</v>
      </c>
      <c r="AD22" s="52">
        <f>VLOOKUP($A22,'ADR Raw Data'!$B$6:$BE$43,'ADR Raw Data'!N$1,FALSE)</f>
        <v>170.96828857201101</v>
      </c>
      <c r="AE22" s="52">
        <f>VLOOKUP($A22,'ADR Raw Data'!$B$6:$BE$43,'ADR Raw Data'!O$1,FALSE)</f>
        <v>177.91559030276099</v>
      </c>
      <c r="AF22" s="53">
        <f>VLOOKUP($A22,'ADR Raw Data'!$B$6:$BE$43,'ADR Raw Data'!P$1,FALSE)</f>
        <v>174.53274255612101</v>
      </c>
      <c r="AG22" s="54">
        <f>VLOOKUP($A22,'ADR Raw Data'!$B$6:$BE$43,'ADR Raw Data'!R$1,FALSE)</f>
        <v>136.40839122378699</v>
      </c>
      <c r="AI22" s="47">
        <f>VLOOKUP($A22,'ADR Raw Data'!$B$6:$BE$43,'ADR Raw Data'!T$1,FALSE)</f>
        <v>2.3738958906842198</v>
      </c>
      <c r="AJ22" s="48">
        <f>VLOOKUP($A22,'ADR Raw Data'!$B$6:$BE$43,'ADR Raw Data'!U$1,FALSE)</f>
        <v>5.4052857791839299</v>
      </c>
      <c r="AK22" s="48">
        <f>VLOOKUP($A22,'ADR Raw Data'!$B$6:$BE$43,'ADR Raw Data'!V$1,FALSE)</f>
        <v>2.8591701353247698</v>
      </c>
      <c r="AL22" s="48">
        <f>VLOOKUP($A22,'ADR Raw Data'!$B$6:$BE$43,'ADR Raw Data'!W$1,FALSE)</f>
        <v>4.2440016701616798</v>
      </c>
      <c r="AM22" s="48">
        <f>VLOOKUP($A22,'ADR Raw Data'!$B$6:$BE$43,'ADR Raw Data'!X$1,FALSE)</f>
        <v>14.3639095005674</v>
      </c>
      <c r="AN22" s="49">
        <f>VLOOKUP($A22,'ADR Raw Data'!$B$6:$BE$43,'ADR Raw Data'!Y$1,FALSE)</f>
        <v>6.4073591480901202</v>
      </c>
      <c r="AO22" s="48">
        <f>VLOOKUP($A22,'ADR Raw Data'!$B$6:$BE$43,'ADR Raw Data'!AA$1,FALSE)</f>
        <v>4.1268525059512502</v>
      </c>
      <c r="AP22" s="48">
        <f>VLOOKUP($A22,'ADR Raw Data'!$B$6:$BE$43,'ADR Raw Data'!AB$1,FALSE)</f>
        <v>4.7945659401898197</v>
      </c>
      <c r="AQ22" s="49">
        <f>VLOOKUP($A22,'ADR Raw Data'!$B$6:$BE$43,'ADR Raw Data'!AC$1,FALSE)</f>
        <v>4.50330194326206</v>
      </c>
      <c r="AR22" s="50">
        <f>VLOOKUP($A22,'ADR Raw Data'!$B$6:$BE$43,'ADR Raw Data'!AE$1,FALSE)</f>
        <v>4.8976570963041501</v>
      </c>
      <c r="AS22" s="40"/>
      <c r="AT22" s="51">
        <f>VLOOKUP($A22,'RevPAR Raw Data'!$B$6:$BE$43,'RevPAR Raw Data'!G$1,FALSE)</f>
        <v>51.110487057848097</v>
      </c>
      <c r="AU22" s="52">
        <f>VLOOKUP($A22,'RevPAR Raw Data'!$B$6:$BE$43,'RevPAR Raw Data'!H$1,FALSE)</f>
        <v>65.448460298452403</v>
      </c>
      <c r="AV22" s="52">
        <f>VLOOKUP($A22,'RevPAR Raw Data'!$B$6:$BE$43,'RevPAR Raw Data'!I$1,FALSE)</f>
        <v>68.261765383198195</v>
      </c>
      <c r="AW22" s="52">
        <f>VLOOKUP($A22,'RevPAR Raw Data'!$B$6:$BE$43,'RevPAR Raw Data'!J$1,FALSE)</f>
        <v>76.467201547531303</v>
      </c>
      <c r="AX22" s="52">
        <f>VLOOKUP($A22,'RevPAR Raw Data'!$B$6:$BE$43,'RevPAR Raw Data'!K$1,FALSE)</f>
        <v>96.493791682019094</v>
      </c>
      <c r="AY22" s="53">
        <f>VLOOKUP($A22,'RevPAR Raw Data'!$B$6:$BE$43,'RevPAR Raw Data'!L$1,FALSE)</f>
        <v>71.5563411938098</v>
      </c>
      <c r="AZ22" s="52">
        <f>VLOOKUP($A22,'RevPAR Raw Data'!$B$6:$BE$43,'RevPAR Raw Data'!N$1,FALSE)</f>
        <v>135.01785924834101</v>
      </c>
      <c r="BA22" s="52">
        <f>VLOOKUP($A22,'RevPAR Raw Data'!$B$6:$BE$43,'RevPAR Raw Data'!O$1,FALSE)</f>
        <v>148.047207535003</v>
      </c>
      <c r="BB22" s="53">
        <f>VLOOKUP($A22,'RevPAR Raw Data'!$B$6:$BE$43,'RevPAR Raw Data'!P$1,FALSE)</f>
        <v>141.53253339167199</v>
      </c>
      <c r="BC22" s="54">
        <f>VLOOKUP($A22,'RevPAR Raw Data'!$B$6:$BE$43,'RevPAR Raw Data'!R$1,FALSE)</f>
        <v>91.5495389646278</v>
      </c>
      <c r="BE22" s="47">
        <f>VLOOKUP($A22,'RevPAR Raw Data'!$B$6:$BE$43,'RevPAR Raw Data'!T$1,FALSE)</f>
        <v>8.9084791665491405</v>
      </c>
      <c r="BF22" s="48">
        <f>VLOOKUP($A22,'RevPAR Raw Data'!$B$6:$BE$43,'RevPAR Raw Data'!U$1,FALSE)</f>
        <v>14.149216806459901</v>
      </c>
      <c r="BG22" s="48">
        <f>VLOOKUP($A22,'RevPAR Raw Data'!$B$6:$BE$43,'RevPAR Raw Data'!V$1,FALSE)</f>
        <v>4.8018034829114304</v>
      </c>
      <c r="BH22" s="48">
        <f>VLOOKUP($A22,'RevPAR Raw Data'!$B$6:$BE$43,'RevPAR Raw Data'!W$1,FALSE)</f>
        <v>6.3437636613679</v>
      </c>
      <c r="BI22" s="48">
        <f>VLOOKUP($A22,'RevPAR Raw Data'!$B$6:$BE$43,'RevPAR Raw Data'!X$1,FALSE)</f>
        <v>19.883929159562101</v>
      </c>
      <c r="BJ22" s="49">
        <f>VLOOKUP($A22,'RevPAR Raw Data'!$B$6:$BE$43,'RevPAR Raw Data'!Y$1,FALSE)</f>
        <v>11.1831792135165</v>
      </c>
      <c r="BK22" s="48">
        <f>VLOOKUP($A22,'RevPAR Raw Data'!$B$6:$BE$43,'RevPAR Raw Data'!AA$1,FALSE)</f>
        <v>0.60920364338464295</v>
      </c>
      <c r="BL22" s="48">
        <f>VLOOKUP($A22,'RevPAR Raw Data'!$B$6:$BE$43,'RevPAR Raw Data'!AB$1,FALSE)</f>
        <v>4.5898961278095998</v>
      </c>
      <c r="BM22" s="49">
        <f>VLOOKUP($A22,'RevPAR Raw Data'!$B$6:$BE$43,'RevPAR Raw Data'!AC$1,FALSE)</f>
        <v>2.6526008650453199</v>
      </c>
      <c r="BN22" s="50">
        <f>VLOOKUP($A22,'RevPAR Raw Data'!$B$6:$BE$43,'RevPAR Raw Data'!AE$1,FALSE)</f>
        <v>7.2465551364093601</v>
      </c>
    </row>
    <row r="23" spans="1:66" x14ac:dyDescent="0.45">
      <c r="A23" s="63" t="s">
        <v>70</v>
      </c>
      <c r="B23" s="47">
        <f>VLOOKUP($A23,'Occupancy Raw Data'!$B$8:$BE$45,'Occupancy Raw Data'!G$3,FALSE)</f>
        <v>47.255418270204501</v>
      </c>
      <c r="C23" s="48">
        <f>VLOOKUP($A23,'Occupancy Raw Data'!$B$8:$BE$45,'Occupancy Raw Data'!H$3,FALSE)</f>
        <v>58.005874012558202</v>
      </c>
      <c r="D23" s="48">
        <f>VLOOKUP($A23,'Occupancy Raw Data'!$B$8:$BE$45,'Occupancy Raw Data'!I$3,FALSE)</f>
        <v>59.494632367834697</v>
      </c>
      <c r="E23" s="48">
        <f>VLOOKUP($A23,'Occupancy Raw Data'!$B$8:$BE$45,'Occupancy Raw Data'!J$3,FALSE)</f>
        <v>65.216730808183101</v>
      </c>
      <c r="F23" s="48">
        <f>VLOOKUP($A23,'Occupancy Raw Data'!$B$8:$BE$45,'Occupancy Raw Data'!K$3,FALSE)</f>
        <v>67.556208223617503</v>
      </c>
      <c r="G23" s="49">
        <f>VLOOKUP($A23,'Occupancy Raw Data'!$B$8:$BE$45,'Occupancy Raw Data'!L$3,FALSE)</f>
        <v>59.505772736479599</v>
      </c>
      <c r="H23" s="48">
        <f>VLOOKUP($A23,'Occupancy Raw Data'!$B$8:$BE$45,'Occupancy Raw Data'!N$3,FALSE)</f>
        <v>77.602795219769007</v>
      </c>
      <c r="I23" s="48">
        <f>VLOOKUP($A23,'Occupancy Raw Data'!$B$8:$BE$45,'Occupancy Raw Data'!O$3,FALSE)</f>
        <v>80.549929106744898</v>
      </c>
      <c r="J23" s="49">
        <f>VLOOKUP($A23,'Occupancy Raw Data'!$B$8:$BE$45,'Occupancy Raw Data'!P$3,FALSE)</f>
        <v>79.076362163257002</v>
      </c>
      <c r="K23" s="50">
        <f>VLOOKUP($A23,'Occupancy Raw Data'!$B$8:$BE$45,'Occupancy Raw Data'!R$3,FALSE)</f>
        <v>65.097369715558798</v>
      </c>
      <c r="M23" s="47">
        <f>VLOOKUP($A23,'Occupancy Raw Data'!$B$8:$BE$45,'Occupancy Raw Data'!T$3,FALSE)</f>
        <v>7.7845235588575497</v>
      </c>
      <c r="N23" s="48">
        <f>VLOOKUP($A23,'Occupancy Raw Data'!$B$8:$BE$45,'Occupancy Raw Data'!U$3,FALSE)</f>
        <v>9.1627950420409192</v>
      </c>
      <c r="O23" s="48">
        <f>VLOOKUP($A23,'Occupancy Raw Data'!$B$8:$BE$45,'Occupancy Raw Data'!V$3,FALSE)</f>
        <v>-7.2515672274885506E-2</v>
      </c>
      <c r="P23" s="48">
        <f>VLOOKUP($A23,'Occupancy Raw Data'!$B$8:$BE$45,'Occupancy Raw Data'!W$3,FALSE)</f>
        <v>1.8163250500094199</v>
      </c>
      <c r="Q23" s="48">
        <f>VLOOKUP($A23,'Occupancy Raw Data'!$B$8:$BE$45,'Occupancy Raw Data'!X$3,FALSE)</f>
        <v>0.54450902612928898</v>
      </c>
      <c r="R23" s="49">
        <f>VLOOKUP($A23,'Occupancy Raw Data'!$B$8:$BE$45,'Occupancy Raw Data'!Y$3,FALSE)</f>
        <v>3.3944371916852698</v>
      </c>
      <c r="S23" s="48">
        <f>VLOOKUP($A23,'Occupancy Raw Data'!$B$8:$BE$45,'Occupancy Raw Data'!AA$3,FALSE)</f>
        <v>-1.41902045474256</v>
      </c>
      <c r="T23" s="48">
        <f>VLOOKUP($A23,'Occupancy Raw Data'!$B$8:$BE$45,'Occupancy Raw Data'!AB$3,FALSE)</f>
        <v>3.8469356387970798E-2</v>
      </c>
      <c r="U23" s="49">
        <f>VLOOKUP($A23,'Occupancy Raw Data'!$B$8:$BE$45,'Occupancy Raw Data'!AC$3,FALSE)</f>
        <v>-0.68204206069902995</v>
      </c>
      <c r="V23" s="50">
        <f>VLOOKUP($A23,'Occupancy Raw Data'!$B$8:$BE$45,'Occupancy Raw Data'!AE$3,FALSE)</f>
        <v>1.94223594240331</v>
      </c>
      <c r="X23" s="51">
        <f>VLOOKUP($A23,'ADR Raw Data'!$B$6:$BE$43,'ADR Raw Data'!G$1,FALSE)</f>
        <v>104.397300685812</v>
      </c>
      <c r="Y23" s="52">
        <f>VLOOKUP($A23,'ADR Raw Data'!$B$6:$BE$43,'ADR Raw Data'!H$1,FALSE)</f>
        <v>109.485035355739</v>
      </c>
      <c r="Z23" s="52">
        <f>VLOOKUP($A23,'ADR Raw Data'!$B$6:$BE$43,'ADR Raw Data'!I$1,FALSE)</f>
        <v>108.474680398331</v>
      </c>
      <c r="AA23" s="52">
        <f>VLOOKUP($A23,'ADR Raw Data'!$B$6:$BE$43,'ADR Raw Data'!J$1,FALSE)</f>
        <v>114.746621632114</v>
      </c>
      <c r="AB23" s="52">
        <f>VLOOKUP($A23,'ADR Raw Data'!$B$6:$BE$43,'ADR Raw Data'!K$1,FALSE)</f>
        <v>132.399227943932</v>
      </c>
      <c r="AC23" s="53">
        <f>VLOOKUP($A23,'ADR Raw Data'!$B$6:$BE$43,'ADR Raw Data'!L$1,FALSE)</f>
        <v>114.831090441827</v>
      </c>
      <c r="AD23" s="52">
        <f>VLOOKUP($A23,'ADR Raw Data'!$B$6:$BE$43,'ADR Raw Data'!N$1,FALSE)</f>
        <v>164.70627993474699</v>
      </c>
      <c r="AE23" s="52">
        <f>VLOOKUP($A23,'ADR Raw Data'!$B$6:$BE$43,'ADR Raw Data'!O$1,FALSE)</f>
        <v>166.84855661029701</v>
      </c>
      <c r="AF23" s="53">
        <f>VLOOKUP($A23,'ADR Raw Data'!$B$6:$BE$43,'ADR Raw Data'!P$1,FALSE)</f>
        <v>165.79737865010199</v>
      </c>
      <c r="AG23" s="54">
        <f>VLOOKUP($A23,'ADR Raw Data'!$B$6:$BE$43,'ADR Raw Data'!R$1,FALSE)</f>
        <v>132.519883540027</v>
      </c>
      <c r="AI23" s="47">
        <f>VLOOKUP($A23,'ADR Raw Data'!$B$6:$BE$43,'ADR Raw Data'!T$1,FALSE)</f>
        <v>2.8558844014999001</v>
      </c>
      <c r="AJ23" s="48">
        <f>VLOOKUP($A23,'ADR Raw Data'!$B$6:$BE$43,'ADR Raw Data'!U$1,FALSE)</f>
        <v>6.0231778770174698</v>
      </c>
      <c r="AK23" s="48">
        <f>VLOOKUP($A23,'ADR Raw Data'!$B$6:$BE$43,'ADR Raw Data'!V$1,FALSE)</f>
        <v>1.2806546346812799</v>
      </c>
      <c r="AL23" s="48">
        <f>VLOOKUP($A23,'ADR Raw Data'!$B$6:$BE$43,'ADR Raw Data'!W$1,FALSE)</f>
        <v>4.02572796781251</v>
      </c>
      <c r="AM23" s="48">
        <f>VLOOKUP($A23,'ADR Raw Data'!$B$6:$BE$43,'ADR Raw Data'!X$1,FALSE)</f>
        <v>12.6417769965927</v>
      </c>
      <c r="AN23" s="49">
        <f>VLOOKUP($A23,'ADR Raw Data'!$B$6:$BE$43,'ADR Raw Data'!Y$1,FALSE)</f>
        <v>5.6496900955098202</v>
      </c>
      <c r="AO23" s="48">
        <f>VLOOKUP($A23,'ADR Raw Data'!$B$6:$BE$43,'ADR Raw Data'!AA$1,FALSE)</f>
        <v>7.6680451218537797</v>
      </c>
      <c r="AP23" s="48">
        <f>VLOOKUP($A23,'ADR Raw Data'!$B$6:$BE$43,'ADR Raw Data'!AB$1,FALSE)</f>
        <v>7.3685825205581796</v>
      </c>
      <c r="AQ23" s="49">
        <f>VLOOKUP($A23,'ADR Raw Data'!$B$6:$BE$43,'ADR Raw Data'!AC$1,FALSE)</f>
        <v>7.5205426794658097</v>
      </c>
      <c r="AR23" s="50">
        <f>VLOOKUP($A23,'ADR Raw Data'!$B$6:$BE$43,'ADR Raw Data'!AE$1,FALSE)</f>
        <v>6.0982875656546698</v>
      </c>
      <c r="AS23" s="40"/>
      <c r="AT23" s="51">
        <f>VLOOKUP($A23,'RevPAR Raw Data'!$B$6:$BE$43,'RevPAR Raw Data'!G$1,FALSE)</f>
        <v>49.333381101883703</v>
      </c>
      <c r="AU23" s="52">
        <f>VLOOKUP($A23,'RevPAR Raw Data'!$B$6:$BE$43,'RevPAR Raw Data'!H$1,FALSE)</f>
        <v>63.507751671055203</v>
      </c>
      <c r="AV23" s="52">
        <f>VLOOKUP($A23,'RevPAR Raw Data'!$B$6:$BE$43,'RevPAR Raw Data'!I$1,FALSE)</f>
        <v>64.536612315171098</v>
      </c>
      <c r="AW23" s="52">
        <f>VLOOKUP($A23,'RevPAR Raw Data'!$B$6:$BE$43,'RevPAR Raw Data'!J$1,FALSE)</f>
        <v>74.833995341300295</v>
      </c>
      <c r="AX23" s="52">
        <f>VLOOKUP($A23,'RevPAR Raw Data'!$B$6:$BE$43,'RevPAR Raw Data'!K$1,FALSE)</f>
        <v>89.443898116264904</v>
      </c>
      <c r="AY23" s="53">
        <f>VLOOKUP($A23,'RevPAR Raw Data'!$B$6:$BE$43,'RevPAR Raw Data'!L$1,FALSE)</f>
        <v>68.331127709135103</v>
      </c>
      <c r="AZ23" s="52">
        <f>VLOOKUP($A23,'RevPAR Raw Data'!$B$6:$BE$43,'RevPAR Raw Data'!N$1,FALSE)</f>
        <v>127.816677131861</v>
      </c>
      <c r="BA23" s="52">
        <f>VLOOKUP($A23,'RevPAR Raw Data'!$B$6:$BE$43,'RevPAR Raw Data'!O$1,FALSE)</f>
        <v>134.39639406522099</v>
      </c>
      <c r="BB23" s="53">
        <f>VLOOKUP($A23,'RevPAR Raw Data'!$B$6:$BE$43,'RevPAR Raw Data'!P$1,FALSE)</f>
        <v>131.106535598541</v>
      </c>
      <c r="BC23" s="54">
        <f>VLOOKUP($A23,'RevPAR Raw Data'!$B$6:$BE$43,'RevPAR Raw Data'!R$1,FALSE)</f>
        <v>86.266958534679802</v>
      </c>
      <c r="BE23" s="47">
        <f>VLOOKUP($A23,'RevPAR Raw Data'!$B$6:$BE$43,'RevPAR Raw Data'!T$1,FALSE)</f>
        <v>10.8627249544059</v>
      </c>
      <c r="BF23" s="48">
        <f>VLOOKUP($A23,'RevPAR Raw Data'!$B$6:$BE$43,'RevPAR Raw Data'!U$1,FALSE)</f>
        <v>15.737864362947001</v>
      </c>
      <c r="BG23" s="48">
        <f>VLOOKUP($A23,'RevPAR Raw Data'!$B$6:$BE$43,'RevPAR Raw Data'!V$1,FALSE)</f>
        <v>1.2072102870885399</v>
      </c>
      <c r="BH23" s="48">
        <f>VLOOKUP($A23,'RevPAR Raw Data'!$B$6:$BE$43,'RevPAR Raw Data'!W$1,FALSE)</f>
        <v>5.9151733233465498</v>
      </c>
      <c r="BI23" s="48">
        <f>VLOOKUP($A23,'RevPAR Raw Data'!$B$6:$BE$43,'RevPAR Raw Data'!X$1,FALSE)</f>
        <v>13.255121639531501</v>
      </c>
      <c r="BJ23" s="49">
        <f>VLOOKUP($A23,'RevPAR Raw Data'!$B$6:$BE$43,'RevPAR Raw Data'!Y$1,FALSE)</f>
        <v>9.2359024690120393</v>
      </c>
      <c r="BK23" s="48">
        <f>VLOOKUP($A23,'RevPAR Raw Data'!$B$6:$BE$43,'RevPAR Raw Data'!AA$1,FALSE)</f>
        <v>6.1402135383532199</v>
      </c>
      <c r="BL23" s="48">
        <f>VLOOKUP($A23,'RevPAR Raw Data'!$B$6:$BE$43,'RevPAR Raw Data'!AB$1,FALSE)</f>
        <v>7.4098865232167297</v>
      </c>
      <c r="BM23" s="49">
        <f>VLOOKUP($A23,'RevPAR Raw Data'!$B$6:$BE$43,'RevPAR Raw Data'!AC$1,FALSE)</f>
        <v>6.7872073544999996</v>
      </c>
      <c r="BN23" s="50">
        <f>VLOOKUP($A23,'RevPAR Raw Data'!$B$6:$BE$43,'RevPAR Raw Data'!AE$1,FALSE)</f>
        <v>8.1589666410292505</v>
      </c>
    </row>
    <row r="24" spans="1:66" x14ac:dyDescent="0.45">
      <c r="A24" s="63" t="s">
        <v>52</v>
      </c>
      <c r="B24" s="47">
        <f>VLOOKUP($A24,'Occupancy Raw Data'!$B$8:$BE$45,'Occupancy Raw Data'!G$3,FALSE)</f>
        <v>48.1800132362673</v>
      </c>
      <c r="C24" s="48">
        <f>VLOOKUP($A24,'Occupancy Raw Data'!$B$8:$BE$45,'Occupancy Raw Data'!H$3,FALSE)</f>
        <v>64.262078093977394</v>
      </c>
      <c r="D24" s="48">
        <f>VLOOKUP($A24,'Occupancy Raw Data'!$B$8:$BE$45,'Occupancy Raw Data'!I$3,FALSE)</f>
        <v>69.391131700860299</v>
      </c>
      <c r="E24" s="48">
        <f>VLOOKUP($A24,'Occupancy Raw Data'!$B$8:$BE$45,'Occupancy Raw Data'!J$3,FALSE)</f>
        <v>78.987425545996004</v>
      </c>
      <c r="F24" s="48">
        <f>VLOOKUP($A24,'Occupancy Raw Data'!$B$8:$BE$45,'Occupancy Raw Data'!K$3,FALSE)</f>
        <v>82.064857710125693</v>
      </c>
      <c r="G24" s="49">
        <f>VLOOKUP($A24,'Occupancy Raw Data'!$B$8:$BE$45,'Occupancy Raw Data'!L$3,FALSE)</f>
        <v>68.577101257445406</v>
      </c>
      <c r="H24" s="48">
        <f>VLOOKUP($A24,'Occupancy Raw Data'!$B$8:$BE$45,'Occupancy Raw Data'!N$3,FALSE)</f>
        <v>87.127729980145503</v>
      </c>
      <c r="I24" s="48">
        <f>VLOOKUP($A24,'Occupancy Raw Data'!$B$8:$BE$45,'Occupancy Raw Data'!O$3,FALSE)</f>
        <v>88.285903375248097</v>
      </c>
      <c r="J24" s="49">
        <f>VLOOKUP($A24,'Occupancy Raw Data'!$B$8:$BE$45,'Occupancy Raw Data'!P$3,FALSE)</f>
        <v>87.706816677696807</v>
      </c>
      <c r="K24" s="50">
        <f>VLOOKUP($A24,'Occupancy Raw Data'!$B$8:$BE$45,'Occupancy Raw Data'!R$3,FALSE)</f>
        <v>74.042734234660102</v>
      </c>
      <c r="M24" s="47">
        <f>VLOOKUP($A24,'Occupancy Raw Data'!$B$8:$BE$45,'Occupancy Raw Data'!T$3,FALSE)</f>
        <v>-0.29819483161640598</v>
      </c>
      <c r="N24" s="48">
        <f>VLOOKUP($A24,'Occupancy Raw Data'!$B$8:$BE$45,'Occupancy Raw Data'!U$3,FALSE)</f>
        <v>22.732980722680399</v>
      </c>
      <c r="O24" s="48">
        <f>VLOOKUP($A24,'Occupancy Raw Data'!$B$8:$BE$45,'Occupancy Raw Data'!V$3,FALSE)</f>
        <v>12.6460368287078</v>
      </c>
      <c r="P24" s="48">
        <f>VLOOKUP($A24,'Occupancy Raw Data'!$B$8:$BE$45,'Occupancy Raw Data'!W$3,FALSE)</f>
        <v>15.8055146483042</v>
      </c>
      <c r="Q24" s="48">
        <f>VLOOKUP($A24,'Occupancy Raw Data'!$B$8:$BE$45,'Occupancy Raw Data'!X$3,FALSE)</f>
        <v>16.321636412922601</v>
      </c>
      <c r="R24" s="49">
        <f>VLOOKUP($A24,'Occupancy Raw Data'!$B$8:$BE$45,'Occupancy Raw Data'!Y$3,FALSE)</f>
        <v>13.8998120009348</v>
      </c>
      <c r="S24" s="48">
        <f>VLOOKUP($A24,'Occupancy Raw Data'!$B$8:$BE$45,'Occupancy Raw Data'!AA$3,FALSE)</f>
        <v>-3.3067843160030899</v>
      </c>
      <c r="T24" s="48">
        <f>VLOOKUP($A24,'Occupancy Raw Data'!$B$8:$BE$45,'Occupancy Raw Data'!AB$3,FALSE)</f>
        <v>4.1468641351775997</v>
      </c>
      <c r="U24" s="49">
        <f>VLOOKUP($A24,'Occupancy Raw Data'!$B$8:$BE$45,'Occupancy Raw Data'!AC$3,FALSE)</f>
        <v>0.30630727598159302</v>
      </c>
      <c r="V24" s="50">
        <f>VLOOKUP($A24,'Occupancy Raw Data'!$B$8:$BE$45,'Occupancy Raw Data'!AE$3,FALSE)</f>
        <v>8.9048380254204194</v>
      </c>
      <c r="X24" s="51">
        <f>VLOOKUP($A24,'ADR Raw Data'!$B$6:$BE$43,'ADR Raw Data'!G$1,FALSE)</f>
        <v>102.91774725274701</v>
      </c>
      <c r="Y24" s="52">
        <f>VLOOKUP($A24,'ADR Raw Data'!$B$6:$BE$43,'ADR Raw Data'!H$1,FALSE)</f>
        <v>109.231122554067</v>
      </c>
      <c r="Z24" s="52">
        <f>VLOOKUP($A24,'ADR Raw Data'!$B$6:$BE$43,'ADR Raw Data'!I$1,FALSE)</f>
        <v>111.959561278016</v>
      </c>
      <c r="AA24" s="52">
        <f>VLOOKUP($A24,'ADR Raw Data'!$B$6:$BE$43,'ADR Raw Data'!J$1,FALSE)</f>
        <v>115.506669459572</v>
      </c>
      <c r="AB24" s="52">
        <f>VLOOKUP($A24,'ADR Raw Data'!$B$6:$BE$43,'ADR Raw Data'!K$1,FALSE)</f>
        <v>138.70022983870899</v>
      </c>
      <c r="AC24" s="53">
        <f>VLOOKUP($A24,'ADR Raw Data'!$B$6:$BE$43,'ADR Raw Data'!L$1,FALSE)</f>
        <v>117.39483400887801</v>
      </c>
      <c r="AD24" s="52">
        <f>VLOOKUP($A24,'ADR Raw Data'!$B$6:$BE$43,'ADR Raw Data'!N$1,FALSE)</f>
        <v>157.12488796050101</v>
      </c>
      <c r="AE24" s="52">
        <f>VLOOKUP($A24,'ADR Raw Data'!$B$6:$BE$43,'ADR Raw Data'!O$1,FALSE)</f>
        <v>158.26161544227801</v>
      </c>
      <c r="AF24" s="53">
        <f>VLOOKUP($A24,'ADR Raw Data'!$B$6:$BE$43,'ADR Raw Data'!P$1,FALSE)</f>
        <v>157.697004338803</v>
      </c>
      <c r="AG24" s="54">
        <f>VLOOKUP($A24,'ADR Raw Data'!$B$6:$BE$43,'ADR Raw Data'!R$1,FALSE)</f>
        <v>131.034737278937</v>
      </c>
      <c r="AI24" s="47">
        <f>VLOOKUP($A24,'ADR Raw Data'!$B$6:$BE$43,'ADR Raw Data'!T$1,FALSE)</f>
        <v>-4.5171218910981503</v>
      </c>
      <c r="AJ24" s="48">
        <f>VLOOKUP($A24,'ADR Raw Data'!$B$6:$BE$43,'ADR Raw Data'!U$1,FALSE)</f>
        <v>2.5372978433654501</v>
      </c>
      <c r="AK24" s="48">
        <f>VLOOKUP($A24,'ADR Raw Data'!$B$6:$BE$43,'ADR Raw Data'!V$1,FALSE)</f>
        <v>0.81542523741190098</v>
      </c>
      <c r="AL24" s="48">
        <f>VLOOKUP($A24,'ADR Raw Data'!$B$6:$BE$43,'ADR Raw Data'!W$1,FALSE)</f>
        <v>-3.4719668746629999</v>
      </c>
      <c r="AM24" s="48">
        <f>VLOOKUP($A24,'ADR Raw Data'!$B$6:$BE$43,'ADR Raw Data'!X$1,FALSE)</f>
        <v>12.9050462009416</v>
      </c>
      <c r="AN24" s="49">
        <f>VLOOKUP($A24,'ADR Raw Data'!$B$6:$BE$43,'ADR Raw Data'!Y$1,FALSE)</f>
        <v>2.5675005136910598</v>
      </c>
      <c r="AO24" s="48">
        <f>VLOOKUP($A24,'ADR Raw Data'!$B$6:$BE$43,'ADR Raw Data'!AA$1,FALSE)</f>
        <v>-6.6085623656191599</v>
      </c>
      <c r="AP24" s="48">
        <f>VLOOKUP($A24,'ADR Raw Data'!$B$6:$BE$43,'ADR Raw Data'!AB$1,FALSE)</f>
        <v>-3.1789152487034298</v>
      </c>
      <c r="AQ24" s="49">
        <f>VLOOKUP($A24,'ADR Raw Data'!$B$6:$BE$43,'ADR Raw Data'!AC$1,FALSE)</f>
        <v>-4.95806174005582</v>
      </c>
      <c r="AR24" s="50">
        <f>VLOOKUP($A24,'ADR Raw Data'!$B$6:$BE$43,'ADR Raw Data'!AE$1,FALSE)</f>
        <v>-1.7495153438447799</v>
      </c>
      <c r="AS24" s="40"/>
      <c r="AT24" s="51">
        <f>VLOOKUP($A24,'RevPAR Raw Data'!$B$6:$BE$43,'RevPAR Raw Data'!G$1,FALSE)</f>
        <v>49.585784248841797</v>
      </c>
      <c r="AU24" s="52">
        <f>VLOOKUP($A24,'RevPAR Raw Data'!$B$6:$BE$43,'RevPAR Raw Data'!H$1,FALSE)</f>
        <v>70.194189278623398</v>
      </c>
      <c r="AV24" s="52">
        <f>VLOOKUP($A24,'RevPAR Raw Data'!$B$6:$BE$43,'RevPAR Raw Data'!I$1,FALSE)</f>
        <v>77.690006618133594</v>
      </c>
      <c r="AW24" s="52">
        <f>VLOOKUP($A24,'RevPAR Raw Data'!$B$6:$BE$43,'RevPAR Raw Data'!J$1,FALSE)</f>
        <v>91.235744540039704</v>
      </c>
      <c r="AX24" s="52">
        <f>VLOOKUP($A24,'RevPAR Raw Data'!$B$6:$BE$43,'RevPAR Raw Data'!K$1,FALSE)</f>
        <v>113.82414626075401</v>
      </c>
      <c r="AY24" s="53">
        <f>VLOOKUP($A24,'RevPAR Raw Data'!$B$6:$BE$43,'RevPAR Raw Data'!L$1,FALSE)</f>
        <v>80.505974189278604</v>
      </c>
      <c r="AZ24" s="52">
        <f>VLOOKUP($A24,'RevPAR Raw Data'!$B$6:$BE$43,'RevPAR Raw Data'!N$1,FALSE)</f>
        <v>136.899348113831</v>
      </c>
      <c r="BA24" s="52">
        <f>VLOOKUP($A24,'RevPAR Raw Data'!$B$6:$BE$43,'RevPAR Raw Data'!O$1,FALSE)</f>
        <v>139.72269688947699</v>
      </c>
      <c r="BB24" s="53">
        <f>VLOOKUP($A24,'RevPAR Raw Data'!$B$6:$BE$43,'RevPAR Raw Data'!P$1,FALSE)</f>
        <v>138.31102250165401</v>
      </c>
      <c r="BC24" s="54">
        <f>VLOOKUP($A24,'RevPAR Raw Data'!$B$6:$BE$43,'RevPAR Raw Data'!R$1,FALSE)</f>
        <v>97.021702278528807</v>
      </c>
      <c r="BE24" s="47">
        <f>VLOOKUP($A24,'RevPAR Raw Data'!$B$6:$BE$43,'RevPAR Raw Data'!T$1,FALSE)</f>
        <v>-4.80184689869749</v>
      </c>
      <c r="BF24" s="48">
        <f>VLOOKUP($A24,'RevPAR Raw Data'!$B$6:$BE$43,'RevPAR Raw Data'!U$1,FALSE)</f>
        <v>25.847081995655099</v>
      </c>
      <c r="BG24" s="48">
        <f>VLOOKUP($A24,'RevPAR Raw Data'!$B$6:$BE$43,'RevPAR Raw Data'!V$1,FALSE)</f>
        <v>13.5645810419533</v>
      </c>
      <c r="BH24" s="48">
        <f>VLOOKUP($A24,'RevPAR Raw Data'!$B$6:$BE$43,'RevPAR Raw Data'!W$1,FALSE)</f>
        <v>11.784785540682099</v>
      </c>
      <c r="BI24" s="48">
        <f>VLOOKUP($A24,'RevPAR Raw Data'!$B$6:$BE$43,'RevPAR Raw Data'!X$1,FALSE)</f>
        <v>31.332997333701702</v>
      </c>
      <c r="BJ24" s="49">
        <f>VLOOKUP($A24,'RevPAR Raw Data'!$B$6:$BE$43,'RevPAR Raw Data'!Y$1,FALSE)</f>
        <v>16.824190259152001</v>
      </c>
      <c r="BK24" s="48">
        <f>VLOOKUP($A24,'RevPAR Raw Data'!$B$6:$BE$43,'RevPAR Raw Data'!AA$1,FALSE)</f>
        <v>-9.69681577780268</v>
      </c>
      <c r="BL24" s="48">
        <f>VLOOKUP($A24,'RevPAR Raw Data'!$B$6:$BE$43,'RevPAR Raw Data'!AB$1,FALSE)</f>
        <v>0.83612359013798998</v>
      </c>
      <c r="BM24" s="49">
        <f>VLOOKUP($A24,'RevPAR Raw Data'!$B$6:$BE$43,'RevPAR Raw Data'!AC$1,FALSE)</f>
        <v>-4.6669413679316802</v>
      </c>
      <c r="BN24" s="50">
        <f>VLOOKUP($A24,'RevPAR Raw Data'!$B$6:$BE$43,'RevPAR Raw Data'!AE$1,FALSE)</f>
        <v>6.9995311739763704</v>
      </c>
    </row>
    <row r="25" spans="1:66" x14ac:dyDescent="0.45">
      <c r="A25" s="63" t="s">
        <v>51</v>
      </c>
      <c r="B25" s="47">
        <f>VLOOKUP($A25,'Occupancy Raw Data'!$B$8:$BE$45,'Occupancy Raw Data'!G$3,FALSE)</f>
        <v>44.5146467547386</v>
      </c>
      <c r="C25" s="48">
        <f>VLOOKUP($A25,'Occupancy Raw Data'!$B$8:$BE$45,'Occupancy Raw Data'!H$3,FALSE)</f>
        <v>53.800497798200198</v>
      </c>
      <c r="D25" s="48">
        <f>VLOOKUP($A25,'Occupancy Raw Data'!$B$8:$BE$45,'Occupancy Raw Data'!I$3,FALSE)</f>
        <v>54.7578020294849</v>
      </c>
      <c r="E25" s="48">
        <f>VLOOKUP($A25,'Occupancy Raw Data'!$B$8:$BE$45,'Occupancy Raw Data'!J$3,FALSE)</f>
        <v>58.395558108366799</v>
      </c>
      <c r="F25" s="48">
        <f>VLOOKUP($A25,'Occupancy Raw Data'!$B$8:$BE$45,'Occupancy Raw Data'!K$3,FALSE)</f>
        <v>62.837449741527799</v>
      </c>
      <c r="G25" s="49">
        <f>VLOOKUP($A25,'Occupancy Raw Data'!$B$8:$BE$45,'Occupancy Raw Data'!L$3,FALSE)</f>
        <v>54.861190886463703</v>
      </c>
      <c r="H25" s="48">
        <f>VLOOKUP($A25,'Occupancy Raw Data'!$B$8:$BE$45,'Occupancy Raw Data'!N$3,FALSE)</f>
        <v>69.136511583381093</v>
      </c>
      <c r="I25" s="48">
        <f>VLOOKUP($A25,'Occupancy Raw Data'!$B$8:$BE$45,'Occupancy Raw Data'!O$3,FALSE)</f>
        <v>70.859659199693596</v>
      </c>
      <c r="J25" s="49">
        <f>VLOOKUP($A25,'Occupancy Raw Data'!$B$8:$BE$45,'Occupancy Raw Data'!P$3,FALSE)</f>
        <v>69.998085391537401</v>
      </c>
      <c r="K25" s="50">
        <f>VLOOKUP($A25,'Occupancy Raw Data'!$B$8:$BE$45,'Occupancy Raw Data'!R$3,FALSE)</f>
        <v>59.186017887913302</v>
      </c>
      <c r="M25" s="47">
        <f>VLOOKUP($A25,'Occupancy Raw Data'!$B$8:$BE$45,'Occupancy Raw Data'!T$3,FALSE)</f>
        <v>13.7943273324691</v>
      </c>
      <c r="N25" s="48">
        <f>VLOOKUP($A25,'Occupancy Raw Data'!$B$8:$BE$45,'Occupancy Raw Data'!U$3,FALSE)</f>
        <v>4.4302438250237097</v>
      </c>
      <c r="O25" s="48">
        <f>VLOOKUP($A25,'Occupancy Raw Data'!$B$8:$BE$45,'Occupancy Raw Data'!V$3,FALSE)</f>
        <v>-1.8818605263177299</v>
      </c>
      <c r="P25" s="48">
        <f>VLOOKUP($A25,'Occupancy Raw Data'!$B$8:$BE$45,'Occupancy Raw Data'!W$3,FALSE)</f>
        <v>0.171143865326852</v>
      </c>
      <c r="Q25" s="48">
        <f>VLOOKUP($A25,'Occupancy Raw Data'!$B$8:$BE$45,'Occupancy Raw Data'!X$3,FALSE)</f>
        <v>5.4174107559972704</v>
      </c>
      <c r="R25" s="49">
        <f>VLOOKUP($A25,'Occupancy Raw Data'!$B$8:$BE$45,'Occupancy Raw Data'!Y$3,FALSE)</f>
        <v>3.7667208134113599</v>
      </c>
      <c r="S25" s="48">
        <f>VLOOKUP($A25,'Occupancy Raw Data'!$B$8:$BE$45,'Occupancy Raw Data'!AA$3,FALSE)</f>
        <v>-4.8417655343324197</v>
      </c>
      <c r="T25" s="48">
        <f>VLOOKUP($A25,'Occupancy Raw Data'!$B$8:$BE$45,'Occupancy Raw Data'!AB$3,FALSE)</f>
        <v>-7.1274556573976504</v>
      </c>
      <c r="U25" s="49">
        <f>VLOOKUP($A25,'Occupancy Raw Data'!$B$8:$BE$45,'Occupancy Raw Data'!AC$3,FALSE)</f>
        <v>-6.0125655118888499</v>
      </c>
      <c r="V25" s="50">
        <f>VLOOKUP($A25,'Occupancy Raw Data'!$B$8:$BE$45,'Occupancy Raw Data'!AE$3,FALSE)</f>
        <v>0.24230291599524001</v>
      </c>
      <c r="X25" s="51">
        <f>VLOOKUP($A25,'ADR Raw Data'!$B$6:$BE$43,'ADR Raw Data'!G$1,FALSE)</f>
        <v>96.187655913978404</v>
      </c>
      <c r="Y25" s="52">
        <f>VLOOKUP($A25,'ADR Raw Data'!$B$6:$BE$43,'ADR Raw Data'!H$1,FALSE)</f>
        <v>97.916967971530198</v>
      </c>
      <c r="Z25" s="52">
        <f>VLOOKUP($A25,'ADR Raw Data'!$B$6:$BE$43,'ADR Raw Data'!I$1,FALSE)</f>
        <v>100.16120279720199</v>
      </c>
      <c r="AA25" s="52">
        <f>VLOOKUP($A25,'ADR Raw Data'!$B$6:$BE$43,'ADR Raw Data'!J$1,FALSE)</f>
        <v>100.895108196721</v>
      </c>
      <c r="AB25" s="52">
        <f>VLOOKUP($A25,'ADR Raw Data'!$B$6:$BE$43,'ADR Raw Data'!K$1,FALSE)</f>
        <v>108.81485984155999</v>
      </c>
      <c r="AC25" s="53">
        <f>VLOOKUP($A25,'ADR Raw Data'!$B$6:$BE$43,'ADR Raw Data'!L$1,FALSE)</f>
        <v>101.214802121867</v>
      </c>
      <c r="AD25" s="52">
        <f>VLOOKUP($A25,'ADR Raw Data'!$B$6:$BE$43,'ADR Raw Data'!N$1,FALSE)</f>
        <v>134.216895596787</v>
      </c>
      <c r="AE25" s="52">
        <f>VLOOKUP($A25,'ADR Raw Data'!$B$6:$BE$43,'ADR Raw Data'!O$1,FALSE)</f>
        <v>145.837557416914</v>
      </c>
      <c r="AF25" s="53">
        <f>VLOOKUP($A25,'ADR Raw Data'!$B$6:$BE$43,'ADR Raw Data'!P$1,FALSE)</f>
        <v>140.098743161925</v>
      </c>
      <c r="AG25" s="54">
        <f>VLOOKUP($A25,'ADR Raw Data'!$B$6:$BE$43,'ADR Raw Data'!R$1,FALSE)</f>
        <v>114.35401266232201</v>
      </c>
      <c r="AI25" s="47">
        <f>VLOOKUP($A25,'ADR Raw Data'!$B$6:$BE$43,'ADR Raw Data'!T$1,FALSE)</f>
        <v>1.25287536899232</v>
      </c>
      <c r="AJ25" s="48">
        <f>VLOOKUP($A25,'ADR Raw Data'!$B$6:$BE$43,'ADR Raw Data'!U$1,FALSE)</f>
        <v>6.16832147472629</v>
      </c>
      <c r="AK25" s="48">
        <f>VLOOKUP($A25,'ADR Raw Data'!$B$6:$BE$43,'ADR Raw Data'!V$1,FALSE)</f>
        <v>4.9396822430432099</v>
      </c>
      <c r="AL25" s="48">
        <f>VLOOKUP($A25,'ADR Raw Data'!$B$6:$BE$43,'ADR Raw Data'!W$1,FALSE)</f>
        <v>8.0068512551247792</v>
      </c>
      <c r="AM25" s="48">
        <f>VLOOKUP($A25,'ADR Raw Data'!$B$6:$BE$43,'ADR Raw Data'!X$1,FALSE)</f>
        <v>11.794825682692201</v>
      </c>
      <c r="AN25" s="49">
        <f>VLOOKUP($A25,'ADR Raw Data'!$B$6:$BE$43,'ADR Raw Data'!Y$1,FALSE)</f>
        <v>6.8448620867847296</v>
      </c>
      <c r="AO25" s="48">
        <f>VLOOKUP($A25,'ADR Raw Data'!$B$6:$BE$43,'ADR Raw Data'!AA$1,FALSE)</f>
        <v>10.5165658959009</v>
      </c>
      <c r="AP25" s="48">
        <f>VLOOKUP($A25,'ADR Raw Data'!$B$6:$BE$43,'ADR Raw Data'!AB$1,FALSE)</f>
        <v>11.231838802998601</v>
      </c>
      <c r="AQ25" s="49">
        <f>VLOOKUP($A25,'ADR Raw Data'!$B$6:$BE$43,'ADR Raw Data'!AC$1,FALSE)</f>
        <v>10.840754618742499</v>
      </c>
      <c r="AR25" s="50">
        <f>VLOOKUP($A25,'ADR Raw Data'!$B$6:$BE$43,'ADR Raw Data'!AE$1,FALSE)</f>
        <v>7.7359493882761896</v>
      </c>
      <c r="AS25" s="40"/>
      <c r="AT25" s="51">
        <f>VLOOKUP($A25,'RevPAR Raw Data'!$B$6:$BE$43,'RevPAR Raw Data'!G$1,FALSE)</f>
        <v>42.817595251771003</v>
      </c>
      <c r="AU25" s="52">
        <f>VLOOKUP($A25,'RevPAR Raw Data'!$B$6:$BE$43,'RevPAR Raw Data'!H$1,FALSE)</f>
        <v>52.679816197587499</v>
      </c>
      <c r="AV25" s="52">
        <f>VLOOKUP($A25,'RevPAR Raw Data'!$B$6:$BE$43,'RevPAR Raw Data'!I$1,FALSE)</f>
        <v>54.846073138043202</v>
      </c>
      <c r="AW25" s="52">
        <f>VLOOKUP($A25,'RevPAR Raw Data'!$B$6:$BE$43,'RevPAR Raw Data'!J$1,FALSE)</f>
        <v>58.918261535515903</v>
      </c>
      <c r="AX25" s="52">
        <f>VLOOKUP($A25,'RevPAR Raw Data'!$B$6:$BE$43,'RevPAR Raw Data'!K$1,FALSE)</f>
        <v>68.3764828642542</v>
      </c>
      <c r="AY25" s="53">
        <f>VLOOKUP($A25,'RevPAR Raw Data'!$B$6:$BE$43,'RevPAR Raw Data'!L$1,FALSE)</f>
        <v>55.527645797434403</v>
      </c>
      <c r="AZ25" s="52">
        <f>VLOOKUP($A25,'RevPAR Raw Data'!$B$6:$BE$43,'RevPAR Raw Data'!N$1,FALSE)</f>
        <v>92.792879571127699</v>
      </c>
      <c r="BA25" s="52">
        <f>VLOOKUP($A25,'RevPAR Raw Data'!$B$6:$BE$43,'RevPAR Raw Data'!O$1,FALSE)</f>
        <v>103.339996170783</v>
      </c>
      <c r="BB25" s="53">
        <f>VLOOKUP($A25,'RevPAR Raw Data'!$B$6:$BE$43,'RevPAR Raw Data'!P$1,FALSE)</f>
        <v>98.066437870955298</v>
      </c>
      <c r="BC25" s="54">
        <f>VLOOKUP($A25,'RevPAR Raw Data'!$B$6:$BE$43,'RevPAR Raw Data'!R$1,FALSE)</f>
        <v>67.681586389868897</v>
      </c>
      <c r="BE25" s="47">
        <f>VLOOKUP($A25,'RevPAR Raw Data'!$B$6:$BE$43,'RevPAR Raw Data'!T$1,FALSE)</f>
        <v>15.2200284309281</v>
      </c>
      <c r="BF25" s="48">
        <f>VLOOKUP($A25,'RevPAR Raw Data'!$B$6:$BE$43,'RevPAR Raw Data'!U$1,FALSE)</f>
        <v>10.871836980991599</v>
      </c>
      <c r="BG25" s="48">
        <f>VLOOKUP($A25,'RevPAR Raw Data'!$B$6:$BE$43,'RevPAR Raw Data'!V$1,FALSE)</f>
        <v>2.9648637864681202</v>
      </c>
      <c r="BH25" s="48">
        <f>VLOOKUP($A25,'RevPAR Raw Data'!$B$6:$BE$43,'RevPAR Raw Data'!W$1,FALSE)</f>
        <v>8.1916983551806197</v>
      </c>
      <c r="BI25" s="48">
        <f>VLOOKUP($A25,'RevPAR Raw Data'!$B$6:$BE$43,'RevPAR Raw Data'!X$1,FALSE)</f>
        <v>17.8512105938748</v>
      </c>
      <c r="BJ25" s="49">
        <f>VLOOKUP($A25,'RevPAR Raw Data'!$B$6:$BE$43,'RevPAR Raw Data'!Y$1,FALSE)</f>
        <v>10.8694097450683</v>
      </c>
      <c r="BK25" s="48">
        <f>VLOOKUP($A25,'RevPAR Raw Data'!$B$6:$BE$43,'RevPAR Raw Data'!AA$1,FALSE)</f>
        <v>5.1656128986253798</v>
      </c>
      <c r="BL25" s="48">
        <f>VLOOKUP($A25,'RevPAR Raw Data'!$B$6:$BE$43,'RevPAR Raw Data'!AB$1,FALSE)</f>
        <v>3.3038388154069001</v>
      </c>
      <c r="BM25" s="49">
        <f>VLOOKUP($A25,'RevPAR Raw Data'!$B$6:$BE$43,'RevPAR Raw Data'!AC$1,FALSE)</f>
        <v>4.1763816334186403</v>
      </c>
      <c r="BN25" s="50">
        <f>VLOOKUP($A25,'RevPAR Raw Data'!$B$6:$BE$43,'RevPAR Raw Data'!AE$1,FALSE)</f>
        <v>7.99699673521914</v>
      </c>
    </row>
    <row r="26" spans="1:66" x14ac:dyDescent="0.45">
      <c r="A26" s="63" t="s">
        <v>50</v>
      </c>
      <c r="B26" s="47">
        <f>VLOOKUP($A26,'Occupancy Raw Data'!$B$8:$BE$45,'Occupancy Raw Data'!G$3,FALSE)</f>
        <v>44.498035012504403</v>
      </c>
      <c r="C26" s="48">
        <f>VLOOKUP($A26,'Occupancy Raw Data'!$B$8:$BE$45,'Occupancy Raw Data'!H$3,FALSE)</f>
        <v>54.108610217934903</v>
      </c>
      <c r="D26" s="48">
        <f>VLOOKUP($A26,'Occupancy Raw Data'!$B$8:$BE$45,'Occupancy Raw Data'!I$3,FALSE)</f>
        <v>56.109324758842398</v>
      </c>
      <c r="E26" s="48">
        <f>VLOOKUP($A26,'Occupancy Raw Data'!$B$8:$BE$45,'Occupancy Raw Data'!J$3,FALSE)</f>
        <v>60.075026795284003</v>
      </c>
      <c r="F26" s="48">
        <f>VLOOKUP($A26,'Occupancy Raw Data'!$B$8:$BE$45,'Occupancy Raw Data'!K$3,FALSE)</f>
        <v>66.184351554126394</v>
      </c>
      <c r="G26" s="49">
        <f>VLOOKUP($A26,'Occupancy Raw Data'!$B$8:$BE$45,'Occupancy Raw Data'!L$3,FALSE)</f>
        <v>56.195069667738402</v>
      </c>
      <c r="H26" s="48">
        <f>VLOOKUP($A26,'Occupancy Raw Data'!$B$8:$BE$45,'Occupancy Raw Data'!N$3,FALSE)</f>
        <v>82.422293676312904</v>
      </c>
      <c r="I26" s="48">
        <f>VLOOKUP($A26,'Occupancy Raw Data'!$B$8:$BE$45,'Occupancy Raw Data'!O$3,FALSE)</f>
        <v>91.997141836370105</v>
      </c>
      <c r="J26" s="49">
        <f>VLOOKUP($A26,'Occupancy Raw Data'!$B$8:$BE$45,'Occupancy Raw Data'!P$3,FALSE)</f>
        <v>87.209717756341504</v>
      </c>
      <c r="K26" s="50">
        <f>VLOOKUP($A26,'Occupancy Raw Data'!$B$8:$BE$45,'Occupancy Raw Data'!R$3,FALSE)</f>
        <v>65.056397693053597</v>
      </c>
      <c r="M26" s="47">
        <f>VLOOKUP($A26,'Occupancy Raw Data'!$B$8:$BE$45,'Occupancy Raw Data'!T$3,FALSE)</f>
        <v>-5.0835905527265197</v>
      </c>
      <c r="N26" s="48">
        <f>VLOOKUP($A26,'Occupancy Raw Data'!$B$8:$BE$45,'Occupancy Raw Data'!U$3,FALSE)</f>
        <v>-6.9188885898519397</v>
      </c>
      <c r="O26" s="48">
        <f>VLOOKUP($A26,'Occupancy Raw Data'!$B$8:$BE$45,'Occupancy Raw Data'!V$3,FALSE)</f>
        <v>-12.681560359638</v>
      </c>
      <c r="P26" s="48">
        <f>VLOOKUP($A26,'Occupancy Raw Data'!$B$8:$BE$45,'Occupancy Raw Data'!W$3,FALSE)</f>
        <v>-11.996202709052</v>
      </c>
      <c r="Q26" s="48">
        <f>VLOOKUP($A26,'Occupancy Raw Data'!$B$8:$BE$45,'Occupancy Raw Data'!X$3,FALSE)</f>
        <v>-8.6979939575045506</v>
      </c>
      <c r="R26" s="49">
        <f>VLOOKUP($A26,'Occupancy Raw Data'!$B$8:$BE$45,'Occupancy Raw Data'!Y$3,FALSE)</f>
        <v>-9.3697427949949006</v>
      </c>
      <c r="S26" s="48">
        <f>VLOOKUP($A26,'Occupancy Raw Data'!$B$8:$BE$45,'Occupancy Raw Data'!AA$3,FALSE)</f>
        <v>-5.8695050076450803</v>
      </c>
      <c r="T26" s="48">
        <f>VLOOKUP($A26,'Occupancy Raw Data'!$B$8:$BE$45,'Occupancy Raw Data'!AB$3,FALSE)</f>
        <v>2.95770203059068</v>
      </c>
      <c r="U26" s="49">
        <f>VLOOKUP($A26,'Occupancy Raw Data'!$B$8:$BE$45,'Occupancy Raw Data'!AC$3,FALSE)</f>
        <v>-1.41118135361471</v>
      </c>
      <c r="V26" s="50">
        <f>VLOOKUP($A26,'Occupancy Raw Data'!$B$8:$BE$45,'Occupancy Raw Data'!AE$3,FALSE)</f>
        <v>-6.4782208288392598</v>
      </c>
      <c r="X26" s="51">
        <f>VLOOKUP($A26,'ADR Raw Data'!$B$6:$BE$43,'ADR Raw Data'!G$1,FALSE)</f>
        <v>97.452207948614998</v>
      </c>
      <c r="Y26" s="52">
        <f>VLOOKUP($A26,'ADR Raw Data'!$B$6:$BE$43,'ADR Raw Data'!H$1,FALSE)</f>
        <v>95.929626939583997</v>
      </c>
      <c r="Z26" s="52">
        <f>VLOOKUP($A26,'ADR Raw Data'!$B$6:$BE$43,'ADR Raw Data'!I$1,FALSE)</f>
        <v>95.723008595988503</v>
      </c>
      <c r="AA26" s="52">
        <f>VLOOKUP($A26,'ADR Raw Data'!$B$6:$BE$43,'ADR Raw Data'!J$1,FALSE)</f>
        <v>100.610124888492</v>
      </c>
      <c r="AB26" s="52">
        <f>VLOOKUP($A26,'ADR Raw Data'!$B$6:$BE$43,'ADR Raw Data'!K$1,FALSE)</f>
        <v>107.29747638326501</v>
      </c>
      <c r="AC26" s="53">
        <f>VLOOKUP($A26,'ADR Raw Data'!$B$6:$BE$43,'ADR Raw Data'!L$1,FALSE)</f>
        <v>99.807950918685194</v>
      </c>
      <c r="AD26" s="52">
        <f>VLOOKUP($A26,'ADR Raw Data'!$B$6:$BE$43,'ADR Raw Data'!N$1,FALSE)</f>
        <v>162.78838318162099</v>
      </c>
      <c r="AE26" s="52">
        <f>VLOOKUP($A26,'ADR Raw Data'!$B$6:$BE$43,'ADR Raw Data'!O$1,FALSE)</f>
        <v>174.50390097087299</v>
      </c>
      <c r="AF26" s="53">
        <f>VLOOKUP($A26,'ADR Raw Data'!$B$6:$BE$43,'ADR Raw Data'!P$1,FALSE)</f>
        <v>168.96770688242501</v>
      </c>
      <c r="AG26" s="54">
        <f>VLOOKUP($A26,'ADR Raw Data'!$B$6:$BE$43,'ADR Raw Data'!R$1,FALSE)</f>
        <v>126.296628486251</v>
      </c>
      <c r="AI26" s="47">
        <f>VLOOKUP($A26,'ADR Raw Data'!$B$6:$BE$43,'ADR Raw Data'!T$1,FALSE)</f>
        <v>-1.05307188176938</v>
      </c>
      <c r="AJ26" s="48">
        <f>VLOOKUP($A26,'ADR Raw Data'!$B$6:$BE$43,'ADR Raw Data'!U$1,FALSE)</f>
        <v>-4.83760118578346</v>
      </c>
      <c r="AK26" s="48">
        <f>VLOOKUP($A26,'ADR Raw Data'!$B$6:$BE$43,'ADR Raw Data'!V$1,FALSE)</f>
        <v>-7.67319849987613</v>
      </c>
      <c r="AL26" s="48">
        <f>VLOOKUP($A26,'ADR Raw Data'!$B$6:$BE$43,'ADR Raw Data'!W$1,FALSE)</f>
        <v>-3.6788998753639599</v>
      </c>
      <c r="AM26" s="48">
        <f>VLOOKUP($A26,'ADR Raw Data'!$B$6:$BE$43,'ADR Raw Data'!X$1,FALSE)</f>
        <v>-3.3108066453104001</v>
      </c>
      <c r="AN26" s="49">
        <f>VLOOKUP($A26,'ADR Raw Data'!$B$6:$BE$43,'ADR Raw Data'!Y$1,FALSE)</f>
        <v>-4.2434982522329596</v>
      </c>
      <c r="AO26" s="48">
        <f>VLOOKUP($A26,'ADR Raw Data'!$B$6:$BE$43,'ADR Raw Data'!AA$1,FALSE)</f>
        <v>-1.4032888306770199</v>
      </c>
      <c r="AP26" s="48">
        <f>VLOOKUP($A26,'ADR Raw Data'!$B$6:$BE$43,'ADR Raw Data'!AB$1,FALSE)</f>
        <v>2.3210145005601399</v>
      </c>
      <c r="AQ26" s="49">
        <f>VLOOKUP($A26,'ADR Raw Data'!$B$6:$BE$43,'ADR Raw Data'!AC$1,FALSE)</f>
        <v>0.664119780359682</v>
      </c>
      <c r="AR26" s="50">
        <f>VLOOKUP($A26,'ADR Raw Data'!$B$6:$BE$43,'ADR Raw Data'!AE$1,FALSE)</f>
        <v>-0.82423814526477102</v>
      </c>
      <c r="AS26" s="40"/>
      <c r="AT26" s="51">
        <f>VLOOKUP($A26,'RevPAR Raw Data'!$B$6:$BE$43,'RevPAR Raw Data'!G$1,FALSE)</f>
        <v>43.3643176134333</v>
      </c>
      <c r="AU26" s="52">
        <f>VLOOKUP($A26,'RevPAR Raw Data'!$B$6:$BE$43,'RevPAR Raw Data'!H$1,FALSE)</f>
        <v>51.906187924258603</v>
      </c>
      <c r="AV26" s="52">
        <f>VLOOKUP($A26,'RevPAR Raw Data'!$B$6:$BE$43,'RevPAR Raw Data'!I$1,FALSE)</f>
        <v>53.709533762057802</v>
      </c>
      <c r="AW26" s="52">
        <f>VLOOKUP($A26,'RevPAR Raw Data'!$B$6:$BE$43,'RevPAR Raw Data'!J$1,FALSE)</f>
        <v>60.441559485530497</v>
      </c>
      <c r="AX26" s="52">
        <f>VLOOKUP($A26,'RevPAR Raw Data'!$B$6:$BE$43,'RevPAR Raw Data'!K$1,FALSE)</f>
        <v>71.014138978206503</v>
      </c>
      <c r="AY26" s="53">
        <f>VLOOKUP($A26,'RevPAR Raw Data'!$B$6:$BE$43,'RevPAR Raw Data'!L$1,FALSE)</f>
        <v>56.087147552697303</v>
      </c>
      <c r="AZ26" s="52">
        <f>VLOOKUP($A26,'RevPAR Raw Data'!$B$6:$BE$43,'RevPAR Raw Data'!N$1,FALSE)</f>
        <v>134.17391925687701</v>
      </c>
      <c r="BA26" s="52">
        <f>VLOOKUP($A26,'RevPAR Raw Data'!$B$6:$BE$43,'RevPAR Raw Data'!O$1,FALSE)</f>
        <v>160.53860128617299</v>
      </c>
      <c r="BB26" s="53">
        <f>VLOOKUP($A26,'RevPAR Raw Data'!$B$6:$BE$43,'RevPAR Raw Data'!P$1,FALSE)</f>
        <v>147.356260271525</v>
      </c>
      <c r="BC26" s="54">
        <f>VLOOKUP($A26,'RevPAR Raw Data'!$B$6:$BE$43,'RevPAR Raw Data'!R$1,FALSE)</f>
        <v>82.164036900933993</v>
      </c>
      <c r="BE26" s="47">
        <f>VLOOKUP($A26,'RevPAR Raw Data'!$B$6:$BE$43,'RevPAR Raw Data'!T$1,FALSE)</f>
        <v>-6.0831285718008603</v>
      </c>
      <c r="BF26" s="48">
        <f>VLOOKUP($A26,'RevPAR Raw Data'!$B$6:$BE$43,'RevPAR Raw Data'!U$1,FALSE)</f>
        <v>-11.421781539169601</v>
      </c>
      <c r="BG26" s="48">
        <f>VLOOKUP($A26,'RevPAR Raw Data'!$B$6:$BE$43,'RevPAR Raw Data'!V$1,FALSE)</f>
        <v>-19.381677560237499</v>
      </c>
      <c r="BH26" s="48">
        <f>VLOOKUP($A26,'RevPAR Raw Data'!$B$6:$BE$43,'RevPAR Raw Data'!W$1,FALSE)</f>
        <v>-15.233774297904199</v>
      </c>
      <c r="BI26" s="48">
        <f>VLOOKUP($A26,'RevPAR Raw Data'!$B$6:$BE$43,'RevPAR Raw Data'!X$1,FALSE)</f>
        <v>-11.7208268408612</v>
      </c>
      <c r="BJ26" s="49">
        <f>VLOOKUP($A26,'RevPAR Raw Data'!$B$6:$BE$43,'RevPAR Raw Data'!Y$1,FALSE)</f>
        <v>-13.2156361754835</v>
      </c>
      <c r="BK26" s="48">
        <f>VLOOKUP($A26,'RevPAR Raw Data'!$B$6:$BE$43,'RevPAR Raw Data'!AA$1,FALSE)</f>
        <v>-7.1904277301337904</v>
      </c>
      <c r="BL26" s="48">
        <f>VLOOKUP($A26,'RevPAR Raw Data'!$B$6:$BE$43,'RevPAR Raw Data'!AB$1,FALSE)</f>
        <v>5.3473652241642</v>
      </c>
      <c r="BM26" s="49">
        <f>VLOOKUP($A26,'RevPAR Raw Data'!$B$6:$BE$43,'RevPAR Raw Data'!AC$1,FALSE)</f>
        <v>-0.75643350776113105</v>
      </c>
      <c r="BN26" s="50">
        <f>VLOOKUP($A26,'RevPAR Raw Data'!$B$6:$BE$43,'RevPAR Raw Data'!AE$1,FALSE)</f>
        <v>-7.2490630068982602</v>
      </c>
    </row>
    <row r="27" spans="1:66" x14ac:dyDescent="0.45">
      <c r="A27" s="63" t="s">
        <v>47</v>
      </c>
      <c r="B27" s="47">
        <f>VLOOKUP($A27,'Occupancy Raw Data'!$B$8:$BE$45,'Occupancy Raw Data'!G$3,FALSE)</f>
        <v>53.579844118180098</v>
      </c>
      <c r="C27" s="48">
        <f>VLOOKUP($A27,'Occupancy Raw Data'!$B$8:$BE$45,'Occupancy Raw Data'!H$3,FALSE)</f>
        <v>66.449157150625297</v>
      </c>
      <c r="D27" s="48">
        <f>VLOOKUP($A27,'Occupancy Raw Data'!$B$8:$BE$45,'Occupancy Raw Data'!I$3,FALSE)</f>
        <v>73.155700561899494</v>
      </c>
      <c r="E27" s="48">
        <f>VLOOKUP($A27,'Occupancy Raw Data'!$B$8:$BE$45,'Occupancy Raw Data'!J$3,FALSE)</f>
        <v>74.913902483233599</v>
      </c>
      <c r="F27" s="48">
        <f>VLOOKUP($A27,'Occupancy Raw Data'!$B$8:$BE$45,'Occupancy Raw Data'!K$3,FALSE)</f>
        <v>77.433387710712296</v>
      </c>
      <c r="G27" s="49">
        <f>VLOOKUP($A27,'Occupancy Raw Data'!$B$8:$BE$45,'Occupancy Raw Data'!L$3,FALSE)</f>
        <v>69.106398404930204</v>
      </c>
      <c r="H27" s="48">
        <f>VLOOKUP($A27,'Occupancy Raw Data'!$B$8:$BE$45,'Occupancy Raw Data'!N$3,FALSE)</f>
        <v>77.705274605764004</v>
      </c>
      <c r="I27" s="48">
        <f>VLOOKUP($A27,'Occupancy Raw Data'!$B$8:$BE$45,'Occupancy Raw Data'!O$3,FALSE)</f>
        <v>85.499365597244804</v>
      </c>
      <c r="J27" s="49">
        <f>VLOOKUP($A27,'Occupancy Raw Data'!$B$8:$BE$45,'Occupancy Raw Data'!P$3,FALSE)</f>
        <v>81.602320101504404</v>
      </c>
      <c r="K27" s="50">
        <f>VLOOKUP($A27,'Occupancy Raw Data'!$B$8:$BE$45,'Occupancy Raw Data'!R$3,FALSE)</f>
        <v>72.676661746808506</v>
      </c>
      <c r="M27" s="47">
        <f>VLOOKUP($A27,'Occupancy Raw Data'!$B$8:$BE$45,'Occupancy Raw Data'!T$3,FALSE)</f>
        <v>12.3391385648845</v>
      </c>
      <c r="N27" s="48">
        <f>VLOOKUP($A27,'Occupancy Raw Data'!$B$8:$BE$45,'Occupancy Raw Data'!U$3,FALSE)</f>
        <v>13.680273033905101</v>
      </c>
      <c r="O27" s="48">
        <f>VLOOKUP($A27,'Occupancy Raw Data'!$B$8:$BE$45,'Occupancy Raw Data'!V$3,FALSE)</f>
        <v>12.122468259485199</v>
      </c>
      <c r="P27" s="48">
        <f>VLOOKUP($A27,'Occupancy Raw Data'!$B$8:$BE$45,'Occupancy Raw Data'!W$3,FALSE)</f>
        <v>8.0224139055642905</v>
      </c>
      <c r="Q27" s="48">
        <f>VLOOKUP($A27,'Occupancy Raw Data'!$B$8:$BE$45,'Occupancy Raw Data'!X$3,FALSE)</f>
        <v>16.343106279595599</v>
      </c>
      <c r="R27" s="49">
        <f>VLOOKUP($A27,'Occupancy Raw Data'!$B$8:$BE$45,'Occupancy Raw Data'!Y$3,FALSE)</f>
        <v>12.4412472342095</v>
      </c>
      <c r="S27" s="48">
        <f>VLOOKUP($A27,'Occupancy Raw Data'!$B$8:$BE$45,'Occupancy Raw Data'!AA$3,FALSE)</f>
        <v>-6.1505162639517597</v>
      </c>
      <c r="T27" s="48">
        <f>VLOOKUP($A27,'Occupancy Raw Data'!$B$8:$BE$45,'Occupancy Raw Data'!AB$3,FALSE)</f>
        <v>-6.74898122424617E-2</v>
      </c>
      <c r="U27" s="49">
        <f>VLOOKUP($A27,'Occupancy Raw Data'!$B$8:$BE$45,'Occupancy Raw Data'!AC$3,FALSE)</f>
        <v>-3.0591525101214798</v>
      </c>
      <c r="V27" s="50">
        <f>VLOOKUP($A27,'Occupancy Raw Data'!$B$8:$BE$45,'Occupancy Raw Data'!AE$3,FALSE)</f>
        <v>6.9549844373469201</v>
      </c>
      <c r="X27" s="51">
        <f>VLOOKUP($A27,'ADR Raw Data'!$B$6:$BE$43,'ADR Raw Data'!G$1,FALSE)</f>
        <v>96.821116373477594</v>
      </c>
      <c r="Y27" s="52">
        <f>VLOOKUP($A27,'ADR Raw Data'!$B$6:$BE$43,'ADR Raw Data'!H$1,FALSE)</f>
        <v>101.41451172940501</v>
      </c>
      <c r="Z27" s="52">
        <f>VLOOKUP($A27,'ADR Raw Data'!$B$6:$BE$43,'ADR Raw Data'!I$1,FALSE)</f>
        <v>111.043059960356</v>
      </c>
      <c r="AA27" s="52">
        <f>VLOOKUP($A27,'ADR Raw Data'!$B$6:$BE$43,'ADR Raw Data'!J$1,FALSE)</f>
        <v>112.35124606823101</v>
      </c>
      <c r="AB27" s="52">
        <f>VLOOKUP($A27,'ADR Raw Data'!$B$6:$BE$43,'ADR Raw Data'!K$1,FALSE)</f>
        <v>112.505423689138</v>
      </c>
      <c r="AC27" s="53">
        <f>VLOOKUP($A27,'ADR Raw Data'!$B$6:$BE$43,'ADR Raw Data'!L$1,FALSE)</f>
        <v>107.597412789172</v>
      </c>
      <c r="AD27" s="52">
        <f>VLOOKUP($A27,'ADR Raw Data'!$B$6:$BE$43,'ADR Raw Data'!N$1,FALSE)</f>
        <v>116.66755773268</v>
      </c>
      <c r="AE27" s="52">
        <f>VLOOKUP($A27,'ADR Raw Data'!$B$6:$BE$43,'ADR Raw Data'!O$1,FALSE)</f>
        <v>126.082069111723</v>
      </c>
      <c r="AF27" s="53">
        <f>VLOOKUP($A27,'ADR Raw Data'!$B$6:$BE$43,'ADR Raw Data'!P$1,FALSE)</f>
        <v>121.599615726343</v>
      </c>
      <c r="AG27" s="54">
        <f>VLOOKUP($A27,'ADR Raw Data'!$B$6:$BE$43,'ADR Raw Data'!R$1,FALSE)</f>
        <v>112.08937257277201</v>
      </c>
      <c r="AI27" s="47">
        <f>VLOOKUP($A27,'ADR Raw Data'!$B$6:$BE$43,'ADR Raw Data'!T$1,FALSE)</f>
        <v>5.3603048094884898</v>
      </c>
      <c r="AJ27" s="48">
        <f>VLOOKUP($A27,'ADR Raw Data'!$B$6:$BE$43,'ADR Raw Data'!U$1,FALSE)</f>
        <v>6.0253670954385896</v>
      </c>
      <c r="AK27" s="48">
        <f>VLOOKUP($A27,'ADR Raw Data'!$B$6:$BE$43,'ADR Raw Data'!V$1,FALSE)</f>
        <v>7.1123990293283104</v>
      </c>
      <c r="AL27" s="48">
        <f>VLOOKUP($A27,'ADR Raw Data'!$B$6:$BE$43,'ADR Raw Data'!W$1,FALSE)</f>
        <v>8.1206859286967106</v>
      </c>
      <c r="AM27" s="48">
        <f>VLOOKUP($A27,'ADR Raw Data'!$B$6:$BE$43,'ADR Raw Data'!X$1,FALSE)</f>
        <v>15.295486733394601</v>
      </c>
      <c r="AN27" s="49">
        <f>VLOOKUP($A27,'ADR Raw Data'!$B$6:$BE$43,'ADR Raw Data'!Y$1,FALSE)</f>
        <v>8.6261560717961192</v>
      </c>
      <c r="AO27" s="48">
        <f>VLOOKUP($A27,'ADR Raw Data'!$B$6:$BE$43,'ADR Raw Data'!AA$1,FALSE)</f>
        <v>-5.4908799220887401</v>
      </c>
      <c r="AP27" s="48">
        <f>VLOOKUP($A27,'ADR Raw Data'!$B$6:$BE$43,'ADR Raw Data'!AB$1,FALSE)</f>
        <v>-1.2575173041304999</v>
      </c>
      <c r="AQ27" s="49">
        <f>VLOOKUP($A27,'ADR Raw Data'!$B$6:$BE$43,'ADR Raw Data'!AC$1,FALSE)</f>
        <v>-3.1862179202879299</v>
      </c>
      <c r="AR27" s="50">
        <f>VLOOKUP($A27,'ADR Raw Data'!$B$6:$BE$43,'ADR Raw Data'!AE$1,FALSE)</f>
        <v>3.35613896049676</v>
      </c>
      <c r="AS27" s="40"/>
      <c r="AT27" s="51">
        <f>VLOOKUP($A27,'RevPAR Raw Data'!$B$6:$BE$43,'RevPAR Raw Data'!G$1,FALSE)</f>
        <v>51.876603226391097</v>
      </c>
      <c r="AU27" s="52">
        <f>VLOOKUP($A27,'RevPAR Raw Data'!$B$6:$BE$43,'RevPAR Raw Data'!H$1,FALSE)</f>
        <v>67.3890882726119</v>
      </c>
      <c r="AV27" s="52">
        <f>VLOOKUP($A27,'RevPAR Raw Data'!$B$6:$BE$43,'RevPAR Raw Data'!I$1,FALSE)</f>
        <v>81.234328439369193</v>
      </c>
      <c r="AW27" s="52">
        <f>VLOOKUP($A27,'RevPAR Raw Data'!$B$6:$BE$43,'RevPAR Raw Data'!J$1,FALSE)</f>
        <v>84.166702918252597</v>
      </c>
      <c r="AX27" s="52">
        <f>VLOOKUP($A27,'RevPAR Raw Data'!$B$6:$BE$43,'RevPAR Raw Data'!K$1,FALSE)</f>
        <v>87.116760920790199</v>
      </c>
      <c r="AY27" s="53">
        <f>VLOOKUP($A27,'RevPAR Raw Data'!$B$6:$BE$43,'RevPAR Raw Data'!L$1,FALSE)</f>
        <v>74.356696755483</v>
      </c>
      <c r="AZ27" s="52">
        <f>VLOOKUP($A27,'RevPAR Raw Data'!$B$6:$BE$43,'RevPAR Raw Data'!N$1,FALSE)</f>
        <v>90.656846112017405</v>
      </c>
      <c r="BA27" s="52">
        <f>VLOOKUP($A27,'RevPAR Raw Data'!$B$6:$BE$43,'RevPAR Raw Data'!O$1,FALSE)</f>
        <v>107.799369222403</v>
      </c>
      <c r="BB27" s="53">
        <f>VLOOKUP($A27,'RevPAR Raw Data'!$B$6:$BE$43,'RevPAR Raw Data'!P$1,FALSE)</f>
        <v>99.228107667210395</v>
      </c>
      <c r="BC27" s="54">
        <f>VLOOKUP($A27,'RevPAR Raw Data'!$B$6:$BE$43,'RevPAR Raw Data'!R$1,FALSE)</f>
        <v>81.462814158833694</v>
      </c>
      <c r="BE27" s="47">
        <f>VLOOKUP($A27,'RevPAR Raw Data'!$B$6:$BE$43,'RevPAR Raw Data'!T$1,FALSE)</f>
        <v>18.3608588123159</v>
      </c>
      <c r="BF27" s="48">
        <f>VLOOKUP($A27,'RevPAR Raw Data'!$B$6:$BE$43,'RevPAR Raw Data'!U$1,FALSE)</f>
        <v>20.529926799294799</v>
      </c>
      <c r="BG27" s="48">
        <f>VLOOKUP($A27,'RevPAR Raw Data'!$B$6:$BE$43,'RevPAR Raw Data'!V$1,FALSE)</f>
        <v>20.097065603631801</v>
      </c>
      <c r="BH27" s="48">
        <f>VLOOKUP($A27,'RevPAR Raw Data'!$B$6:$BE$43,'RevPAR Raw Data'!W$1,FALSE)</f>
        <v>16.794574871431902</v>
      </c>
      <c r="BI27" s="48">
        <f>VLOOKUP($A27,'RevPAR Raw Data'!$B$6:$BE$43,'RevPAR Raw Data'!X$1,FALSE)</f>
        <v>34.1383506658103</v>
      </c>
      <c r="BJ27" s="49">
        <f>VLOOKUP($A27,'RevPAR Raw Data'!$B$6:$BE$43,'RevPAR Raw Data'!Y$1,FALSE)</f>
        <v>22.140604709706601</v>
      </c>
      <c r="BK27" s="48">
        <f>VLOOKUP($A27,'RevPAR Raw Data'!$B$6:$BE$43,'RevPAR Raw Data'!AA$1,FALSE)</f>
        <v>-11.303678723398299</v>
      </c>
      <c r="BL27" s="48">
        <f>VLOOKUP($A27,'RevPAR Raw Data'!$B$6:$BE$43,'RevPAR Raw Data'!AB$1,FALSE)</f>
        <v>-1.3241584203054799</v>
      </c>
      <c r="BM27" s="49">
        <f>VLOOKUP($A27,'RevPAR Raw Data'!$B$6:$BE$43,'RevPAR Raw Data'!AC$1,FALSE)</f>
        <v>-6.1478991649229897</v>
      </c>
      <c r="BN27" s="50">
        <f>VLOOKUP($A27,'RevPAR Raw Data'!$B$6:$BE$43,'RevPAR Raw Data'!AE$1,FALSE)</f>
        <v>10.5445423402419</v>
      </c>
    </row>
    <row r="28" spans="1:66" x14ac:dyDescent="0.45">
      <c r="A28" s="63" t="s">
        <v>48</v>
      </c>
      <c r="B28" s="47">
        <f>VLOOKUP($A28,'Occupancy Raw Data'!$B$8:$BE$45,'Occupancy Raw Data'!G$3,FALSE)</f>
        <v>54.564411492122296</v>
      </c>
      <c r="C28" s="48">
        <f>VLOOKUP($A28,'Occupancy Raw Data'!$B$8:$BE$45,'Occupancy Raw Data'!H$3,FALSE)</f>
        <v>70.2734012974976</v>
      </c>
      <c r="D28" s="48">
        <f>VLOOKUP($A28,'Occupancy Raw Data'!$B$8:$BE$45,'Occupancy Raw Data'!I$3,FALSE)</f>
        <v>68.952734012974901</v>
      </c>
      <c r="E28" s="48">
        <f>VLOOKUP($A28,'Occupancy Raw Data'!$B$8:$BE$45,'Occupancy Raw Data'!J$3,FALSE)</f>
        <v>69.995366079703402</v>
      </c>
      <c r="F28" s="48">
        <f>VLOOKUP($A28,'Occupancy Raw Data'!$B$8:$BE$45,'Occupancy Raw Data'!K$3,FALSE)</f>
        <v>91.682113067655195</v>
      </c>
      <c r="G28" s="49">
        <f>VLOOKUP($A28,'Occupancy Raw Data'!$B$8:$BE$45,'Occupancy Raw Data'!L$3,FALSE)</f>
        <v>71.093605189990697</v>
      </c>
      <c r="H28" s="48">
        <f>VLOOKUP($A28,'Occupancy Raw Data'!$B$8:$BE$45,'Occupancy Raw Data'!N$3,FALSE)</f>
        <v>88.577386468952696</v>
      </c>
      <c r="I28" s="48">
        <f>VLOOKUP($A28,'Occupancy Raw Data'!$B$8:$BE$45,'Occupancy Raw Data'!O$3,FALSE)</f>
        <v>92.469879518072204</v>
      </c>
      <c r="J28" s="49">
        <f>VLOOKUP($A28,'Occupancy Raw Data'!$B$8:$BE$45,'Occupancy Raw Data'!P$3,FALSE)</f>
        <v>90.523632993512507</v>
      </c>
      <c r="K28" s="50">
        <f>VLOOKUP($A28,'Occupancy Raw Data'!$B$8:$BE$45,'Occupancy Raw Data'!R$3,FALSE)</f>
        <v>76.645041705282594</v>
      </c>
      <c r="M28" s="47">
        <f>VLOOKUP($A28,'Occupancy Raw Data'!$B$8:$BE$45,'Occupancy Raw Data'!T$3,FALSE)</f>
        <v>5.2598917027812799</v>
      </c>
      <c r="N28" s="48">
        <f>VLOOKUP($A28,'Occupancy Raw Data'!$B$8:$BE$45,'Occupancy Raw Data'!U$3,FALSE)</f>
        <v>12.166136741691</v>
      </c>
      <c r="O28" s="48">
        <f>VLOOKUP($A28,'Occupancy Raw Data'!$B$8:$BE$45,'Occupancy Raw Data'!V$3,FALSE)</f>
        <v>13.6278543699552</v>
      </c>
      <c r="P28" s="48">
        <f>VLOOKUP($A28,'Occupancy Raw Data'!$B$8:$BE$45,'Occupancy Raw Data'!W$3,FALSE)</f>
        <v>6.1000930115418202</v>
      </c>
      <c r="Q28" s="48">
        <f>VLOOKUP($A28,'Occupancy Raw Data'!$B$8:$BE$45,'Occupancy Raw Data'!X$3,FALSE)</f>
        <v>17.372031210170601</v>
      </c>
      <c r="R28" s="49">
        <f>VLOOKUP($A28,'Occupancy Raw Data'!$B$8:$BE$45,'Occupancy Raw Data'!Y$3,FALSE)</f>
        <v>11.342840780729</v>
      </c>
      <c r="S28" s="48">
        <f>VLOOKUP($A28,'Occupancy Raw Data'!$B$8:$BE$45,'Occupancy Raw Data'!AA$3,FALSE)</f>
        <v>-3.43049670641838</v>
      </c>
      <c r="T28" s="48">
        <f>VLOOKUP($A28,'Occupancy Raw Data'!$B$8:$BE$45,'Occupancy Raw Data'!AB$3,FALSE)</f>
        <v>-1.1795534901898499</v>
      </c>
      <c r="U28" s="49">
        <f>VLOOKUP($A28,'Occupancy Raw Data'!$B$8:$BE$45,'Occupancy Raw Data'!AC$3,FALSE)</f>
        <v>-2.2937905468025899</v>
      </c>
      <c r="V28" s="50">
        <f>VLOOKUP($A28,'Occupancy Raw Data'!$B$8:$BE$45,'Occupancy Raw Data'!AE$3,FALSE)</f>
        <v>6.3347739859115002</v>
      </c>
      <c r="X28" s="51">
        <f>VLOOKUP($A28,'ADR Raw Data'!$B$6:$BE$43,'ADR Raw Data'!G$1,FALSE)</f>
        <v>145.539265392781</v>
      </c>
      <c r="Y28" s="52">
        <f>VLOOKUP($A28,'ADR Raw Data'!$B$6:$BE$43,'ADR Raw Data'!H$1,FALSE)</f>
        <v>144.49485657764501</v>
      </c>
      <c r="Z28" s="52">
        <f>VLOOKUP($A28,'ADR Raw Data'!$B$6:$BE$43,'ADR Raw Data'!I$1,FALSE)</f>
        <v>141.01272849462299</v>
      </c>
      <c r="AA28" s="52">
        <f>VLOOKUP($A28,'ADR Raw Data'!$B$6:$BE$43,'ADR Raw Data'!J$1,FALSE)</f>
        <v>151.12412115193601</v>
      </c>
      <c r="AB28" s="52">
        <f>VLOOKUP($A28,'ADR Raw Data'!$B$6:$BE$43,'ADR Raw Data'!K$1,FALSE)</f>
        <v>213.429631033611</v>
      </c>
      <c r="AC28" s="53">
        <f>VLOOKUP($A28,'ADR Raw Data'!$B$6:$BE$43,'ADR Raw Data'!L$1,FALSE)</f>
        <v>163.064709294746</v>
      </c>
      <c r="AD28" s="52">
        <f>VLOOKUP($A28,'ADR Raw Data'!$B$6:$BE$43,'ADR Raw Data'!N$1,FALSE)</f>
        <v>311.08169500392302</v>
      </c>
      <c r="AE28" s="52">
        <f>VLOOKUP($A28,'ADR Raw Data'!$B$6:$BE$43,'ADR Raw Data'!O$1,FALSE)</f>
        <v>330.57653470308099</v>
      </c>
      <c r="AF28" s="53">
        <f>VLOOKUP($A28,'ADR Raw Data'!$B$6:$BE$43,'ADR Raw Data'!P$1,FALSE)</f>
        <v>321.038683132838</v>
      </c>
      <c r="AG28" s="54">
        <f>VLOOKUP($A28,'ADR Raw Data'!$B$6:$BE$43,'ADR Raw Data'!R$1,FALSE)</f>
        <v>216.37307997927101</v>
      </c>
      <c r="AI28" s="47">
        <f>VLOOKUP($A28,'ADR Raw Data'!$B$6:$BE$43,'ADR Raw Data'!T$1,FALSE)</f>
        <v>5.4291887216964598</v>
      </c>
      <c r="AJ28" s="48">
        <f>VLOOKUP($A28,'ADR Raw Data'!$B$6:$BE$43,'ADR Raw Data'!U$1,FALSE)</f>
        <v>10.1478285758052</v>
      </c>
      <c r="AK28" s="48">
        <f>VLOOKUP($A28,'ADR Raw Data'!$B$6:$BE$43,'ADR Raw Data'!V$1,FALSE)</f>
        <v>9.4550198755442292</v>
      </c>
      <c r="AL28" s="48">
        <f>VLOOKUP($A28,'ADR Raw Data'!$B$6:$BE$43,'ADR Raw Data'!W$1,FALSE)</f>
        <v>7.9330366355173201</v>
      </c>
      <c r="AM28" s="48">
        <f>VLOOKUP($A28,'ADR Raw Data'!$B$6:$BE$43,'ADR Raw Data'!X$1,FALSE)</f>
        <v>26.839326320129999</v>
      </c>
      <c r="AN28" s="49">
        <f>VLOOKUP($A28,'ADR Raw Data'!$B$6:$BE$43,'ADR Raw Data'!Y$1,FALSE)</f>
        <v>14.2317477854115</v>
      </c>
      <c r="AO28" s="48">
        <f>VLOOKUP($A28,'ADR Raw Data'!$B$6:$BE$43,'ADR Raw Data'!AA$1,FALSE)</f>
        <v>5.0463822748107203</v>
      </c>
      <c r="AP28" s="48">
        <f>VLOOKUP($A28,'ADR Raw Data'!$B$6:$BE$43,'ADR Raw Data'!AB$1,FALSE)</f>
        <v>2.8872617412916801</v>
      </c>
      <c r="AQ28" s="49">
        <f>VLOOKUP($A28,'ADR Raw Data'!$B$6:$BE$43,'ADR Raw Data'!AC$1,FALSE)</f>
        <v>3.94842415119051</v>
      </c>
      <c r="AR28" s="50">
        <f>VLOOKUP($A28,'ADR Raw Data'!$B$6:$BE$43,'ADR Raw Data'!AE$1,FALSE)</f>
        <v>6.19660100797533</v>
      </c>
      <c r="AS28" s="40"/>
      <c r="AT28" s="51">
        <f>VLOOKUP($A28,'RevPAR Raw Data'!$B$6:$BE$43,'RevPAR Raw Data'!G$1,FALSE)</f>
        <v>79.412643651529095</v>
      </c>
      <c r="AU28" s="52">
        <f>VLOOKUP($A28,'RevPAR Raw Data'!$B$6:$BE$43,'RevPAR Raw Data'!H$1,FALSE)</f>
        <v>101.541450417052</v>
      </c>
      <c r="AV28" s="52">
        <f>VLOOKUP($A28,'RevPAR Raw Data'!$B$6:$BE$43,'RevPAR Raw Data'!I$1,FALSE)</f>
        <v>97.232131603336398</v>
      </c>
      <c r="AW28" s="52">
        <f>VLOOKUP($A28,'RevPAR Raw Data'!$B$6:$BE$43,'RevPAR Raw Data'!J$1,FALSE)</f>
        <v>105.779881835032</v>
      </c>
      <c r="AX28" s="52">
        <f>VLOOKUP($A28,'RevPAR Raw Data'!$B$6:$BE$43,'RevPAR Raw Data'!K$1,FALSE)</f>
        <v>195.67679564411401</v>
      </c>
      <c r="AY28" s="53">
        <f>VLOOKUP($A28,'RevPAR Raw Data'!$B$6:$BE$43,'RevPAR Raw Data'!L$1,FALSE)</f>
        <v>115.92858063021301</v>
      </c>
      <c r="AZ28" s="52">
        <f>VLOOKUP($A28,'RevPAR Raw Data'!$B$6:$BE$43,'RevPAR Raw Data'!N$1,FALSE)</f>
        <v>275.54803521779399</v>
      </c>
      <c r="BA28" s="52">
        <f>VLOOKUP($A28,'RevPAR Raw Data'!$B$6:$BE$43,'RevPAR Raw Data'!O$1,FALSE)</f>
        <v>305.68372335495798</v>
      </c>
      <c r="BB28" s="53">
        <f>VLOOKUP($A28,'RevPAR Raw Data'!$B$6:$BE$43,'RevPAR Raw Data'!P$1,FALSE)</f>
        <v>290.61587928637601</v>
      </c>
      <c r="BC28" s="54">
        <f>VLOOKUP($A28,'RevPAR Raw Data'!$B$6:$BE$43,'RevPAR Raw Data'!R$1,FALSE)</f>
        <v>165.83923738911599</v>
      </c>
      <c r="BE28" s="47">
        <f>VLOOKUP($A28,'RevPAR Raw Data'!$B$6:$BE$43,'RevPAR Raw Data'!T$1,FALSE)</f>
        <v>10.974649871578499</v>
      </c>
      <c r="BF28" s="48">
        <f>VLOOKUP($A28,'RevPAR Raw Data'!$B$6:$BE$43,'RevPAR Raw Data'!U$1,FALSE)</f>
        <v>23.5485640183411</v>
      </c>
      <c r="BG28" s="48">
        <f>VLOOKUP($A28,'RevPAR Raw Data'!$B$6:$BE$43,'RevPAR Raw Data'!V$1,FALSE)</f>
        <v>24.371390584788902</v>
      </c>
      <c r="BH28" s="48">
        <f>VLOOKUP($A28,'RevPAR Raw Data'!$B$6:$BE$43,'RevPAR Raw Data'!W$1,FALSE)</f>
        <v>14.517052260465301</v>
      </c>
      <c r="BI28" s="48">
        <f>VLOOKUP($A28,'RevPAR Raw Data'!$B$6:$BE$43,'RevPAR Raw Data'!X$1,FALSE)</f>
        <v>48.873893675233198</v>
      </c>
      <c r="BJ28" s="49">
        <f>VLOOKUP($A28,'RevPAR Raw Data'!$B$6:$BE$43,'RevPAR Raw Data'!Y$1,FALSE)</f>
        <v>27.188873057754702</v>
      </c>
      <c r="BK28" s="48">
        <f>VLOOKUP($A28,'RevPAR Raw Data'!$B$6:$BE$43,'RevPAR Raw Data'!AA$1,FALSE)</f>
        <v>1.44276959066167</v>
      </c>
      <c r="BL28" s="48">
        <f>VLOOKUP($A28,'RevPAR Raw Data'!$B$6:$BE$43,'RevPAR Raw Data'!AB$1,FALSE)</f>
        <v>1.67365145446151</v>
      </c>
      <c r="BM28" s="49">
        <f>VLOOKUP($A28,'RevPAR Raw Data'!$B$6:$BE$43,'RevPAR Raw Data'!AC$1,FALSE)</f>
        <v>1.5640650244602301</v>
      </c>
      <c r="BN28" s="50">
        <f>VLOOKUP($A28,'RevPAR Raw Data'!$B$6:$BE$43,'RevPAR Raw Data'!AE$1,FALSE)</f>
        <v>12.9239156625507</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46.077117760905097</v>
      </c>
      <c r="C30" s="48">
        <f>VLOOKUP($A30,'Occupancy Raw Data'!$B$8:$BE$45,'Occupancy Raw Data'!H$3,FALSE)</f>
        <v>58.016971862438503</v>
      </c>
      <c r="D30" s="48">
        <f>VLOOKUP($A30,'Occupancy Raw Data'!$B$8:$BE$45,'Occupancy Raw Data'!I$3,FALSE)</f>
        <v>61.5602203364597</v>
      </c>
      <c r="E30" s="48">
        <f>VLOOKUP($A30,'Occupancy Raw Data'!$B$8:$BE$45,'Occupancy Raw Data'!J$3,FALSE)</f>
        <v>64.091112103617604</v>
      </c>
      <c r="F30" s="48">
        <f>VLOOKUP($A30,'Occupancy Raw Data'!$B$8:$BE$45,'Occupancy Raw Data'!K$3,FALSE)</f>
        <v>69.227333631085301</v>
      </c>
      <c r="G30" s="49">
        <f>VLOOKUP($A30,'Occupancy Raw Data'!$B$8:$BE$45,'Occupancy Raw Data'!L$3,FALSE)</f>
        <v>59.794551138901198</v>
      </c>
      <c r="H30" s="48">
        <f>VLOOKUP($A30,'Occupancy Raw Data'!$B$8:$BE$45,'Occupancy Raw Data'!N$3,FALSE)</f>
        <v>82.209319636742507</v>
      </c>
      <c r="I30" s="48">
        <f>VLOOKUP($A30,'Occupancy Raw Data'!$B$8:$BE$45,'Occupancy Raw Data'!O$3,FALSE)</f>
        <v>84.650885812118503</v>
      </c>
      <c r="J30" s="49">
        <f>VLOOKUP($A30,'Occupancy Raw Data'!$B$8:$BE$45,'Occupancy Raw Data'!P$3,FALSE)</f>
        <v>83.430102724430498</v>
      </c>
      <c r="K30" s="50">
        <f>VLOOKUP($A30,'Occupancy Raw Data'!$B$8:$BE$45,'Occupancy Raw Data'!R$3,FALSE)</f>
        <v>66.547565877623896</v>
      </c>
      <c r="M30" s="47">
        <f>VLOOKUP($A30,'Occupancy Raw Data'!$B$8:$BE$45,'Occupancy Raw Data'!T$3,FALSE)</f>
        <v>9.0669815914084602</v>
      </c>
      <c r="N30" s="48">
        <f>VLOOKUP($A30,'Occupancy Raw Data'!$B$8:$BE$45,'Occupancy Raw Data'!U$3,FALSE)</f>
        <v>4.7913088665166503</v>
      </c>
      <c r="O30" s="48">
        <f>VLOOKUP($A30,'Occupancy Raw Data'!$B$8:$BE$45,'Occupancy Raw Data'!V$3,FALSE)</f>
        <v>1.87974578767242</v>
      </c>
      <c r="P30" s="48">
        <f>VLOOKUP($A30,'Occupancy Raw Data'!$B$8:$BE$45,'Occupancy Raw Data'!W$3,FALSE)</f>
        <v>0.234394167157017</v>
      </c>
      <c r="Q30" s="48">
        <f>VLOOKUP($A30,'Occupancy Raw Data'!$B$8:$BE$45,'Occupancy Raw Data'!X$3,FALSE)</f>
        <v>-1.2022445277670699</v>
      </c>
      <c r="R30" s="49">
        <f>VLOOKUP($A30,'Occupancy Raw Data'!$B$8:$BE$45,'Occupancy Raw Data'!Y$3,FALSE)</f>
        <v>2.37169862432189</v>
      </c>
      <c r="S30" s="48">
        <f>VLOOKUP($A30,'Occupancy Raw Data'!$B$8:$BE$45,'Occupancy Raw Data'!AA$3,FALSE)</f>
        <v>-2.3773383203509502</v>
      </c>
      <c r="T30" s="48">
        <f>VLOOKUP($A30,'Occupancy Raw Data'!$B$8:$BE$45,'Occupancy Raw Data'!AB$3,FALSE)</f>
        <v>-2.1673264469445002</v>
      </c>
      <c r="U30" s="49">
        <f>VLOOKUP($A30,'Occupancy Raw Data'!$B$8:$BE$45,'Occupancy Raw Data'!AC$3,FALSE)</f>
        <v>-2.2709086980814401</v>
      </c>
      <c r="V30" s="50">
        <f>VLOOKUP($A30,'Occupancy Raw Data'!$B$8:$BE$45,'Occupancy Raw Data'!AE$3,FALSE)</f>
        <v>0.658874696032131</v>
      </c>
      <c r="X30" s="51">
        <f>VLOOKUP($A30,'ADR Raw Data'!$B$6:$BE$43,'ADR Raw Data'!G$1,FALSE)</f>
        <v>96.6276348949919</v>
      </c>
      <c r="Y30" s="52">
        <f>VLOOKUP($A30,'ADR Raw Data'!$B$6:$BE$43,'ADR Raw Data'!H$1,FALSE)</f>
        <v>101.720328457788</v>
      </c>
      <c r="Z30" s="52">
        <f>VLOOKUP($A30,'ADR Raw Data'!$B$6:$BE$43,'ADR Raw Data'!I$1,FALSE)</f>
        <v>106.055574365175</v>
      </c>
      <c r="AA30" s="52">
        <f>VLOOKUP($A30,'ADR Raw Data'!$B$6:$BE$43,'ADR Raw Data'!J$1,FALSE)</f>
        <v>104.086390243902</v>
      </c>
      <c r="AB30" s="52">
        <f>VLOOKUP($A30,'ADR Raw Data'!$B$6:$BE$43,'ADR Raw Data'!K$1,FALSE)</f>
        <v>116.49893763440799</v>
      </c>
      <c r="AC30" s="53">
        <f>VLOOKUP($A30,'ADR Raw Data'!$B$6:$BE$43,'ADR Raw Data'!L$1,FALSE)</f>
        <v>105.75731600438201</v>
      </c>
      <c r="AD30" s="52">
        <f>VLOOKUP($A30,'ADR Raw Data'!$B$6:$BE$43,'ADR Raw Data'!N$1,FALSE)</f>
        <v>158.063093082216</v>
      </c>
      <c r="AE30" s="52">
        <f>VLOOKUP($A30,'ADR Raw Data'!$B$6:$BE$43,'ADR Raw Data'!O$1,FALSE)</f>
        <v>159.45577383046</v>
      </c>
      <c r="AF30" s="53">
        <f>VLOOKUP($A30,'ADR Raw Data'!$B$6:$BE$43,'ADR Raw Data'!P$1,FALSE)</f>
        <v>158.769622591006</v>
      </c>
      <c r="AG30" s="54">
        <f>VLOOKUP($A30,'ADR Raw Data'!$B$6:$BE$43,'ADR Raw Data'!R$1,FALSE)</f>
        <v>124.746192074145</v>
      </c>
      <c r="AH30" s="65"/>
      <c r="AI30" s="47">
        <f>VLOOKUP($A30,'ADR Raw Data'!$B$6:$BE$43,'ADR Raw Data'!T$1,FALSE)</f>
        <v>2.3007676218503401</v>
      </c>
      <c r="AJ30" s="48">
        <f>VLOOKUP($A30,'ADR Raw Data'!$B$6:$BE$43,'ADR Raw Data'!U$1,FALSE)</f>
        <v>2.94982977107902</v>
      </c>
      <c r="AK30" s="48">
        <f>VLOOKUP($A30,'ADR Raw Data'!$B$6:$BE$43,'ADR Raw Data'!V$1,FALSE)</f>
        <v>4.9888750190826201</v>
      </c>
      <c r="AL30" s="48">
        <f>VLOOKUP($A30,'ADR Raw Data'!$B$6:$BE$43,'ADR Raw Data'!W$1,FALSE)</f>
        <v>1.17107378947894</v>
      </c>
      <c r="AM30" s="48">
        <f>VLOOKUP($A30,'ADR Raw Data'!$B$6:$BE$43,'ADR Raw Data'!X$1,FALSE)</f>
        <v>1.60293593125199</v>
      </c>
      <c r="AN30" s="49">
        <f>VLOOKUP($A30,'ADR Raw Data'!$B$6:$BE$43,'ADR Raw Data'!Y$1,FALSE)</f>
        <v>2.34902130925976</v>
      </c>
      <c r="AO30" s="48">
        <f>VLOOKUP($A30,'ADR Raw Data'!$B$6:$BE$43,'ADR Raw Data'!AA$1,FALSE)</f>
        <v>21.102008833641101</v>
      </c>
      <c r="AP30" s="48">
        <f>VLOOKUP($A30,'ADR Raw Data'!$B$6:$BE$43,'ADR Raw Data'!AB$1,FALSE)</f>
        <v>21.215170924770401</v>
      </c>
      <c r="AQ30" s="49">
        <f>VLOOKUP($A30,'ADR Raw Data'!$B$6:$BE$43,'ADR Raw Data'!AC$1,FALSE)</f>
        <v>21.1601495626191</v>
      </c>
      <c r="AR30" s="50">
        <f>VLOOKUP($A30,'ADR Raw Data'!$B$6:$BE$43,'ADR Raw Data'!AE$1,FALSE)</f>
        <v>9.8565923018702204</v>
      </c>
      <c r="AS30" s="40"/>
      <c r="AT30" s="51">
        <f>VLOOKUP($A30,'RevPAR Raw Data'!$B$6:$BE$43,'RevPAR Raw Data'!G$1,FALSE)</f>
        <v>44.523229120142901</v>
      </c>
      <c r="AU30" s="52">
        <f>VLOOKUP($A30,'RevPAR Raw Data'!$B$6:$BE$43,'RevPAR Raw Data'!H$1,FALSE)</f>
        <v>59.015054339735002</v>
      </c>
      <c r="AV30" s="52">
        <f>VLOOKUP($A30,'RevPAR Raw Data'!$B$6:$BE$43,'RevPAR Raw Data'!I$1,FALSE)</f>
        <v>65.288045258299803</v>
      </c>
      <c r="AW30" s="52">
        <f>VLOOKUP($A30,'RevPAR Raw Data'!$B$6:$BE$43,'RevPAR Raw Data'!J$1,FALSE)</f>
        <v>66.710125055828399</v>
      </c>
      <c r="AX30" s="52">
        <f>VLOOKUP($A30,'RevPAR Raw Data'!$B$6:$BE$43,'RevPAR Raw Data'!K$1,FALSE)</f>
        <v>80.649108232841996</v>
      </c>
      <c r="AY30" s="53">
        <f>VLOOKUP($A30,'RevPAR Raw Data'!$B$6:$BE$43,'RevPAR Raw Data'!L$1,FALSE)</f>
        <v>63.2371124013696</v>
      </c>
      <c r="AZ30" s="52">
        <f>VLOOKUP($A30,'RevPAR Raw Data'!$B$6:$BE$43,'RevPAR Raw Data'!N$1,FALSE)</f>
        <v>129.942593419681</v>
      </c>
      <c r="BA30" s="52">
        <f>VLOOKUP($A30,'RevPAR Raw Data'!$B$6:$BE$43,'RevPAR Raw Data'!O$1,FALSE)</f>
        <v>134.98072502605299</v>
      </c>
      <c r="BB30" s="53">
        <f>VLOOKUP($A30,'RevPAR Raw Data'!$B$6:$BE$43,'RevPAR Raw Data'!P$1,FALSE)</f>
        <v>132.46165922286701</v>
      </c>
      <c r="BC30" s="54">
        <f>VLOOKUP($A30,'RevPAR Raw Data'!$B$6:$BE$43,'RevPAR Raw Data'!R$1,FALSE)</f>
        <v>83.015554350368902</v>
      </c>
      <c r="BE30" s="47">
        <f>VLOOKUP($A30,'RevPAR Raw Data'!$B$6:$BE$43,'RevPAR Raw Data'!T$1,FALSE)</f>
        <v>11.576359389993</v>
      </c>
      <c r="BF30" s="48">
        <f>VLOOKUP($A30,'RevPAR Raw Data'!$B$6:$BE$43,'RevPAR Raw Data'!U$1,FALSE)</f>
        <v>7.8824740929645403</v>
      </c>
      <c r="BG30" s="48">
        <f>VLOOKUP($A30,'RevPAR Raw Data'!$B$6:$BE$43,'RevPAR Raw Data'!V$1,FALSE)</f>
        <v>6.9623989747785</v>
      </c>
      <c r="BH30" s="48">
        <f>VLOOKUP($A30,'RevPAR Raw Data'!$B$6:$BE$43,'RevPAR Raw Data'!W$1,FALSE)</f>
        <v>1.4082128852916</v>
      </c>
      <c r="BI30" s="48">
        <f>VLOOKUP($A30,'RevPAR Raw Data'!$B$6:$BE$43,'RevPAR Raw Data'!X$1,FALSE)</f>
        <v>0.381420193967832</v>
      </c>
      <c r="BJ30" s="49">
        <f>VLOOKUP($A30,'RevPAR Raw Data'!$B$6:$BE$43,'RevPAR Raw Data'!Y$1,FALSE)</f>
        <v>4.7764316396583997</v>
      </c>
      <c r="BK30" s="48">
        <f>VLOOKUP($A30,'RevPAR Raw Data'!$B$6:$BE$43,'RevPAR Raw Data'!AA$1,FALSE)</f>
        <v>18.223004370924102</v>
      </c>
      <c r="BL30" s="48">
        <f>VLOOKUP($A30,'RevPAR Raw Data'!$B$6:$BE$43,'RevPAR Raw Data'!AB$1,FALSE)</f>
        <v>18.588042467608901</v>
      </c>
      <c r="BM30" s="49">
        <f>VLOOKUP($A30,'RevPAR Raw Data'!$B$6:$BE$43,'RevPAR Raw Data'!AC$1,FALSE)</f>
        <v>18.408713187593101</v>
      </c>
      <c r="BN30" s="50">
        <f>VLOOKUP($A30,'RevPAR Raw Data'!$B$6:$BE$43,'RevPAR Raw Data'!AE$1,FALSE)</f>
        <v>10.580409590470399</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47.177687969090002</v>
      </c>
      <c r="C32" s="48">
        <f>VLOOKUP($A32,'Occupancy Raw Data'!$B$8:$BE$45,'Occupancy Raw Data'!H$3,FALSE)</f>
        <v>58.626815295110298</v>
      </c>
      <c r="D32" s="48">
        <f>VLOOKUP($A32,'Occupancy Raw Data'!$B$8:$BE$45,'Occupancy Raw Data'!I$3,FALSE)</f>
        <v>65.4705333747834</v>
      </c>
      <c r="E32" s="48">
        <f>VLOOKUP($A32,'Occupancy Raw Data'!$B$8:$BE$45,'Occupancy Raw Data'!J$3,FALSE)</f>
        <v>64.733312608251495</v>
      </c>
      <c r="F32" s="48">
        <f>VLOOKUP($A32,'Occupancy Raw Data'!$B$8:$BE$45,'Occupancy Raw Data'!K$3,FALSE)</f>
        <v>60.452102855620097</v>
      </c>
      <c r="G32" s="49">
        <f>VLOOKUP($A32,'Occupancy Raw Data'!$B$8:$BE$45,'Occupancy Raw Data'!L$3,FALSE)</f>
        <v>59.2920904205711</v>
      </c>
      <c r="H32" s="48">
        <f>VLOOKUP($A32,'Occupancy Raw Data'!$B$8:$BE$45,'Occupancy Raw Data'!N$3,FALSE)</f>
        <v>70.990806945863099</v>
      </c>
      <c r="I32" s="48">
        <f>VLOOKUP($A32,'Occupancy Raw Data'!$B$8:$BE$45,'Occupancy Raw Data'!O$3,FALSE)</f>
        <v>77.719056712705907</v>
      </c>
      <c r="J32" s="49">
        <f>VLOOKUP($A32,'Occupancy Raw Data'!$B$8:$BE$45,'Occupancy Raw Data'!P$3,FALSE)</f>
        <v>74.354931829284496</v>
      </c>
      <c r="K32" s="50">
        <f>VLOOKUP($A32,'Occupancy Raw Data'!$B$8:$BE$45,'Occupancy Raw Data'!R$3,FALSE)</f>
        <v>63.5957593944892</v>
      </c>
      <c r="M32" s="47">
        <f>VLOOKUP($A32,'Occupancy Raw Data'!$B$8:$BE$45,'Occupancy Raw Data'!T$3,FALSE)</f>
        <v>-4.9889644690720196</v>
      </c>
      <c r="N32" s="48">
        <f>VLOOKUP($A32,'Occupancy Raw Data'!$B$8:$BE$45,'Occupancy Raw Data'!U$3,FALSE)</f>
        <v>-5.1944920198780498</v>
      </c>
      <c r="O32" s="48">
        <f>VLOOKUP($A32,'Occupancy Raw Data'!$B$8:$BE$45,'Occupancy Raw Data'!V$3,FALSE)</f>
        <v>2.6804710655470099</v>
      </c>
      <c r="P32" s="48">
        <f>VLOOKUP($A32,'Occupancy Raw Data'!$B$8:$BE$45,'Occupancy Raw Data'!W$3,FALSE)</f>
        <v>-0.77011923576442898</v>
      </c>
      <c r="Q32" s="48">
        <f>VLOOKUP($A32,'Occupancy Raw Data'!$B$8:$BE$45,'Occupancy Raw Data'!X$3,FALSE)</f>
        <v>-4.6810480233151699</v>
      </c>
      <c r="R32" s="49">
        <f>VLOOKUP($A32,'Occupancy Raw Data'!$B$8:$BE$45,'Occupancy Raw Data'!Y$3,FALSE)</f>
        <v>-2.45187406367753</v>
      </c>
      <c r="S32" s="48">
        <f>VLOOKUP($A32,'Occupancy Raw Data'!$B$8:$BE$45,'Occupancy Raw Data'!AA$3,FALSE)</f>
        <v>-12.753009813642301</v>
      </c>
      <c r="T32" s="48">
        <f>VLOOKUP($A32,'Occupancy Raw Data'!$B$8:$BE$45,'Occupancy Raw Data'!AB$3,FALSE)</f>
        <v>-12.147782919625801</v>
      </c>
      <c r="U32" s="49">
        <f>VLOOKUP($A32,'Occupancy Raw Data'!$B$8:$BE$45,'Occupancy Raw Data'!AC$3,FALSE)</f>
        <v>-12.4377488811443</v>
      </c>
      <c r="V32" s="50">
        <f>VLOOKUP($A32,'Occupancy Raw Data'!$B$8:$BE$45,'Occupancy Raw Data'!AE$3,FALSE)</f>
        <v>-6.0317177615426099</v>
      </c>
      <c r="X32" s="51">
        <f>VLOOKUP($A32,'ADR Raw Data'!$B$6:$BE$43,'ADR Raw Data'!G$1,FALSE)</f>
        <v>99.4187639932222</v>
      </c>
      <c r="Y32" s="52">
        <f>VLOOKUP($A32,'ADR Raw Data'!$B$6:$BE$43,'ADR Raw Data'!H$1,FALSE)</f>
        <v>107.32733590637</v>
      </c>
      <c r="Z32" s="52">
        <f>VLOOKUP($A32,'ADR Raw Data'!$B$6:$BE$43,'ADR Raw Data'!I$1,FALSE)</f>
        <v>113.285246445529</v>
      </c>
      <c r="AA32" s="52">
        <f>VLOOKUP($A32,'ADR Raw Data'!$B$6:$BE$43,'ADR Raw Data'!J$1,FALSE)</f>
        <v>109.20627765504901</v>
      </c>
      <c r="AB32" s="52">
        <f>VLOOKUP($A32,'ADR Raw Data'!$B$6:$BE$43,'ADR Raw Data'!K$1,FALSE)</f>
        <v>107.367455201292</v>
      </c>
      <c r="AC32" s="53">
        <f>VLOOKUP($A32,'ADR Raw Data'!$B$6:$BE$43,'ADR Raw Data'!L$1,FALSE)</f>
        <v>107.80299753722601</v>
      </c>
      <c r="AD32" s="52">
        <f>VLOOKUP($A32,'ADR Raw Data'!$B$6:$BE$43,'ADR Raw Data'!N$1,FALSE)</f>
        <v>124.76663515170399</v>
      </c>
      <c r="AE32" s="52">
        <f>VLOOKUP($A32,'ADR Raw Data'!$B$6:$BE$43,'ADR Raw Data'!O$1,FALSE)</f>
        <v>128.47361763999999</v>
      </c>
      <c r="AF32" s="53">
        <f>VLOOKUP($A32,'ADR Raw Data'!$B$6:$BE$43,'ADR Raw Data'!P$1,FALSE)</f>
        <v>126.703986011647</v>
      </c>
      <c r="AG32" s="54">
        <f>VLOOKUP($A32,'ADR Raw Data'!$B$6:$BE$43,'ADR Raw Data'!R$1,FALSE)</f>
        <v>114.116903293129</v>
      </c>
      <c r="AI32" s="47">
        <f>VLOOKUP($A32,'ADR Raw Data'!$B$6:$BE$43,'ADR Raw Data'!T$1,FALSE)</f>
        <v>1.1465524694893401</v>
      </c>
      <c r="AJ32" s="48">
        <f>VLOOKUP($A32,'ADR Raw Data'!$B$6:$BE$43,'ADR Raw Data'!U$1,FALSE)</f>
        <v>2.9194542012638598</v>
      </c>
      <c r="AK32" s="48">
        <f>VLOOKUP($A32,'ADR Raw Data'!$B$6:$BE$43,'ADR Raw Data'!V$1,FALSE)</f>
        <v>9.2302627301192093</v>
      </c>
      <c r="AL32" s="48">
        <f>VLOOKUP($A32,'ADR Raw Data'!$B$6:$BE$43,'ADR Raw Data'!W$1,FALSE)</f>
        <v>4.0200732454180503</v>
      </c>
      <c r="AM32" s="48">
        <f>VLOOKUP($A32,'ADR Raw Data'!$B$6:$BE$43,'ADR Raw Data'!X$1,FALSE)</f>
        <v>4.1543085586224704</v>
      </c>
      <c r="AN32" s="49">
        <f>VLOOKUP($A32,'ADR Raw Data'!$B$6:$BE$43,'ADR Raw Data'!Y$1,FALSE)</f>
        <v>4.5765895798190002</v>
      </c>
      <c r="AO32" s="48">
        <f>VLOOKUP($A32,'ADR Raw Data'!$B$6:$BE$43,'ADR Raw Data'!AA$1,FALSE)</f>
        <v>-0.23432305226323999</v>
      </c>
      <c r="AP32" s="48">
        <f>VLOOKUP($A32,'ADR Raw Data'!$B$6:$BE$43,'ADR Raw Data'!AB$1,FALSE)</f>
        <v>-2.4506751074538999</v>
      </c>
      <c r="AQ32" s="49">
        <f>VLOOKUP($A32,'ADR Raw Data'!$B$6:$BE$43,'ADR Raw Data'!AC$1,FALSE)</f>
        <v>-1.4124226040327399</v>
      </c>
      <c r="AR32" s="50">
        <f>VLOOKUP($A32,'ADR Raw Data'!$B$6:$BE$43,'ADR Raw Data'!AE$1,FALSE)</f>
        <v>1.7056891741398199</v>
      </c>
      <c r="AS32" s="40"/>
      <c r="AT32" s="51">
        <f>VLOOKUP($A32,'RevPAR Raw Data'!$B$6:$BE$43,'RevPAR Raw Data'!G$1,FALSE)</f>
        <v>46.903474259448402</v>
      </c>
      <c r="AU32" s="52">
        <f>VLOOKUP($A32,'RevPAR Raw Data'!$B$6:$BE$43,'RevPAR Raw Data'!H$1,FALSE)</f>
        <v>62.9225989829906</v>
      </c>
      <c r="AV32" s="52">
        <f>VLOOKUP($A32,'RevPAR Raw Data'!$B$6:$BE$43,'RevPAR Raw Data'!I$1,FALSE)</f>
        <v>74.168455082826299</v>
      </c>
      <c r="AW32" s="52">
        <f>VLOOKUP($A32,'RevPAR Raw Data'!$B$6:$BE$43,'RevPAR Raw Data'!J$1,FALSE)</f>
        <v>70.692841102278194</v>
      </c>
      <c r="AX32" s="52">
        <f>VLOOKUP($A32,'RevPAR Raw Data'!$B$6:$BE$43,'RevPAR Raw Data'!K$1,FALSE)</f>
        <v>64.905884451747497</v>
      </c>
      <c r="AY32" s="53">
        <f>VLOOKUP($A32,'RevPAR Raw Data'!$B$6:$BE$43,'RevPAR Raw Data'!L$1,FALSE)</f>
        <v>63.918650775858197</v>
      </c>
      <c r="AZ32" s="52">
        <f>VLOOKUP($A32,'RevPAR Raw Data'!$B$6:$BE$43,'RevPAR Raw Data'!N$1,FALSE)</f>
        <v>88.572841093396093</v>
      </c>
      <c r="BA32" s="52">
        <f>VLOOKUP($A32,'RevPAR Raw Data'!$B$6:$BE$43,'RevPAR Raw Data'!O$1,FALSE)</f>
        <v>99.848483754496598</v>
      </c>
      <c r="BB32" s="53">
        <f>VLOOKUP($A32,'RevPAR Raw Data'!$B$6:$BE$43,'RevPAR Raw Data'!P$1,FALSE)</f>
        <v>94.210662423946303</v>
      </c>
      <c r="BC32" s="54">
        <f>VLOOKUP($A32,'RevPAR Raw Data'!$B$6:$BE$43,'RevPAR Raw Data'!R$1,FALSE)</f>
        <v>72.573511246740495</v>
      </c>
      <c r="BD32" s="65"/>
      <c r="BE32" s="47">
        <f>VLOOKUP($A32,'RevPAR Raw Data'!$B$6:$BE$43,'RevPAR Raw Data'!T$1,FALSE)</f>
        <v>-3.8996130949047698</v>
      </c>
      <c r="BF32" s="48">
        <f>VLOOKUP($A32,'RevPAR Raw Data'!$B$6:$BE$43,'RevPAR Raw Data'!U$1,FALSE)</f>
        <v>-2.42668863412284</v>
      </c>
      <c r="BG32" s="48">
        <f>VLOOKUP($A32,'RevPAR Raw Data'!$B$6:$BE$43,'RevPAR Raw Data'!V$1,FALSE)</f>
        <v>12.158148317421</v>
      </c>
      <c r="BH32" s="48">
        <f>VLOOKUP($A32,'RevPAR Raw Data'!$B$6:$BE$43,'RevPAR Raw Data'!W$1,FALSE)</f>
        <v>3.2189946522988402</v>
      </c>
      <c r="BI32" s="48">
        <f>VLOOKUP($A32,'RevPAR Raw Data'!$B$6:$BE$43,'RevPAR Raw Data'!X$1,FALSE)</f>
        <v>-0.72120464335850498</v>
      </c>
      <c r="BJ32" s="49">
        <f>VLOOKUP($A32,'RevPAR Raw Data'!$B$6:$BE$43,'RevPAR Raw Data'!Y$1,FALSE)</f>
        <v>2.01250330323291</v>
      </c>
      <c r="BK32" s="48">
        <f>VLOOKUP($A32,'RevPAR Raw Data'!$B$6:$BE$43,'RevPAR Raw Data'!AA$1,FALSE)</f>
        <v>-12.957449624054799</v>
      </c>
      <c r="BL32" s="48">
        <f>VLOOKUP($A32,'RevPAR Raw Data'!$B$6:$BE$43,'RevPAR Raw Data'!AB$1,FALSE)</f>
        <v>-14.3007553349609</v>
      </c>
      <c r="BM32" s="49">
        <f>VLOOKUP($A32,'RevPAR Raw Data'!$B$6:$BE$43,'RevPAR Raw Data'!AC$1,FALSE)</f>
        <v>-13.674497908547</v>
      </c>
      <c r="BN32" s="50">
        <f>VLOOKUP($A32,'RevPAR Raw Data'!$B$6:$BE$43,'RevPAR Raw Data'!AE$1,FALSE)</f>
        <v>-4.4289109442760797</v>
      </c>
    </row>
    <row r="33" spans="1:66" x14ac:dyDescent="0.45">
      <c r="A33" s="63" t="s">
        <v>45</v>
      </c>
      <c r="B33" s="47">
        <f>VLOOKUP($A33,'Occupancy Raw Data'!$B$8:$BE$45,'Occupancy Raw Data'!G$3,FALSE)</f>
        <v>51.198762567671999</v>
      </c>
      <c r="C33" s="48">
        <f>VLOOKUP($A33,'Occupancy Raw Data'!$B$8:$BE$45,'Occupancy Raw Data'!H$3,FALSE)</f>
        <v>59.899458623356502</v>
      </c>
      <c r="D33" s="48">
        <f>VLOOKUP($A33,'Occupancy Raw Data'!$B$8:$BE$45,'Occupancy Raw Data'!I$3,FALSE)</f>
        <v>61.948955916473302</v>
      </c>
      <c r="E33" s="48">
        <f>VLOOKUP($A33,'Occupancy Raw Data'!$B$8:$BE$45,'Occupancy Raw Data'!J$3,FALSE)</f>
        <v>64.1144624903325</v>
      </c>
      <c r="F33" s="48">
        <f>VLOOKUP($A33,'Occupancy Raw Data'!$B$8:$BE$45,'Occupancy Raw Data'!K$3,FALSE)</f>
        <v>59.609435421500301</v>
      </c>
      <c r="G33" s="49">
        <f>VLOOKUP($A33,'Occupancy Raw Data'!$B$8:$BE$45,'Occupancy Raw Data'!L$3,FALSE)</f>
        <v>59.354215003866898</v>
      </c>
      <c r="H33" s="48">
        <f>VLOOKUP($A33,'Occupancy Raw Data'!$B$8:$BE$45,'Occupancy Raw Data'!N$3,FALSE)</f>
        <v>62.6063418406805</v>
      </c>
      <c r="I33" s="48">
        <f>VLOOKUP($A33,'Occupancy Raw Data'!$B$8:$BE$45,'Occupancy Raw Data'!O$3,FALSE)</f>
        <v>64.1144624903325</v>
      </c>
      <c r="J33" s="49">
        <f>VLOOKUP($A33,'Occupancy Raw Data'!$B$8:$BE$45,'Occupancy Raw Data'!P$3,FALSE)</f>
        <v>63.3604021655065</v>
      </c>
      <c r="K33" s="50">
        <f>VLOOKUP($A33,'Occupancy Raw Data'!$B$8:$BE$45,'Occupancy Raw Data'!R$3,FALSE)</f>
        <v>60.498839907192497</v>
      </c>
      <c r="M33" s="47">
        <f>VLOOKUP($A33,'Occupancy Raw Data'!$B$8:$BE$45,'Occupancy Raw Data'!T$3,FALSE)</f>
        <v>-1.7602767774711601</v>
      </c>
      <c r="N33" s="48">
        <f>VLOOKUP($A33,'Occupancy Raw Data'!$B$8:$BE$45,'Occupancy Raw Data'!U$3,FALSE)</f>
        <v>0.35301986851051897</v>
      </c>
      <c r="O33" s="48">
        <f>VLOOKUP($A33,'Occupancy Raw Data'!$B$8:$BE$45,'Occupancy Raw Data'!V$3,FALSE)</f>
        <v>3.3419774409412101E-2</v>
      </c>
      <c r="P33" s="48">
        <f>VLOOKUP($A33,'Occupancy Raw Data'!$B$8:$BE$45,'Occupancy Raw Data'!W$3,FALSE)</f>
        <v>-0.14215109028605999</v>
      </c>
      <c r="Q33" s="48">
        <f>VLOOKUP($A33,'Occupancy Raw Data'!$B$8:$BE$45,'Occupancy Raw Data'!X$3,FALSE)</f>
        <v>-6.6065669830848801</v>
      </c>
      <c r="R33" s="49">
        <f>VLOOKUP($A33,'Occupancy Raw Data'!$B$8:$BE$45,'Occupancy Raw Data'!Y$3,FALSE)</f>
        <v>-1.6549185989386399</v>
      </c>
      <c r="S33" s="48">
        <f>VLOOKUP($A33,'Occupancy Raw Data'!$B$8:$BE$45,'Occupancy Raw Data'!AA$3,FALSE)</f>
        <v>-23.178198612355299</v>
      </c>
      <c r="T33" s="48">
        <f>VLOOKUP($A33,'Occupancy Raw Data'!$B$8:$BE$45,'Occupancy Raw Data'!AB$3,FALSE)</f>
        <v>-26.624869057002101</v>
      </c>
      <c r="U33" s="49">
        <f>VLOOKUP($A33,'Occupancy Raw Data'!$B$8:$BE$45,'Occupancy Raw Data'!AC$3,FALSE)</f>
        <v>-24.961573609787699</v>
      </c>
      <c r="V33" s="50">
        <f>VLOOKUP($A33,'Occupancy Raw Data'!$B$8:$BE$45,'Occupancy Raw Data'!AE$3,FALSE)</f>
        <v>-10.017795294096899</v>
      </c>
      <c r="X33" s="51">
        <f>VLOOKUP($A33,'ADR Raw Data'!$B$6:$BE$43,'ADR Raw Data'!G$1,FALSE)</f>
        <v>86.015804758308093</v>
      </c>
      <c r="Y33" s="52">
        <f>VLOOKUP($A33,'ADR Raw Data'!$B$6:$BE$43,'ADR Raw Data'!H$1,FALSE)</f>
        <v>88.233064493221406</v>
      </c>
      <c r="Z33" s="52">
        <f>VLOOKUP($A33,'ADR Raw Data'!$B$6:$BE$43,'ADR Raw Data'!I$1,FALSE)</f>
        <v>91.073182022471897</v>
      </c>
      <c r="AA33" s="52">
        <f>VLOOKUP($A33,'ADR Raw Data'!$B$6:$BE$43,'ADR Raw Data'!J$1,FALSE)</f>
        <v>90.913062092882896</v>
      </c>
      <c r="AB33" s="52">
        <f>VLOOKUP($A33,'ADR Raw Data'!$B$6:$BE$43,'ADR Raw Data'!K$1,FALSE)</f>
        <v>88.012690626013594</v>
      </c>
      <c r="AC33" s="53">
        <f>VLOOKUP($A33,'ADR Raw Data'!$B$6:$BE$43,'ADR Raw Data'!L$1,FALSE)</f>
        <v>88.978122294612007</v>
      </c>
      <c r="AD33" s="52">
        <f>VLOOKUP($A33,'ADR Raw Data'!$B$6:$BE$43,'ADR Raw Data'!N$1,FALSE)</f>
        <v>94.284939839407002</v>
      </c>
      <c r="AE33" s="52">
        <f>VLOOKUP($A33,'ADR Raw Data'!$B$6:$BE$43,'ADR Raw Data'!O$1,FALSE)</f>
        <v>94.534295024125399</v>
      </c>
      <c r="AF33" s="53">
        <f>VLOOKUP($A33,'ADR Raw Data'!$B$6:$BE$43,'ADR Raw Data'!P$1,FALSE)</f>
        <v>94.411101235886406</v>
      </c>
      <c r="AG33" s="54">
        <f>VLOOKUP($A33,'ADR Raw Data'!$B$6:$BE$43,'ADR Raw Data'!R$1,FALSE)</f>
        <v>90.603823978450393</v>
      </c>
      <c r="AI33" s="47">
        <f>VLOOKUP($A33,'ADR Raw Data'!$B$6:$BE$43,'ADR Raw Data'!T$1,FALSE)</f>
        <v>3.23313538637347</v>
      </c>
      <c r="AJ33" s="48">
        <f>VLOOKUP($A33,'ADR Raw Data'!$B$6:$BE$43,'ADR Raw Data'!U$1,FALSE)</f>
        <v>2.3196721427538298</v>
      </c>
      <c r="AK33" s="48">
        <f>VLOOKUP($A33,'ADR Raw Data'!$B$6:$BE$43,'ADR Raw Data'!V$1,FALSE)</f>
        <v>3.46019953980456</v>
      </c>
      <c r="AL33" s="48">
        <f>VLOOKUP($A33,'ADR Raw Data'!$B$6:$BE$43,'ADR Raw Data'!W$1,FALSE)</f>
        <v>3.3172711864105699</v>
      </c>
      <c r="AM33" s="48">
        <f>VLOOKUP($A33,'ADR Raw Data'!$B$6:$BE$43,'ADR Raw Data'!X$1,FALSE)</f>
        <v>-3.5699147917134799</v>
      </c>
      <c r="AN33" s="49">
        <f>VLOOKUP($A33,'ADR Raw Data'!$B$6:$BE$43,'ADR Raw Data'!Y$1,FALSE)</f>
        <v>1.6443428328624601</v>
      </c>
      <c r="AO33" s="48">
        <f>VLOOKUP($A33,'ADR Raw Data'!$B$6:$BE$43,'ADR Raw Data'!AA$1,FALSE)</f>
        <v>-14.6025475148388</v>
      </c>
      <c r="AP33" s="48">
        <f>VLOOKUP($A33,'ADR Raw Data'!$B$6:$BE$43,'ADR Raw Data'!AB$1,FALSE)</f>
        <v>-16.7229846971181</v>
      </c>
      <c r="AQ33" s="49">
        <f>VLOOKUP($A33,'ADR Raw Data'!$B$6:$BE$43,'ADR Raw Data'!AC$1,FALSE)</f>
        <v>-15.7169595367152</v>
      </c>
      <c r="AR33" s="50">
        <f>VLOOKUP($A33,'ADR Raw Data'!$B$6:$BE$43,'ADR Raw Data'!AE$1,FALSE)</f>
        <v>-5.9364019082648598</v>
      </c>
      <c r="AS33" s="40"/>
      <c r="AT33" s="51">
        <f>VLOOKUP($A33,'RevPAR Raw Data'!$B$6:$BE$43,'RevPAR Raw Data'!G$1,FALSE)</f>
        <v>44.039027648878502</v>
      </c>
      <c r="AU33" s="52">
        <f>VLOOKUP($A33,'RevPAR Raw Data'!$B$6:$BE$43,'RevPAR Raw Data'!H$1,FALSE)</f>
        <v>52.851127958236603</v>
      </c>
      <c r="AV33" s="52">
        <f>VLOOKUP($A33,'RevPAR Raw Data'!$B$6:$BE$43,'RevPAR Raw Data'!I$1,FALSE)</f>
        <v>56.418885382830602</v>
      </c>
      <c r="AW33" s="52">
        <f>VLOOKUP($A33,'RevPAR Raw Data'!$B$6:$BE$43,'RevPAR Raw Data'!J$1,FALSE)</f>
        <v>58.288421094354199</v>
      </c>
      <c r="AX33" s="52">
        <f>VLOOKUP($A33,'RevPAR Raw Data'!$B$6:$BE$43,'RevPAR Raw Data'!K$1,FALSE)</f>
        <v>52.463867981438497</v>
      </c>
      <c r="AY33" s="53">
        <f>VLOOKUP($A33,'RevPAR Raw Data'!$B$6:$BE$43,'RevPAR Raw Data'!L$1,FALSE)</f>
        <v>52.812266013147699</v>
      </c>
      <c r="AZ33" s="52">
        <f>VLOOKUP($A33,'RevPAR Raw Data'!$B$6:$BE$43,'RevPAR Raw Data'!N$1,FALSE)</f>
        <v>59.0283517401392</v>
      </c>
      <c r="BA33" s="52">
        <f>VLOOKUP($A33,'RevPAR Raw Data'!$B$6:$BE$43,'RevPAR Raw Data'!O$1,FALSE)</f>
        <v>60.610155123743198</v>
      </c>
      <c r="BB33" s="53">
        <f>VLOOKUP($A33,'RevPAR Raw Data'!$B$6:$BE$43,'RevPAR Raw Data'!P$1,FALSE)</f>
        <v>59.819253431941199</v>
      </c>
      <c r="BC33" s="54">
        <f>VLOOKUP($A33,'RevPAR Raw Data'!$B$6:$BE$43,'RevPAR Raw Data'!R$1,FALSE)</f>
        <v>54.814262418517202</v>
      </c>
      <c r="BE33" s="47">
        <f>VLOOKUP($A33,'RevPAR Raw Data'!$B$6:$BE$43,'RevPAR Raw Data'!T$1,FALSE)</f>
        <v>1.4159464775117701</v>
      </c>
      <c r="BF33" s="48">
        <f>VLOOKUP($A33,'RevPAR Raw Data'!$B$6:$BE$43,'RevPAR Raw Data'!U$1,FALSE)</f>
        <v>2.6808809148125698</v>
      </c>
      <c r="BG33" s="48">
        <f>VLOOKUP($A33,'RevPAR Raw Data'!$B$6:$BE$43,'RevPAR Raw Data'!V$1,FALSE)</f>
        <v>3.4947757050942898</v>
      </c>
      <c r="BH33" s="48">
        <f>VLOOKUP($A33,'RevPAR Raw Data'!$B$6:$BE$43,'RevPAR Raw Data'!W$1,FALSE)</f>
        <v>3.1704045589652798</v>
      </c>
      <c r="BI33" s="48">
        <f>VLOOKUP($A33,'RevPAR Raw Data'!$B$6:$BE$43,'RevPAR Raw Data'!X$1,FALSE)</f>
        <v>-9.9406329628447505</v>
      </c>
      <c r="BJ33" s="49">
        <f>VLOOKUP($A33,'RevPAR Raw Data'!$B$6:$BE$43,'RevPAR Raw Data'!Y$1,FALSE)</f>
        <v>-3.7788301447544102E-2</v>
      </c>
      <c r="BK33" s="48">
        <f>VLOOKUP($A33,'RevPAR Raw Data'!$B$6:$BE$43,'RevPAR Raw Data'!AA$1,FALSE)</f>
        <v>-34.396138661741297</v>
      </c>
      <c r="BL33" s="48">
        <f>VLOOKUP($A33,'RevPAR Raw Data'!$B$6:$BE$43,'RevPAR Raw Data'!AB$1,FALSE)</f>
        <v>-38.895380976090003</v>
      </c>
      <c r="BM33" s="49">
        <f>VLOOKUP($A33,'RevPAR Raw Data'!$B$6:$BE$43,'RevPAR Raw Data'!AC$1,FALSE)</f>
        <v>-36.755332722525203</v>
      </c>
      <c r="BN33" s="50">
        <f>VLOOKUP($A33,'RevPAR Raw Data'!$B$6:$BE$43,'RevPAR Raw Data'!AE$1,FALSE)</f>
        <v>-15.3595006113569</v>
      </c>
    </row>
    <row r="34" spans="1:66" x14ac:dyDescent="0.45">
      <c r="A34" s="63" t="s">
        <v>111</v>
      </c>
      <c r="B34" s="47">
        <f>VLOOKUP($A34,'Occupancy Raw Data'!$B$8:$BE$45,'Occupancy Raw Data'!G$3,FALSE)</f>
        <v>40.413837698027798</v>
      </c>
      <c r="C34" s="48">
        <f>VLOOKUP($A34,'Occupancy Raw Data'!$B$8:$BE$45,'Occupancy Raw Data'!H$3,FALSE)</f>
        <v>53.6372453928225</v>
      </c>
      <c r="D34" s="48">
        <f>VLOOKUP($A34,'Occupancy Raw Data'!$B$8:$BE$45,'Occupancy Raw Data'!I$3,FALSE)</f>
        <v>66.795990947300297</v>
      </c>
      <c r="E34" s="48">
        <f>VLOOKUP($A34,'Occupancy Raw Data'!$B$8:$BE$45,'Occupancy Raw Data'!J$3,FALSE)</f>
        <v>61.461364371160599</v>
      </c>
      <c r="F34" s="48">
        <f>VLOOKUP($A34,'Occupancy Raw Data'!$B$8:$BE$45,'Occupancy Raw Data'!K$3,FALSE)</f>
        <v>56.773359198189397</v>
      </c>
      <c r="G34" s="49">
        <f>VLOOKUP($A34,'Occupancy Raw Data'!$B$8:$BE$45,'Occupancy Raw Data'!L$3,FALSE)</f>
        <v>55.816359521500097</v>
      </c>
      <c r="H34" s="48">
        <f>VLOOKUP($A34,'Occupancy Raw Data'!$B$8:$BE$45,'Occupancy Raw Data'!N$3,FALSE)</f>
        <v>78.855480116391803</v>
      </c>
      <c r="I34" s="48">
        <f>VLOOKUP($A34,'Occupancy Raw Data'!$B$8:$BE$45,'Occupancy Raw Data'!O$3,FALSE)</f>
        <v>87.261558357581606</v>
      </c>
      <c r="J34" s="49">
        <f>VLOOKUP($A34,'Occupancy Raw Data'!$B$8:$BE$45,'Occupancy Raw Data'!P$3,FALSE)</f>
        <v>83.058519236986697</v>
      </c>
      <c r="K34" s="50">
        <f>VLOOKUP($A34,'Occupancy Raw Data'!$B$8:$BE$45,'Occupancy Raw Data'!R$3,FALSE)</f>
        <v>63.599833725924803</v>
      </c>
      <c r="M34" s="47">
        <f>VLOOKUP($A34,'Occupancy Raw Data'!$B$8:$BE$45,'Occupancy Raw Data'!T$3,FALSE)</f>
        <v>-14.9376819759513</v>
      </c>
      <c r="N34" s="48">
        <f>VLOOKUP($A34,'Occupancy Raw Data'!$B$8:$BE$45,'Occupancy Raw Data'!U$3,FALSE)</f>
        <v>-6.3928422969575802</v>
      </c>
      <c r="O34" s="48">
        <f>VLOOKUP($A34,'Occupancy Raw Data'!$B$8:$BE$45,'Occupancy Raw Data'!V$3,FALSE)</f>
        <v>27.094978325028499</v>
      </c>
      <c r="P34" s="48">
        <f>VLOOKUP($A34,'Occupancy Raw Data'!$B$8:$BE$45,'Occupancy Raw Data'!W$3,FALSE)</f>
        <v>-1.7340472420491799</v>
      </c>
      <c r="Q34" s="48">
        <f>VLOOKUP($A34,'Occupancy Raw Data'!$B$8:$BE$45,'Occupancy Raw Data'!X$3,FALSE)</f>
        <v>-3.2881820829931301</v>
      </c>
      <c r="R34" s="49">
        <f>VLOOKUP($A34,'Occupancy Raw Data'!$B$8:$BE$45,'Occupancy Raw Data'!Y$3,FALSE)</f>
        <v>0.16690493335530801</v>
      </c>
      <c r="S34" s="48">
        <f>VLOOKUP($A34,'Occupancy Raw Data'!$B$8:$BE$45,'Occupancy Raw Data'!AA$3,FALSE)</f>
        <v>-4.2925985448658404</v>
      </c>
      <c r="T34" s="48">
        <f>VLOOKUP($A34,'Occupancy Raw Data'!$B$8:$BE$45,'Occupancy Raw Data'!AB$3,FALSE)</f>
        <v>-1.2948434753432201</v>
      </c>
      <c r="U34" s="49">
        <f>VLOOKUP($A34,'Occupancy Raw Data'!$B$8:$BE$45,'Occupancy Raw Data'!AC$3,FALSE)</f>
        <v>-2.74094363211998</v>
      </c>
      <c r="V34" s="50">
        <f>VLOOKUP($A34,'Occupancy Raw Data'!$B$8:$BE$45,'Occupancy Raw Data'!AE$3,FALSE)</f>
        <v>-0.93821155365009501</v>
      </c>
      <c r="X34" s="51">
        <f>VLOOKUP($A34,'ADR Raw Data'!$B$6:$BE$43,'ADR Raw Data'!G$1,FALSE)</f>
        <v>154.55784</v>
      </c>
      <c r="Y34" s="52">
        <f>VLOOKUP($A34,'ADR Raw Data'!$B$6:$BE$43,'ADR Raw Data'!H$1,FALSE)</f>
        <v>165.47019891500901</v>
      </c>
      <c r="Z34" s="52">
        <f>VLOOKUP($A34,'ADR Raw Data'!$B$6:$BE$43,'ADR Raw Data'!I$1,FALSE)</f>
        <v>180.764462729912</v>
      </c>
      <c r="AA34" s="52">
        <f>VLOOKUP($A34,'ADR Raw Data'!$B$6:$BE$43,'ADR Raw Data'!J$1,FALSE)</f>
        <v>171.23716991057299</v>
      </c>
      <c r="AB34" s="52">
        <f>VLOOKUP($A34,'ADR Raw Data'!$B$6:$BE$43,'ADR Raw Data'!K$1,FALSE)</f>
        <v>171.084624145785</v>
      </c>
      <c r="AC34" s="53">
        <f>VLOOKUP($A34,'ADR Raw Data'!$B$6:$BE$43,'ADR Raw Data'!L$1,FALSE)</f>
        <v>169.962720111214</v>
      </c>
      <c r="AD34" s="52">
        <f>VLOOKUP($A34,'ADR Raw Data'!$B$6:$BE$43,'ADR Raw Data'!N$1,FALSE)</f>
        <v>204.19964329643199</v>
      </c>
      <c r="AE34" s="52">
        <f>VLOOKUP($A34,'ADR Raw Data'!$B$6:$BE$43,'ADR Raw Data'!O$1,FALSE)</f>
        <v>203.43202297146999</v>
      </c>
      <c r="AF34" s="53">
        <f>VLOOKUP($A34,'ADR Raw Data'!$B$6:$BE$43,'ADR Raw Data'!P$1,FALSE)</f>
        <v>203.796411054885</v>
      </c>
      <c r="AG34" s="54">
        <f>VLOOKUP($A34,'ADR Raw Data'!$B$6:$BE$43,'ADR Raw Data'!R$1,FALSE)</f>
        <v>182.58708496732001</v>
      </c>
      <c r="AI34" s="47">
        <f>VLOOKUP($A34,'ADR Raw Data'!$B$6:$BE$43,'ADR Raw Data'!T$1,FALSE)</f>
        <v>-6.6249638852495298</v>
      </c>
      <c r="AJ34" s="48">
        <f>VLOOKUP($A34,'ADR Raw Data'!$B$6:$BE$43,'ADR Raw Data'!U$1,FALSE)</f>
        <v>-7.5951716909175202</v>
      </c>
      <c r="AK34" s="48">
        <f>VLOOKUP($A34,'ADR Raw Data'!$B$6:$BE$43,'ADR Raw Data'!V$1,FALSE)</f>
        <v>5.8690651159965901</v>
      </c>
      <c r="AL34" s="48">
        <f>VLOOKUP($A34,'ADR Raw Data'!$B$6:$BE$43,'ADR Raw Data'!W$1,FALSE)</f>
        <v>-2.24349893352914</v>
      </c>
      <c r="AM34" s="48">
        <f>VLOOKUP($A34,'ADR Raw Data'!$B$6:$BE$43,'ADR Raw Data'!X$1,FALSE)</f>
        <v>1.7353830196354001</v>
      </c>
      <c r="AN34" s="49">
        <f>VLOOKUP($A34,'ADR Raw Data'!$B$6:$BE$43,'ADR Raw Data'!Y$1,FALSE)</f>
        <v>-1.1936746618529801</v>
      </c>
      <c r="AO34" s="48">
        <f>VLOOKUP($A34,'ADR Raw Data'!$B$6:$BE$43,'ADR Raw Data'!AA$1,FALSE)</f>
        <v>0.42385501769429701</v>
      </c>
      <c r="AP34" s="48">
        <f>VLOOKUP($A34,'ADR Raw Data'!$B$6:$BE$43,'ADR Raw Data'!AB$1,FALSE)</f>
        <v>-6.2039288352799504</v>
      </c>
      <c r="AQ34" s="49">
        <f>VLOOKUP($A34,'ADR Raw Data'!$B$6:$BE$43,'ADR Raw Data'!AC$1,FALSE)</f>
        <v>-3.1161316550748999</v>
      </c>
      <c r="AR34" s="50">
        <f>VLOOKUP($A34,'ADR Raw Data'!$B$6:$BE$43,'ADR Raw Data'!AE$1,FALSE)</f>
        <v>-2.14276944075913</v>
      </c>
      <c r="AS34" s="40"/>
      <c r="AT34" s="51">
        <f>VLOOKUP($A34,'RevPAR Raw Data'!$B$6:$BE$43,'RevPAR Raw Data'!G$1,FALSE)</f>
        <v>62.462754607177402</v>
      </c>
      <c r="AU34" s="52">
        <f>VLOOKUP($A34,'RevPAR Raw Data'!$B$6:$BE$43,'RevPAR Raw Data'!H$1,FALSE)</f>
        <v>88.753656644034905</v>
      </c>
      <c r="AV34" s="52">
        <f>VLOOKUP($A34,'RevPAR Raw Data'!$B$6:$BE$43,'RevPAR Raw Data'!I$1,FALSE)</f>
        <v>120.743414161008</v>
      </c>
      <c r="AW34" s="52">
        <f>VLOOKUP($A34,'RevPAR Raw Data'!$B$6:$BE$43,'RevPAR Raw Data'!J$1,FALSE)</f>
        <v>105.244700937601</v>
      </c>
      <c r="AX34" s="52">
        <f>VLOOKUP($A34,'RevPAR Raw Data'!$B$6:$BE$43,'RevPAR Raw Data'!K$1,FALSE)</f>
        <v>97.130488199159302</v>
      </c>
      <c r="AY34" s="53">
        <f>VLOOKUP($A34,'RevPAR Raw Data'!$B$6:$BE$43,'RevPAR Raw Data'!L$1,FALSE)</f>
        <v>94.867002909796298</v>
      </c>
      <c r="AZ34" s="52">
        <f>VLOOKUP($A34,'RevPAR Raw Data'!$B$6:$BE$43,'RevPAR Raw Data'!N$1,FALSE)</f>
        <v>161.02260911736099</v>
      </c>
      <c r="BA34" s="52">
        <f>VLOOKUP($A34,'RevPAR Raw Data'!$B$6:$BE$43,'RevPAR Raw Data'!O$1,FALSE)</f>
        <v>177.51795344325799</v>
      </c>
      <c r="BB34" s="53">
        <f>VLOOKUP($A34,'RevPAR Raw Data'!$B$6:$BE$43,'RevPAR Raw Data'!P$1,FALSE)</f>
        <v>169.27028128031</v>
      </c>
      <c r="BC34" s="54">
        <f>VLOOKUP($A34,'RevPAR Raw Data'!$B$6:$BE$43,'RevPAR Raw Data'!R$1,FALSE)</f>
        <v>116.125082444228</v>
      </c>
      <c r="BE34" s="47">
        <f>VLOOKUP($A34,'RevPAR Raw Data'!$B$6:$BE$43,'RevPAR Raw Data'!T$1,FALSE)</f>
        <v>-20.573029825000599</v>
      </c>
      <c r="BF34" s="48">
        <f>VLOOKUP($A34,'RevPAR Raw Data'!$B$6:$BE$43,'RevPAR Raw Data'!U$1,FALSE)</f>
        <v>-13.5024666394915</v>
      </c>
      <c r="BG34" s="48">
        <f>VLOOKUP($A34,'RevPAR Raw Data'!$B$6:$BE$43,'RevPAR Raw Data'!V$1,FALSE)</f>
        <v>34.554265362086198</v>
      </c>
      <c r="BH34" s="48">
        <f>VLOOKUP($A34,'RevPAR Raw Data'!$B$6:$BE$43,'RevPAR Raw Data'!W$1,FALSE)</f>
        <v>-3.9386428441960599</v>
      </c>
      <c r="BI34" s="48">
        <f>VLOOKUP($A34,'RevPAR Raw Data'!$B$6:$BE$43,'RevPAR Raw Data'!X$1,FALSE)</f>
        <v>-1.6098616168806801</v>
      </c>
      <c r="BJ34" s="49">
        <f>VLOOKUP($A34,'RevPAR Raw Data'!$B$6:$BE$43,'RevPAR Raw Data'!Y$1,FALSE)</f>
        <v>-1.0287620303965199</v>
      </c>
      <c r="BK34" s="48">
        <f>VLOOKUP($A34,'RevPAR Raw Data'!$B$6:$BE$43,'RevPAR Raw Data'!AA$1,FALSE)</f>
        <v>-3.8869379214934301</v>
      </c>
      <c r="BL34" s="48">
        <f>VLOOKUP($A34,'RevPAR Raw Data'!$B$6:$BE$43,'RevPAR Raw Data'!AB$1,FALSE)</f>
        <v>-7.4184411428846104</v>
      </c>
      <c r="BM34" s="49">
        <f>VLOOKUP($A34,'RevPAR Raw Data'!$B$6:$BE$43,'RevPAR Raw Data'!AC$1,FALSE)</f>
        <v>-5.77166387502663</v>
      </c>
      <c r="BN34" s="50">
        <f>VLOOKUP($A34,'RevPAR Raw Data'!$B$6:$BE$43,'RevPAR Raw Data'!AE$1,FALSE)</f>
        <v>-3.0608772839479399</v>
      </c>
    </row>
    <row r="35" spans="1:66" x14ac:dyDescent="0.45">
      <c r="A35" s="63" t="s">
        <v>94</v>
      </c>
      <c r="B35" s="47">
        <f>VLOOKUP($A35,'Occupancy Raw Data'!$B$8:$BE$45,'Occupancy Raw Data'!G$3,FALSE)</f>
        <v>47.078142695356703</v>
      </c>
      <c r="C35" s="48">
        <f>VLOOKUP($A35,'Occupancy Raw Data'!$B$8:$BE$45,'Occupancy Raw Data'!H$3,FALSE)</f>
        <v>59.1166477916194</v>
      </c>
      <c r="D35" s="48">
        <f>VLOOKUP($A35,'Occupancy Raw Data'!$B$8:$BE$45,'Occupancy Raw Data'!I$3,FALSE)</f>
        <v>68.391845979614899</v>
      </c>
      <c r="E35" s="48">
        <f>VLOOKUP($A35,'Occupancy Raw Data'!$B$8:$BE$45,'Occupancy Raw Data'!J$3,FALSE)</f>
        <v>68.244620611551497</v>
      </c>
      <c r="F35" s="48">
        <f>VLOOKUP($A35,'Occupancy Raw Data'!$B$8:$BE$45,'Occupancy Raw Data'!K$3,FALSE)</f>
        <v>61.630804077010097</v>
      </c>
      <c r="G35" s="49">
        <f>VLOOKUP($A35,'Occupancy Raw Data'!$B$8:$BE$45,'Occupancy Raw Data'!L$3,FALSE)</f>
        <v>60.892412231030498</v>
      </c>
      <c r="H35" s="48">
        <f>VLOOKUP($A35,'Occupancy Raw Data'!$B$8:$BE$45,'Occupancy Raw Data'!N$3,FALSE)</f>
        <v>74.575311438278504</v>
      </c>
      <c r="I35" s="48">
        <f>VLOOKUP($A35,'Occupancy Raw Data'!$B$8:$BE$45,'Occupancy Raw Data'!O$3,FALSE)</f>
        <v>83.261608154020294</v>
      </c>
      <c r="J35" s="49">
        <f>VLOOKUP($A35,'Occupancy Raw Data'!$B$8:$BE$45,'Occupancy Raw Data'!P$3,FALSE)</f>
        <v>78.918459796149406</v>
      </c>
      <c r="K35" s="50">
        <f>VLOOKUP($A35,'Occupancy Raw Data'!$B$8:$BE$45,'Occupancy Raw Data'!R$3,FALSE)</f>
        <v>66.042711535350193</v>
      </c>
      <c r="M35" s="47">
        <f>VLOOKUP($A35,'Occupancy Raw Data'!$B$8:$BE$45,'Occupancy Raw Data'!T$3,FALSE)</f>
        <v>-2.9203047452328401</v>
      </c>
      <c r="N35" s="48">
        <f>VLOOKUP($A35,'Occupancy Raw Data'!$B$8:$BE$45,'Occupancy Raw Data'!U$3,FALSE)</f>
        <v>-7.7177477792727203</v>
      </c>
      <c r="O35" s="48">
        <f>VLOOKUP($A35,'Occupancy Raw Data'!$B$8:$BE$45,'Occupancy Raw Data'!V$3,FALSE)</f>
        <v>2.4453848348361298</v>
      </c>
      <c r="P35" s="48">
        <f>VLOOKUP($A35,'Occupancy Raw Data'!$B$8:$BE$45,'Occupancy Raw Data'!W$3,FALSE)</f>
        <v>2.8673279260013702</v>
      </c>
      <c r="Q35" s="48">
        <f>VLOOKUP($A35,'Occupancy Raw Data'!$B$8:$BE$45,'Occupancy Raw Data'!X$3,FALSE)</f>
        <v>-1.2030519121971699</v>
      </c>
      <c r="R35" s="49">
        <f>VLOOKUP($A35,'Occupancy Raw Data'!$B$8:$BE$45,'Occupancy Raw Data'!Y$3,FALSE)</f>
        <v>-1.1608724615133801</v>
      </c>
      <c r="S35" s="48">
        <f>VLOOKUP($A35,'Occupancy Raw Data'!$B$8:$BE$45,'Occupancy Raw Data'!AA$3,FALSE)</f>
        <v>-7.1009610506279897</v>
      </c>
      <c r="T35" s="48">
        <f>VLOOKUP($A35,'Occupancy Raw Data'!$B$8:$BE$45,'Occupancy Raw Data'!AB$3,FALSE)</f>
        <v>-6.2492534165607703</v>
      </c>
      <c r="U35" s="49">
        <f>VLOOKUP($A35,'Occupancy Raw Data'!$B$8:$BE$45,'Occupancy Raw Data'!AC$3,FALSE)</f>
        <v>-6.6536088937660498</v>
      </c>
      <c r="V35" s="50">
        <f>VLOOKUP($A35,'Occupancy Raw Data'!$B$8:$BE$45,'Occupancy Raw Data'!AE$3,FALSE)</f>
        <v>-3.1074305189100699</v>
      </c>
      <c r="X35" s="51">
        <f>VLOOKUP($A35,'ADR Raw Data'!$B$6:$BE$43,'ADR Raw Data'!G$1,FALSE)</f>
        <v>96.199013711811403</v>
      </c>
      <c r="Y35" s="52">
        <f>VLOOKUP($A35,'ADR Raw Data'!$B$6:$BE$43,'ADR Raw Data'!H$1,FALSE)</f>
        <v>103.98458045977</v>
      </c>
      <c r="Z35" s="52">
        <f>VLOOKUP($A35,'ADR Raw Data'!$B$6:$BE$43,'ADR Raw Data'!I$1,FALSE)</f>
        <v>109.804944527239</v>
      </c>
      <c r="AA35" s="52">
        <f>VLOOKUP($A35,'ADR Raw Data'!$B$6:$BE$43,'ADR Raw Data'!J$1,FALSE)</f>
        <v>105.621573182874</v>
      </c>
      <c r="AB35" s="52">
        <f>VLOOKUP($A35,'ADR Raw Data'!$B$6:$BE$43,'ADR Raw Data'!K$1,FALSE)</f>
        <v>103.176438809261</v>
      </c>
      <c r="AC35" s="53">
        <f>VLOOKUP($A35,'ADR Raw Data'!$B$6:$BE$43,'ADR Raw Data'!L$1,FALSE)</f>
        <v>104.29149866091301</v>
      </c>
      <c r="AD35" s="52">
        <f>VLOOKUP($A35,'ADR Raw Data'!$B$6:$BE$43,'ADR Raw Data'!N$1,FALSE)</f>
        <v>120.268499620349</v>
      </c>
      <c r="AE35" s="52">
        <f>VLOOKUP($A35,'ADR Raw Data'!$B$6:$BE$43,'ADR Raw Data'!O$1,FALSE)</f>
        <v>126.054692600652</v>
      </c>
      <c r="AF35" s="53">
        <f>VLOOKUP($A35,'ADR Raw Data'!$B$6:$BE$43,'ADR Raw Data'!P$1,FALSE)</f>
        <v>123.320812943962</v>
      </c>
      <c r="AG35" s="54">
        <f>VLOOKUP($A35,'ADR Raw Data'!$B$6:$BE$43,'ADR Raw Data'!R$1,FALSE)</f>
        <v>110.78843781387</v>
      </c>
      <c r="AI35" s="47">
        <f>VLOOKUP($A35,'ADR Raw Data'!$B$6:$BE$43,'ADR Raw Data'!T$1,FALSE)</f>
        <v>3.89084686397424</v>
      </c>
      <c r="AJ35" s="48">
        <f>VLOOKUP($A35,'ADR Raw Data'!$B$6:$BE$43,'ADR Raw Data'!U$1,FALSE)</f>
        <v>4.2560268875412399</v>
      </c>
      <c r="AK35" s="48">
        <f>VLOOKUP($A35,'ADR Raw Data'!$B$6:$BE$43,'ADR Raw Data'!V$1,FALSE)</f>
        <v>9.0184419101846505</v>
      </c>
      <c r="AL35" s="48">
        <f>VLOOKUP($A35,'ADR Raw Data'!$B$6:$BE$43,'ADR Raw Data'!W$1,FALSE)</f>
        <v>6.7871150201551202</v>
      </c>
      <c r="AM35" s="48">
        <f>VLOOKUP($A35,'ADR Raw Data'!$B$6:$BE$43,'ADR Raw Data'!X$1,FALSE)</f>
        <v>5.6960151593403703</v>
      </c>
      <c r="AN35" s="49">
        <f>VLOOKUP($A35,'ADR Raw Data'!$B$6:$BE$43,'ADR Raw Data'!Y$1,FALSE)</f>
        <v>6.1828062365733096</v>
      </c>
      <c r="AO35" s="48">
        <f>VLOOKUP($A35,'ADR Raw Data'!$B$6:$BE$43,'ADR Raw Data'!AA$1,FALSE)</f>
        <v>2.0773260092781101</v>
      </c>
      <c r="AP35" s="48">
        <f>VLOOKUP($A35,'ADR Raw Data'!$B$6:$BE$43,'ADR Raw Data'!AB$1,FALSE)</f>
        <v>0.85172331320226702</v>
      </c>
      <c r="AQ35" s="49">
        <f>VLOOKUP($A35,'ADR Raw Data'!$B$6:$BE$43,'ADR Raw Data'!AC$1,FALSE)</f>
        <v>1.4263958993285499</v>
      </c>
      <c r="AR35" s="50">
        <f>VLOOKUP($A35,'ADR Raw Data'!$B$6:$BE$43,'ADR Raw Data'!AE$1,FALSE)</f>
        <v>4.0266630494367401</v>
      </c>
      <c r="AS35" s="40"/>
      <c r="AT35" s="51">
        <f>VLOOKUP($A35,'RevPAR Raw Data'!$B$6:$BE$43,'RevPAR Raw Data'!G$1,FALSE)</f>
        <v>45.288708946772303</v>
      </c>
      <c r="AU35" s="52">
        <f>VLOOKUP($A35,'RevPAR Raw Data'!$B$6:$BE$43,'RevPAR Raw Data'!H$1,FALSE)</f>
        <v>61.472198187995403</v>
      </c>
      <c r="AV35" s="52">
        <f>VLOOKUP($A35,'RevPAR Raw Data'!$B$6:$BE$43,'RevPAR Raw Data'!I$1,FALSE)</f>
        <v>75.097628539071295</v>
      </c>
      <c r="AW35" s="52">
        <f>VLOOKUP($A35,'RevPAR Raw Data'!$B$6:$BE$43,'RevPAR Raw Data'!J$1,FALSE)</f>
        <v>72.081041902604696</v>
      </c>
      <c r="AX35" s="52">
        <f>VLOOKUP($A35,'RevPAR Raw Data'!$B$6:$BE$43,'RevPAR Raw Data'!K$1,FALSE)</f>
        <v>63.588468856172099</v>
      </c>
      <c r="AY35" s="53">
        <f>VLOOKUP($A35,'RevPAR Raw Data'!$B$6:$BE$43,'RevPAR Raw Data'!L$1,FALSE)</f>
        <v>63.505609286523203</v>
      </c>
      <c r="AZ35" s="52">
        <f>VLOOKUP($A35,'RevPAR Raw Data'!$B$6:$BE$43,'RevPAR Raw Data'!N$1,FALSE)</f>
        <v>89.690608154020296</v>
      </c>
      <c r="BA35" s="52">
        <f>VLOOKUP($A35,'RevPAR Raw Data'!$B$6:$BE$43,'RevPAR Raw Data'!O$1,FALSE)</f>
        <v>104.95516421291001</v>
      </c>
      <c r="BB35" s="53">
        <f>VLOOKUP($A35,'RevPAR Raw Data'!$B$6:$BE$43,'RevPAR Raw Data'!P$1,FALSE)</f>
        <v>97.3228861834654</v>
      </c>
      <c r="BC35" s="54">
        <f>VLOOKUP($A35,'RevPAR Raw Data'!$B$6:$BE$43,'RevPAR Raw Data'!R$1,FALSE)</f>
        <v>73.167688399935201</v>
      </c>
      <c r="BE35" s="47">
        <f>VLOOKUP($A35,'RevPAR Raw Data'!$B$6:$BE$43,'RevPAR Raw Data'!T$1,FALSE)</f>
        <v>0.856917533143015</v>
      </c>
      <c r="BF35" s="48">
        <f>VLOOKUP($A35,'RevPAR Raw Data'!$B$6:$BE$43,'RevPAR Raw Data'!U$1,FALSE)</f>
        <v>-3.7901903123299401</v>
      </c>
      <c r="BG35" s="48">
        <f>VLOOKUP($A35,'RevPAR Raw Data'!$B$6:$BE$43,'RevPAR Raw Data'!V$1,FALSE)</f>
        <v>11.684362355830901</v>
      </c>
      <c r="BH35" s="48">
        <f>VLOOKUP($A35,'RevPAR Raw Data'!$B$6:$BE$43,'RevPAR Raw Data'!W$1,FALSE)</f>
        <v>9.8490517904992405</v>
      </c>
      <c r="BI35" s="48">
        <f>VLOOKUP($A35,'RevPAR Raw Data'!$B$6:$BE$43,'RevPAR Raw Data'!X$1,FALSE)</f>
        <v>4.4244372278497099</v>
      </c>
      <c r="BJ35" s="49">
        <f>VLOOKUP($A35,'RevPAR Raw Data'!$B$6:$BE$43,'RevPAR Raw Data'!Y$1,FALSE)</f>
        <v>4.9501592801108103</v>
      </c>
      <c r="BK35" s="48">
        <f>VLOOKUP($A35,'RevPAR Raw Data'!$B$6:$BE$43,'RevPAR Raw Data'!AA$1,FALSE)</f>
        <v>-5.1711451521632803</v>
      </c>
      <c r="BL35" s="48">
        <f>VLOOKUP($A35,'RevPAR Raw Data'!$B$6:$BE$43,'RevPAR Raw Data'!AB$1,FALSE)</f>
        <v>-5.4507564516084397</v>
      </c>
      <c r="BM35" s="49">
        <f>VLOOKUP($A35,'RevPAR Raw Data'!$B$6:$BE$43,'RevPAR Raw Data'!AC$1,FALSE)</f>
        <v>-5.32211979885553</v>
      </c>
      <c r="BN35" s="50">
        <f>VLOOKUP($A35,'RevPAR Raw Data'!$B$6:$BE$43,'RevPAR Raw Data'!AE$1,FALSE)</f>
        <v>0.79410677403479502</v>
      </c>
    </row>
    <row r="36" spans="1:66" x14ac:dyDescent="0.45">
      <c r="A36" s="63" t="s">
        <v>44</v>
      </c>
      <c r="B36" s="47">
        <f>VLOOKUP($A36,'Occupancy Raw Data'!$B$8:$BE$45,'Occupancy Raw Data'!G$3,FALSE)</f>
        <v>47.277739490006802</v>
      </c>
      <c r="C36" s="48">
        <f>VLOOKUP($A36,'Occupancy Raw Data'!$B$8:$BE$45,'Occupancy Raw Data'!H$3,FALSE)</f>
        <v>61.853893866299103</v>
      </c>
      <c r="D36" s="48">
        <f>VLOOKUP($A36,'Occupancy Raw Data'!$B$8:$BE$45,'Occupancy Raw Data'!I$3,FALSE)</f>
        <v>65.4376292212267</v>
      </c>
      <c r="E36" s="48">
        <f>VLOOKUP($A36,'Occupancy Raw Data'!$B$8:$BE$45,'Occupancy Raw Data'!J$3,FALSE)</f>
        <v>61.0957960027567</v>
      </c>
      <c r="F36" s="48">
        <f>VLOOKUP($A36,'Occupancy Raw Data'!$B$8:$BE$45,'Occupancy Raw Data'!K$3,FALSE)</f>
        <v>61.474844934527901</v>
      </c>
      <c r="G36" s="49">
        <f>VLOOKUP($A36,'Occupancy Raw Data'!$B$8:$BE$45,'Occupancy Raw Data'!L$3,FALSE)</f>
        <v>59.427980702963403</v>
      </c>
      <c r="H36" s="48">
        <f>VLOOKUP($A36,'Occupancy Raw Data'!$B$8:$BE$45,'Occupancy Raw Data'!N$3,FALSE)</f>
        <v>70.847691247415497</v>
      </c>
      <c r="I36" s="48">
        <f>VLOOKUP($A36,'Occupancy Raw Data'!$B$8:$BE$45,'Occupancy Raw Data'!O$3,FALSE)</f>
        <v>80.151619572708398</v>
      </c>
      <c r="J36" s="49">
        <f>VLOOKUP($A36,'Occupancy Raw Data'!$B$8:$BE$45,'Occupancy Raw Data'!P$3,FALSE)</f>
        <v>75.499655410062005</v>
      </c>
      <c r="K36" s="50">
        <f>VLOOKUP($A36,'Occupancy Raw Data'!$B$8:$BE$45,'Occupancy Raw Data'!R$3,FALSE)</f>
        <v>64.019887762134402</v>
      </c>
      <c r="M36" s="47">
        <f>VLOOKUP($A36,'Occupancy Raw Data'!$B$8:$BE$45,'Occupancy Raw Data'!T$3,FALSE)</f>
        <v>-6.7309901217551102</v>
      </c>
      <c r="N36" s="48">
        <f>VLOOKUP($A36,'Occupancy Raw Data'!$B$8:$BE$45,'Occupancy Raw Data'!U$3,FALSE)</f>
        <v>-5.4421232407657296</v>
      </c>
      <c r="O36" s="48">
        <f>VLOOKUP($A36,'Occupancy Raw Data'!$B$8:$BE$45,'Occupancy Raw Data'!V$3,FALSE)</f>
        <v>-3.5235766438446601</v>
      </c>
      <c r="P36" s="48">
        <f>VLOOKUP($A36,'Occupancy Raw Data'!$B$8:$BE$45,'Occupancy Raw Data'!W$3,FALSE)</f>
        <v>-7.8159165411058797</v>
      </c>
      <c r="Q36" s="48">
        <f>VLOOKUP($A36,'Occupancy Raw Data'!$B$8:$BE$45,'Occupancy Raw Data'!X$3,FALSE)</f>
        <v>-8.4820070276535109</v>
      </c>
      <c r="R36" s="49">
        <f>VLOOKUP($A36,'Occupancy Raw Data'!$B$8:$BE$45,'Occupancy Raw Data'!Y$3,FALSE)</f>
        <v>-6.3770403962439799</v>
      </c>
      <c r="S36" s="48">
        <f>VLOOKUP($A36,'Occupancy Raw Data'!$B$8:$BE$45,'Occupancy Raw Data'!AA$3,FALSE)</f>
        <v>-13.9981981508977</v>
      </c>
      <c r="T36" s="48">
        <f>VLOOKUP($A36,'Occupancy Raw Data'!$B$8:$BE$45,'Occupancy Raw Data'!AB$3,FALSE)</f>
        <v>-9.8372006358205599</v>
      </c>
      <c r="U36" s="49">
        <f>VLOOKUP($A36,'Occupancy Raw Data'!$B$8:$BE$45,'Occupancy Raw Data'!AC$3,FALSE)</f>
        <v>-11.838534049051701</v>
      </c>
      <c r="V36" s="50">
        <f>VLOOKUP($A36,'Occupancy Raw Data'!$B$8:$BE$45,'Occupancy Raw Data'!AE$3,FALSE)</f>
        <v>-8.2913187798087495</v>
      </c>
      <c r="X36" s="51">
        <f>VLOOKUP($A36,'ADR Raw Data'!$B$6:$BE$43,'ADR Raw Data'!G$1,FALSE)</f>
        <v>91.442295116617998</v>
      </c>
      <c r="Y36" s="52">
        <f>VLOOKUP($A36,'ADR Raw Data'!$B$6:$BE$43,'ADR Raw Data'!H$1,FALSE)</f>
        <v>97.399998607242296</v>
      </c>
      <c r="Z36" s="52">
        <f>VLOOKUP($A36,'ADR Raw Data'!$B$6:$BE$43,'ADR Raw Data'!I$1,FALSE)</f>
        <v>96.106202159031</v>
      </c>
      <c r="AA36" s="52">
        <f>VLOOKUP($A36,'ADR Raw Data'!$B$6:$BE$43,'ADR Raw Data'!J$1,FALSE)</f>
        <v>94.194348110546997</v>
      </c>
      <c r="AB36" s="52">
        <f>VLOOKUP($A36,'ADR Raw Data'!$B$6:$BE$43,'ADR Raw Data'!K$1,FALSE)</f>
        <v>94.763270739910297</v>
      </c>
      <c r="AC36" s="53">
        <f>VLOOKUP($A36,'ADR Raw Data'!$B$6:$BE$43,'ADR Raw Data'!L$1,FALSE)</f>
        <v>94.962514032239298</v>
      </c>
      <c r="AD36" s="52">
        <f>VLOOKUP($A36,'ADR Raw Data'!$B$6:$BE$43,'ADR Raw Data'!N$1,FALSE)</f>
        <v>110.527138959143</v>
      </c>
      <c r="AE36" s="52">
        <f>VLOOKUP($A36,'ADR Raw Data'!$B$6:$BE$43,'ADR Raw Data'!O$1,FALSE)</f>
        <v>115.503244368013</v>
      </c>
      <c r="AF36" s="53">
        <f>VLOOKUP($A36,'ADR Raw Data'!$B$6:$BE$43,'ADR Raw Data'!P$1,FALSE)</f>
        <v>113.168494774075</v>
      </c>
      <c r="AG36" s="54">
        <f>VLOOKUP($A36,'ADR Raw Data'!$B$6:$BE$43,'ADR Raw Data'!R$1,FALSE)</f>
        <v>101.09697059592401</v>
      </c>
      <c r="AI36" s="47">
        <f>VLOOKUP($A36,'ADR Raw Data'!$B$6:$BE$43,'ADR Raw Data'!T$1,FALSE)</f>
        <v>7.0047548995762199</v>
      </c>
      <c r="AJ36" s="48">
        <f>VLOOKUP($A36,'ADR Raw Data'!$B$6:$BE$43,'ADR Raw Data'!U$1,FALSE)</f>
        <v>9.2208214700116606</v>
      </c>
      <c r="AK36" s="48">
        <f>VLOOKUP($A36,'ADR Raw Data'!$B$6:$BE$43,'ADR Raw Data'!V$1,FALSE)</f>
        <v>6.64773681740171</v>
      </c>
      <c r="AL36" s="48">
        <f>VLOOKUP($A36,'ADR Raw Data'!$B$6:$BE$43,'ADR Raw Data'!W$1,FALSE)</f>
        <v>5.1617488009816803</v>
      </c>
      <c r="AM36" s="48">
        <f>VLOOKUP($A36,'ADR Raw Data'!$B$6:$BE$43,'ADR Raw Data'!X$1,FALSE)</f>
        <v>8.8174023568831696</v>
      </c>
      <c r="AN36" s="49">
        <f>VLOOKUP($A36,'ADR Raw Data'!$B$6:$BE$43,'ADR Raw Data'!Y$1,FALSE)</f>
        <v>7.3959771947580197</v>
      </c>
      <c r="AO36" s="48">
        <f>VLOOKUP($A36,'ADR Raw Data'!$B$6:$BE$43,'ADR Raw Data'!AA$1,FALSE)</f>
        <v>2.1897028892774202</v>
      </c>
      <c r="AP36" s="48">
        <f>VLOOKUP($A36,'ADR Raw Data'!$B$6:$BE$43,'ADR Raw Data'!AB$1,FALSE)</f>
        <v>1.5268692330198499</v>
      </c>
      <c r="AQ36" s="49">
        <f>VLOOKUP($A36,'ADR Raw Data'!$B$6:$BE$43,'ADR Raw Data'!AC$1,FALSE)</f>
        <v>1.8901083017681899</v>
      </c>
      <c r="AR36" s="50">
        <f>VLOOKUP($A36,'ADR Raw Data'!$B$6:$BE$43,'ADR Raw Data'!AE$1,FALSE)</f>
        <v>4.9154251376965101</v>
      </c>
      <c r="AS36" s="40"/>
      <c r="AT36" s="51">
        <f>VLOOKUP($A36,'RevPAR Raw Data'!$B$6:$BE$43,'RevPAR Raw Data'!G$1,FALSE)</f>
        <v>43.2318500689179</v>
      </c>
      <c r="AU36" s="52">
        <f>VLOOKUP($A36,'RevPAR Raw Data'!$B$6:$BE$43,'RevPAR Raw Data'!H$1,FALSE)</f>
        <v>60.245691764300403</v>
      </c>
      <c r="AV36" s="52">
        <f>VLOOKUP($A36,'RevPAR Raw Data'!$B$6:$BE$43,'RevPAR Raw Data'!I$1,FALSE)</f>
        <v>62.889620227429297</v>
      </c>
      <c r="AW36" s="52">
        <f>VLOOKUP($A36,'RevPAR Raw Data'!$B$6:$BE$43,'RevPAR Raw Data'!J$1,FALSE)</f>
        <v>57.5487867677463</v>
      </c>
      <c r="AX36" s="52">
        <f>VLOOKUP($A36,'RevPAR Raw Data'!$B$6:$BE$43,'RevPAR Raw Data'!K$1,FALSE)</f>
        <v>58.255573742246703</v>
      </c>
      <c r="AY36" s="53">
        <f>VLOOKUP($A36,'RevPAR Raw Data'!$B$6:$BE$43,'RevPAR Raw Data'!L$1,FALSE)</f>
        <v>56.434304514128101</v>
      </c>
      <c r="AZ36" s="52">
        <f>VLOOKUP($A36,'RevPAR Raw Data'!$B$6:$BE$43,'RevPAR Raw Data'!N$1,FALSE)</f>
        <v>78.305926154376195</v>
      </c>
      <c r="BA36" s="52">
        <f>VLOOKUP($A36,'RevPAR Raw Data'!$B$6:$BE$43,'RevPAR Raw Data'!O$1,FALSE)</f>
        <v>92.5777210199862</v>
      </c>
      <c r="BB36" s="53">
        <f>VLOOKUP($A36,'RevPAR Raw Data'!$B$6:$BE$43,'RevPAR Raw Data'!P$1,FALSE)</f>
        <v>85.441823587181204</v>
      </c>
      <c r="BC36" s="54">
        <f>VLOOKUP($A36,'RevPAR Raw Data'!$B$6:$BE$43,'RevPAR Raw Data'!R$1,FALSE)</f>
        <v>64.722167106428998</v>
      </c>
      <c r="BE36" s="47">
        <f>VLOOKUP($A36,'RevPAR Raw Data'!$B$6:$BE$43,'RevPAR Raw Data'!T$1,FALSE)</f>
        <v>-0.19772458252251601</v>
      </c>
      <c r="BF36" s="48">
        <f>VLOOKUP($A36,'RevPAR Raw Data'!$B$6:$BE$43,'RevPAR Raw Data'!U$1,FALSE)</f>
        <v>3.2768897610368999</v>
      </c>
      <c r="BG36" s="48">
        <f>VLOOKUP($A36,'RevPAR Raw Data'!$B$6:$BE$43,'RevPAR Raw Data'!V$1,FALSE)</f>
        <v>2.8899220717148202</v>
      </c>
      <c r="BH36" s="48">
        <f>VLOOKUP($A36,'RevPAR Raw Data'!$B$6:$BE$43,'RevPAR Raw Data'!W$1,FALSE)</f>
        <v>-3.0576057184704601</v>
      </c>
      <c r="BI36" s="48">
        <f>VLOOKUP($A36,'RevPAR Raw Data'!$B$6:$BE$43,'RevPAR Raw Data'!X$1,FALSE)</f>
        <v>-0.41249735833766399</v>
      </c>
      <c r="BJ36" s="49">
        <f>VLOOKUP($A36,'RevPAR Raw Data'!$B$6:$BE$43,'RevPAR Raw Data'!Y$1,FALSE)</f>
        <v>0.54729234510732405</v>
      </c>
      <c r="BK36" s="48">
        <f>VLOOKUP($A36,'RevPAR Raw Data'!$B$6:$BE$43,'RevPAR Raw Data'!AA$1,FALSE)</f>
        <v>-12.1150142109773</v>
      </c>
      <c r="BL36" s="48">
        <f>VLOOKUP($A36,'RevPAR Raw Data'!$B$6:$BE$43,'RevPAR Raw Data'!AB$1,FALSE)</f>
        <v>-8.4605325926994901</v>
      </c>
      <c r="BM36" s="49">
        <f>VLOOKUP($A36,'RevPAR Raw Data'!$B$6:$BE$43,'RevPAR Raw Data'!AC$1,FALSE)</f>
        <v>-10.1721868621523</v>
      </c>
      <c r="BN36" s="50">
        <f>VLOOKUP($A36,'RevPAR Raw Data'!$B$6:$BE$43,'RevPAR Raw Data'!AE$1,FALSE)</f>
        <v>-3.7834472096615102</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47.736639531319099</v>
      </c>
      <c r="C39" s="48">
        <f>VLOOKUP($A39,'Occupancy Raw Data'!$B$8:$BE$45,'Occupancy Raw Data'!H$3,FALSE)</f>
        <v>60.107633093770197</v>
      </c>
      <c r="D39" s="48">
        <f>VLOOKUP($A39,'Occupancy Raw Data'!$B$8:$BE$45,'Occupancy Raw Data'!I$3,FALSE)</f>
        <v>65.308763922476899</v>
      </c>
      <c r="E39" s="48">
        <f>VLOOKUP($A39,'Occupancy Raw Data'!$B$8:$BE$45,'Occupancy Raw Data'!J$3,FALSE)</f>
        <v>66.357845975680306</v>
      </c>
      <c r="F39" s="48">
        <f>VLOOKUP($A39,'Occupancy Raw Data'!$B$8:$BE$45,'Occupancy Raw Data'!K$3,FALSE)</f>
        <v>67.035661977587694</v>
      </c>
      <c r="G39" s="49">
        <f>VLOOKUP($A39,'Occupancy Raw Data'!$B$8:$BE$45,'Occupancy Raw Data'!L$3,FALSE)</f>
        <v>61.309308900166798</v>
      </c>
      <c r="H39" s="48">
        <f>VLOOKUP($A39,'Occupancy Raw Data'!$B$8:$BE$45,'Occupancy Raw Data'!N$3,FALSE)</f>
        <v>75.012772914608803</v>
      </c>
      <c r="I39" s="48">
        <f>VLOOKUP($A39,'Occupancy Raw Data'!$B$8:$BE$45,'Occupancy Raw Data'!O$3,FALSE)</f>
        <v>80.431894819305796</v>
      </c>
      <c r="J39" s="49">
        <f>VLOOKUP($A39,'Occupancy Raw Data'!$B$8:$BE$45,'Occupancy Raw Data'!P$3,FALSE)</f>
        <v>77.7223338669573</v>
      </c>
      <c r="K39" s="50">
        <f>VLOOKUP($A39,'Occupancy Raw Data'!$B$8:$BE$45,'Occupancy Raw Data'!R$3,FALSE)</f>
        <v>65.998744604964102</v>
      </c>
      <c r="M39" s="47">
        <f>VLOOKUP($A39,'Occupancy Raw Data'!$B$8:$BE$45,'Occupancy Raw Data'!T$3,FALSE)</f>
        <v>-3.36360461790483</v>
      </c>
      <c r="N39" s="48">
        <f>VLOOKUP($A39,'Occupancy Raw Data'!$B$8:$BE$45,'Occupancy Raw Data'!U$3,FALSE)</f>
        <v>-0.42155355259614502</v>
      </c>
      <c r="O39" s="48">
        <f>VLOOKUP($A39,'Occupancy Raw Data'!$B$8:$BE$45,'Occupancy Raw Data'!V$3,FALSE)</f>
        <v>3.32426107875976</v>
      </c>
      <c r="P39" s="48">
        <f>VLOOKUP($A39,'Occupancy Raw Data'!$B$8:$BE$45,'Occupancy Raw Data'!W$3,FALSE)</f>
        <v>0.728765070862613</v>
      </c>
      <c r="Q39" s="48">
        <f>VLOOKUP($A39,'Occupancy Raw Data'!$B$8:$BE$45,'Occupancy Raw Data'!X$3,FALSE)</f>
        <v>0.99785492544478605</v>
      </c>
      <c r="R39" s="49">
        <f>VLOOKUP($A39,'Occupancy Raw Data'!$B$8:$BE$45,'Occupancy Raw Data'!Y$3,FALSE)</f>
        <v>0.434956605353437</v>
      </c>
      <c r="S39" s="48">
        <f>VLOOKUP($A39,'Occupancy Raw Data'!$B$8:$BE$45,'Occupancy Raw Data'!AA$3,FALSE)</f>
        <v>-10.479043316157799</v>
      </c>
      <c r="T39" s="48">
        <f>VLOOKUP($A39,'Occupancy Raw Data'!$B$8:$BE$45,'Occupancy Raw Data'!AB$3,FALSE)</f>
        <v>-9.2824385034820001</v>
      </c>
      <c r="U39" s="49">
        <f>VLOOKUP($A39,'Occupancy Raw Data'!$B$8:$BE$45,'Occupancy Raw Data'!AC$3,FALSE)</f>
        <v>-9.8638510780488993</v>
      </c>
      <c r="V39" s="50">
        <f>VLOOKUP($A39,'Occupancy Raw Data'!$B$8:$BE$45,'Occupancy Raw Data'!AE$3,FALSE)</f>
        <v>-3.2832354898266201</v>
      </c>
      <c r="X39" s="51">
        <f>VLOOKUP($A39,'ADR Raw Data'!$B$6:$BE$43,'ADR Raw Data'!G$1,FALSE)</f>
        <v>106.79978523011</v>
      </c>
      <c r="Y39" s="52">
        <f>VLOOKUP($A39,'ADR Raw Data'!$B$6:$BE$43,'ADR Raw Data'!H$1,FALSE)</f>
        <v>112.923858446194</v>
      </c>
      <c r="Z39" s="52">
        <f>VLOOKUP($A39,'ADR Raw Data'!$B$6:$BE$43,'ADR Raw Data'!I$1,FALSE)</f>
        <v>116.473990820903</v>
      </c>
      <c r="AA39" s="52">
        <f>VLOOKUP($A39,'ADR Raw Data'!$B$6:$BE$43,'ADR Raw Data'!J$1,FALSE)</f>
        <v>116.380570783287</v>
      </c>
      <c r="AB39" s="52">
        <f>VLOOKUP($A39,'ADR Raw Data'!$B$6:$BE$43,'ADR Raw Data'!K$1,FALSE)</f>
        <v>132.99662313906799</v>
      </c>
      <c r="AC39" s="53">
        <f>VLOOKUP($A39,'ADR Raw Data'!$B$6:$BE$43,'ADR Raw Data'!L$1,FALSE)</f>
        <v>117.864325603617</v>
      </c>
      <c r="AD39" s="52">
        <f>VLOOKUP($A39,'ADR Raw Data'!$B$6:$BE$43,'ADR Raw Data'!N$1,FALSE)</f>
        <v>161.77451210098499</v>
      </c>
      <c r="AE39" s="52">
        <f>VLOOKUP($A39,'ADR Raw Data'!$B$6:$BE$43,'ADR Raw Data'!O$1,FALSE)</f>
        <v>166.360752519691</v>
      </c>
      <c r="AF39" s="53">
        <f>VLOOKUP($A39,'ADR Raw Data'!$B$6:$BE$43,'ADR Raw Data'!P$1,FALSE)</f>
        <v>164.147575213094</v>
      </c>
      <c r="AG39" s="54">
        <f>VLOOKUP($A39,'ADR Raw Data'!$B$6:$BE$43,'ADR Raw Data'!R$1,FALSE)</f>
        <v>133.43709877908501</v>
      </c>
      <c r="AI39" s="47">
        <f>VLOOKUP($A39,'ADR Raw Data'!$B$6:$BE$43,'ADR Raw Data'!T$1,FALSE)</f>
        <v>1.2267084494446201</v>
      </c>
      <c r="AJ39" s="48">
        <f>VLOOKUP($A39,'ADR Raw Data'!$B$6:$BE$43,'ADR Raw Data'!U$1,FALSE)</f>
        <v>4.0294304599717297</v>
      </c>
      <c r="AK39" s="48">
        <f>VLOOKUP($A39,'ADR Raw Data'!$B$6:$BE$43,'ADR Raw Data'!V$1,FALSE)</f>
        <v>7.5171800361213998</v>
      </c>
      <c r="AL39" s="48">
        <f>VLOOKUP($A39,'ADR Raw Data'!$B$6:$BE$43,'ADR Raw Data'!W$1,FALSE)</f>
        <v>3.8708266445902102</v>
      </c>
      <c r="AM39" s="48">
        <f>VLOOKUP($A39,'ADR Raw Data'!$B$6:$BE$43,'ADR Raw Data'!X$1,FALSE)</f>
        <v>13.878150482278</v>
      </c>
      <c r="AN39" s="49">
        <f>VLOOKUP($A39,'ADR Raw Data'!$B$6:$BE$43,'ADR Raw Data'!Y$1,FALSE)</f>
        <v>6.60915095653609</v>
      </c>
      <c r="AO39" s="48">
        <f>VLOOKUP($A39,'ADR Raw Data'!$B$6:$BE$43,'ADR Raw Data'!AA$1,FALSE)</f>
        <v>2.5608111440627601</v>
      </c>
      <c r="AP39" s="48">
        <f>VLOOKUP($A39,'ADR Raw Data'!$B$6:$BE$43,'ADR Raw Data'!AB$1,FALSE)</f>
        <v>1.3530532900680501</v>
      </c>
      <c r="AQ39" s="49">
        <f>VLOOKUP($A39,'ADR Raw Data'!$B$6:$BE$43,'ADR Raw Data'!AC$1,FALSE)</f>
        <v>1.9373303305285601</v>
      </c>
      <c r="AR39" s="50">
        <f>VLOOKUP($A39,'ADR Raw Data'!$B$6:$BE$43,'ADR Raw Data'!AE$1,FALSE)</f>
        <v>3.61724292405661</v>
      </c>
      <c r="AS39" s="40"/>
      <c r="AT39" s="51">
        <f>VLOOKUP($A39,'RevPAR Raw Data'!$B$6:$BE$43,'RevPAR Raw Data'!G$1,FALSE)</f>
        <v>50.982628495520899</v>
      </c>
      <c r="AU39" s="52">
        <f>VLOOKUP($A39,'RevPAR Raw Data'!$B$6:$BE$43,'RevPAR Raw Data'!H$1,FALSE)</f>
        <v>67.875858510167205</v>
      </c>
      <c r="AV39" s="52">
        <f>VLOOKUP($A39,'RevPAR Raw Data'!$B$6:$BE$43,'RevPAR Raw Data'!I$1,FALSE)</f>
        <v>76.067723696311106</v>
      </c>
      <c r="AW39" s="52">
        <f>VLOOKUP($A39,'RevPAR Raw Data'!$B$6:$BE$43,'RevPAR Raw Data'!J$1,FALSE)</f>
        <v>77.227639905991296</v>
      </c>
      <c r="AX39" s="52">
        <f>VLOOKUP($A39,'RevPAR Raw Data'!$B$6:$BE$43,'RevPAR Raw Data'!K$1,FALSE)</f>
        <v>89.155166729111997</v>
      </c>
      <c r="AY39" s="53">
        <f>VLOOKUP($A39,'RevPAR Raw Data'!$B$6:$BE$43,'RevPAR Raw Data'!L$1,FALSE)</f>
        <v>72.261803467420506</v>
      </c>
      <c r="AZ39" s="52">
        <f>VLOOKUP($A39,'RevPAR Raw Data'!$B$6:$BE$43,'RevPAR Raw Data'!N$1,FALSE)</f>
        <v>121.351547396028</v>
      </c>
      <c r="BA39" s="52">
        <f>VLOOKUP($A39,'RevPAR Raw Data'!$B$6:$BE$43,'RevPAR Raw Data'!O$1,FALSE)</f>
        <v>133.807105487244</v>
      </c>
      <c r="BB39" s="53">
        <f>VLOOKUP($A39,'RevPAR Raw Data'!$B$6:$BE$43,'RevPAR Raw Data'!P$1,FALSE)</f>
        <v>127.579326441636</v>
      </c>
      <c r="BC39" s="54">
        <f>VLOOKUP($A39,'RevPAR Raw Data'!$B$6:$BE$43,'RevPAR Raw Data'!R$1,FALSE)</f>
        <v>88.066810031482106</v>
      </c>
      <c r="BE39" s="47">
        <f>VLOOKUP($A39,'RevPAR Raw Data'!$B$6:$BE$43,'RevPAR Raw Data'!T$1,FALSE)</f>
        <v>-2.17815779051395</v>
      </c>
      <c r="BF39" s="48">
        <f>VLOOKUP($A39,'RevPAR Raw Data'!$B$6:$BE$43,'RevPAR Raw Data'!U$1,FALSE)</f>
        <v>3.5908907001221899</v>
      </c>
      <c r="BG39" s="48">
        <f>VLOOKUP($A39,'RevPAR Raw Data'!$B$6:$BE$43,'RevPAR Raw Data'!V$1,FALSE)</f>
        <v>11.0913318050422</v>
      </c>
      <c r="BH39" s="48">
        <f>VLOOKUP($A39,'RevPAR Raw Data'!$B$6:$BE$43,'RevPAR Raw Data'!W$1,FALSE)</f>
        <v>4.62780094799224</v>
      </c>
      <c r="BI39" s="48">
        <f>VLOOKUP($A39,'RevPAR Raw Data'!$B$6:$BE$43,'RevPAR Raw Data'!X$1,FALSE)</f>
        <v>15.014489215870899</v>
      </c>
      <c r="BJ39" s="49">
        <f>VLOOKUP($A39,'RevPAR Raw Data'!$B$6:$BE$43,'RevPAR Raw Data'!Y$1,FALSE)</f>
        <v>7.0728545005327597</v>
      </c>
      <c r="BK39" s="48">
        <f>VLOOKUP($A39,'RevPAR Raw Data'!$B$6:$BE$43,'RevPAR Raw Data'!AA$1,FALSE)</f>
        <v>-8.1865806811264505</v>
      </c>
      <c r="BL39" s="48">
        <f>VLOOKUP($A39,'RevPAR Raw Data'!$B$6:$BE$43,'RevPAR Raw Data'!AB$1,FALSE)</f>
        <v>-8.0549815529838504</v>
      </c>
      <c r="BM39" s="49">
        <f>VLOOKUP($A39,'RevPAR Raw Data'!$B$6:$BE$43,'RevPAR Raw Data'!AC$1,FALSE)</f>
        <v>-8.1176161262135498</v>
      </c>
      <c r="BN39" s="50">
        <f>VLOOKUP($A39,'RevPAR Raw Data'!$B$6:$BE$43,'RevPAR Raw Data'!AE$1,FALSE)</f>
        <v>0.21524483079412299</v>
      </c>
    </row>
    <row r="40" spans="1:66" x14ac:dyDescent="0.45">
      <c r="A40" s="63" t="s">
        <v>78</v>
      </c>
      <c r="B40" s="47">
        <f>VLOOKUP($A40,'Occupancy Raw Data'!$B$8:$BE$45,'Occupancy Raw Data'!G$3,FALSE)</f>
        <v>50.046425255338903</v>
      </c>
      <c r="C40" s="48">
        <f>VLOOKUP($A40,'Occupancy Raw Data'!$B$8:$BE$45,'Occupancy Raw Data'!H$3,FALSE)</f>
        <v>61.652739090064898</v>
      </c>
      <c r="D40" s="48">
        <f>VLOOKUP($A40,'Occupancy Raw Data'!$B$8:$BE$45,'Occupancy Raw Data'!I$3,FALSE)</f>
        <v>61.931290622098402</v>
      </c>
      <c r="E40" s="48">
        <f>VLOOKUP($A40,'Occupancy Raw Data'!$B$8:$BE$45,'Occupancy Raw Data'!J$3,FALSE)</f>
        <v>60.8170844939647</v>
      </c>
      <c r="F40" s="48">
        <f>VLOOKUP($A40,'Occupancy Raw Data'!$B$8:$BE$45,'Occupancy Raw Data'!K$3,FALSE)</f>
        <v>58.960074280408499</v>
      </c>
      <c r="G40" s="49">
        <f>VLOOKUP($A40,'Occupancy Raw Data'!$B$8:$BE$45,'Occupancy Raw Data'!L$3,FALSE)</f>
        <v>58.681522748375102</v>
      </c>
      <c r="H40" s="48">
        <f>VLOOKUP($A40,'Occupancy Raw Data'!$B$8:$BE$45,'Occupancy Raw Data'!N$3,FALSE)</f>
        <v>72.237697307335097</v>
      </c>
      <c r="I40" s="48">
        <f>VLOOKUP($A40,'Occupancy Raw Data'!$B$8:$BE$45,'Occupancy Raw Data'!O$3,FALSE)</f>
        <v>80.408542246982293</v>
      </c>
      <c r="J40" s="49">
        <f>VLOOKUP($A40,'Occupancy Raw Data'!$B$8:$BE$45,'Occupancy Raw Data'!P$3,FALSE)</f>
        <v>76.323119777158695</v>
      </c>
      <c r="K40" s="50">
        <f>VLOOKUP($A40,'Occupancy Raw Data'!$B$8:$BE$45,'Occupancy Raw Data'!R$3,FALSE)</f>
        <v>63.721979042313301</v>
      </c>
      <c r="M40" s="47">
        <f>VLOOKUP($A40,'Occupancy Raw Data'!$B$8:$BE$45,'Occupancy Raw Data'!T$3,FALSE)</f>
        <v>23.3409610983981</v>
      </c>
      <c r="N40" s="48">
        <f>VLOOKUP($A40,'Occupancy Raw Data'!$B$8:$BE$45,'Occupancy Raw Data'!U$3,FALSE)</f>
        <v>10.8514190317195</v>
      </c>
      <c r="O40" s="48">
        <f>VLOOKUP($A40,'Occupancy Raw Data'!$B$8:$BE$45,'Occupancy Raw Data'!V$3,FALSE)</f>
        <v>5.7052297939778098</v>
      </c>
      <c r="P40" s="48">
        <f>VLOOKUP($A40,'Occupancy Raw Data'!$B$8:$BE$45,'Occupancy Raw Data'!W$3,FALSE)</f>
        <v>0.46012269938650302</v>
      </c>
      <c r="Q40" s="48">
        <f>VLOOKUP($A40,'Occupancy Raw Data'!$B$8:$BE$45,'Occupancy Raw Data'!X$3,FALSE)</f>
        <v>-1.09034267912772</v>
      </c>
      <c r="R40" s="49">
        <f>VLOOKUP($A40,'Occupancy Raw Data'!$B$8:$BE$45,'Occupancy Raw Data'!Y$3,FALSE)</f>
        <v>6.7207024653833098</v>
      </c>
      <c r="S40" s="48">
        <f>VLOOKUP($A40,'Occupancy Raw Data'!$B$8:$BE$45,'Occupancy Raw Data'!AA$3,FALSE)</f>
        <v>-9.3240093240093191</v>
      </c>
      <c r="T40" s="48">
        <f>VLOOKUP($A40,'Occupancy Raw Data'!$B$8:$BE$45,'Occupancy Raw Data'!AB$3,FALSE)</f>
        <v>-7.0815450643776803</v>
      </c>
      <c r="U40" s="49">
        <f>VLOOKUP($A40,'Occupancy Raw Data'!$B$8:$BE$45,'Occupancy Raw Data'!AC$3,FALSE)</f>
        <v>-8.1564245810055809</v>
      </c>
      <c r="V40" s="50">
        <f>VLOOKUP($A40,'Occupancy Raw Data'!$B$8:$BE$45,'Occupancy Raw Data'!AE$3,FALSE)</f>
        <v>1.11555462007998</v>
      </c>
      <c r="X40" s="51">
        <f>VLOOKUP($A40,'ADR Raw Data'!$B$6:$BE$43,'ADR Raw Data'!G$1,FALSE)</f>
        <v>108.151224489795</v>
      </c>
      <c r="Y40" s="52">
        <f>VLOOKUP($A40,'ADR Raw Data'!$B$6:$BE$43,'ADR Raw Data'!H$1,FALSE)</f>
        <v>111.054638554216</v>
      </c>
      <c r="Z40" s="52">
        <f>VLOOKUP($A40,'ADR Raw Data'!$B$6:$BE$43,'ADR Raw Data'!I$1,FALSE)</f>
        <v>109.30632683658099</v>
      </c>
      <c r="AA40" s="52">
        <f>VLOOKUP($A40,'ADR Raw Data'!$B$6:$BE$43,'ADR Raw Data'!J$1,FALSE)</f>
        <v>105.577603053435</v>
      </c>
      <c r="AB40" s="52">
        <f>VLOOKUP($A40,'ADR Raw Data'!$B$6:$BE$43,'ADR Raw Data'!K$1,FALSE)</f>
        <v>119.75398425196801</v>
      </c>
      <c r="AC40" s="53">
        <f>VLOOKUP($A40,'ADR Raw Data'!$B$6:$BE$43,'ADR Raw Data'!L$1,FALSE)</f>
        <v>110.803234177215</v>
      </c>
      <c r="AD40" s="52">
        <f>VLOOKUP($A40,'ADR Raw Data'!$B$6:$BE$43,'ADR Raw Data'!N$1,FALSE)</f>
        <v>156.738688946015</v>
      </c>
      <c r="AE40" s="52">
        <f>VLOOKUP($A40,'ADR Raw Data'!$B$6:$BE$43,'ADR Raw Data'!O$1,FALSE)</f>
        <v>154.98908775981499</v>
      </c>
      <c r="AF40" s="53">
        <f>VLOOKUP($A40,'ADR Raw Data'!$B$6:$BE$43,'ADR Raw Data'!P$1,FALSE)</f>
        <v>155.817062043795</v>
      </c>
      <c r="AG40" s="54">
        <f>VLOOKUP($A40,'ADR Raw Data'!$B$6:$BE$43,'ADR Raw Data'!R$1,FALSE)</f>
        <v>126.207633222314</v>
      </c>
      <c r="AI40" s="47">
        <f>VLOOKUP($A40,'ADR Raw Data'!$B$6:$BE$43,'ADR Raw Data'!T$1,FALSE)</f>
        <v>9.0082488388477007</v>
      </c>
      <c r="AJ40" s="48">
        <f>VLOOKUP($A40,'ADR Raw Data'!$B$6:$BE$43,'ADR Raw Data'!U$1,FALSE)</f>
        <v>6.2192679395656496</v>
      </c>
      <c r="AK40" s="48">
        <f>VLOOKUP($A40,'ADR Raw Data'!$B$6:$BE$43,'ADR Raw Data'!V$1,FALSE)</f>
        <v>8.4787082165731409</v>
      </c>
      <c r="AL40" s="48">
        <f>VLOOKUP($A40,'ADR Raw Data'!$B$6:$BE$43,'ADR Raw Data'!W$1,FALSE)</f>
        <v>-6.4861942253868898</v>
      </c>
      <c r="AM40" s="48">
        <f>VLOOKUP($A40,'ADR Raw Data'!$B$6:$BE$43,'ADR Raw Data'!X$1,FALSE)</f>
        <v>5.6067291578085703</v>
      </c>
      <c r="AN40" s="49">
        <f>VLOOKUP($A40,'ADR Raw Data'!$B$6:$BE$43,'ADR Raw Data'!Y$1,FALSE)</f>
        <v>3.8332756387030198</v>
      </c>
      <c r="AO40" s="48">
        <f>VLOOKUP($A40,'ADR Raw Data'!$B$6:$BE$43,'ADR Raw Data'!AA$1,FALSE)</f>
        <v>6.0279115190292103</v>
      </c>
      <c r="AP40" s="48">
        <f>VLOOKUP($A40,'ADR Raw Data'!$B$6:$BE$43,'ADR Raw Data'!AB$1,FALSE)</f>
        <v>-3.04073878402686</v>
      </c>
      <c r="AQ40" s="49">
        <f>VLOOKUP($A40,'ADR Raw Data'!$B$6:$BE$43,'ADR Raw Data'!AC$1,FALSE)</f>
        <v>1.1226322935250099</v>
      </c>
      <c r="AR40" s="50">
        <f>VLOOKUP($A40,'ADR Raw Data'!$B$6:$BE$43,'ADR Raw Data'!AE$1,FALSE)</f>
        <v>1.3214409351905201</v>
      </c>
      <c r="AS40" s="40"/>
      <c r="AT40" s="51">
        <f>VLOOKUP($A40,'RevPAR Raw Data'!$B$6:$BE$43,'RevPAR Raw Data'!G$1,FALSE)</f>
        <v>54.1258217270194</v>
      </c>
      <c r="AU40" s="52">
        <f>VLOOKUP($A40,'RevPAR Raw Data'!$B$6:$BE$43,'RevPAR Raw Data'!H$1,FALSE)</f>
        <v>68.468226555246005</v>
      </c>
      <c r="AV40" s="52">
        <f>VLOOKUP($A40,'RevPAR Raw Data'!$B$6:$BE$43,'RevPAR Raw Data'!I$1,FALSE)</f>
        <v>67.694818941504096</v>
      </c>
      <c r="AW40" s="52">
        <f>VLOOKUP($A40,'RevPAR Raw Data'!$B$6:$BE$43,'RevPAR Raw Data'!J$1,FALSE)</f>
        <v>64.209220055710304</v>
      </c>
      <c r="AX40" s="52">
        <f>VLOOKUP($A40,'RevPAR Raw Data'!$B$6:$BE$43,'RevPAR Raw Data'!K$1,FALSE)</f>
        <v>70.607038068709301</v>
      </c>
      <c r="AY40" s="53">
        <f>VLOOKUP($A40,'RevPAR Raw Data'!$B$6:$BE$43,'RevPAR Raw Data'!L$1,FALSE)</f>
        <v>65.021025069637801</v>
      </c>
      <c r="AZ40" s="52">
        <f>VLOOKUP($A40,'RevPAR Raw Data'!$B$6:$BE$43,'RevPAR Raw Data'!N$1,FALSE)</f>
        <v>113.224419684308</v>
      </c>
      <c r="BA40" s="52">
        <f>VLOOKUP($A40,'RevPAR Raw Data'!$B$6:$BE$43,'RevPAR Raw Data'!O$1,FALSE)</f>
        <v>124.624466109563</v>
      </c>
      <c r="BB40" s="53">
        <f>VLOOKUP($A40,'RevPAR Raw Data'!$B$6:$BE$43,'RevPAR Raw Data'!P$1,FALSE)</f>
        <v>118.92444289693501</v>
      </c>
      <c r="BC40" s="54">
        <f>VLOOKUP($A40,'RevPAR Raw Data'!$B$6:$BE$43,'RevPAR Raw Data'!R$1,FALSE)</f>
        <v>80.422001591723003</v>
      </c>
      <c r="BE40" s="47">
        <f>VLOOKUP($A40,'RevPAR Raw Data'!$B$6:$BE$43,'RevPAR Raw Data'!T$1,FALSE)</f>
        <v>34.4518217943682</v>
      </c>
      <c r="BF40" s="48">
        <f>VLOOKUP($A40,'RevPAR Raw Data'!$B$6:$BE$43,'RevPAR Raw Data'!U$1,FALSE)</f>
        <v>17.7455657961128</v>
      </c>
      <c r="BG40" s="48">
        <f>VLOOKUP($A40,'RevPAR Raw Data'!$B$6:$BE$43,'RevPAR Raw Data'!V$1,FALSE)</f>
        <v>14.667667797867299</v>
      </c>
      <c r="BH40" s="48">
        <f>VLOOKUP($A40,'RevPAR Raw Data'!$B$6:$BE$43,'RevPAR Raw Data'!W$1,FALSE)</f>
        <v>-6.0559159779576897</v>
      </c>
      <c r="BI40" s="48">
        <f>VLOOKUP($A40,'RevPAR Raw Data'!$B$6:$BE$43,'RevPAR Raw Data'!X$1,FALSE)</f>
        <v>4.4552539177701602</v>
      </c>
      <c r="BJ40" s="49">
        <f>VLOOKUP($A40,'RevPAR Raw Data'!$B$6:$BE$43,'RevPAR Raw Data'!Y$1,FALSE)</f>
        <v>10.811601154441499</v>
      </c>
      <c r="BK40" s="48">
        <f>VLOOKUP($A40,'RevPAR Raw Data'!$B$6:$BE$43,'RevPAR Raw Data'!AA$1,FALSE)</f>
        <v>-3.8581408370574199</v>
      </c>
      <c r="BL40" s="48">
        <f>VLOOKUP($A40,'RevPAR Raw Data'!$B$6:$BE$43,'RevPAR Raw Data'!AB$1,FALSE)</f>
        <v>-9.9069525611236706</v>
      </c>
      <c r="BM40" s="49">
        <f>VLOOKUP($A40,'RevPAR Raw Data'!$B$6:$BE$43,'RevPAR Raw Data'!AC$1,FALSE)</f>
        <v>-7.12535894382395</v>
      </c>
      <c r="BN40" s="50">
        <f>VLOOKUP($A40,'RevPAR Raw Data'!$B$6:$BE$43,'RevPAR Raw Data'!AE$1,FALSE)</f>
        <v>2.45173695067465</v>
      </c>
    </row>
    <row r="41" spans="1:66" x14ac:dyDescent="0.45">
      <c r="A41" s="63" t="s">
        <v>79</v>
      </c>
      <c r="B41" s="47">
        <f>VLOOKUP($A41,'Occupancy Raw Data'!$B$8:$BE$45,'Occupancy Raw Data'!G$3,FALSE)</f>
        <v>44.559944559944498</v>
      </c>
      <c r="C41" s="48">
        <f>VLOOKUP($A41,'Occupancy Raw Data'!$B$8:$BE$45,'Occupancy Raw Data'!H$3,FALSE)</f>
        <v>54.192654192654103</v>
      </c>
      <c r="D41" s="48">
        <f>VLOOKUP($A41,'Occupancy Raw Data'!$B$8:$BE$45,'Occupancy Raw Data'!I$3,FALSE)</f>
        <v>54.885654885654802</v>
      </c>
      <c r="E41" s="48">
        <f>VLOOKUP($A41,'Occupancy Raw Data'!$B$8:$BE$45,'Occupancy Raw Data'!J$3,FALSE)</f>
        <v>57.934857934857902</v>
      </c>
      <c r="F41" s="48">
        <f>VLOOKUP($A41,'Occupancy Raw Data'!$B$8:$BE$45,'Occupancy Raw Data'!K$3,FALSE)</f>
        <v>61.469161469161399</v>
      </c>
      <c r="G41" s="49">
        <f>VLOOKUP($A41,'Occupancy Raw Data'!$B$8:$BE$45,'Occupancy Raw Data'!L$3,FALSE)</f>
        <v>54.608454608454601</v>
      </c>
      <c r="H41" s="48">
        <f>VLOOKUP($A41,'Occupancy Raw Data'!$B$8:$BE$45,'Occupancy Raw Data'!N$3,FALSE)</f>
        <v>75.259875259875201</v>
      </c>
      <c r="I41" s="48">
        <f>VLOOKUP($A41,'Occupancy Raw Data'!$B$8:$BE$45,'Occupancy Raw Data'!O$3,FALSE)</f>
        <v>77.408177408177394</v>
      </c>
      <c r="J41" s="49">
        <f>VLOOKUP($A41,'Occupancy Raw Data'!$B$8:$BE$45,'Occupancy Raw Data'!P$3,FALSE)</f>
        <v>76.334026334026305</v>
      </c>
      <c r="K41" s="50">
        <f>VLOOKUP($A41,'Occupancy Raw Data'!$B$8:$BE$45,'Occupancy Raw Data'!R$3,FALSE)</f>
        <v>60.815760815760797</v>
      </c>
      <c r="M41" s="47">
        <f>VLOOKUP($A41,'Occupancy Raw Data'!$B$8:$BE$45,'Occupancy Raw Data'!T$3,FALSE)</f>
        <v>26.824457593688301</v>
      </c>
      <c r="N41" s="48">
        <f>VLOOKUP($A41,'Occupancy Raw Data'!$B$8:$BE$45,'Occupancy Raw Data'!U$3,FALSE)</f>
        <v>18.8449848024316</v>
      </c>
      <c r="O41" s="48">
        <f>VLOOKUP($A41,'Occupancy Raw Data'!$B$8:$BE$45,'Occupancy Raw Data'!V$3,FALSE)</f>
        <v>3.125</v>
      </c>
      <c r="P41" s="48">
        <f>VLOOKUP($A41,'Occupancy Raw Data'!$B$8:$BE$45,'Occupancy Raw Data'!W$3,FALSE)</f>
        <v>-1.7626321974148</v>
      </c>
      <c r="Q41" s="48">
        <f>VLOOKUP($A41,'Occupancy Raw Data'!$B$8:$BE$45,'Occupancy Raw Data'!X$3,FALSE)</f>
        <v>-0.78299776286353395</v>
      </c>
      <c r="R41" s="49">
        <f>VLOOKUP($A41,'Occupancy Raw Data'!$B$8:$BE$45,'Occupancy Raw Data'!Y$3,FALSE)</f>
        <v>7.1234366503534501</v>
      </c>
      <c r="S41" s="48">
        <f>VLOOKUP($A41,'Occupancy Raw Data'!$B$8:$BE$45,'Occupancy Raw Data'!AA$3,FALSE)</f>
        <v>-9.0452261306532602</v>
      </c>
      <c r="T41" s="48">
        <f>VLOOKUP($A41,'Occupancy Raw Data'!$B$8:$BE$45,'Occupancy Raw Data'!AB$3,FALSE)</f>
        <v>-5.7383966244725704</v>
      </c>
      <c r="U41" s="49">
        <f>VLOOKUP($A41,'Occupancy Raw Data'!$B$8:$BE$45,'Occupancy Raw Data'!AC$3,FALSE)</f>
        <v>-7.3980664144598496</v>
      </c>
      <c r="V41" s="50">
        <f>VLOOKUP($A41,'Occupancy Raw Data'!$B$8:$BE$45,'Occupancy Raw Data'!AE$3,FALSE)</f>
        <v>1.4198448076605501</v>
      </c>
      <c r="X41" s="51">
        <f>VLOOKUP($A41,'ADR Raw Data'!$B$6:$BE$43,'ADR Raw Data'!G$1,FALSE)</f>
        <v>105.627138413685</v>
      </c>
      <c r="Y41" s="52">
        <f>VLOOKUP($A41,'ADR Raw Data'!$B$6:$BE$43,'ADR Raw Data'!H$1,FALSE)</f>
        <v>106.12767263427099</v>
      </c>
      <c r="Z41" s="52">
        <f>VLOOKUP($A41,'ADR Raw Data'!$B$6:$BE$43,'ADR Raw Data'!I$1,FALSE)</f>
        <v>106.124419191919</v>
      </c>
      <c r="AA41" s="52">
        <f>VLOOKUP($A41,'ADR Raw Data'!$B$6:$BE$43,'ADR Raw Data'!J$1,FALSE)</f>
        <v>109.39740430622</v>
      </c>
      <c r="AB41" s="52">
        <f>VLOOKUP($A41,'ADR Raw Data'!$B$6:$BE$43,'ADR Raw Data'!K$1,FALSE)</f>
        <v>137.31154453213</v>
      </c>
      <c r="AC41" s="53">
        <f>VLOOKUP($A41,'ADR Raw Data'!$B$6:$BE$43,'ADR Raw Data'!L$1,FALSE)</f>
        <v>113.759441624365</v>
      </c>
      <c r="AD41" s="52">
        <f>VLOOKUP($A41,'ADR Raw Data'!$B$6:$BE$43,'ADR Raw Data'!N$1,FALSE)</f>
        <v>174.08000920810301</v>
      </c>
      <c r="AE41" s="52">
        <f>VLOOKUP($A41,'ADR Raw Data'!$B$6:$BE$43,'ADR Raw Data'!O$1,FALSE)</f>
        <v>175.89090420769901</v>
      </c>
      <c r="AF41" s="53">
        <f>VLOOKUP($A41,'ADR Raw Data'!$B$6:$BE$43,'ADR Raw Data'!P$1,FALSE)</f>
        <v>174.99819791193801</v>
      </c>
      <c r="AG41" s="54">
        <f>VLOOKUP($A41,'ADR Raw Data'!$B$6:$BE$43,'ADR Raw Data'!R$1,FALSE)</f>
        <v>135.72085788702501</v>
      </c>
      <c r="AI41" s="47">
        <f>VLOOKUP($A41,'ADR Raw Data'!$B$6:$BE$43,'ADR Raw Data'!T$1,FALSE)</f>
        <v>-1.8904344781771401</v>
      </c>
      <c r="AJ41" s="48">
        <f>VLOOKUP($A41,'ADR Raw Data'!$B$6:$BE$43,'ADR Raw Data'!U$1,FALSE)</f>
        <v>3.8158452249584101</v>
      </c>
      <c r="AK41" s="48">
        <f>VLOOKUP($A41,'ADR Raw Data'!$B$6:$BE$43,'ADR Raw Data'!V$1,FALSE)</f>
        <v>1.7554025884870501</v>
      </c>
      <c r="AL41" s="48">
        <f>VLOOKUP($A41,'ADR Raw Data'!$B$6:$BE$43,'ADR Raw Data'!W$1,FALSE)</f>
        <v>2.74818415479541</v>
      </c>
      <c r="AM41" s="48">
        <f>VLOOKUP($A41,'ADR Raw Data'!$B$6:$BE$43,'ADR Raw Data'!X$1,FALSE)</f>
        <v>21.2328541771411</v>
      </c>
      <c r="AN41" s="49">
        <f>VLOOKUP($A41,'ADR Raw Data'!$B$6:$BE$43,'ADR Raw Data'!Y$1,FALSE)</f>
        <v>6.2455338844690198</v>
      </c>
      <c r="AO41" s="48">
        <f>VLOOKUP($A41,'ADR Raw Data'!$B$6:$BE$43,'ADR Raw Data'!AA$1,FALSE)</f>
        <v>10.457216700835501</v>
      </c>
      <c r="AP41" s="48">
        <f>VLOOKUP($A41,'ADR Raw Data'!$B$6:$BE$43,'ADR Raw Data'!AB$1,FALSE)</f>
        <v>8.3704011298203191</v>
      </c>
      <c r="AQ41" s="49">
        <f>VLOOKUP($A41,'ADR Raw Data'!$B$6:$BE$43,'ADR Raw Data'!AC$1,FALSE)</f>
        <v>9.4125147320448193</v>
      </c>
      <c r="AR41" s="50">
        <f>VLOOKUP($A41,'ADR Raw Data'!$B$6:$BE$43,'ADR Raw Data'!AE$1,FALSE)</f>
        <v>6.1659586908439099</v>
      </c>
      <c r="AS41" s="40"/>
      <c r="AT41" s="51">
        <f>VLOOKUP($A41,'RevPAR Raw Data'!$B$6:$BE$43,'RevPAR Raw Data'!G$1,FALSE)</f>
        <v>47.067394317394303</v>
      </c>
      <c r="AU41" s="52">
        <f>VLOOKUP($A41,'RevPAR Raw Data'!$B$6:$BE$43,'RevPAR Raw Data'!H$1,FALSE)</f>
        <v>57.513402633402599</v>
      </c>
      <c r="AV41" s="52">
        <f>VLOOKUP($A41,'RevPAR Raw Data'!$B$6:$BE$43,'RevPAR Raw Data'!I$1,FALSE)</f>
        <v>58.2470824670824</v>
      </c>
      <c r="AW41" s="52">
        <f>VLOOKUP($A41,'RevPAR Raw Data'!$B$6:$BE$43,'RevPAR Raw Data'!J$1,FALSE)</f>
        <v>63.379230769230702</v>
      </c>
      <c r="AX41" s="52">
        <f>VLOOKUP($A41,'RevPAR Raw Data'!$B$6:$BE$43,'RevPAR Raw Data'!K$1,FALSE)</f>
        <v>84.404255024254994</v>
      </c>
      <c r="AY41" s="53">
        <f>VLOOKUP($A41,'RevPAR Raw Data'!$B$6:$BE$43,'RevPAR Raw Data'!L$1,FALSE)</f>
        <v>62.122273042273001</v>
      </c>
      <c r="AZ41" s="52">
        <f>VLOOKUP($A41,'RevPAR Raw Data'!$B$6:$BE$43,'RevPAR Raw Data'!N$1,FALSE)</f>
        <v>131.01239778239699</v>
      </c>
      <c r="BA41" s="52">
        <f>VLOOKUP($A41,'RevPAR Raw Data'!$B$6:$BE$43,'RevPAR Raw Data'!O$1,FALSE)</f>
        <v>136.15394317394299</v>
      </c>
      <c r="BB41" s="53">
        <f>VLOOKUP($A41,'RevPAR Raw Data'!$B$6:$BE$43,'RevPAR Raw Data'!P$1,FALSE)</f>
        <v>133.58317047816999</v>
      </c>
      <c r="BC41" s="54">
        <f>VLOOKUP($A41,'RevPAR Raw Data'!$B$6:$BE$43,'RevPAR Raw Data'!R$1,FALSE)</f>
        <v>82.539672309672298</v>
      </c>
      <c r="BE41" s="47">
        <f>VLOOKUP($A41,'RevPAR Raw Data'!$B$6:$BE$43,'RevPAR Raw Data'!T$1,FALSE)</f>
        <v>24.426924320576099</v>
      </c>
      <c r="BF41" s="48">
        <f>VLOOKUP($A41,'RevPAR Raw Data'!$B$6:$BE$43,'RevPAR Raw Data'!U$1,FALSE)</f>
        <v>23.379925480117699</v>
      </c>
      <c r="BG41" s="48">
        <f>VLOOKUP($A41,'RevPAR Raw Data'!$B$6:$BE$43,'RevPAR Raw Data'!V$1,FALSE)</f>
        <v>4.9352589193772696</v>
      </c>
      <c r="BH41" s="48">
        <f>VLOOKUP($A41,'RevPAR Raw Data'!$B$6:$BE$43,'RevPAR Raw Data'!W$1,FALSE)</f>
        <v>0.93711157862393601</v>
      </c>
      <c r="BI41" s="48">
        <f>VLOOKUP($A41,'RevPAR Raw Data'!$B$6:$BE$43,'RevPAR Raw Data'!X$1,FALSE)</f>
        <v>20.2836036410785</v>
      </c>
      <c r="BJ41" s="49">
        <f>VLOOKUP($A41,'RevPAR Raw Data'!$B$6:$BE$43,'RevPAR Raw Data'!Y$1,FALSE)</f>
        <v>13.8138671845589</v>
      </c>
      <c r="BK41" s="48">
        <f>VLOOKUP($A41,'RevPAR Raw Data'!$B$6:$BE$43,'RevPAR Raw Data'!AA$1,FALSE)</f>
        <v>0.46611167261923098</v>
      </c>
      <c r="BL41" s="48">
        <f>VLOOKUP($A41,'RevPAR Raw Data'!$B$6:$BE$43,'RevPAR Raw Data'!AB$1,FALSE)</f>
        <v>2.1516776894593201</v>
      </c>
      <c r="BM41" s="49">
        <f>VLOOKUP($A41,'RevPAR Raw Data'!$B$6:$BE$43,'RevPAR Raw Data'!AC$1,FALSE)</f>
        <v>1.3181042264374701</v>
      </c>
      <c r="BN41" s="50">
        <f>VLOOKUP($A41,'RevPAR Raw Data'!$B$6:$BE$43,'RevPAR Raw Data'!AE$1,FALSE)</f>
        <v>7.6733505428189099</v>
      </c>
    </row>
    <row r="42" spans="1:66" x14ac:dyDescent="0.45">
      <c r="A42" s="63" t="s">
        <v>80</v>
      </c>
      <c r="B42" s="47">
        <f>VLOOKUP($A42,'Occupancy Raw Data'!$B$8:$BE$45,'Occupancy Raw Data'!G$3,FALSE)</f>
        <v>47.735536306277403</v>
      </c>
      <c r="C42" s="48">
        <f>VLOOKUP($A42,'Occupancy Raw Data'!$B$8:$BE$45,'Occupancy Raw Data'!H$3,FALSE)</f>
        <v>52.261790182868097</v>
      </c>
      <c r="D42" s="48">
        <f>VLOOKUP($A42,'Occupancy Raw Data'!$B$8:$BE$45,'Occupancy Raw Data'!I$3,FALSE)</f>
        <v>56.4993048871778</v>
      </c>
      <c r="E42" s="48">
        <f>VLOOKUP($A42,'Occupancy Raw Data'!$B$8:$BE$45,'Occupancy Raw Data'!J$3,FALSE)</f>
        <v>56.5554486151213</v>
      </c>
      <c r="F42" s="48">
        <f>VLOOKUP($A42,'Occupancy Raw Data'!$B$8:$BE$45,'Occupancy Raw Data'!K$3,FALSE)</f>
        <v>55.836274195273198</v>
      </c>
      <c r="G42" s="49">
        <f>VLOOKUP($A42,'Occupancy Raw Data'!$B$8:$BE$45,'Occupancy Raw Data'!L$3,FALSE)</f>
        <v>53.7776708373435</v>
      </c>
      <c r="H42" s="48">
        <f>VLOOKUP($A42,'Occupancy Raw Data'!$B$8:$BE$45,'Occupancy Raw Data'!N$3,FALSE)</f>
        <v>72.706127686878403</v>
      </c>
      <c r="I42" s="48">
        <f>VLOOKUP($A42,'Occupancy Raw Data'!$B$8:$BE$45,'Occupancy Raw Data'!O$3,FALSE)</f>
        <v>79.750828788364799</v>
      </c>
      <c r="J42" s="49">
        <f>VLOOKUP($A42,'Occupancy Raw Data'!$B$8:$BE$45,'Occupancy Raw Data'!P$3,FALSE)</f>
        <v>76.228478237621601</v>
      </c>
      <c r="K42" s="50">
        <f>VLOOKUP($A42,'Occupancy Raw Data'!$B$8:$BE$45,'Occupancy Raw Data'!R$3,FALSE)</f>
        <v>60.192187237422999</v>
      </c>
      <c r="M42" s="47">
        <f>VLOOKUP($A42,'Occupancy Raw Data'!$B$8:$BE$45,'Occupancy Raw Data'!T$3,FALSE)</f>
        <v>2.2919933862507298</v>
      </c>
      <c r="N42" s="48">
        <f>VLOOKUP($A42,'Occupancy Raw Data'!$B$8:$BE$45,'Occupancy Raw Data'!U$3,FALSE)</f>
        <v>3.47249600870119</v>
      </c>
      <c r="O42" s="48">
        <f>VLOOKUP($A42,'Occupancy Raw Data'!$B$8:$BE$45,'Occupancy Raw Data'!V$3,FALSE)</f>
        <v>4.3293452858718204</v>
      </c>
      <c r="P42" s="48">
        <f>VLOOKUP($A42,'Occupancy Raw Data'!$B$8:$BE$45,'Occupancy Raw Data'!W$3,FALSE)</f>
        <v>-0.82996390325842995</v>
      </c>
      <c r="Q42" s="48">
        <f>VLOOKUP($A42,'Occupancy Raw Data'!$B$8:$BE$45,'Occupancy Raw Data'!X$3,FALSE)</f>
        <v>-7.05374284839115</v>
      </c>
      <c r="R42" s="49">
        <f>VLOOKUP($A42,'Occupancy Raw Data'!$B$8:$BE$45,'Occupancy Raw Data'!Y$3,FALSE)</f>
        <v>0.177248872662323</v>
      </c>
      <c r="S42" s="48">
        <f>VLOOKUP($A42,'Occupancy Raw Data'!$B$8:$BE$45,'Occupancy Raw Data'!AA$3,FALSE)</f>
        <v>-4.2993952920951504</v>
      </c>
      <c r="T42" s="48">
        <f>VLOOKUP($A42,'Occupancy Raw Data'!$B$8:$BE$45,'Occupancy Raw Data'!AB$3,FALSE)</f>
        <v>-2.24470291953326</v>
      </c>
      <c r="U42" s="49">
        <f>VLOOKUP($A42,'Occupancy Raw Data'!$B$8:$BE$45,'Occupancy Raw Data'!AC$3,FALSE)</f>
        <v>-3.2354711727595</v>
      </c>
      <c r="V42" s="50">
        <f>VLOOKUP($A42,'Occupancy Raw Data'!$B$8:$BE$45,'Occupancy Raw Data'!AE$3,FALSE)</f>
        <v>-1.0940926179599599</v>
      </c>
      <c r="X42" s="51">
        <f>VLOOKUP($A42,'ADR Raw Data'!$B$6:$BE$43,'ADR Raw Data'!G$1,FALSE)</f>
        <v>105.218154018482</v>
      </c>
      <c r="Y42" s="52">
        <f>VLOOKUP($A42,'ADR Raw Data'!$B$6:$BE$43,'ADR Raw Data'!H$1,FALSE)</f>
        <v>107.278379373848</v>
      </c>
      <c r="Z42" s="52">
        <f>VLOOKUP($A42,'ADR Raw Data'!$B$6:$BE$43,'ADR Raw Data'!I$1,FALSE)</f>
        <v>107.672338522689</v>
      </c>
      <c r="AA42" s="52">
        <f>VLOOKUP($A42,'ADR Raw Data'!$B$6:$BE$43,'ADR Raw Data'!J$1,FALSE)</f>
        <v>109.183347357473</v>
      </c>
      <c r="AB42" s="52">
        <f>VLOOKUP($A42,'ADR Raw Data'!$B$6:$BE$43,'ADR Raw Data'!K$1,FALSE)</f>
        <v>107.871344984438</v>
      </c>
      <c r="AC42" s="53">
        <f>VLOOKUP($A42,'ADR Raw Data'!$B$6:$BE$43,'ADR Raw Data'!L$1,FALSE)</f>
        <v>107.519214516529</v>
      </c>
      <c r="AD42" s="52">
        <f>VLOOKUP($A42,'ADR Raw Data'!$B$6:$BE$43,'ADR Raw Data'!N$1,FALSE)</f>
        <v>137.70116896488301</v>
      </c>
      <c r="AE42" s="52">
        <f>VLOOKUP($A42,'ADR Raw Data'!$B$6:$BE$43,'ADR Raw Data'!O$1,FALSE)</f>
        <v>146.16609688233299</v>
      </c>
      <c r="AF42" s="53">
        <f>VLOOKUP($A42,'ADR Raw Data'!$B$6:$BE$43,'ADR Raw Data'!P$1,FALSE)</f>
        <v>142.12920578693499</v>
      </c>
      <c r="AG42" s="54">
        <f>VLOOKUP($A42,'ADR Raw Data'!$B$6:$BE$43,'ADR Raw Data'!R$1,FALSE)</f>
        <v>120.04227766497399</v>
      </c>
      <c r="AI42" s="47">
        <f>VLOOKUP($A42,'ADR Raw Data'!$B$6:$BE$43,'ADR Raw Data'!T$1,FALSE)</f>
        <v>6.1179833468481597</v>
      </c>
      <c r="AJ42" s="48">
        <f>VLOOKUP($A42,'ADR Raw Data'!$B$6:$BE$43,'ADR Raw Data'!U$1,FALSE)</f>
        <v>7.8575586358087399</v>
      </c>
      <c r="AK42" s="48">
        <f>VLOOKUP($A42,'ADR Raw Data'!$B$6:$BE$43,'ADR Raw Data'!V$1,FALSE)</f>
        <v>5.7019601441582504</v>
      </c>
      <c r="AL42" s="48">
        <f>VLOOKUP($A42,'ADR Raw Data'!$B$6:$BE$43,'ADR Raw Data'!W$1,FALSE)</f>
        <v>5.9487442536483002</v>
      </c>
      <c r="AM42" s="48">
        <f>VLOOKUP($A42,'ADR Raw Data'!$B$6:$BE$43,'ADR Raw Data'!X$1,FALSE)</f>
        <v>1.62053532369741</v>
      </c>
      <c r="AN42" s="49">
        <f>VLOOKUP($A42,'ADR Raw Data'!$B$6:$BE$43,'ADR Raw Data'!Y$1,FALSE)</f>
        <v>5.2552138439566098</v>
      </c>
      <c r="AO42" s="48">
        <f>VLOOKUP($A42,'ADR Raw Data'!$B$6:$BE$43,'ADR Raw Data'!AA$1,FALSE)</f>
        <v>-8.5037588430143002E-2</v>
      </c>
      <c r="AP42" s="48">
        <f>VLOOKUP($A42,'ADR Raw Data'!$B$6:$BE$43,'ADR Raw Data'!AB$1,FALSE)</f>
        <v>0.17423676677496799</v>
      </c>
      <c r="AQ42" s="49">
        <f>VLOOKUP($A42,'ADR Raw Data'!$B$6:$BE$43,'ADR Raw Data'!AC$1,FALSE)</f>
        <v>8.4507608006724799E-2</v>
      </c>
      <c r="AR42" s="50">
        <f>VLOOKUP($A42,'ADR Raw Data'!$B$6:$BE$43,'ADR Raw Data'!AE$1,FALSE)</f>
        <v>2.6848097585659798</v>
      </c>
      <c r="AS42" s="40"/>
      <c r="AT42" s="51">
        <f>VLOOKUP($A42,'RevPAR Raw Data'!$B$6:$BE$43,'RevPAR Raw Data'!G$1,FALSE)</f>
        <v>50.226450112287402</v>
      </c>
      <c r="AU42" s="52">
        <f>VLOOKUP($A42,'RevPAR Raw Data'!$B$6:$BE$43,'RevPAR Raw Data'!H$1,FALSE)</f>
        <v>56.0656015399422</v>
      </c>
      <c r="AV42" s="52">
        <f>VLOOKUP($A42,'RevPAR Raw Data'!$B$6:$BE$43,'RevPAR Raw Data'!I$1,FALSE)</f>
        <v>60.834122821088599</v>
      </c>
      <c r="AW42" s="52">
        <f>VLOOKUP($A42,'RevPAR Raw Data'!$B$6:$BE$43,'RevPAR Raw Data'!J$1,FALSE)</f>
        <v>61.749131911025501</v>
      </c>
      <c r="AX42" s="52">
        <f>VLOOKUP($A42,'RevPAR Raw Data'!$B$6:$BE$43,'RevPAR Raw Data'!K$1,FALSE)</f>
        <v>60.231339963640202</v>
      </c>
      <c r="AY42" s="53">
        <f>VLOOKUP($A42,'RevPAR Raw Data'!$B$6:$BE$43,'RevPAR Raw Data'!L$1,FALSE)</f>
        <v>57.821329269596802</v>
      </c>
      <c r="AZ42" s="52">
        <f>VLOOKUP($A42,'RevPAR Raw Data'!$B$6:$BE$43,'RevPAR Raw Data'!N$1,FALSE)</f>
        <v>100.117187733932</v>
      </c>
      <c r="BA42" s="52">
        <f>VLOOKUP($A42,'RevPAR Raw Data'!$B$6:$BE$43,'RevPAR Raw Data'!O$1,FALSE)</f>
        <v>116.568673671265</v>
      </c>
      <c r="BB42" s="53">
        <f>VLOOKUP($A42,'RevPAR Raw Data'!$B$6:$BE$43,'RevPAR Raw Data'!P$1,FALSE)</f>
        <v>108.342930702598</v>
      </c>
      <c r="BC42" s="54">
        <f>VLOOKUP($A42,'RevPAR Raw Data'!$B$6:$BE$43,'RevPAR Raw Data'!R$1,FALSE)</f>
        <v>72.256072536168702</v>
      </c>
      <c r="BE42" s="47">
        <f>VLOOKUP($A42,'RevPAR Raw Data'!$B$6:$BE$43,'RevPAR Raw Data'!T$1,FALSE)</f>
        <v>8.5502005067805698</v>
      </c>
      <c r="BF42" s="48">
        <f>VLOOKUP($A42,'RevPAR Raw Data'!$B$6:$BE$43,'RevPAR Raw Data'!U$1,FALSE)</f>
        <v>11.6029080545197</v>
      </c>
      <c r="BG42" s="48">
        <f>VLOOKUP($A42,'RevPAR Raw Data'!$B$6:$BE$43,'RevPAR Raw Data'!V$1,FALSE)</f>
        <v>10.2781629727334</v>
      </c>
      <c r="BH42" s="48">
        <f>VLOOKUP($A42,'RevPAR Raw Data'!$B$6:$BE$43,'RevPAR Raw Data'!W$1,FALSE)</f>
        <v>5.0694079203874303</v>
      </c>
      <c r="BI42" s="48">
        <f>VLOOKUP($A42,'RevPAR Raw Data'!$B$6:$BE$43,'RevPAR Raw Data'!X$1,FALSE)</f>
        <v>-5.5475159191946899</v>
      </c>
      <c r="BJ42" s="49">
        <f>VLOOKUP($A42,'RevPAR Raw Data'!$B$6:$BE$43,'RevPAR Raw Data'!Y$1,FALSE)</f>
        <v>5.4417775239133404</v>
      </c>
      <c r="BK42" s="48">
        <f>VLOOKUP($A42,'RevPAR Raw Data'!$B$6:$BE$43,'RevPAR Raw Data'!AA$1,FALSE)</f>
        <v>-4.3807767784518203</v>
      </c>
      <c r="BL42" s="48">
        <f>VLOOKUP($A42,'RevPAR Raw Data'!$B$6:$BE$43,'RevPAR Raw Data'!AB$1,FALSE)</f>
        <v>-2.0743772505489901</v>
      </c>
      <c r="BM42" s="49">
        <f>VLOOKUP($A42,'RevPAR Raw Data'!$B$6:$BE$43,'RevPAR Raw Data'!AC$1,FALSE)</f>
        <v>-3.15369778404862</v>
      </c>
      <c r="BN42" s="50">
        <f>VLOOKUP($A42,'RevPAR Raw Data'!$B$6:$BE$43,'RevPAR Raw Data'!AE$1,FALSE)</f>
        <v>1.5613428352312699</v>
      </c>
    </row>
    <row r="43" spans="1:66" x14ac:dyDescent="0.45">
      <c r="A43" s="66" t="s">
        <v>81</v>
      </c>
      <c r="B43" s="47">
        <f>VLOOKUP($A43,'Occupancy Raw Data'!$B$8:$BE$45,'Occupancy Raw Data'!G$3,FALSE)</f>
        <v>51.392379812487498</v>
      </c>
      <c r="C43" s="48">
        <f>VLOOKUP($A43,'Occupancy Raw Data'!$B$8:$BE$45,'Occupancy Raw Data'!H$3,FALSE)</f>
        <v>64.602034709754605</v>
      </c>
      <c r="D43" s="48">
        <f>VLOOKUP($A43,'Occupancy Raw Data'!$B$8:$BE$45,'Occupancy Raw Data'!I$3,FALSE)</f>
        <v>72.052663076002304</v>
      </c>
      <c r="E43" s="48">
        <f>VLOOKUP($A43,'Occupancy Raw Data'!$B$8:$BE$45,'Occupancy Raw Data'!J$3,FALSE)</f>
        <v>73.905844803510803</v>
      </c>
      <c r="F43" s="48">
        <f>VLOOKUP($A43,'Occupancy Raw Data'!$B$8:$BE$45,'Occupancy Raw Data'!K$3,FALSE)</f>
        <v>68.571713544783506</v>
      </c>
      <c r="G43" s="49">
        <f>VLOOKUP($A43,'Occupancy Raw Data'!$B$8:$BE$45,'Occupancy Raw Data'!L$3,FALSE)</f>
        <v>66.104927189307702</v>
      </c>
      <c r="H43" s="48">
        <f>VLOOKUP($A43,'Occupancy Raw Data'!$B$8:$BE$45,'Occupancy Raw Data'!N$3,FALSE)</f>
        <v>78.942748852982206</v>
      </c>
      <c r="I43" s="48">
        <f>VLOOKUP($A43,'Occupancy Raw Data'!$B$8:$BE$45,'Occupancy Raw Data'!O$3,FALSE)</f>
        <v>89.126271693596607</v>
      </c>
      <c r="J43" s="49">
        <f>VLOOKUP($A43,'Occupancy Raw Data'!$B$8:$BE$45,'Occupancy Raw Data'!P$3,FALSE)</f>
        <v>84.034510273289399</v>
      </c>
      <c r="K43" s="50">
        <f>VLOOKUP($A43,'Occupancy Raw Data'!$B$8:$BE$45,'Occupancy Raw Data'!R$3,FALSE)</f>
        <v>71.227665213302501</v>
      </c>
      <c r="M43" s="47">
        <f>VLOOKUP($A43,'Occupancy Raw Data'!$B$8:$BE$45,'Occupancy Raw Data'!T$3,FALSE)</f>
        <v>2.1851402202596</v>
      </c>
      <c r="N43" s="48">
        <f>VLOOKUP($A43,'Occupancy Raw Data'!$B$8:$BE$45,'Occupancy Raw Data'!U$3,FALSE)</f>
        <v>7.62985381563385</v>
      </c>
      <c r="O43" s="48">
        <f>VLOOKUP($A43,'Occupancy Raw Data'!$B$8:$BE$45,'Occupancy Raw Data'!V$3,FALSE)</f>
        <v>9.2577224880340303</v>
      </c>
      <c r="P43" s="48">
        <f>VLOOKUP($A43,'Occupancy Raw Data'!$B$8:$BE$45,'Occupancy Raw Data'!W$3,FALSE)</f>
        <v>7.5169357961974503</v>
      </c>
      <c r="Q43" s="48">
        <f>VLOOKUP($A43,'Occupancy Raw Data'!$B$8:$BE$45,'Occupancy Raw Data'!X$3,FALSE)</f>
        <v>2.8387123625856199</v>
      </c>
      <c r="R43" s="49">
        <f>VLOOKUP($A43,'Occupancy Raw Data'!$B$8:$BE$45,'Occupancy Raw Data'!Y$3,FALSE)</f>
        <v>6.0458324819159799</v>
      </c>
      <c r="S43" s="48">
        <f>VLOOKUP($A43,'Occupancy Raw Data'!$B$8:$BE$45,'Occupancy Raw Data'!AA$3,FALSE)</f>
        <v>-4.9013275316781497</v>
      </c>
      <c r="T43" s="48">
        <f>VLOOKUP($A43,'Occupancy Raw Data'!$B$8:$BE$45,'Occupancy Raw Data'!AB$3,FALSE)</f>
        <v>-4.03199985253233</v>
      </c>
      <c r="U43" s="49">
        <f>VLOOKUP($A43,'Occupancy Raw Data'!$B$8:$BE$45,'Occupancy Raw Data'!AC$3,FALSE)</f>
        <v>-4.4422977836023696</v>
      </c>
      <c r="V43" s="50">
        <f>VLOOKUP($A43,'Occupancy Raw Data'!$B$8:$BE$45,'Occupancy Raw Data'!AE$3,FALSE)</f>
        <v>2.2623723784861598</v>
      </c>
      <c r="X43" s="51">
        <f>VLOOKUP($A43,'ADR Raw Data'!$B$6:$BE$43,'ADR Raw Data'!G$1,FALSE)</f>
        <v>140.16879633583</v>
      </c>
      <c r="Y43" s="52">
        <f>VLOOKUP($A43,'ADR Raw Data'!$B$6:$BE$43,'ADR Raw Data'!H$1,FALSE)</f>
        <v>162.757648293963</v>
      </c>
      <c r="Z43" s="52">
        <f>VLOOKUP($A43,'ADR Raw Data'!$B$6:$BE$43,'ADR Raw Data'!I$1,FALSE)</f>
        <v>175.34971456256901</v>
      </c>
      <c r="AA43" s="52">
        <f>VLOOKUP($A43,'ADR Raw Data'!$B$6:$BE$43,'ADR Raw Data'!J$1,FALSE)</f>
        <v>175.865683284299</v>
      </c>
      <c r="AB43" s="52">
        <f>VLOOKUP($A43,'ADR Raw Data'!$B$6:$BE$43,'ADR Raw Data'!K$1,FALSE)</f>
        <v>157.270722036363</v>
      </c>
      <c r="AC43" s="53">
        <f>VLOOKUP($A43,'ADR Raw Data'!$B$6:$BE$43,'ADR Raw Data'!L$1,FALSE)</f>
        <v>163.78301668155299</v>
      </c>
      <c r="AD43" s="52">
        <f>VLOOKUP($A43,'ADR Raw Data'!$B$6:$BE$43,'ADR Raw Data'!N$1,FALSE)</f>
        <v>151.25093495729499</v>
      </c>
      <c r="AE43" s="52">
        <f>VLOOKUP($A43,'ADR Raw Data'!$B$6:$BE$43,'ADR Raw Data'!O$1,FALSE)</f>
        <v>159.66125293762099</v>
      </c>
      <c r="AF43" s="53">
        <f>VLOOKUP($A43,'ADR Raw Data'!$B$6:$BE$43,'ADR Raw Data'!P$1,FALSE)</f>
        <v>155.71089005732699</v>
      </c>
      <c r="AG43" s="54">
        <f>VLOOKUP($A43,'ADR Raw Data'!$B$6:$BE$43,'ADR Raw Data'!R$1,FALSE)</f>
        <v>161.06201452319499</v>
      </c>
      <c r="AI43" s="47">
        <f>VLOOKUP($A43,'ADR Raw Data'!$B$6:$BE$43,'ADR Raw Data'!T$1,FALSE)</f>
        <v>11.1183779176106</v>
      </c>
      <c r="AJ43" s="48">
        <f>VLOOKUP($A43,'ADR Raw Data'!$B$6:$BE$43,'ADR Raw Data'!U$1,FALSE)</f>
        <v>13.8915353456508</v>
      </c>
      <c r="AK43" s="48">
        <f>VLOOKUP($A43,'ADR Raw Data'!$B$6:$BE$43,'ADR Raw Data'!V$1,FALSE)</f>
        <v>17.6272976148664</v>
      </c>
      <c r="AL43" s="48">
        <f>VLOOKUP($A43,'ADR Raw Data'!$B$6:$BE$43,'ADR Raw Data'!W$1,FALSE)</f>
        <v>17.466929714147401</v>
      </c>
      <c r="AM43" s="48">
        <f>VLOOKUP($A43,'ADR Raw Data'!$B$6:$BE$43,'ADR Raw Data'!X$1,FALSE)</f>
        <v>10.6586937988582</v>
      </c>
      <c r="AN43" s="49">
        <f>VLOOKUP($A43,'ADR Raw Data'!$B$6:$BE$43,'ADR Raw Data'!Y$1,FALSE)</f>
        <v>14.6619471382869</v>
      </c>
      <c r="AO43" s="48">
        <f>VLOOKUP($A43,'ADR Raw Data'!$B$6:$BE$43,'ADR Raw Data'!AA$1,FALSE)</f>
        <v>6.1163879950651996</v>
      </c>
      <c r="AP43" s="48">
        <f>VLOOKUP($A43,'ADR Raw Data'!$B$6:$BE$43,'ADR Raw Data'!AB$1,FALSE)</f>
        <v>6.3576115476760604</v>
      </c>
      <c r="AQ43" s="49">
        <f>VLOOKUP($A43,'ADR Raw Data'!$B$6:$BE$43,'ADR Raw Data'!AC$1,FALSE)</f>
        <v>6.2598846096304701</v>
      </c>
      <c r="AR43" s="50">
        <f>VLOOKUP($A43,'ADR Raw Data'!$B$6:$BE$43,'ADR Raw Data'!AE$1,FALSE)</f>
        <v>11.713733439800601</v>
      </c>
      <c r="AS43" s="40"/>
      <c r="AT43" s="51">
        <f>VLOOKUP($A43,'RevPAR Raw Data'!$B$6:$BE$43,'RevPAR Raw Data'!G$1,FALSE)</f>
        <v>72.036080191501995</v>
      </c>
      <c r="AU43" s="52">
        <f>VLOOKUP($A43,'RevPAR Raw Data'!$B$6:$BE$43,'RevPAR Raw Data'!H$1,FALSE)</f>
        <v>105.144752443646</v>
      </c>
      <c r="AV43" s="52">
        <f>VLOOKUP($A43,'RevPAR Raw Data'!$B$6:$BE$43,'RevPAR Raw Data'!I$1,FALSE)</f>
        <v>126.34413903849899</v>
      </c>
      <c r="AW43" s="52">
        <f>VLOOKUP($A43,'RevPAR Raw Data'!$B$6:$BE$43,'RevPAR Raw Data'!J$1,FALSE)</f>
        <v>129.97501895072801</v>
      </c>
      <c r="AX43" s="52">
        <f>VLOOKUP($A43,'RevPAR Raw Data'!$B$6:$BE$43,'RevPAR Raw Data'!K$1,FALSE)</f>
        <v>107.843229004588</v>
      </c>
      <c r="AY43" s="53">
        <f>VLOOKUP($A43,'RevPAR Raw Data'!$B$6:$BE$43,'RevPAR Raw Data'!L$1,FALSE)</f>
        <v>108.26864392579201</v>
      </c>
      <c r="AZ43" s="52">
        <f>VLOOKUP($A43,'RevPAR Raw Data'!$B$6:$BE$43,'RevPAR Raw Data'!N$1,FALSE)</f>
        <v>119.40164572112501</v>
      </c>
      <c r="BA43" s="52">
        <f>VLOOKUP($A43,'RevPAR Raw Data'!$B$6:$BE$43,'RevPAR Raw Data'!O$1,FALSE)</f>
        <v>142.30012208258501</v>
      </c>
      <c r="BB43" s="53">
        <f>VLOOKUP($A43,'RevPAR Raw Data'!$B$6:$BE$43,'RevPAR Raw Data'!P$1,FALSE)</f>
        <v>130.85088390185501</v>
      </c>
      <c r="BC43" s="54">
        <f>VLOOKUP($A43,'RevPAR Raw Data'!$B$6:$BE$43,'RevPAR Raw Data'!R$1,FALSE)</f>
        <v>114.720712490382</v>
      </c>
      <c r="BE43" s="47">
        <f>VLOOKUP($A43,'RevPAR Raw Data'!$B$6:$BE$43,'RevPAR Raw Data'!T$1,FALSE)</f>
        <v>13.5464702855884</v>
      </c>
      <c r="BF43" s="48">
        <f>VLOOKUP($A43,'RevPAR Raw Data'!$B$6:$BE$43,'RevPAR Raw Data'!U$1,FALSE)</f>
        <v>22.5812930009049</v>
      </c>
      <c r="BG43" s="48">
        <f>VLOOKUP($A43,'RevPAR Raw Data'!$B$6:$BE$43,'RevPAR Raw Data'!V$1,FALSE)</f>
        <v>28.516906398224599</v>
      </c>
      <c r="BH43" s="48">
        <f>VLOOKUP($A43,'RevPAR Raw Data'!$B$6:$BE$43,'RevPAR Raw Data'!W$1,FALSE)</f>
        <v>26.2968434025242</v>
      </c>
      <c r="BI43" s="48">
        <f>VLOOKUP($A43,'RevPAR Raw Data'!$B$6:$BE$43,'RevPAR Raw Data'!X$1,FALSE)</f>
        <v>13.7999758200021</v>
      </c>
      <c r="BJ43" s="49">
        <f>VLOOKUP($A43,'RevPAR Raw Data'!$B$6:$BE$43,'RevPAR Raw Data'!Y$1,FALSE)</f>
        <v>21.594216382770799</v>
      </c>
      <c r="BK43" s="48">
        <f>VLOOKUP($A43,'RevPAR Raw Data'!$B$6:$BE$43,'RevPAR Raw Data'!AA$1,FALSE)</f>
        <v>0.91527625464066198</v>
      </c>
      <c r="BL43" s="48">
        <f>VLOOKUP($A43,'RevPAR Raw Data'!$B$6:$BE$43,'RevPAR Raw Data'!AB$1,FALSE)</f>
        <v>2.0692728069168398</v>
      </c>
      <c r="BM43" s="49">
        <f>VLOOKUP($A43,'RevPAR Raw Data'!$B$6:$BE$43,'RevPAR Raw Data'!AC$1,FALSE)</f>
        <v>1.53950411075841</v>
      </c>
      <c r="BN43" s="50">
        <f>VLOOKUP($A43,'RevPAR Raw Data'!$B$6:$BE$43,'RevPAR Raw Data'!AE$1,FALSE)</f>
        <v>14.2411140881183</v>
      </c>
    </row>
    <row r="44" spans="1:66" x14ac:dyDescent="0.45">
      <c r="A44" s="63" t="s">
        <v>82</v>
      </c>
      <c r="B44" s="47">
        <f>VLOOKUP($A44,'Occupancy Raw Data'!$B$8:$BE$45,'Occupancy Raw Data'!G$3,FALSE)</f>
        <v>46.207395353042202</v>
      </c>
      <c r="C44" s="48">
        <f>VLOOKUP($A44,'Occupancy Raw Data'!$B$8:$BE$45,'Occupancy Raw Data'!H$3,FALSE)</f>
        <v>54.678600488201702</v>
      </c>
      <c r="D44" s="48">
        <f>VLOOKUP($A44,'Occupancy Raw Data'!$B$8:$BE$45,'Occupancy Raw Data'!I$3,FALSE)</f>
        <v>55.826778772262898</v>
      </c>
      <c r="E44" s="48">
        <f>VLOOKUP($A44,'Occupancy Raw Data'!$B$8:$BE$45,'Occupancy Raw Data'!J$3,FALSE)</f>
        <v>60.853449055239103</v>
      </c>
      <c r="F44" s="48">
        <f>VLOOKUP($A44,'Occupancy Raw Data'!$B$8:$BE$45,'Occupancy Raw Data'!K$3,FALSE)</f>
        <v>67.136786908959394</v>
      </c>
      <c r="G44" s="49">
        <f>VLOOKUP($A44,'Occupancy Raw Data'!$B$8:$BE$45,'Occupancy Raw Data'!L$3,FALSE)</f>
        <v>56.940602115540997</v>
      </c>
      <c r="H44" s="48">
        <f>VLOOKUP($A44,'Occupancy Raw Data'!$B$8:$BE$45,'Occupancy Raw Data'!N$3,FALSE)</f>
        <v>82.451857879034407</v>
      </c>
      <c r="I44" s="48">
        <f>VLOOKUP($A44,'Occupancy Raw Data'!$B$8:$BE$45,'Occupancy Raw Data'!O$3,FALSE)</f>
        <v>89.811047825693805</v>
      </c>
      <c r="J44" s="49">
        <f>VLOOKUP($A44,'Occupancy Raw Data'!$B$8:$BE$45,'Occupancy Raw Data'!P$3,FALSE)</f>
        <v>86.131452852364106</v>
      </c>
      <c r="K44" s="50">
        <f>VLOOKUP($A44,'Occupancy Raw Data'!$B$8:$BE$45,'Occupancy Raw Data'!R$3,FALSE)</f>
        <v>65.280845183204804</v>
      </c>
      <c r="M44" s="47">
        <f>VLOOKUP($A44,'Occupancy Raw Data'!$B$8:$BE$45,'Occupancy Raw Data'!T$3,FALSE)</f>
        <v>1.44582025330279</v>
      </c>
      <c r="N44" s="48">
        <f>VLOOKUP($A44,'Occupancy Raw Data'!$B$8:$BE$45,'Occupancy Raw Data'!U$3,FALSE)</f>
        <v>-0.48889632096302499</v>
      </c>
      <c r="O44" s="48">
        <f>VLOOKUP($A44,'Occupancy Raw Data'!$B$8:$BE$45,'Occupancy Raw Data'!V$3,FALSE)</f>
        <v>-6.9945159657281897</v>
      </c>
      <c r="P44" s="48">
        <f>VLOOKUP($A44,'Occupancy Raw Data'!$B$8:$BE$45,'Occupancy Raw Data'!W$3,FALSE)</f>
        <v>-8.6291725791662692</v>
      </c>
      <c r="Q44" s="48">
        <f>VLOOKUP($A44,'Occupancy Raw Data'!$B$8:$BE$45,'Occupancy Raw Data'!X$3,FALSE)</f>
        <v>-10.352215288494101</v>
      </c>
      <c r="R44" s="49">
        <f>VLOOKUP($A44,'Occupancy Raw Data'!$B$8:$BE$45,'Occupancy Raw Data'!Y$3,FALSE)</f>
        <v>-5.7310274078658301</v>
      </c>
      <c r="S44" s="48">
        <f>VLOOKUP($A44,'Occupancy Raw Data'!$B$8:$BE$45,'Occupancy Raw Data'!AA$3,FALSE)</f>
        <v>-6.4527478198060804</v>
      </c>
      <c r="T44" s="48">
        <f>VLOOKUP($A44,'Occupancy Raw Data'!$B$8:$BE$45,'Occupancy Raw Data'!AB$3,FALSE)</f>
        <v>0.245151237638985</v>
      </c>
      <c r="U44" s="49">
        <f>VLOOKUP($A44,'Occupancy Raw Data'!$B$8:$BE$45,'Occupancy Raw Data'!AC$3,FALSE)</f>
        <v>-3.0764356483977102</v>
      </c>
      <c r="V44" s="50">
        <f>VLOOKUP($A44,'Occupancy Raw Data'!$B$8:$BE$45,'Occupancy Raw Data'!AE$3,FALSE)</f>
        <v>-4.7475772467362898</v>
      </c>
      <c r="X44" s="51">
        <f>VLOOKUP($A44,'ADR Raw Data'!$B$6:$BE$43,'ADR Raw Data'!G$1,FALSE)</f>
        <v>97.700397182547405</v>
      </c>
      <c r="Y44" s="52">
        <f>VLOOKUP($A44,'ADR Raw Data'!$B$6:$BE$43,'ADR Raw Data'!H$1,FALSE)</f>
        <v>98.514666005291005</v>
      </c>
      <c r="Z44" s="52">
        <f>VLOOKUP($A44,'ADR Raw Data'!$B$6:$BE$43,'ADR Raw Data'!I$1,FALSE)</f>
        <v>99.008812955465501</v>
      </c>
      <c r="AA44" s="52">
        <f>VLOOKUP($A44,'ADR Raw Data'!$B$6:$BE$43,'ADR Raw Data'!J$1,FALSE)</f>
        <v>102.59890803743799</v>
      </c>
      <c r="AB44" s="52">
        <f>VLOOKUP($A44,'ADR Raw Data'!$B$6:$BE$43,'ADR Raw Data'!K$1,FALSE)</f>
        <v>118.68500942633899</v>
      </c>
      <c r="AC44" s="53">
        <f>VLOOKUP($A44,'ADR Raw Data'!$B$6:$BE$43,'ADR Raw Data'!L$1,FALSE)</f>
        <v>104.10882410847501</v>
      </c>
      <c r="AD44" s="52">
        <f>VLOOKUP($A44,'ADR Raw Data'!$B$6:$BE$43,'ADR Raw Data'!N$1,FALSE)</f>
        <v>163.30327631578899</v>
      </c>
      <c r="AE44" s="52">
        <f>VLOOKUP($A44,'ADR Raw Data'!$B$6:$BE$43,'ADR Raw Data'!O$1,FALSE)</f>
        <v>168.89595530501299</v>
      </c>
      <c r="AF44" s="53">
        <f>VLOOKUP($A44,'ADR Raw Data'!$B$6:$BE$43,'ADR Raw Data'!P$1,FALSE)</f>
        <v>166.219077359084</v>
      </c>
      <c r="AG44" s="54">
        <f>VLOOKUP($A44,'ADR Raw Data'!$B$6:$BE$43,'ADR Raw Data'!R$1,FALSE)</f>
        <v>127.52258937580299</v>
      </c>
      <c r="AI44" s="47">
        <f>VLOOKUP($A44,'ADR Raw Data'!$B$6:$BE$43,'ADR Raw Data'!T$1,FALSE)</f>
        <v>0.899183002229064</v>
      </c>
      <c r="AJ44" s="48">
        <f>VLOOKUP($A44,'ADR Raw Data'!$B$6:$BE$43,'ADR Raw Data'!U$1,FALSE)</f>
        <v>-0.27908910037470702</v>
      </c>
      <c r="AK44" s="48">
        <f>VLOOKUP($A44,'ADR Raw Data'!$B$6:$BE$43,'ADR Raw Data'!V$1,FALSE)</f>
        <v>-2.60839261228762</v>
      </c>
      <c r="AL44" s="48">
        <f>VLOOKUP($A44,'ADR Raw Data'!$B$6:$BE$43,'ADR Raw Data'!W$1,FALSE)</f>
        <v>-1.54447358891651</v>
      </c>
      <c r="AM44" s="48">
        <f>VLOOKUP($A44,'ADR Raw Data'!$B$6:$BE$43,'ADR Raw Data'!X$1,FALSE)</f>
        <v>5.2496489859853401</v>
      </c>
      <c r="AN44" s="49">
        <f>VLOOKUP($A44,'ADR Raw Data'!$B$6:$BE$43,'ADR Raw Data'!Y$1,FALSE)</f>
        <v>0.36979996382553398</v>
      </c>
      <c r="AO44" s="48">
        <f>VLOOKUP($A44,'ADR Raw Data'!$B$6:$BE$43,'ADR Raw Data'!AA$1,FALSE)</f>
        <v>4.7567978029068003</v>
      </c>
      <c r="AP44" s="48">
        <f>VLOOKUP($A44,'ADR Raw Data'!$B$6:$BE$43,'ADR Raw Data'!AB$1,FALSE)</f>
        <v>5.4381007262391803</v>
      </c>
      <c r="AQ44" s="49">
        <f>VLOOKUP($A44,'ADR Raw Data'!$B$6:$BE$43,'ADR Raw Data'!AC$1,FALSE)</f>
        <v>5.1659900263164902</v>
      </c>
      <c r="AR44" s="50">
        <f>VLOOKUP($A44,'ADR Raw Data'!$B$6:$BE$43,'ADR Raw Data'!AE$1,FALSE)</f>
        <v>2.9632728353473801</v>
      </c>
      <c r="AS44" s="40"/>
      <c r="AT44" s="51">
        <f>VLOOKUP($A44,'RevPAR Raw Data'!$B$6:$BE$43,'RevPAR Raw Data'!G$1,FALSE)</f>
        <v>45.144808787632201</v>
      </c>
      <c r="AU44" s="52">
        <f>VLOOKUP($A44,'RevPAR Raw Data'!$B$6:$BE$43,'RevPAR Raw Data'!H$1,FALSE)</f>
        <v>53.866440647319401</v>
      </c>
      <c r="AV44" s="52">
        <f>VLOOKUP($A44,'RevPAR Raw Data'!$B$6:$BE$43,'RevPAR Raw Data'!I$1,FALSE)</f>
        <v>55.273430973691298</v>
      </c>
      <c r="AW44" s="52">
        <f>VLOOKUP($A44,'RevPAR Raw Data'!$B$6:$BE$43,'RevPAR Raw Data'!J$1,FALSE)</f>
        <v>62.434974233794399</v>
      </c>
      <c r="AX44" s="52">
        <f>VLOOKUP($A44,'RevPAR Raw Data'!$B$6:$BE$43,'RevPAR Raw Data'!K$1,FALSE)</f>
        <v>79.681301871440098</v>
      </c>
      <c r="AY44" s="53">
        <f>VLOOKUP($A44,'RevPAR Raw Data'!$B$6:$BE$43,'RevPAR Raw Data'!L$1,FALSE)</f>
        <v>59.280191302775499</v>
      </c>
      <c r="AZ44" s="52">
        <f>VLOOKUP($A44,'RevPAR Raw Data'!$B$6:$BE$43,'RevPAR Raw Data'!N$1,FALSE)</f>
        <v>134.646585299701</v>
      </c>
      <c r="BA44" s="52">
        <f>VLOOKUP($A44,'RevPAR Raw Data'!$B$6:$BE$43,'RevPAR Raw Data'!O$1,FALSE)</f>
        <v>151.68722719464699</v>
      </c>
      <c r="BB44" s="53">
        <f>VLOOKUP($A44,'RevPAR Raw Data'!$B$6:$BE$43,'RevPAR Raw Data'!P$1,FALSE)</f>
        <v>143.16690624717401</v>
      </c>
      <c r="BC44" s="54">
        <f>VLOOKUP($A44,'RevPAR Raw Data'!$B$6:$BE$43,'RevPAR Raw Data'!R$1,FALSE)</f>
        <v>83.247824144032407</v>
      </c>
      <c r="BE44" s="47">
        <f>VLOOKUP($A44,'RevPAR Raw Data'!$B$6:$BE$43,'RevPAR Raw Data'!T$1,FALSE)</f>
        <v>2.3580038254923399</v>
      </c>
      <c r="BF44" s="48">
        <f>VLOOKUP($A44,'RevPAR Raw Data'!$B$6:$BE$43,'RevPAR Raw Data'!U$1,FALSE)</f>
        <v>-0.76662096499379195</v>
      </c>
      <c r="BG44" s="48">
        <f>VLOOKUP($A44,'RevPAR Raw Data'!$B$6:$BE$43,'RevPAR Raw Data'!V$1,FALSE)</f>
        <v>-9.4204641403004903</v>
      </c>
      <c r="BH44" s="48">
        <f>VLOOKUP($A44,'RevPAR Raw Data'!$B$6:$BE$43,'RevPAR Raw Data'!W$1,FALSE)</f>
        <v>-10.0403708766555</v>
      </c>
      <c r="BI44" s="48">
        <f>VLOOKUP($A44,'RevPAR Raw Data'!$B$6:$BE$43,'RevPAR Raw Data'!X$1,FALSE)</f>
        <v>-5.6460212674282699</v>
      </c>
      <c r="BJ44" s="49">
        <f>VLOOKUP($A44,'RevPAR Raw Data'!$B$6:$BE$43,'RevPAR Raw Data'!Y$1,FALSE)</f>
        <v>-5.3824207813214198</v>
      </c>
      <c r="BK44" s="48">
        <f>VLOOKUP($A44,'RevPAR Raw Data'!$B$6:$BE$43,'RevPAR Raw Data'!AA$1,FALSE)</f>
        <v>-2.00289418341894</v>
      </c>
      <c r="BL44" s="48">
        <f>VLOOKUP($A44,'RevPAR Raw Data'!$B$6:$BE$43,'RevPAR Raw Data'!AB$1,FALSE)</f>
        <v>5.6965835351126</v>
      </c>
      <c r="BM44" s="49">
        <f>VLOOKUP($A44,'RevPAR Raw Data'!$B$6:$BE$43,'RevPAR Raw Data'!AC$1,FALSE)</f>
        <v>1.9306260191564999</v>
      </c>
      <c r="BN44" s="50">
        <f>VLOOKUP($A44,'RevPAR Raw Data'!$B$6:$BE$43,'RevPAR Raw Data'!AE$1,FALSE)</f>
        <v>-1.92498807827858</v>
      </c>
    </row>
    <row r="45" spans="1:66" x14ac:dyDescent="0.45">
      <c r="A45" s="63" t="s">
        <v>83</v>
      </c>
      <c r="B45" s="47">
        <f>VLOOKUP($A45,'Occupancy Raw Data'!$B$8:$BE$45,'Occupancy Raw Data'!G$3,FALSE)</f>
        <v>50.551378446115201</v>
      </c>
      <c r="C45" s="48">
        <f>VLOOKUP($A45,'Occupancy Raw Data'!$B$8:$BE$45,'Occupancy Raw Data'!H$3,FALSE)</f>
        <v>62.506265664160402</v>
      </c>
      <c r="D45" s="48">
        <f>VLOOKUP($A45,'Occupancy Raw Data'!$B$8:$BE$45,'Occupancy Raw Data'!I$3,FALSE)</f>
        <v>65.739348370927303</v>
      </c>
      <c r="E45" s="48">
        <f>VLOOKUP($A45,'Occupancy Raw Data'!$B$8:$BE$45,'Occupancy Raw Data'!J$3,FALSE)</f>
        <v>71.979949874686696</v>
      </c>
      <c r="F45" s="48">
        <f>VLOOKUP($A45,'Occupancy Raw Data'!$B$8:$BE$45,'Occupancy Raw Data'!K$3,FALSE)</f>
        <v>71.1779448621553</v>
      </c>
      <c r="G45" s="49">
        <f>VLOOKUP($A45,'Occupancy Raw Data'!$B$8:$BE$45,'Occupancy Raw Data'!L$3,FALSE)</f>
        <v>64.390977443609003</v>
      </c>
      <c r="H45" s="48">
        <f>VLOOKUP($A45,'Occupancy Raw Data'!$B$8:$BE$45,'Occupancy Raw Data'!N$3,FALSE)</f>
        <v>75.513784461152795</v>
      </c>
      <c r="I45" s="48">
        <f>VLOOKUP($A45,'Occupancy Raw Data'!$B$8:$BE$45,'Occupancy Raw Data'!O$3,FALSE)</f>
        <v>75.814536340852101</v>
      </c>
      <c r="J45" s="49">
        <f>VLOOKUP($A45,'Occupancy Raw Data'!$B$8:$BE$45,'Occupancy Raw Data'!P$3,FALSE)</f>
        <v>75.664160401002505</v>
      </c>
      <c r="K45" s="50">
        <f>VLOOKUP($A45,'Occupancy Raw Data'!$B$8:$BE$45,'Occupancy Raw Data'!R$3,FALSE)</f>
        <v>67.611886860007104</v>
      </c>
      <c r="M45" s="47">
        <f>VLOOKUP($A45,'Occupancy Raw Data'!$B$8:$BE$45,'Occupancy Raw Data'!T$3,FALSE)</f>
        <v>5.8792650918635099</v>
      </c>
      <c r="N45" s="48">
        <f>VLOOKUP($A45,'Occupancy Raw Data'!$B$8:$BE$45,'Occupancy Raw Data'!U$3,FALSE)</f>
        <v>8.6236933797909394</v>
      </c>
      <c r="O45" s="48">
        <f>VLOOKUP($A45,'Occupancy Raw Data'!$B$8:$BE$45,'Occupancy Raw Data'!V$3,FALSE)</f>
        <v>3.8400633412509801</v>
      </c>
      <c r="P45" s="48">
        <f>VLOOKUP($A45,'Occupancy Raw Data'!$B$8:$BE$45,'Occupancy Raw Data'!W$3,FALSE)</f>
        <v>8.5001888930865093</v>
      </c>
      <c r="Q45" s="48">
        <f>VLOOKUP($A45,'Occupancy Raw Data'!$B$8:$BE$45,'Occupancy Raw Data'!X$3,FALSE)</f>
        <v>7.8208048595292299</v>
      </c>
      <c r="R45" s="49">
        <f>VLOOKUP($A45,'Occupancy Raw Data'!$B$8:$BE$45,'Occupancy Raw Data'!Y$3,FALSE)</f>
        <v>6.9786808794137203</v>
      </c>
      <c r="S45" s="48">
        <f>VLOOKUP($A45,'Occupancy Raw Data'!$B$8:$BE$45,'Occupancy Raw Data'!AA$3,FALSE)</f>
        <v>3.3264746227709101</v>
      </c>
      <c r="T45" s="48">
        <f>VLOOKUP($A45,'Occupancy Raw Data'!$B$8:$BE$45,'Occupancy Raw Data'!AB$3,FALSE)</f>
        <v>0.93426760093426697</v>
      </c>
      <c r="U45" s="49">
        <f>VLOOKUP($A45,'Occupancy Raw Data'!$B$8:$BE$45,'Occupancy Raw Data'!AC$3,FALSE)</f>
        <v>2.1139861322509699</v>
      </c>
      <c r="V45" s="50">
        <f>VLOOKUP($A45,'Occupancy Raw Data'!$B$8:$BE$45,'Occupancy Raw Data'!AE$3,FALSE)</f>
        <v>5.3735840633893099</v>
      </c>
      <c r="X45" s="51">
        <f>VLOOKUP($A45,'ADR Raw Data'!$B$6:$BE$43,'ADR Raw Data'!G$1,FALSE)</f>
        <v>92.230451165096596</v>
      </c>
      <c r="Y45" s="52">
        <f>VLOOKUP($A45,'ADR Raw Data'!$B$6:$BE$43,'ADR Raw Data'!H$1,FALSE)</f>
        <v>100.381996792301</v>
      </c>
      <c r="Z45" s="52">
        <f>VLOOKUP($A45,'ADR Raw Data'!$B$6:$BE$43,'ADR Raw Data'!I$1,FALSE)</f>
        <v>100.86377811666</v>
      </c>
      <c r="AA45" s="52">
        <f>VLOOKUP($A45,'ADR Raw Data'!$B$6:$BE$43,'ADR Raw Data'!J$1,FALSE)</f>
        <v>106.744742339832</v>
      </c>
      <c r="AB45" s="52">
        <f>VLOOKUP($A45,'ADR Raw Data'!$B$6:$BE$43,'ADR Raw Data'!K$1,FALSE)</f>
        <v>111.493841549295</v>
      </c>
      <c r="AC45" s="53">
        <f>VLOOKUP($A45,'ADR Raw Data'!$B$6:$BE$43,'ADR Raw Data'!L$1,FALSE)</f>
        <v>103.07960610306699</v>
      </c>
      <c r="AD45" s="52">
        <f>VLOOKUP($A45,'ADR Raw Data'!$B$6:$BE$43,'ADR Raw Data'!N$1,FALSE)</f>
        <v>124.43301028874799</v>
      </c>
      <c r="AE45" s="52">
        <f>VLOOKUP($A45,'ADR Raw Data'!$B$6:$BE$43,'ADR Raw Data'!O$1,FALSE)</f>
        <v>124.034085950413</v>
      </c>
      <c r="AF45" s="53">
        <f>VLOOKUP($A45,'ADR Raw Data'!$B$6:$BE$43,'ADR Raw Data'!P$1,FALSE)</f>
        <v>124.233151705862</v>
      </c>
      <c r="AG45" s="54">
        <f>VLOOKUP($A45,'ADR Raw Data'!$B$6:$BE$43,'ADR Raw Data'!R$1,FALSE)</f>
        <v>109.843274200381</v>
      </c>
      <c r="AI45" s="47">
        <f>VLOOKUP($A45,'ADR Raw Data'!$B$6:$BE$43,'ADR Raw Data'!T$1,FALSE)</f>
        <v>2.1049839655969702</v>
      </c>
      <c r="AJ45" s="48">
        <f>VLOOKUP($A45,'ADR Raw Data'!$B$6:$BE$43,'ADR Raw Data'!U$1,FALSE)</f>
        <v>10.3208692498795</v>
      </c>
      <c r="AK45" s="48">
        <f>VLOOKUP($A45,'ADR Raw Data'!$B$6:$BE$43,'ADR Raw Data'!V$1,FALSE)</f>
        <v>7.7276819143384596</v>
      </c>
      <c r="AL45" s="48">
        <f>VLOOKUP($A45,'ADR Raw Data'!$B$6:$BE$43,'ADR Raw Data'!W$1,FALSE)</f>
        <v>8.4774389066868494</v>
      </c>
      <c r="AM45" s="48">
        <f>VLOOKUP($A45,'ADR Raw Data'!$B$6:$BE$43,'ADR Raw Data'!X$1,FALSE)</f>
        <v>6.2134906843980602</v>
      </c>
      <c r="AN45" s="49">
        <f>VLOOKUP($A45,'ADR Raw Data'!$B$6:$BE$43,'ADR Raw Data'!Y$1,FALSE)</f>
        <v>7.2168190358028204</v>
      </c>
      <c r="AO45" s="48">
        <f>VLOOKUP($A45,'ADR Raw Data'!$B$6:$BE$43,'ADR Raw Data'!AA$1,FALSE)</f>
        <v>4.4304378811300298</v>
      </c>
      <c r="AP45" s="48">
        <f>VLOOKUP($A45,'ADR Raw Data'!$B$6:$BE$43,'ADR Raw Data'!AB$1,FALSE)</f>
        <v>1.3295737468681299</v>
      </c>
      <c r="AQ45" s="49">
        <f>VLOOKUP($A45,'ADR Raw Data'!$B$6:$BE$43,'ADR Raw Data'!AC$1,FALSE)</f>
        <v>2.8398317830187798</v>
      </c>
      <c r="AR45" s="50">
        <f>VLOOKUP($A45,'ADR Raw Data'!$B$6:$BE$43,'ADR Raw Data'!AE$1,FALSE)</f>
        <v>5.3367436557989398</v>
      </c>
      <c r="AS45" s="40"/>
      <c r="AT45" s="51">
        <f>VLOOKUP($A45,'RevPAR Raw Data'!$B$6:$BE$43,'RevPAR Raw Data'!G$1,FALSE)</f>
        <v>46.623764411027501</v>
      </c>
      <c r="AU45" s="52">
        <f>VLOOKUP($A45,'RevPAR Raw Data'!$B$6:$BE$43,'RevPAR Raw Data'!H$1,FALSE)</f>
        <v>62.745037593984897</v>
      </c>
      <c r="AV45" s="52">
        <f>VLOOKUP($A45,'RevPAR Raw Data'!$B$6:$BE$43,'RevPAR Raw Data'!I$1,FALSE)</f>
        <v>66.307190476190399</v>
      </c>
      <c r="AW45" s="52">
        <f>VLOOKUP($A45,'RevPAR Raw Data'!$B$6:$BE$43,'RevPAR Raw Data'!J$1,FALSE)</f>
        <v>76.834812030075099</v>
      </c>
      <c r="AX45" s="52">
        <f>VLOOKUP($A45,'RevPAR Raw Data'!$B$6:$BE$43,'RevPAR Raw Data'!K$1,FALSE)</f>
        <v>79.359025062656599</v>
      </c>
      <c r="AY45" s="53">
        <f>VLOOKUP($A45,'RevPAR Raw Data'!$B$6:$BE$43,'RevPAR Raw Data'!L$1,FALSE)</f>
        <v>66.373965914786893</v>
      </c>
      <c r="AZ45" s="52">
        <f>VLOOKUP($A45,'RevPAR Raw Data'!$B$6:$BE$43,'RevPAR Raw Data'!N$1,FALSE)</f>
        <v>93.964075187969897</v>
      </c>
      <c r="BA45" s="52">
        <f>VLOOKUP($A45,'RevPAR Raw Data'!$B$6:$BE$43,'RevPAR Raw Data'!O$1,FALSE)</f>
        <v>94.035867167919704</v>
      </c>
      <c r="BB45" s="53">
        <f>VLOOKUP($A45,'RevPAR Raw Data'!$B$6:$BE$43,'RevPAR Raw Data'!P$1,FALSE)</f>
        <v>93.999971177944801</v>
      </c>
      <c r="BC45" s="54">
        <f>VLOOKUP($A45,'RevPAR Raw Data'!$B$6:$BE$43,'RevPAR Raw Data'!R$1,FALSE)</f>
        <v>74.267110275689205</v>
      </c>
      <c r="BE45" s="47">
        <f>VLOOKUP($A45,'RevPAR Raw Data'!$B$6:$BE$43,'RevPAR Raw Data'!T$1,FALSE)</f>
        <v>8.1080066449391595</v>
      </c>
      <c r="BF45" s="48">
        <f>VLOOKUP($A45,'RevPAR Raw Data'!$B$6:$BE$43,'RevPAR Raw Data'!U$1,FALSE)</f>
        <v>19.834602747909098</v>
      </c>
      <c r="BG45" s="48">
        <f>VLOOKUP($A45,'RevPAR Raw Data'!$B$6:$BE$43,'RevPAR Raw Data'!V$1,FALSE)</f>
        <v>11.864493135910401</v>
      </c>
      <c r="BH45" s="48">
        <f>VLOOKUP($A45,'RevPAR Raw Data'!$B$6:$BE$43,'RevPAR Raw Data'!W$1,FALSE)</f>
        <v>17.698226120137701</v>
      </c>
      <c r="BI45" s="48">
        <f>VLOOKUP($A45,'RevPAR Raw Data'!$B$6:$BE$43,'RevPAR Raw Data'!X$1,FALSE)</f>
        <v>14.5202405253191</v>
      </c>
      <c r="BJ45" s="49">
        <f>VLOOKUP($A45,'RevPAR Raw Data'!$B$6:$BE$43,'RevPAR Raw Data'!Y$1,FALSE)</f>
        <v>14.69913868537</v>
      </c>
      <c r="BK45" s="48">
        <f>VLOOKUP($A45,'RevPAR Raw Data'!$B$6:$BE$43,'RevPAR Raw Data'!AA$1,FALSE)</f>
        <v>7.9042898956943697</v>
      </c>
      <c r="BL45" s="48">
        <f>VLOOKUP($A45,'RevPAR Raw Data'!$B$6:$BE$43,'RevPAR Raw Data'!AB$1,FALSE)</f>
        <v>2.2762631245499199</v>
      </c>
      <c r="BM45" s="49">
        <f>VLOOKUP($A45,'RevPAR Raw Data'!$B$6:$BE$43,'RevPAR Raw Data'!AC$1,FALSE)</f>
        <v>5.0138515653420299</v>
      </c>
      <c r="BN45" s="50">
        <f>VLOOKUP($A45,'RevPAR Raw Data'!$B$6:$BE$43,'RevPAR Raw Data'!AE$1,FALSE)</f>
        <v>10.9971021257802</v>
      </c>
    </row>
    <row r="46" spans="1:66" x14ac:dyDescent="0.45">
      <c r="A46" s="66" t="s">
        <v>84</v>
      </c>
      <c r="B46" s="47">
        <f>VLOOKUP($A46,'Occupancy Raw Data'!$B$8:$BE$45,'Occupancy Raw Data'!G$3,FALSE)</f>
        <v>43.566129444870803</v>
      </c>
      <c r="C46" s="48">
        <f>VLOOKUP($A46,'Occupancy Raw Data'!$B$8:$BE$45,'Occupancy Raw Data'!H$3,FALSE)</f>
        <v>52.020977232028599</v>
      </c>
      <c r="D46" s="48">
        <f>VLOOKUP($A46,'Occupancy Raw Data'!$B$8:$BE$45,'Occupancy Raw Data'!I$3,FALSE)</f>
        <v>54.783832182143698</v>
      </c>
      <c r="E46" s="48">
        <f>VLOOKUP($A46,'Occupancy Raw Data'!$B$8:$BE$45,'Occupancy Raw Data'!J$3,FALSE)</f>
        <v>59.324635456638497</v>
      </c>
      <c r="F46" s="48">
        <f>VLOOKUP($A46,'Occupancy Raw Data'!$B$8:$BE$45,'Occupancy Raw Data'!K$3,FALSE)</f>
        <v>64.185213609618799</v>
      </c>
      <c r="G46" s="49">
        <f>VLOOKUP($A46,'Occupancy Raw Data'!$B$8:$BE$45,'Occupancy Raw Data'!L$3,FALSE)</f>
        <v>54.776157585060098</v>
      </c>
      <c r="H46" s="48">
        <f>VLOOKUP($A46,'Occupancy Raw Data'!$B$8:$BE$45,'Occupancy Raw Data'!N$3,FALSE)</f>
        <v>73.535431056536098</v>
      </c>
      <c r="I46" s="48">
        <f>VLOOKUP($A46,'Occupancy Raw Data'!$B$8:$BE$45,'Occupancy Raw Data'!O$3,FALSE)</f>
        <v>74.430800716295707</v>
      </c>
      <c r="J46" s="49">
        <f>VLOOKUP($A46,'Occupancy Raw Data'!$B$8:$BE$45,'Occupancy Raw Data'!P$3,FALSE)</f>
        <v>73.983115886415902</v>
      </c>
      <c r="K46" s="50">
        <f>VLOOKUP($A46,'Occupancy Raw Data'!$B$8:$BE$45,'Occupancy Raw Data'!R$3,FALSE)</f>
        <v>60.263859956875997</v>
      </c>
      <c r="M46" s="47">
        <f>VLOOKUP($A46,'Occupancy Raw Data'!$B$8:$BE$45,'Occupancy Raw Data'!T$3,FALSE)</f>
        <v>13.481333173488499</v>
      </c>
      <c r="N46" s="48">
        <f>VLOOKUP($A46,'Occupancy Raw Data'!$B$8:$BE$45,'Occupancy Raw Data'!U$3,FALSE)</f>
        <v>1.7218006311078899</v>
      </c>
      <c r="O46" s="48">
        <f>VLOOKUP($A46,'Occupancy Raw Data'!$B$8:$BE$45,'Occupancy Raw Data'!V$3,FALSE)</f>
        <v>-1.89696504142955</v>
      </c>
      <c r="P46" s="48">
        <f>VLOOKUP($A46,'Occupancy Raw Data'!$B$8:$BE$45,'Occupancy Raw Data'!W$3,FALSE)</f>
        <v>1.0629677152602099</v>
      </c>
      <c r="Q46" s="48">
        <f>VLOOKUP($A46,'Occupancy Raw Data'!$B$8:$BE$45,'Occupancy Raw Data'!X$3,FALSE)</f>
        <v>5.6308323512158003</v>
      </c>
      <c r="R46" s="49">
        <f>VLOOKUP($A46,'Occupancy Raw Data'!$B$8:$BE$45,'Occupancy Raw Data'!Y$3,FALSE)</f>
        <v>3.4142475793035501</v>
      </c>
      <c r="S46" s="48">
        <f>VLOOKUP($A46,'Occupancy Raw Data'!$B$8:$BE$45,'Occupancy Raw Data'!AA$3,FALSE)</f>
        <v>-1.2780829235836</v>
      </c>
      <c r="T46" s="48">
        <f>VLOOKUP($A46,'Occupancy Raw Data'!$B$8:$BE$45,'Occupancy Raw Data'!AB$3,FALSE)</f>
        <v>-4.13303040271136</v>
      </c>
      <c r="U46" s="49">
        <f>VLOOKUP($A46,'Occupancy Raw Data'!$B$8:$BE$45,'Occupancy Raw Data'!AC$3,FALSE)</f>
        <v>-2.73513538113373</v>
      </c>
      <c r="V46" s="50">
        <f>VLOOKUP($A46,'Occupancy Raw Data'!$B$8:$BE$45,'Occupancy Raw Data'!AE$3,FALSE)</f>
        <v>1.1706865926314101</v>
      </c>
      <c r="X46" s="51">
        <f>VLOOKUP($A46,'ADR Raw Data'!$B$6:$BE$43,'ADR Raw Data'!G$1,FALSE)</f>
        <v>99.860960070463804</v>
      </c>
      <c r="Y46" s="52">
        <f>VLOOKUP($A46,'ADR Raw Data'!$B$6:$BE$43,'ADR Raw Data'!H$1,FALSE)</f>
        <v>107.590213916892</v>
      </c>
      <c r="Z46" s="52">
        <f>VLOOKUP($A46,'ADR Raw Data'!$B$6:$BE$43,'ADR Raw Data'!I$1,FALSE)</f>
        <v>108.00953770721399</v>
      </c>
      <c r="AA46" s="52">
        <f>VLOOKUP($A46,'ADR Raw Data'!$B$6:$BE$43,'ADR Raw Data'!J$1,FALSE)</f>
        <v>109.33826865028</v>
      </c>
      <c r="AB46" s="52">
        <f>VLOOKUP($A46,'ADR Raw Data'!$B$6:$BE$43,'ADR Raw Data'!K$1,FALSE)</f>
        <v>118.565524113192</v>
      </c>
      <c r="AC46" s="53">
        <f>VLOOKUP($A46,'ADR Raw Data'!$B$6:$BE$43,'ADR Raw Data'!L$1,FALSE)</f>
        <v>109.39535634223699</v>
      </c>
      <c r="AD46" s="52">
        <f>VLOOKUP($A46,'ADR Raw Data'!$B$6:$BE$43,'ADR Raw Data'!N$1,FALSE)</f>
        <v>154.102447382153</v>
      </c>
      <c r="AE46" s="52">
        <f>VLOOKUP($A46,'ADR Raw Data'!$B$6:$BE$43,'ADR Raw Data'!O$1,FALSE)</f>
        <v>152.52310362605201</v>
      </c>
      <c r="AF46" s="53">
        <f>VLOOKUP($A46,'ADR Raw Data'!$B$6:$BE$43,'ADR Raw Data'!P$1,FALSE)</f>
        <v>153.30799706085699</v>
      </c>
      <c r="AG46" s="54">
        <f>VLOOKUP($A46,'ADR Raw Data'!$B$6:$BE$43,'ADR Raw Data'!R$1,FALSE)</f>
        <v>124.798067919951</v>
      </c>
      <c r="AI46" s="47">
        <f>VLOOKUP($A46,'ADR Raw Data'!$B$6:$BE$43,'ADR Raw Data'!T$1,FALSE)</f>
        <v>-1.1443974479866399</v>
      </c>
      <c r="AJ46" s="48">
        <f>VLOOKUP($A46,'ADR Raw Data'!$B$6:$BE$43,'ADR Raw Data'!U$1,FALSE)</f>
        <v>3.79807065244872</v>
      </c>
      <c r="AK46" s="48">
        <f>VLOOKUP($A46,'ADR Raw Data'!$B$6:$BE$43,'ADR Raw Data'!V$1,FALSE)</f>
        <v>0.55911345297563397</v>
      </c>
      <c r="AL46" s="48">
        <f>VLOOKUP($A46,'ADR Raw Data'!$B$6:$BE$43,'ADR Raw Data'!W$1,FALSE)</f>
        <v>2.61730975480627</v>
      </c>
      <c r="AM46" s="48">
        <f>VLOOKUP($A46,'ADR Raw Data'!$B$6:$BE$43,'ADR Raw Data'!X$1,FALSE)</f>
        <v>5.54291699566219</v>
      </c>
      <c r="AN46" s="49">
        <f>VLOOKUP($A46,'ADR Raw Data'!$B$6:$BE$43,'ADR Raw Data'!Y$1,FALSE)</f>
        <v>2.5282518504242</v>
      </c>
      <c r="AO46" s="48">
        <f>VLOOKUP($A46,'ADR Raw Data'!$B$6:$BE$43,'ADR Raw Data'!AA$1,FALSE)</f>
        <v>14.0866863847489</v>
      </c>
      <c r="AP46" s="48">
        <f>VLOOKUP($A46,'ADR Raw Data'!$B$6:$BE$43,'ADR Raw Data'!AB$1,FALSE)</f>
        <v>8.7846863071959405</v>
      </c>
      <c r="AQ46" s="49">
        <f>VLOOKUP($A46,'ADR Raw Data'!$B$6:$BE$43,'ADR Raw Data'!AC$1,FALSE)</f>
        <v>11.3397908678253</v>
      </c>
      <c r="AR46" s="50">
        <f>VLOOKUP($A46,'ADR Raw Data'!$B$6:$BE$43,'ADR Raw Data'!AE$1,FALSE)</f>
        <v>5.7552809549064099</v>
      </c>
      <c r="AS46" s="40"/>
      <c r="AT46" s="51">
        <f>VLOOKUP($A46,'RevPAR Raw Data'!$B$6:$BE$43,'RevPAR Raw Data'!G$1,FALSE)</f>
        <v>43.505555129188998</v>
      </c>
      <c r="AU46" s="52">
        <f>VLOOKUP($A46,'RevPAR Raw Data'!$B$6:$BE$43,'RevPAR Raw Data'!H$1,FALSE)</f>
        <v>55.969480685597297</v>
      </c>
      <c r="AV46" s="52">
        <f>VLOOKUP($A46,'RevPAR Raw Data'!$B$6:$BE$43,'RevPAR Raw Data'!I$1,FALSE)</f>
        <v>59.171763878229697</v>
      </c>
      <c r="AW46" s="52">
        <f>VLOOKUP($A46,'RevPAR Raw Data'!$B$6:$BE$43,'RevPAR Raw Data'!J$1,FALSE)</f>
        <v>64.864529291378801</v>
      </c>
      <c r="AX46" s="52">
        <f>VLOOKUP($A46,'RevPAR Raw Data'!$B$6:$BE$43,'RevPAR Raw Data'!K$1,FALSE)</f>
        <v>76.101534919416693</v>
      </c>
      <c r="AY46" s="53">
        <f>VLOOKUP($A46,'RevPAR Raw Data'!$B$6:$BE$43,'RevPAR Raw Data'!L$1,FALSE)</f>
        <v>59.922572780762302</v>
      </c>
      <c r="AZ46" s="52">
        <f>VLOOKUP($A46,'RevPAR Raw Data'!$B$6:$BE$43,'RevPAR Raw Data'!N$1,FALSE)</f>
        <v>113.319898951138</v>
      </c>
      <c r="BA46" s="52">
        <f>VLOOKUP($A46,'RevPAR Raw Data'!$B$6:$BE$43,'RevPAR Raw Data'!O$1,FALSE)</f>
        <v>113.524167306216</v>
      </c>
      <c r="BB46" s="53">
        <f>VLOOKUP($A46,'RevPAR Raw Data'!$B$6:$BE$43,'RevPAR Raw Data'!P$1,FALSE)</f>
        <v>113.422033128677</v>
      </c>
      <c r="BC46" s="54">
        <f>VLOOKUP($A46,'RevPAR Raw Data'!$B$6:$BE$43,'RevPAR Raw Data'!R$1,FALSE)</f>
        <v>75.208132880166602</v>
      </c>
      <c r="BE46" s="47">
        <f>VLOOKUP($A46,'RevPAR Raw Data'!$B$6:$BE$43,'RevPAR Raw Data'!T$1,FALSE)</f>
        <v>12.182655692709901</v>
      </c>
      <c r="BF46" s="48">
        <f>VLOOKUP($A46,'RevPAR Raw Data'!$B$6:$BE$43,'RevPAR Raw Data'!U$1,FALSE)</f>
        <v>5.5852664880203999</v>
      </c>
      <c r="BG46" s="48">
        <f>VLOOKUP($A46,'RevPAR Raw Data'!$B$6:$BE$43,'RevPAR Raw Data'!V$1,FALSE)</f>
        <v>-1.3484577751988001</v>
      </c>
      <c r="BH46" s="48">
        <f>VLOOKUP($A46,'RevPAR Raw Data'!$B$6:$BE$43,'RevPAR Raw Data'!W$1,FALSE)</f>
        <v>3.70809862776844</v>
      </c>
      <c r="BI46" s="48">
        <f>VLOOKUP($A46,'RevPAR Raw Data'!$B$6:$BE$43,'RevPAR Raw Data'!X$1,FALSE)</f>
        <v>11.485861710270701</v>
      </c>
      <c r="BJ46" s="49">
        <f>VLOOKUP($A46,'RevPAR Raw Data'!$B$6:$BE$43,'RevPAR Raw Data'!Y$1,FALSE)</f>
        <v>6.0288202073295603</v>
      </c>
      <c r="BK46" s="48">
        <f>VLOOKUP($A46,'RevPAR Raw Data'!$B$6:$BE$43,'RevPAR Raw Data'!AA$1,FALSE)</f>
        <v>12.6285639279831</v>
      </c>
      <c r="BL46" s="48">
        <f>VLOOKUP($A46,'RevPAR Raw Data'!$B$6:$BE$43,'RevPAR Raw Data'!AB$1,FALSE)</f>
        <v>4.2885821486253501</v>
      </c>
      <c r="BM46" s="49">
        <f>VLOOKUP($A46,'RevPAR Raw Data'!$B$6:$BE$43,'RevPAR Raw Data'!AC$1,FALSE)</f>
        <v>8.29449685451916</v>
      </c>
      <c r="BN46" s="50">
        <f>VLOOKUP($A46,'RevPAR Raw Data'!$B$6:$BE$43,'RevPAR Raw Data'!AE$1,FALSE)</f>
        <v>6.9933438500451803</v>
      </c>
    </row>
    <row r="47" spans="1:66" x14ac:dyDescent="0.45">
      <c r="A47" s="63" t="s">
        <v>85</v>
      </c>
      <c r="B47" s="47">
        <f>VLOOKUP($A47,'Occupancy Raw Data'!$B$8:$BE$45,'Occupancy Raw Data'!G$3,FALSE)</f>
        <v>43.2508833922261</v>
      </c>
      <c r="C47" s="48">
        <f>VLOOKUP($A47,'Occupancy Raw Data'!$B$8:$BE$45,'Occupancy Raw Data'!H$3,FALSE)</f>
        <v>60.353356890459303</v>
      </c>
      <c r="D47" s="48">
        <f>VLOOKUP($A47,'Occupancy Raw Data'!$B$8:$BE$45,'Occupancy Raw Data'!I$3,FALSE)</f>
        <v>64.3109540636042</v>
      </c>
      <c r="E47" s="48">
        <f>VLOOKUP($A47,'Occupancy Raw Data'!$B$8:$BE$45,'Occupancy Raw Data'!J$3,FALSE)</f>
        <v>68.339222614840907</v>
      </c>
      <c r="F47" s="48">
        <f>VLOOKUP($A47,'Occupancy Raw Data'!$B$8:$BE$45,'Occupancy Raw Data'!K$3,FALSE)</f>
        <v>64.098939929328594</v>
      </c>
      <c r="G47" s="49">
        <f>VLOOKUP($A47,'Occupancy Raw Data'!$B$8:$BE$45,'Occupancy Raw Data'!L$3,FALSE)</f>
        <v>60.070671378091802</v>
      </c>
      <c r="H47" s="48">
        <f>VLOOKUP($A47,'Occupancy Raw Data'!$B$8:$BE$45,'Occupancy Raw Data'!N$3,FALSE)</f>
        <v>77.385159010600702</v>
      </c>
      <c r="I47" s="48">
        <f>VLOOKUP($A47,'Occupancy Raw Data'!$B$8:$BE$45,'Occupancy Raw Data'!O$3,FALSE)</f>
        <v>78.233215547703097</v>
      </c>
      <c r="J47" s="49">
        <f>VLOOKUP($A47,'Occupancy Raw Data'!$B$8:$BE$45,'Occupancy Raw Data'!P$3,FALSE)</f>
        <v>77.809187279151899</v>
      </c>
      <c r="K47" s="50">
        <f>VLOOKUP($A47,'Occupancy Raw Data'!$B$8:$BE$45,'Occupancy Raw Data'!R$3,FALSE)</f>
        <v>65.138818778394693</v>
      </c>
      <c r="M47" s="47">
        <f>VLOOKUP($A47,'Occupancy Raw Data'!$B$8:$BE$45,'Occupancy Raw Data'!T$3,FALSE)</f>
        <v>-17.6312247644683</v>
      </c>
      <c r="N47" s="48">
        <f>VLOOKUP($A47,'Occupancy Raw Data'!$B$8:$BE$45,'Occupancy Raw Data'!U$3,FALSE)</f>
        <v>-7.2747014115092199</v>
      </c>
      <c r="O47" s="48">
        <f>VLOOKUP($A47,'Occupancy Raw Data'!$B$8:$BE$45,'Occupancy Raw Data'!V$3,FALSE)</f>
        <v>-7.7079107505070903</v>
      </c>
      <c r="P47" s="48">
        <f>VLOOKUP($A47,'Occupancy Raw Data'!$B$8:$BE$45,'Occupancy Raw Data'!W$3,FALSE)</f>
        <v>-5.8422590068159597</v>
      </c>
      <c r="Q47" s="48">
        <f>VLOOKUP($A47,'Occupancy Raw Data'!$B$8:$BE$45,'Occupancy Raw Data'!X$3,FALSE)</f>
        <v>-11.42578125</v>
      </c>
      <c r="R47" s="49">
        <f>VLOOKUP($A47,'Occupancy Raw Data'!$B$8:$BE$45,'Occupancy Raw Data'!Y$3,FALSE)</f>
        <v>-9.5937034673473693</v>
      </c>
      <c r="S47" s="48">
        <f>VLOOKUP($A47,'Occupancy Raw Data'!$B$8:$BE$45,'Occupancy Raw Data'!AA$3,FALSE)</f>
        <v>-1.0840108401084001</v>
      </c>
      <c r="T47" s="48">
        <f>VLOOKUP($A47,'Occupancy Raw Data'!$B$8:$BE$45,'Occupancy Raw Data'!AB$3,FALSE)</f>
        <v>1.83992640294388</v>
      </c>
      <c r="U47" s="49">
        <f>VLOOKUP($A47,'Occupancy Raw Data'!$B$8:$BE$45,'Occupancy Raw Data'!AC$3,FALSE)</f>
        <v>0.36463081130355501</v>
      </c>
      <c r="V47" s="50">
        <f>VLOOKUP($A47,'Occupancy Raw Data'!$B$8:$BE$45,'Occupancy Raw Data'!AE$3,FALSE)</f>
        <v>-6.4249456127628699</v>
      </c>
      <c r="X47" s="51">
        <f>VLOOKUP($A47,'ADR Raw Data'!$B$6:$BE$43,'ADR Raw Data'!G$1,FALSE)</f>
        <v>83.601470588235202</v>
      </c>
      <c r="Y47" s="52">
        <f>VLOOKUP($A47,'ADR Raw Data'!$B$6:$BE$43,'ADR Raw Data'!H$1,FALSE)</f>
        <v>88.811053864168599</v>
      </c>
      <c r="Z47" s="52">
        <f>VLOOKUP($A47,'ADR Raw Data'!$B$6:$BE$43,'ADR Raw Data'!I$1,FALSE)</f>
        <v>89.7693406593406</v>
      </c>
      <c r="AA47" s="52">
        <f>VLOOKUP($A47,'ADR Raw Data'!$B$6:$BE$43,'ADR Raw Data'!J$1,FALSE)</f>
        <v>91.661892450878995</v>
      </c>
      <c r="AB47" s="52">
        <f>VLOOKUP($A47,'ADR Raw Data'!$B$6:$BE$43,'ADR Raw Data'!K$1,FALSE)</f>
        <v>95.446890848952506</v>
      </c>
      <c r="AC47" s="53">
        <f>VLOOKUP($A47,'ADR Raw Data'!$B$6:$BE$43,'ADR Raw Data'!L$1,FALSE)</f>
        <v>90.330875294117604</v>
      </c>
      <c r="AD47" s="52">
        <f>VLOOKUP($A47,'ADR Raw Data'!$B$6:$BE$43,'ADR Raw Data'!N$1,FALSE)</f>
        <v>109.168146118721</v>
      </c>
      <c r="AE47" s="52">
        <f>VLOOKUP($A47,'ADR Raw Data'!$B$6:$BE$43,'ADR Raw Data'!O$1,FALSE)</f>
        <v>110.454200542005</v>
      </c>
      <c r="AF47" s="53">
        <f>VLOOKUP($A47,'ADR Raw Data'!$B$6:$BE$43,'ADR Raw Data'!P$1,FALSE)</f>
        <v>109.814677565849</v>
      </c>
      <c r="AG47" s="54">
        <f>VLOOKUP($A47,'ADR Raw Data'!$B$6:$BE$43,'ADR Raw Data'!R$1,FALSE)</f>
        <v>96.980492870427696</v>
      </c>
      <c r="AI47" s="47">
        <f>VLOOKUP($A47,'ADR Raw Data'!$B$6:$BE$43,'ADR Raw Data'!T$1,FALSE)</f>
        <v>-0.61853112242596398</v>
      </c>
      <c r="AJ47" s="48">
        <f>VLOOKUP($A47,'ADR Raw Data'!$B$6:$BE$43,'ADR Raw Data'!U$1,FALSE)</f>
        <v>9.0573713092704793</v>
      </c>
      <c r="AK47" s="48">
        <f>VLOOKUP($A47,'ADR Raw Data'!$B$6:$BE$43,'ADR Raw Data'!V$1,FALSE)</f>
        <v>8.6448787782610097</v>
      </c>
      <c r="AL47" s="48">
        <f>VLOOKUP($A47,'ADR Raw Data'!$B$6:$BE$43,'ADR Raw Data'!W$1,FALSE)</f>
        <v>10.973927594806399</v>
      </c>
      <c r="AM47" s="48">
        <f>VLOOKUP($A47,'ADR Raw Data'!$B$6:$BE$43,'ADR Raw Data'!X$1,FALSE)</f>
        <v>10.110775030592601</v>
      </c>
      <c r="AN47" s="49">
        <f>VLOOKUP($A47,'ADR Raw Data'!$B$6:$BE$43,'ADR Raw Data'!Y$1,FALSE)</f>
        <v>8.17208830555529</v>
      </c>
      <c r="AO47" s="48">
        <f>VLOOKUP($A47,'ADR Raw Data'!$B$6:$BE$43,'ADR Raw Data'!AA$1,FALSE)</f>
        <v>8.7232940068203799</v>
      </c>
      <c r="AP47" s="48">
        <f>VLOOKUP($A47,'ADR Raw Data'!$B$6:$BE$43,'ADR Raw Data'!AB$1,FALSE)</f>
        <v>11.008210145703099</v>
      </c>
      <c r="AQ47" s="49">
        <f>VLOOKUP($A47,'ADR Raw Data'!$B$6:$BE$43,'ADR Raw Data'!AC$1,FALSE)</f>
        <v>9.8595176743621593</v>
      </c>
      <c r="AR47" s="50">
        <f>VLOOKUP($A47,'ADR Raw Data'!$B$6:$BE$43,'ADR Raw Data'!AE$1,FALSE)</f>
        <v>9.2838118059245094</v>
      </c>
      <c r="AS47" s="40"/>
      <c r="AT47" s="51">
        <f>VLOOKUP($A47,'RevPAR Raw Data'!$B$6:$BE$43,'RevPAR Raw Data'!G$1,FALSE)</f>
        <v>36.158374558303798</v>
      </c>
      <c r="AU47" s="52">
        <f>VLOOKUP($A47,'RevPAR Raw Data'!$B$6:$BE$43,'RevPAR Raw Data'!H$1,FALSE)</f>
        <v>53.600452296819697</v>
      </c>
      <c r="AV47" s="52">
        <f>VLOOKUP($A47,'RevPAR Raw Data'!$B$6:$BE$43,'RevPAR Raw Data'!I$1,FALSE)</f>
        <v>57.7315194346289</v>
      </c>
      <c r="AW47" s="52">
        <f>VLOOKUP($A47,'RevPAR Raw Data'!$B$6:$BE$43,'RevPAR Raw Data'!J$1,FALSE)</f>
        <v>62.641024734982302</v>
      </c>
      <c r="AX47" s="52">
        <f>VLOOKUP($A47,'RevPAR Raw Data'!$B$6:$BE$43,'RevPAR Raw Data'!K$1,FALSE)</f>
        <v>61.180445229681901</v>
      </c>
      <c r="AY47" s="53">
        <f>VLOOKUP($A47,'RevPAR Raw Data'!$B$6:$BE$43,'RevPAR Raw Data'!L$1,FALSE)</f>
        <v>54.262363250883297</v>
      </c>
      <c r="AZ47" s="52">
        <f>VLOOKUP($A47,'RevPAR Raw Data'!$B$6:$BE$43,'RevPAR Raw Data'!N$1,FALSE)</f>
        <v>84.479943462897495</v>
      </c>
      <c r="BA47" s="52">
        <f>VLOOKUP($A47,'RevPAR Raw Data'!$B$6:$BE$43,'RevPAR Raw Data'!O$1,FALSE)</f>
        <v>86.4118727915194</v>
      </c>
      <c r="BB47" s="53">
        <f>VLOOKUP($A47,'RevPAR Raw Data'!$B$6:$BE$43,'RevPAR Raw Data'!P$1,FALSE)</f>
        <v>85.445908127208398</v>
      </c>
      <c r="BC47" s="54">
        <f>VLOOKUP($A47,'RevPAR Raw Data'!$B$6:$BE$43,'RevPAR Raw Data'!R$1,FALSE)</f>
        <v>63.171947501261897</v>
      </c>
      <c r="BE47" s="47">
        <f>VLOOKUP($A47,'RevPAR Raw Data'!$B$6:$BE$43,'RevPAR Raw Data'!T$1,FALSE)</f>
        <v>-18.1407012744612</v>
      </c>
      <c r="BF47" s="48">
        <f>VLOOKUP($A47,'RevPAR Raw Data'!$B$6:$BE$43,'RevPAR Raw Data'!U$1,FALSE)</f>
        <v>1.12377317928012</v>
      </c>
      <c r="BG47" s="48">
        <f>VLOOKUP($A47,'RevPAR Raw Data'!$B$6:$BE$43,'RevPAR Raw Data'!V$1,FALSE)</f>
        <v>0.27062848703602599</v>
      </c>
      <c r="BH47" s="48">
        <f>VLOOKUP($A47,'RevPAR Raw Data'!$B$6:$BE$43,'RevPAR Raw Data'!W$1,FALSE)</f>
        <v>4.49054331468143</v>
      </c>
      <c r="BI47" s="48">
        <f>VLOOKUP($A47,'RevPAR Raw Data'!$B$6:$BE$43,'RevPAR Raw Data'!X$1,FALSE)</f>
        <v>-2.4702412570824799</v>
      </c>
      <c r="BJ47" s="49">
        <f>VLOOKUP($A47,'RevPAR Raw Data'!$B$6:$BE$43,'RevPAR Raw Data'!Y$1,FALSE)</f>
        <v>-2.2056210809168202</v>
      </c>
      <c r="BK47" s="48">
        <f>VLOOKUP($A47,'RevPAR Raw Data'!$B$6:$BE$43,'RevPAR Raw Data'!AA$1,FALSE)</f>
        <v>7.5447217140635203</v>
      </c>
      <c r="BL47" s="48">
        <f>VLOOKUP($A47,'RevPAR Raw Data'!$B$6:$BE$43,'RevPAR Raw Data'!AB$1,FALSE)</f>
        <v>13.0506795136093</v>
      </c>
      <c r="BM47" s="49">
        <f>VLOOKUP($A47,'RevPAR Raw Data'!$B$6:$BE$43,'RevPAR Raw Data'!AC$1,FALSE)</f>
        <v>10.2600993249523</v>
      </c>
      <c r="BN47" s="50">
        <f>VLOOKUP($A47,'RevPAR Raw Data'!$B$6:$BE$43,'RevPAR Raw Data'!AE$1,FALSE)</f>
        <v>2.2623863338397299</v>
      </c>
    </row>
    <row r="48" spans="1:66" ht="16.5" thickBot="1" x14ac:dyDescent="0.5">
      <c r="A48" s="63" t="s">
        <v>86</v>
      </c>
      <c r="B48" s="67">
        <f>VLOOKUP($A48,'Occupancy Raw Data'!$B$8:$BE$45,'Occupancy Raw Data'!G$3,FALSE)</f>
        <v>49.713782474680698</v>
      </c>
      <c r="C48" s="68">
        <f>VLOOKUP($A48,'Occupancy Raw Data'!$B$8:$BE$45,'Occupancy Raw Data'!H$3,FALSE)</f>
        <v>61.705562894466397</v>
      </c>
      <c r="D48" s="68">
        <f>VLOOKUP($A48,'Occupancy Raw Data'!$B$8:$BE$45,'Occupancy Raw Data'!I$3,FALSE)</f>
        <v>65.932775576104504</v>
      </c>
      <c r="E48" s="68">
        <f>VLOOKUP($A48,'Occupancy Raw Data'!$B$8:$BE$45,'Occupancy Raw Data'!J$3,FALSE)</f>
        <v>71.172757962718293</v>
      </c>
      <c r="F48" s="68">
        <f>VLOOKUP($A48,'Occupancy Raw Data'!$B$8:$BE$45,'Occupancy Raw Data'!K$3,FALSE)</f>
        <v>73.521209452517198</v>
      </c>
      <c r="G48" s="69">
        <f>VLOOKUP($A48,'Occupancy Raw Data'!$B$8:$BE$45,'Occupancy Raw Data'!L$3,FALSE)</f>
        <v>64.409217672097398</v>
      </c>
      <c r="H48" s="68">
        <f>VLOOKUP($A48,'Occupancy Raw Data'!$B$8:$BE$45,'Occupancy Raw Data'!N$3,FALSE)</f>
        <v>73.139586085424895</v>
      </c>
      <c r="I48" s="68">
        <f>VLOOKUP($A48,'Occupancy Raw Data'!$B$8:$BE$45,'Occupancy Raw Data'!O$3,FALSE)</f>
        <v>80.698664318215094</v>
      </c>
      <c r="J48" s="69">
        <f>VLOOKUP($A48,'Occupancy Raw Data'!$B$8:$BE$45,'Occupancy Raw Data'!P$3,FALSE)</f>
        <v>76.919125201819995</v>
      </c>
      <c r="K48" s="70">
        <f>VLOOKUP($A48,'Occupancy Raw Data'!$B$8:$BE$45,'Occupancy Raw Data'!R$3,FALSE)</f>
        <v>67.983476966303897</v>
      </c>
      <c r="M48" s="67">
        <f>VLOOKUP($A48,'Occupancy Raw Data'!$B$8:$BE$45,'Occupancy Raw Data'!T$3,FALSE)</f>
        <v>7.0366645266853496</v>
      </c>
      <c r="N48" s="68">
        <f>VLOOKUP($A48,'Occupancy Raw Data'!$B$8:$BE$45,'Occupancy Raw Data'!U$3,FALSE)</f>
        <v>8.63462735744206</v>
      </c>
      <c r="O48" s="68">
        <f>VLOOKUP($A48,'Occupancy Raw Data'!$B$8:$BE$45,'Occupancy Raw Data'!V$3,FALSE)</f>
        <v>4.51544238394915</v>
      </c>
      <c r="P48" s="68">
        <f>VLOOKUP($A48,'Occupancy Raw Data'!$B$8:$BE$45,'Occupancy Raw Data'!W$3,FALSE)</f>
        <v>8.25894601992022</v>
      </c>
      <c r="Q48" s="68">
        <f>VLOOKUP($A48,'Occupancy Raw Data'!$B$8:$BE$45,'Occupancy Raw Data'!X$3,FALSE)</f>
        <v>16.855552212564099</v>
      </c>
      <c r="R48" s="69">
        <f>VLOOKUP($A48,'Occupancy Raw Data'!$B$8:$BE$45,'Occupancy Raw Data'!Y$3,FALSE)</f>
        <v>9.1717906747648108</v>
      </c>
      <c r="S48" s="68">
        <f>VLOOKUP($A48,'Occupancy Raw Data'!$B$8:$BE$45,'Occupancy Raw Data'!AA$3,FALSE)</f>
        <v>-4.8852625720752503</v>
      </c>
      <c r="T48" s="68">
        <f>VLOOKUP($A48,'Occupancy Raw Data'!$B$8:$BE$45,'Occupancy Raw Data'!AB$3,FALSE)</f>
        <v>2.0840246447097899</v>
      </c>
      <c r="U48" s="69">
        <f>VLOOKUP($A48,'Occupancy Raw Data'!$B$8:$BE$45,'Occupancy Raw Data'!AC$3,FALSE)</f>
        <v>-1.3524643409536801</v>
      </c>
      <c r="V48" s="70">
        <f>VLOOKUP($A48,'Occupancy Raw Data'!$B$8:$BE$45,'Occupancy Raw Data'!AE$3,FALSE)</f>
        <v>5.5321960280677196</v>
      </c>
      <c r="X48" s="71">
        <f>VLOOKUP($A48,'ADR Raw Data'!$B$6:$BE$43,'ADR Raw Data'!G$1,FALSE)</f>
        <v>111.393339238263</v>
      </c>
      <c r="Y48" s="72">
        <f>VLOOKUP($A48,'ADR Raw Data'!$B$6:$BE$43,'ADR Raw Data'!H$1,FALSE)</f>
        <v>110.78997621313</v>
      </c>
      <c r="Z48" s="72">
        <f>VLOOKUP($A48,'ADR Raw Data'!$B$6:$BE$43,'ADR Raw Data'!I$1,FALSE)</f>
        <v>115.980828138913</v>
      </c>
      <c r="AA48" s="72">
        <f>VLOOKUP($A48,'ADR Raw Data'!$B$6:$BE$43,'ADR Raw Data'!J$1,FALSE)</f>
        <v>124.852202515982</v>
      </c>
      <c r="AB48" s="72">
        <f>VLOOKUP($A48,'ADR Raw Data'!$B$6:$BE$43,'ADR Raw Data'!K$1,FALSE)</f>
        <v>127.51932721102</v>
      </c>
      <c r="AC48" s="73">
        <f>VLOOKUP($A48,'ADR Raw Data'!$B$6:$BE$43,'ADR Raw Data'!L$1,FALSE)</f>
        <v>118.872832596508</v>
      </c>
      <c r="AD48" s="72">
        <f>VLOOKUP($A48,'ADR Raw Data'!$B$6:$BE$43,'ADR Raw Data'!N$1,FALSE)</f>
        <v>142.28433072446299</v>
      </c>
      <c r="AE48" s="72">
        <f>VLOOKUP($A48,'ADR Raw Data'!$B$6:$BE$43,'ADR Raw Data'!O$1,FALSE)</f>
        <v>153.73846671516901</v>
      </c>
      <c r="AF48" s="73">
        <f>VLOOKUP($A48,'ADR Raw Data'!$B$6:$BE$43,'ADR Raw Data'!P$1,FALSE)</f>
        <v>148.292806984066</v>
      </c>
      <c r="AG48" s="74">
        <f>VLOOKUP($A48,'ADR Raw Data'!$B$6:$BE$43,'ADR Raw Data'!R$1,FALSE)</f>
        <v>128.383373326753</v>
      </c>
      <c r="AI48" s="67">
        <f>VLOOKUP($A48,'ADR Raw Data'!$B$6:$BE$43,'ADR Raw Data'!T$1,FALSE)</f>
        <v>11.8210691465063</v>
      </c>
      <c r="AJ48" s="68">
        <f>VLOOKUP($A48,'ADR Raw Data'!$B$6:$BE$43,'ADR Raw Data'!U$1,FALSE)</f>
        <v>6.7328068952386904</v>
      </c>
      <c r="AK48" s="68">
        <f>VLOOKUP($A48,'ADR Raw Data'!$B$6:$BE$43,'ADR Raw Data'!V$1,FALSE)</f>
        <v>4.2015315112169302</v>
      </c>
      <c r="AL48" s="68">
        <f>VLOOKUP($A48,'ADR Raw Data'!$B$6:$BE$43,'ADR Raw Data'!W$1,FALSE)</f>
        <v>11.9297443710092</v>
      </c>
      <c r="AM48" s="68">
        <f>VLOOKUP($A48,'ADR Raw Data'!$B$6:$BE$43,'ADR Raw Data'!X$1,FALSE)</f>
        <v>16.809099334224701</v>
      </c>
      <c r="AN48" s="69">
        <f>VLOOKUP($A48,'ADR Raw Data'!$B$6:$BE$43,'ADR Raw Data'!Y$1,FALSE)</f>
        <v>10.4583682419252</v>
      </c>
      <c r="AO48" s="68">
        <f>VLOOKUP($A48,'ADR Raw Data'!$B$6:$BE$43,'ADR Raw Data'!AA$1,FALSE)</f>
        <v>1.45049397563876</v>
      </c>
      <c r="AP48" s="68">
        <f>VLOOKUP($A48,'ADR Raw Data'!$B$6:$BE$43,'ADR Raw Data'!AB$1,FALSE)</f>
        <v>7.6245364354994498</v>
      </c>
      <c r="AQ48" s="69">
        <f>VLOOKUP($A48,'ADR Raw Data'!$B$6:$BE$43,'ADR Raw Data'!AC$1,FALSE)</f>
        <v>4.7513618599257201</v>
      </c>
      <c r="AR48" s="70">
        <f>VLOOKUP($A48,'ADR Raw Data'!$B$6:$BE$43,'ADR Raw Data'!AE$1,FALSE)</f>
        <v>7.5613988152044902</v>
      </c>
      <c r="AS48" s="40"/>
      <c r="AT48" s="71">
        <f>VLOOKUP($A48,'RevPAR Raw Data'!$B$6:$BE$43,'RevPAR Raw Data'!G$1,FALSE)</f>
        <v>55.377842360193704</v>
      </c>
      <c r="AU48" s="72">
        <f>VLOOKUP($A48,'RevPAR Raw Data'!$B$6:$BE$43,'RevPAR Raw Data'!H$1,FALSE)</f>
        <v>68.363578452957498</v>
      </c>
      <c r="AV48" s="72">
        <f>VLOOKUP($A48,'RevPAR Raw Data'!$B$6:$BE$43,'RevPAR Raw Data'!I$1,FALSE)</f>
        <v>76.469379128137305</v>
      </c>
      <c r="AW48" s="72">
        <f>VLOOKUP($A48,'RevPAR Raw Data'!$B$6:$BE$43,'RevPAR Raw Data'!J$1,FALSE)</f>
        <v>88.860755907823204</v>
      </c>
      <c r="AX48" s="72">
        <f>VLOOKUP($A48,'RevPAR Raw Data'!$B$6:$BE$43,'RevPAR Raw Data'!K$1,FALSE)</f>
        <v>93.753751651254902</v>
      </c>
      <c r="AY48" s="73">
        <f>VLOOKUP($A48,'RevPAR Raw Data'!$B$6:$BE$43,'RevPAR Raw Data'!L$1,FALSE)</f>
        <v>76.565061500073298</v>
      </c>
      <c r="AZ48" s="72">
        <f>VLOOKUP($A48,'RevPAR Raw Data'!$B$6:$BE$43,'RevPAR Raw Data'!N$1,FALSE)</f>
        <v>104.06617055628899</v>
      </c>
      <c r="BA48" s="72">
        <f>VLOOKUP($A48,'RevPAR Raw Data'!$B$6:$BE$43,'RevPAR Raw Data'!O$1,FALSE)</f>
        <v>124.064889182445</v>
      </c>
      <c r="BB48" s="73">
        <f>VLOOKUP($A48,'RevPAR Raw Data'!$B$6:$BE$43,'RevPAR Raw Data'!P$1,FALSE)</f>
        <v>114.065529869367</v>
      </c>
      <c r="BC48" s="74">
        <f>VLOOKUP($A48,'RevPAR Raw Data'!$B$6:$BE$43,'RevPAR Raw Data'!R$1,FALSE)</f>
        <v>87.2794810341573</v>
      </c>
      <c r="BE48" s="67">
        <f>VLOOKUP($A48,'RevPAR Raw Data'!$B$6:$BE$43,'RevPAR Raw Data'!T$1,FALSE)</f>
        <v>19.689542652498801</v>
      </c>
      <c r="BF48" s="68">
        <f>VLOOKUP($A48,'RevPAR Raw Data'!$B$6:$BE$43,'RevPAR Raw Data'!U$1,FALSE)</f>
        <v>15.948787038780701</v>
      </c>
      <c r="BG48" s="68">
        <f>VLOOKUP($A48,'RevPAR Raw Data'!$B$6:$BE$43,'RevPAR Raw Data'!V$1,FALSE)</f>
        <v>8.9066916297985497</v>
      </c>
      <c r="BH48" s="68">
        <f>VLOOKUP($A48,'RevPAR Raw Data'!$B$6:$BE$43,'RevPAR Raw Data'!W$1,FALSE)</f>
        <v>21.1739615388456</v>
      </c>
      <c r="BI48" s="68">
        <f>VLOOKUP($A48,'RevPAR Raw Data'!$B$6:$BE$43,'RevPAR Raw Data'!X$1,FALSE)</f>
        <v>36.497918061530903</v>
      </c>
      <c r="BJ48" s="69">
        <f>VLOOKUP($A48,'RevPAR Raw Data'!$B$6:$BE$43,'RevPAR Raw Data'!Y$1,FALSE)</f>
        <v>20.589378559835499</v>
      </c>
      <c r="BK48" s="68">
        <f>VLOOKUP($A48,'RevPAR Raw Data'!$B$6:$BE$43,'RevPAR Raw Data'!AA$1,FALSE)</f>
        <v>-3.5056290357385702</v>
      </c>
      <c r="BL48" s="68">
        <f>VLOOKUP($A48,'RevPAR Raw Data'!$B$6:$BE$43,'RevPAR Raw Data'!AB$1,FALSE)</f>
        <v>9.8674582985699395</v>
      </c>
      <c r="BM48" s="69">
        <f>VLOOKUP($A48,'RevPAR Raw Data'!$B$6:$BE$43,'RevPAR Raw Data'!AC$1,FALSE)</f>
        <v>3.33463704410687</v>
      </c>
      <c r="BN48" s="70">
        <f>VLOOKUP($A48,'RevPAR Raw Data'!$B$6:$BE$43,'RevPAR Raw Data'!AE$1,FALSE)</f>
        <v>13.5119062481933</v>
      </c>
    </row>
    <row r="49" spans="1:45" ht="14.25" customHeight="1" x14ac:dyDescent="0.45">
      <c r="A49" s="149" t="s">
        <v>106</v>
      </c>
      <c r="B49" s="149"/>
      <c r="C49" s="149"/>
      <c r="D49" s="149"/>
      <c r="E49" s="149"/>
      <c r="F49" s="149"/>
      <c r="G49" s="149"/>
      <c r="H49" s="149"/>
      <c r="I49" s="149"/>
      <c r="J49" s="149"/>
      <c r="K49" s="149"/>
      <c r="AS49" s="40"/>
    </row>
    <row r="50" spans="1:45" x14ac:dyDescent="0.45">
      <c r="A50" s="149"/>
      <c r="B50" s="149"/>
      <c r="C50" s="149"/>
      <c r="D50" s="149"/>
      <c r="E50" s="149"/>
      <c r="F50" s="149"/>
      <c r="G50" s="149"/>
      <c r="H50" s="149"/>
      <c r="I50" s="149"/>
      <c r="J50" s="149"/>
      <c r="K50" s="149"/>
      <c r="AS50" s="40"/>
    </row>
    <row r="51" spans="1:45" x14ac:dyDescent="0.45">
      <c r="A51" s="149"/>
      <c r="B51" s="149"/>
      <c r="C51" s="149"/>
      <c r="D51" s="149"/>
      <c r="E51" s="149"/>
      <c r="F51" s="149"/>
      <c r="G51" s="149"/>
      <c r="H51" s="149"/>
      <c r="I51" s="149"/>
      <c r="J51" s="149"/>
      <c r="K51" s="149"/>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gkW4BVfjcY++eHKEyQKnUXEeGspfvBie/fhcjY88whRuDPU7hsSPctGCauGNw1lWPFfgqZCv5piGG9yxPpBMXg==" saltValue="carqtQIYslDubYIdt9CNGA=="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51" t="str">
        <f>'Occupancy Raw Data'!B2</f>
        <v>September 10, 2023 - October 07, 2023
Rolling-28 Day Period</v>
      </c>
      <c r="B1" s="146" t="s">
        <v>66</v>
      </c>
      <c r="C1" s="147"/>
      <c r="D1" s="147"/>
      <c r="E1" s="147"/>
      <c r="F1" s="147"/>
      <c r="G1" s="147"/>
      <c r="H1" s="147"/>
      <c r="I1" s="147"/>
      <c r="J1" s="147"/>
      <c r="K1" s="148"/>
      <c r="L1" s="40"/>
      <c r="M1" s="146" t="s">
        <v>73</v>
      </c>
      <c r="N1" s="147"/>
      <c r="O1" s="147"/>
      <c r="P1" s="147"/>
      <c r="Q1" s="147"/>
      <c r="R1" s="147"/>
      <c r="S1" s="147"/>
      <c r="T1" s="147"/>
      <c r="U1" s="147"/>
      <c r="V1" s="148"/>
      <c r="X1" s="146" t="s">
        <v>67</v>
      </c>
      <c r="Y1" s="147"/>
      <c r="Z1" s="147"/>
      <c r="AA1" s="147"/>
      <c r="AB1" s="147"/>
      <c r="AC1" s="147"/>
      <c r="AD1" s="147"/>
      <c r="AE1" s="147"/>
      <c r="AF1" s="147"/>
      <c r="AG1" s="148"/>
      <c r="AI1" s="146" t="s">
        <v>74</v>
      </c>
      <c r="AJ1" s="147"/>
      <c r="AK1" s="147"/>
      <c r="AL1" s="147"/>
      <c r="AM1" s="147"/>
      <c r="AN1" s="147"/>
      <c r="AO1" s="147"/>
      <c r="AP1" s="147"/>
      <c r="AQ1" s="147"/>
      <c r="AR1" s="148"/>
      <c r="AS1" s="40"/>
      <c r="AT1" s="146" t="s">
        <v>68</v>
      </c>
      <c r="AU1" s="147"/>
      <c r="AV1" s="147"/>
      <c r="AW1" s="147"/>
      <c r="AX1" s="147"/>
      <c r="AY1" s="147"/>
      <c r="AZ1" s="147"/>
      <c r="BA1" s="147"/>
      <c r="BB1" s="147"/>
      <c r="BC1" s="148"/>
      <c r="BE1" s="146" t="s">
        <v>75</v>
      </c>
      <c r="BF1" s="147"/>
      <c r="BG1" s="147"/>
      <c r="BH1" s="147"/>
      <c r="BI1" s="147"/>
      <c r="BJ1" s="147"/>
      <c r="BK1" s="147"/>
      <c r="BL1" s="147"/>
      <c r="BM1" s="147"/>
      <c r="BN1" s="148"/>
    </row>
    <row r="2" spans="1:66" x14ac:dyDescent="0.45">
      <c r="A2" s="151"/>
      <c r="B2" s="42"/>
      <c r="C2" s="43"/>
      <c r="D2" s="43"/>
      <c r="E2" s="43"/>
      <c r="F2" s="43"/>
      <c r="G2" s="144" t="s">
        <v>64</v>
      </c>
      <c r="H2" s="43"/>
      <c r="I2" s="43"/>
      <c r="J2" s="144" t="s">
        <v>65</v>
      </c>
      <c r="K2" s="145" t="s">
        <v>56</v>
      </c>
      <c r="L2" s="44"/>
      <c r="M2" s="42"/>
      <c r="N2" s="43"/>
      <c r="O2" s="43"/>
      <c r="P2" s="43"/>
      <c r="Q2" s="43"/>
      <c r="R2" s="144" t="s">
        <v>64</v>
      </c>
      <c r="S2" s="43"/>
      <c r="T2" s="43"/>
      <c r="U2" s="144" t="s">
        <v>65</v>
      </c>
      <c r="V2" s="145" t="s">
        <v>56</v>
      </c>
      <c r="X2" s="42"/>
      <c r="Y2" s="43"/>
      <c r="Z2" s="43"/>
      <c r="AA2" s="43"/>
      <c r="AB2" s="43"/>
      <c r="AC2" s="144" t="s">
        <v>64</v>
      </c>
      <c r="AD2" s="43"/>
      <c r="AE2" s="43"/>
      <c r="AF2" s="144" t="s">
        <v>65</v>
      </c>
      <c r="AG2" s="145" t="s">
        <v>56</v>
      </c>
      <c r="AI2" s="42"/>
      <c r="AJ2" s="43"/>
      <c r="AK2" s="43"/>
      <c r="AL2" s="43"/>
      <c r="AM2" s="43"/>
      <c r="AN2" s="144" t="s">
        <v>64</v>
      </c>
      <c r="AO2" s="43"/>
      <c r="AP2" s="43"/>
      <c r="AQ2" s="144" t="s">
        <v>65</v>
      </c>
      <c r="AR2" s="145" t="s">
        <v>56</v>
      </c>
      <c r="AS2" s="44"/>
      <c r="AT2" s="42"/>
      <c r="AU2" s="43"/>
      <c r="AV2" s="43"/>
      <c r="AW2" s="43"/>
      <c r="AX2" s="43"/>
      <c r="AY2" s="144" t="s">
        <v>64</v>
      </c>
      <c r="AZ2" s="43"/>
      <c r="BA2" s="43"/>
      <c r="BB2" s="144" t="s">
        <v>65</v>
      </c>
      <c r="BC2" s="145" t="s">
        <v>56</v>
      </c>
      <c r="BE2" s="42"/>
      <c r="BF2" s="43"/>
      <c r="BG2" s="43"/>
      <c r="BH2" s="43"/>
      <c r="BI2" s="43"/>
      <c r="BJ2" s="144" t="s">
        <v>64</v>
      </c>
      <c r="BK2" s="43"/>
      <c r="BL2" s="43"/>
      <c r="BM2" s="144" t="s">
        <v>65</v>
      </c>
      <c r="BN2" s="145" t="s">
        <v>56</v>
      </c>
    </row>
    <row r="3" spans="1:66" x14ac:dyDescent="0.45">
      <c r="A3" s="151"/>
      <c r="B3" s="45" t="s">
        <v>57</v>
      </c>
      <c r="C3" s="44" t="s">
        <v>58</v>
      </c>
      <c r="D3" s="44" t="s">
        <v>59</v>
      </c>
      <c r="E3" s="44" t="s">
        <v>60</v>
      </c>
      <c r="F3" s="44" t="s">
        <v>61</v>
      </c>
      <c r="G3" s="144"/>
      <c r="H3" s="44" t="s">
        <v>62</v>
      </c>
      <c r="I3" s="44" t="s">
        <v>63</v>
      </c>
      <c r="J3" s="144"/>
      <c r="K3" s="145"/>
      <c r="L3" s="44"/>
      <c r="M3" s="45" t="s">
        <v>57</v>
      </c>
      <c r="N3" s="44" t="s">
        <v>58</v>
      </c>
      <c r="O3" s="44" t="s">
        <v>59</v>
      </c>
      <c r="P3" s="44" t="s">
        <v>60</v>
      </c>
      <c r="Q3" s="44" t="s">
        <v>61</v>
      </c>
      <c r="R3" s="144"/>
      <c r="S3" s="44" t="s">
        <v>62</v>
      </c>
      <c r="T3" s="44" t="s">
        <v>63</v>
      </c>
      <c r="U3" s="144"/>
      <c r="V3" s="145"/>
      <c r="X3" s="45" t="s">
        <v>57</v>
      </c>
      <c r="Y3" s="44" t="s">
        <v>58</v>
      </c>
      <c r="Z3" s="44" t="s">
        <v>59</v>
      </c>
      <c r="AA3" s="44" t="s">
        <v>60</v>
      </c>
      <c r="AB3" s="44" t="s">
        <v>61</v>
      </c>
      <c r="AC3" s="144"/>
      <c r="AD3" s="44" t="s">
        <v>62</v>
      </c>
      <c r="AE3" s="44" t="s">
        <v>63</v>
      </c>
      <c r="AF3" s="144"/>
      <c r="AG3" s="145"/>
      <c r="AI3" s="45" t="s">
        <v>57</v>
      </c>
      <c r="AJ3" s="44" t="s">
        <v>58</v>
      </c>
      <c r="AK3" s="44" t="s">
        <v>59</v>
      </c>
      <c r="AL3" s="44" t="s">
        <v>60</v>
      </c>
      <c r="AM3" s="44" t="s">
        <v>61</v>
      </c>
      <c r="AN3" s="144"/>
      <c r="AO3" s="44" t="s">
        <v>62</v>
      </c>
      <c r="AP3" s="44" t="s">
        <v>63</v>
      </c>
      <c r="AQ3" s="144"/>
      <c r="AR3" s="145"/>
      <c r="AS3" s="44"/>
      <c r="AT3" s="45" t="s">
        <v>57</v>
      </c>
      <c r="AU3" s="44" t="s">
        <v>58</v>
      </c>
      <c r="AV3" s="44" t="s">
        <v>59</v>
      </c>
      <c r="AW3" s="44" t="s">
        <v>60</v>
      </c>
      <c r="AX3" s="44" t="s">
        <v>61</v>
      </c>
      <c r="AY3" s="144"/>
      <c r="AZ3" s="44" t="s">
        <v>62</v>
      </c>
      <c r="BA3" s="44" t="s">
        <v>63</v>
      </c>
      <c r="BB3" s="144"/>
      <c r="BC3" s="145"/>
      <c r="BE3" s="45" t="s">
        <v>57</v>
      </c>
      <c r="BF3" s="44" t="s">
        <v>58</v>
      </c>
      <c r="BG3" s="44" t="s">
        <v>59</v>
      </c>
      <c r="BH3" s="44" t="s">
        <v>60</v>
      </c>
      <c r="BI3" s="44" t="s">
        <v>61</v>
      </c>
      <c r="BJ3" s="144"/>
      <c r="BK3" s="44" t="s">
        <v>62</v>
      </c>
      <c r="BL3" s="44" t="s">
        <v>63</v>
      </c>
      <c r="BM3" s="144"/>
      <c r="BN3" s="145"/>
    </row>
    <row r="4" spans="1:66" x14ac:dyDescent="0.45">
      <c r="A4" s="46" t="s">
        <v>15</v>
      </c>
      <c r="B4" s="47">
        <f>VLOOKUP($A4,'Occupancy Raw Data'!$B$8:$BE$45,'Occupancy Raw Data'!AG$3,FALSE)</f>
        <v>53.276108530084699</v>
      </c>
      <c r="C4" s="48">
        <f>VLOOKUP($A4,'Occupancy Raw Data'!$B$8:$BE$45,'Occupancy Raw Data'!AH$3,FALSE)</f>
        <v>63.981571268718703</v>
      </c>
      <c r="D4" s="48">
        <f>VLOOKUP($A4,'Occupancy Raw Data'!$B$8:$BE$45,'Occupancy Raw Data'!AI$3,FALSE)</f>
        <v>69.388826999614906</v>
      </c>
      <c r="E4" s="48">
        <f>VLOOKUP($A4,'Occupancy Raw Data'!$B$8:$BE$45,'Occupancy Raw Data'!AJ$3,FALSE)</f>
        <v>69.7892872457941</v>
      </c>
      <c r="F4" s="48">
        <f>VLOOKUP($A4,'Occupancy Raw Data'!$B$8:$BE$45,'Occupancy Raw Data'!AK$3,FALSE)</f>
        <v>66.998677962199196</v>
      </c>
      <c r="G4" s="49">
        <f>VLOOKUP($A4,'Occupancy Raw Data'!$B$8:$BE$45,'Occupancy Raw Data'!AL$3,FALSE)</f>
        <v>64.686880212065603</v>
      </c>
      <c r="H4" s="48">
        <f>VLOOKUP($A4,'Occupancy Raw Data'!$B$8:$BE$45,'Occupancy Raw Data'!AN$3,FALSE)</f>
        <v>73.204298734957703</v>
      </c>
      <c r="I4" s="48">
        <f>VLOOKUP($A4,'Occupancy Raw Data'!$B$8:$BE$45,'Occupancy Raw Data'!AO$3,FALSE)</f>
        <v>76.877755588160497</v>
      </c>
      <c r="J4" s="49">
        <f>VLOOKUP($A4,'Occupancy Raw Data'!$B$8:$BE$45,'Occupancy Raw Data'!AP$3,FALSE)</f>
        <v>75.0410275688144</v>
      </c>
      <c r="K4" s="50">
        <f>VLOOKUP($A4,'Occupancy Raw Data'!$B$8:$BE$45,'Occupancy Raw Data'!AR$3,FALSE)</f>
        <v>67.645201318902593</v>
      </c>
      <c r="M4" s="47">
        <f>VLOOKUP($A4,'Occupancy Raw Data'!$B$8:$BE$45,'Occupancy Raw Data'!AT$3,FALSE)</f>
        <v>-1.7131635956207101</v>
      </c>
      <c r="N4" s="48">
        <f>VLOOKUP($A4,'Occupancy Raw Data'!$B$8:$BE$45,'Occupancy Raw Data'!AU$3,FALSE)</f>
        <v>0.54531827405823197</v>
      </c>
      <c r="O4" s="48">
        <f>VLOOKUP($A4,'Occupancy Raw Data'!$B$8:$BE$45,'Occupancy Raw Data'!AV$3,FALSE)</f>
        <v>1.13409065183064</v>
      </c>
      <c r="P4" s="48">
        <f>VLOOKUP($A4,'Occupancy Raw Data'!$B$8:$BE$45,'Occupancy Raw Data'!AW$3,FALSE)</f>
        <v>0.58671392370768805</v>
      </c>
      <c r="Q4" s="48">
        <f>VLOOKUP($A4,'Occupancy Raw Data'!$B$8:$BE$45,'Occupancy Raw Data'!AX$3,FALSE)</f>
        <v>-1.2615852712978599</v>
      </c>
      <c r="R4" s="49">
        <f>VLOOKUP($A4,'Occupancy Raw Data'!$B$8:$BE$45,'Occupancy Raw Data'!AY$3,FALSE)</f>
        <v>-7.8029152763769399E-2</v>
      </c>
      <c r="S4" s="48">
        <f>VLOOKUP($A4,'Occupancy Raw Data'!$B$8:$BE$45,'Occupancy Raw Data'!BA$3,FALSE)</f>
        <v>-2.4608778480042801</v>
      </c>
      <c r="T4" s="48">
        <f>VLOOKUP($A4,'Occupancy Raw Data'!$B$8:$BE$45,'Occupancy Raw Data'!BB$3,FALSE)</f>
        <v>-2.514007987376</v>
      </c>
      <c r="U4" s="49">
        <f>VLOOKUP($A4,'Occupancy Raw Data'!$B$8:$BE$45,'Occupancy Raw Data'!BC$3,FALSE)</f>
        <v>-2.4869582876918699</v>
      </c>
      <c r="V4" s="50">
        <f>VLOOKUP($A4,'Occupancy Raw Data'!$B$8:$BE$45,'Occupancy Raw Data'!BE$3,FALSE)</f>
        <v>-0.85274206442113099</v>
      </c>
      <c r="X4" s="51">
        <f>VLOOKUP($A4,'ADR Raw Data'!$B$6:$BE$43,'ADR Raw Data'!AG$1,FALSE)</f>
        <v>146.04045823864101</v>
      </c>
      <c r="Y4" s="52">
        <f>VLOOKUP($A4,'ADR Raw Data'!$B$6:$BE$43,'ADR Raw Data'!AH$1,FALSE)</f>
        <v>154.577430429853</v>
      </c>
      <c r="Z4" s="52">
        <f>VLOOKUP($A4,'ADR Raw Data'!$B$6:$BE$43,'ADR Raw Data'!AI$1,FALSE)</f>
        <v>161.54301174136199</v>
      </c>
      <c r="AA4" s="52">
        <f>VLOOKUP($A4,'ADR Raw Data'!$B$6:$BE$43,'ADR Raw Data'!AJ$1,FALSE)</f>
        <v>160.15573929288999</v>
      </c>
      <c r="AB4" s="52">
        <f>VLOOKUP($A4,'ADR Raw Data'!$B$6:$BE$43,'ADR Raw Data'!AK$1,FALSE)</f>
        <v>154.76526556273001</v>
      </c>
      <c r="AC4" s="53">
        <f>VLOOKUP($A4,'ADR Raw Data'!$B$6:$BE$43,'ADR Raw Data'!AL$1,FALSE)</f>
        <v>155.90816376759699</v>
      </c>
      <c r="AD4" s="52">
        <f>VLOOKUP($A4,'ADR Raw Data'!$B$6:$BE$43,'ADR Raw Data'!AN$1,FALSE)</f>
        <v>171.74585905151099</v>
      </c>
      <c r="AE4" s="52">
        <f>VLOOKUP($A4,'ADR Raw Data'!$B$6:$BE$43,'ADR Raw Data'!AO$1,FALSE)</f>
        <v>177.69452654870699</v>
      </c>
      <c r="AF4" s="53">
        <f>VLOOKUP($A4,'ADR Raw Data'!$B$6:$BE$43,'ADR Raw Data'!AP$1,FALSE)</f>
        <v>174.79299421304799</v>
      </c>
      <c r="AG4" s="54">
        <f>VLOOKUP($A4,'ADR Raw Data'!$B$6:$BE$43,'ADR Raw Data'!AR$1,FALSE)</f>
        <v>161.89373825010799</v>
      </c>
      <c r="AI4" s="47">
        <f>VLOOKUP($A4,'ADR Raw Data'!$B$6:$BE$43,'ADR Raw Data'!AT$1,FALSE)</f>
        <v>2.4477844413707102</v>
      </c>
      <c r="AJ4" s="48">
        <f>VLOOKUP($A4,'ADR Raw Data'!$B$6:$BE$43,'ADR Raw Data'!AU$1,FALSE)</f>
        <v>5.3440779012364796</v>
      </c>
      <c r="AK4" s="48">
        <f>VLOOKUP($A4,'ADR Raw Data'!$B$6:$BE$43,'ADR Raw Data'!AV$1,FALSE)</f>
        <v>6.7341484744939502</v>
      </c>
      <c r="AL4" s="48">
        <f>VLOOKUP($A4,'ADR Raw Data'!$B$6:$BE$43,'ADR Raw Data'!AW$1,FALSE)</f>
        <v>5.4520199339923998</v>
      </c>
      <c r="AM4" s="48">
        <f>VLOOKUP($A4,'ADR Raw Data'!$B$6:$BE$43,'ADR Raw Data'!AX$1,FALSE)</f>
        <v>2.8645785149305198</v>
      </c>
      <c r="AN4" s="49">
        <f>VLOOKUP($A4,'ADR Raw Data'!$B$6:$BE$43,'ADR Raw Data'!AY$1,FALSE)</f>
        <v>4.7103713493970201</v>
      </c>
      <c r="AO4" s="48">
        <f>VLOOKUP($A4,'ADR Raw Data'!$B$6:$BE$43,'ADR Raw Data'!BA$1,FALSE)</f>
        <v>2.4540319907021</v>
      </c>
      <c r="AP4" s="48">
        <f>VLOOKUP($A4,'ADR Raw Data'!$B$6:$BE$43,'ADR Raw Data'!BB$1,FALSE)</f>
        <v>2.1498416465153798</v>
      </c>
      <c r="AQ4" s="49">
        <f>VLOOKUP($A4,'ADR Raw Data'!$B$6:$BE$43,'ADR Raw Data'!BC$1,FALSE)</f>
        <v>2.2957816238571098</v>
      </c>
      <c r="AR4" s="50">
        <f>VLOOKUP($A4,'ADR Raw Data'!$B$6:$BE$43,'ADR Raw Data'!BE$1,FALSE)</f>
        <v>3.79509622607232</v>
      </c>
      <c r="AT4" s="51">
        <f>VLOOKUP($A4,'RevPAR Raw Data'!$B$6:$BE$43,'RevPAR Raw Data'!AG$1,FALSE)</f>
        <v>77.8046730290515</v>
      </c>
      <c r="AU4" s="52">
        <f>VLOOKUP($A4,'RevPAR Raw Data'!$B$6:$BE$43,'RevPAR Raw Data'!AH$1,FALSE)</f>
        <v>98.901068815830698</v>
      </c>
      <c r="AV4" s="52">
        <f>VLOOKUP($A4,'RevPAR Raw Data'!$B$6:$BE$43,'RevPAR Raw Data'!AI$1,FALSE)</f>
        <v>112.092800947182</v>
      </c>
      <c r="AW4" s="52">
        <f>VLOOKUP($A4,'RevPAR Raw Data'!$B$6:$BE$43,'RevPAR Raw Data'!AJ$1,FALSE)</f>
        <v>111.77154893574</v>
      </c>
      <c r="AX4" s="52">
        <f>VLOOKUP($A4,'RevPAR Raw Data'!$B$6:$BE$43,'RevPAR Raw Data'!AK$1,FALSE)</f>
        <v>103.690681871716</v>
      </c>
      <c r="AY4" s="53">
        <f>VLOOKUP($A4,'RevPAR Raw Data'!$B$6:$BE$43,'RevPAR Raw Data'!AL$1,FALSE)</f>
        <v>100.852127137176</v>
      </c>
      <c r="AZ4" s="52">
        <f>VLOOKUP($A4,'RevPAR Raw Data'!$B$6:$BE$43,'RevPAR Raw Data'!AN$1,FALSE)</f>
        <v>125.725351724988</v>
      </c>
      <c r="BA4" s="52">
        <f>VLOOKUP($A4,'RevPAR Raw Data'!$B$6:$BE$43,'RevPAR Raw Data'!AO$1,FALSE)</f>
        <v>136.607563813654</v>
      </c>
      <c r="BB4" s="53">
        <f>VLOOKUP($A4,'RevPAR Raw Data'!$B$6:$BE$43,'RevPAR Raw Data'!AP$1,FALSE)</f>
        <v>131.16645897577001</v>
      </c>
      <c r="BC4" s="54">
        <f>VLOOKUP($A4,'RevPAR Raw Data'!$B$6:$BE$43,'RevPAR Raw Data'!AR$1,FALSE)</f>
        <v>109.513345161982</v>
      </c>
      <c r="BE4" s="47">
        <f>VLOOKUP($A4,'RevPAR Raw Data'!$B$6:$BE$43,'RevPAR Raw Data'!AT$1,FALSE)</f>
        <v>0.69268629380116598</v>
      </c>
      <c r="BF4" s="48">
        <f>VLOOKUP($A4,'RevPAR Raw Data'!$B$6:$BE$43,'RevPAR Raw Data'!AU$1,FALSE)</f>
        <v>5.9185384086700701</v>
      </c>
      <c r="BG4" s="48">
        <f>VLOOKUP($A4,'RevPAR Raw Data'!$B$6:$BE$43,'RevPAR Raw Data'!AV$1,FALSE)</f>
        <v>7.9446104746542199</v>
      </c>
      <c r="BH4" s="48">
        <f>VLOOKUP($A4,'RevPAR Raw Data'!$B$6:$BE$43,'RevPAR Raw Data'!AW$1,FALSE)</f>
        <v>6.0707216177761403</v>
      </c>
      <c r="BI4" s="48">
        <f>VLOOKUP($A4,'RevPAR Raw Data'!$B$6:$BE$43,'RevPAR Raw Data'!AX$1,FALSE)</f>
        <v>1.5668541430035301</v>
      </c>
      <c r="BJ4" s="49">
        <f>VLOOKUP($A4,'RevPAR Raw Data'!$B$6:$BE$43,'RevPAR Raw Data'!AY$1,FALSE)</f>
        <v>4.6286667337772798</v>
      </c>
      <c r="BK4" s="48">
        <f>VLOOKUP($A4,'RevPAR Raw Data'!$B$6:$BE$43,'RevPAR Raw Data'!BA$1,FALSE)</f>
        <v>-6.7236586944309104E-2</v>
      </c>
      <c r="BL4" s="48">
        <f>VLOOKUP($A4,'RevPAR Raw Data'!$B$6:$BE$43,'RevPAR Raw Data'!BB$1,FALSE)</f>
        <v>-0.41821353156996199</v>
      </c>
      <c r="BM4" s="49">
        <f>VLOOKUP($A4,'RevPAR Raw Data'!$B$6:$BE$43,'RevPAR Raw Data'!BC$1,FALSE)</f>
        <v>-0.24827179519658901</v>
      </c>
      <c r="BN4" s="50">
        <f>VLOOKUP($A4,'RevPAR Raw Data'!$B$6:$BE$43,'RevPAR Raw Data'!BE$1,FALSE)</f>
        <v>2.90999177974621</v>
      </c>
    </row>
    <row r="5" spans="1:66" x14ac:dyDescent="0.45">
      <c r="A5" s="46" t="s">
        <v>69</v>
      </c>
      <c r="B5" s="47">
        <f>VLOOKUP($A5,'Occupancy Raw Data'!$B$8:$BE$45,'Occupancy Raw Data'!AG$3,FALSE)</f>
        <v>51.250391138369103</v>
      </c>
      <c r="C5" s="48">
        <f>VLOOKUP($A5,'Occupancy Raw Data'!$B$8:$BE$45,'Occupancy Raw Data'!AH$3,FALSE)</f>
        <v>63.985230615182402</v>
      </c>
      <c r="D5" s="48">
        <f>VLOOKUP($A5,'Occupancy Raw Data'!$B$8:$BE$45,'Occupancy Raw Data'!AI$3,FALSE)</f>
        <v>70.102791163401903</v>
      </c>
      <c r="E5" s="48">
        <f>VLOOKUP($A5,'Occupancy Raw Data'!$B$8:$BE$45,'Occupancy Raw Data'!AJ$3,FALSE)</f>
        <v>70.389730270980607</v>
      </c>
      <c r="F5" s="48">
        <f>VLOOKUP($A5,'Occupancy Raw Data'!$B$8:$BE$45,'Occupancy Raw Data'!AK$3,FALSE)</f>
        <v>66.207522373114699</v>
      </c>
      <c r="G5" s="49">
        <f>VLOOKUP($A5,'Occupancy Raw Data'!$B$8:$BE$45,'Occupancy Raw Data'!AL$3,FALSE)</f>
        <v>64.387133112209696</v>
      </c>
      <c r="H5" s="48">
        <f>VLOOKUP($A5,'Occupancy Raw Data'!$B$8:$BE$45,'Occupancy Raw Data'!AN$3,FALSE)</f>
        <v>72.895675574191102</v>
      </c>
      <c r="I5" s="48">
        <f>VLOOKUP($A5,'Occupancy Raw Data'!$B$8:$BE$45,'Occupancy Raw Data'!AO$3,FALSE)</f>
        <v>75.977220101382997</v>
      </c>
      <c r="J5" s="49">
        <f>VLOOKUP($A5,'Occupancy Raw Data'!$B$8:$BE$45,'Occupancy Raw Data'!AP$3,FALSE)</f>
        <v>74.436447837787</v>
      </c>
      <c r="K5" s="50">
        <f>VLOOKUP($A5,'Occupancy Raw Data'!$B$8:$BE$45,'Occupancy Raw Data'!AR$3,FALSE)</f>
        <v>67.258365890946095</v>
      </c>
      <c r="M5" s="47">
        <f>VLOOKUP($A5,'Occupancy Raw Data'!$B$8:$BE$45,'Occupancy Raw Data'!AT$3,FALSE)</f>
        <v>4.0198039997010902E-2</v>
      </c>
      <c r="N5" s="48">
        <f>VLOOKUP($A5,'Occupancy Raw Data'!$B$8:$BE$45,'Occupancy Raw Data'!AU$3,FALSE)</f>
        <v>2.3084920108741498</v>
      </c>
      <c r="O5" s="48">
        <f>VLOOKUP($A5,'Occupancy Raw Data'!$B$8:$BE$45,'Occupancy Raw Data'!AV$3,FALSE)</f>
        <v>3.4675244942476899</v>
      </c>
      <c r="P5" s="48">
        <f>VLOOKUP($A5,'Occupancy Raw Data'!$B$8:$BE$45,'Occupancy Raw Data'!AW$3,FALSE)</f>
        <v>2.6241915131304498</v>
      </c>
      <c r="Q5" s="48">
        <f>VLOOKUP($A5,'Occupancy Raw Data'!$B$8:$BE$45,'Occupancy Raw Data'!AX$3,FALSE)</f>
        <v>-0.42778610768131398</v>
      </c>
      <c r="R5" s="49">
        <f>VLOOKUP($A5,'Occupancy Raw Data'!$B$8:$BE$45,'Occupancy Raw Data'!AY$3,FALSE)</f>
        <v>1.68367352373392</v>
      </c>
      <c r="S5" s="48">
        <f>VLOOKUP($A5,'Occupancy Raw Data'!$B$8:$BE$45,'Occupancy Raw Data'!BA$3,FALSE)</f>
        <v>-1.6081629511394699</v>
      </c>
      <c r="T5" s="48">
        <f>VLOOKUP($A5,'Occupancy Raw Data'!$B$8:$BE$45,'Occupancy Raw Data'!BB$3,FALSE)</f>
        <v>-1.9678831116967399</v>
      </c>
      <c r="U5" s="49">
        <f>VLOOKUP($A5,'Occupancy Raw Data'!$B$8:$BE$45,'Occupancy Raw Data'!BC$3,FALSE)</f>
        <v>-1.79207171200066</v>
      </c>
      <c r="V5" s="50">
        <f>VLOOKUP($A5,'Occupancy Raw Data'!$B$8:$BE$45,'Occupancy Raw Data'!BE$3,FALSE)</f>
        <v>0.55807430988792495</v>
      </c>
      <c r="X5" s="51">
        <f>VLOOKUP($A5,'ADR Raw Data'!$B$6:$BE$43,'ADR Raw Data'!AG$1,FALSE)</f>
        <v>120.228386304995</v>
      </c>
      <c r="Y5" s="52">
        <f>VLOOKUP($A5,'ADR Raw Data'!$B$6:$BE$43,'ADR Raw Data'!AH$1,FALSE)</f>
        <v>133.34386787499199</v>
      </c>
      <c r="Z5" s="52">
        <f>VLOOKUP($A5,'ADR Raw Data'!$B$6:$BE$43,'ADR Raw Data'!AI$1,FALSE)</f>
        <v>140.98806132336699</v>
      </c>
      <c r="AA5" s="52">
        <f>VLOOKUP($A5,'ADR Raw Data'!$B$6:$BE$43,'ADR Raw Data'!AJ$1,FALSE)</f>
        <v>139.91764523575</v>
      </c>
      <c r="AB5" s="52">
        <f>VLOOKUP($A5,'ADR Raw Data'!$B$6:$BE$43,'ADR Raw Data'!AK$1,FALSE)</f>
        <v>131.950210464066</v>
      </c>
      <c r="AC5" s="53">
        <f>VLOOKUP($A5,'ADR Raw Data'!$B$6:$BE$43,'ADR Raw Data'!AL$1,FALSE)</f>
        <v>134.071222972963</v>
      </c>
      <c r="AD5" s="52">
        <f>VLOOKUP($A5,'ADR Raw Data'!$B$6:$BE$43,'ADR Raw Data'!AN$1,FALSE)</f>
        <v>146.27204356692101</v>
      </c>
      <c r="AE5" s="52">
        <f>VLOOKUP($A5,'ADR Raw Data'!$B$6:$BE$43,'ADR Raw Data'!AO$1,FALSE)</f>
        <v>149.190678573811</v>
      </c>
      <c r="AF5" s="53">
        <f>VLOOKUP($A5,'ADR Raw Data'!$B$6:$BE$43,'ADR Raw Data'!AP$1,FALSE)</f>
        <v>147.761567723133</v>
      </c>
      <c r="AG5" s="54">
        <f>VLOOKUP($A5,'ADR Raw Data'!$B$6:$BE$43,'ADR Raw Data'!AR$1,FALSE)</f>
        <v>138.40020386575199</v>
      </c>
      <c r="AI5" s="47">
        <f>VLOOKUP($A5,'ADR Raw Data'!$B$6:$BE$43,'ADR Raw Data'!AT$1,FALSE)</f>
        <v>5.3178859037936403</v>
      </c>
      <c r="AJ5" s="48">
        <f>VLOOKUP($A5,'ADR Raw Data'!$B$6:$BE$43,'ADR Raw Data'!AU$1,FALSE)</f>
        <v>8.4926743331554206</v>
      </c>
      <c r="AK5" s="48">
        <f>VLOOKUP($A5,'ADR Raw Data'!$B$6:$BE$43,'ADR Raw Data'!AV$1,FALSE)</f>
        <v>10.3618383476775</v>
      </c>
      <c r="AL5" s="48">
        <f>VLOOKUP($A5,'ADR Raw Data'!$B$6:$BE$43,'ADR Raw Data'!AW$1,FALSE)</f>
        <v>9.8325421412930005</v>
      </c>
      <c r="AM5" s="48">
        <f>VLOOKUP($A5,'ADR Raw Data'!$B$6:$BE$43,'ADR Raw Data'!AX$1,FALSE)</f>
        <v>6.1073263333123302</v>
      </c>
      <c r="AN5" s="49">
        <f>VLOOKUP($A5,'ADR Raw Data'!$B$6:$BE$43,'ADR Raw Data'!AY$1,FALSE)</f>
        <v>8.2938342003724905</v>
      </c>
      <c r="AO5" s="48">
        <f>VLOOKUP($A5,'ADR Raw Data'!$B$6:$BE$43,'ADR Raw Data'!BA$1,FALSE)</f>
        <v>3.9618868547047499</v>
      </c>
      <c r="AP5" s="48">
        <f>VLOOKUP($A5,'ADR Raw Data'!$B$6:$BE$43,'ADR Raw Data'!BB$1,FALSE)</f>
        <v>3.4381651930494801</v>
      </c>
      <c r="AQ5" s="49">
        <f>VLOOKUP($A5,'ADR Raw Data'!$B$6:$BE$43,'ADR Raw Data'!BC$1,FALSE)</f>
        <v>3.6890085932379599</v>
      </c>
      <c r="AR5" s="50">
        <f>VLOOKUP($A5,'ADR Raw Data'!$B$6:$BE$43,'ADR Raw Data'!BE$1,FALSE)</f>
        <v>6.5777192283427404</v>
      </c>
      <c r="AT5" s="51">
        <f>VLOOKUP($A5,'RevPAR Raw Data'!$B$6:$BE$43,'RevPAR Raw Data'!AG$1,FALSE)</f>
        <v>61.617518240659599</v>
      </c>
      <c r="AU5" s="52">
        <f>VLOOKUP($A5,'RevPAR Raw Data'!$B$6:$BE$43,'RevPAR Raw Data'!AH$1,FALSE)</f>
        <v>85.3203813710182</v>
      </c>
      <c r="AV5" s="52">
        <f>VLOOKUP($A5,'RevPAR Raw Data'!$B$6:$BE$43,'RevPAR Raw Data'!AI$1,FALSE)</f>
        <v>98.836566194849397</v>
      </c>
      <c r="AW5" s="52">
        <f>VLOOKUP($A5,'RevPAR Raw Data'!$B$6:$BE$43,'RevPAR Raw Data'!AJ$1,FALSE)</f>
        <v>98.487653082952605</v>
      </c>
      <c r="AX5" s="52">
        <f>VLOOKUP($A5,'RevPAR Raw Data'!$B$6:$BE$43,'RevPAR Raw Data'!AK$1,FALSE)</f>
        <v>87.360965114368796</v>
      </c>
      <c r="AY5" s="53">
        <f>VLOOKUP($A5,'RevPAR Raw Data'!$B$6:$BE$43,'RevPAR Raw Data'!AL$1,FALSE)</f>
        <v>86.324616800769704</v>
      </c>
      <c r="AZ5" s="52">
        <f>VLOOKUP($A5,'RevPAR Raw Data'!$B$6:$BE$43,'RevPAR Raw Data'!AN$1,FALSE)</f>
        <v>106.625994334282</v>
      </c>
      <c r="BA5" s="52">
        <f>VLOOKUP($A5,'RevPAR Raw Data'!$B$6:$BE$43,'RevPAR Raw Data'!AO$1,FALSE)</f>
        <v>113.350930230771</v>
      </c>
      <c r="BB5" s="53">
        <f>VLOOKUP($A5,'RevPAR Raw Data'!$B$6:$BE$43,'RevPAR Raw Data'!AP$1,FALSE)</f>
        <v>109.988462282527</v>
      </c>
      <c r="BC5" s="54">
        <f>VLOOKUP($A5,'RevPAR Raw Data'!$B$6:$BE$43,'RevPAR Raw Data'!AR$1,FALSE)</f>
        <v>93.085715509843197</v>
      </c>
      <c r="BE5" s="47">
        <f>VLOOKUP($A5,'RevPAR Raw Data'!$B$6:$BE$43,'RevPAR Raw Data'!AT$1,FALSE)</f>
        <v>5.3602216296932603</v>
      </c>
      <c r="BF5" s="48">
        <f>VLOOKUP($A5,'RevPAR Raw Data'!$B$6:$BE$43,'RevPAR Raw Data'!AU$1,FALSE)</f>
        <v>10.99721905252</v>
      </c>
      <c r="BG5" s="48">
        <f>VLOOKUP($A5,'RevPAR Raw Data'!$B$6:$BE$43,'RevPAR Raw Data'!AV$1,FALSE)</f>
        <v>14.1886621246852</v>
      </c>
      <c r="BH5" s="48">
        <f>VLOOKUP($A5,'RevPAR Raw Data'!$B$6:$BE$43,'RevPAR Raw Data'!AW$1,FALSE)</f>
        <v>12.714758390820201</v>
      </c>
      <c r="BI5" s="48">
        <f>VLOOKUP($A5,'RevPAR Raw Data'!$B$6:$BE$43,'RevPAR Raw Data'!AX$1,FALSE)</f>
        <v>5.6534139320263499</v>
      </c>
      <c r="BJ5" s="49">
        <f>VLOOKUP($A5,'RevPAR Raw Data'!$B$6:$BE$43,'RevPAR Raw Data'!AY$1,FALSE)</f>
        <v>10.1171488146404</v>
      </c>
      <c r="BK5" s="48">
        <f>VLOOKUP($A5,'RevPAR Raw Data'!$B$6:$BE$43,'RevPAR Raw Data'!BA$1,FALSE)</f>
        <v>2.2900103070018498</v>
      </c>
      <c r="BL5" s="48">
        <f>VLOOKUP($A5,'RevPAR Raw Data'!$B$6:$BE$43,'RevPAR Raw Data'!BB$1,FALSE)</f>
        <v>1.40262300916648</v>
      </c>
      <c r="BM5" s="49">
        <f>VLOOKUP($A5,'RevPAR Raw Data'!$B$6:$BE$43,'RevPAR Raw Data'!BC$1,FALSE)</f>
        <v>1.8308272017846099</v>
      </c>
      <c r="BN5" s="50">
        <f>VLOOKUP($A5,'RevPAR Raw Data'!$B$6:$BE$43,'RevPAR Raw Data'!BE$1,FALSE)</f>
        <v>7.1725020994206004</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57.800868212119603</v>
      </c>
      <c r="C7" s="48">
        <f>VLOOKUP($A7,'Occupancy Raw Data'!$B$8:$BE$45,'Occupancy Raw Data'!AH$3,FALSE)</f>
        <v>73.930485715864506</v>
      </c>
      <c r="D7" s="48">
        <f>VLOOKUP($A7,'Occupancy Raw Data'!$B$8:$BE$45,'Occupancy Raw Data'!AI$3,FALSE)</f>
        <v>83.158755594849893</v>
      </c>
      <c r="E7" s="48">
        <f>VLOOKUP($A7,'Occupancy Raw Data'!$B$8:$BE$45,'Occupancy Raw Data'!AJ$3,FALSE)</f>
        <v>82.504282477758693</v>
      </c>
      <c r="F7" s="48">
        <f>VLOOKUP($A7,'Occupancy Raw Data'!$B$8:$BE$45,'Occupancy Raw Data'!AK$3,FALSE)</f>
        <v>73.958027119917702</v>
      </c>
      <c r="G7" s="49">
        <f>VLOOKUP($A7,'Occupancy Raw Data'!$B$8:$BE$45,'Occupancy Raw Data'!AL$3,FALSE)</f>
        <v>74.270489723420397</v>
      </c>
      <c r="H7" s="48">
        <f>VLOOKUP($A7,'Occupancy Raw Data'!$B$8:$BE$45,'Occupancy Raw Data'!AN$3,FALSE)</f>
        <v>74.508937155891303</v>
      </c>
      <c r="I7" s="48">
        <f>VLOOKUP($A7,'Occupancy Raw Data'!$B$8:$BE$45,'Occupancy Raw Data'!AO$3,FALSE)</f>
        <v>77.702973010606996</v>
      </c>
      <c r="J7" s="49">
        <f>VLOOKUP($A7,'Occupancy Raw Data'!$B$8:$BE$45,'Occupancy Raw Data'!AP$3,FALSE)</f>
        <v>76.1059550832491</v>
      </c>
      <c r="K7" s="50">
        <f>VLOOKUP($A7,'Occupancy Raw Data'!$B$8:$BE$45,'Occupancy Raw Data'!AR$3,FALSE)</f>
        <v>74.794916842647595</v>
      </c>
      <c r="M7" s="47">
        <f>VLOOKUP($A7,'Occupancy Raw Data'!$B$8:$BE$45,'Occupancy Raw Data'!AT$3,FALSE)</f>
        <v>5.9661956475544304</v>
      </c>
      <c r="N7" s="48">
        <f>VLOOKUP($A7,'Occupancy Raw Data'!$B$8:$BE$45,'Occupancy Raw Data'!AU$3,FALSE)</f>
        <v>9.0597755224054701</v>
      </c>
      <c r="O7" s="48">
        <f>VLOOKUP($A7,'Occupancy Raw Data'!$B$8:$BE$45,'Occupancy Raw Data'!AV$3,FALSE)</f>
        <v>9.5143109672412098</v>
      </c>
      <c r="P7" s="48">
        <f>VLOOKUP($A7,'Occupancy Raw Data'!$B$8:$BE$45,'Occupancy Raw Data'!AW$3,FALSE)</f>
        <v>8.2751366086205707</v>
      </c>
      <c r="Q7" s="48">
        <f>VLOOKUP($A7,'Occupancy Raw Data'!$B$8:$BE$45,'Occupancy Raw Data'!AX$3,FALSE)</f>
        <v>4.2593116239734501</v>
      </c>
      <c r="R7" s="49">
        <f>VLOOKUP($A7,'Occupancy Raw Data'!$B$8:$BE$45,'Occupancy Raw Data'!AY$3,FALSE)</f>
        <v>7.5121908096088896</v>
      </c>
      <c r="S7" s="48">
        <f>VLOOKUP($A7,'Occupancy Raw Data'!$B$8:$BE$45,'Occupancy Raw Data'!BA$3,FALSE)</f>
        <v>-0.17973616104086801</v>
      </c>
      <c r="T7" s="48">
        <f>VLOOKUP($A7,'Occupancy Raw Data'!$B$8:$BE$45,'Occupancy Raw Data'!BB$3,FALSE)</f>
        <v>-1.31727965602665</v>
      </c>
      <c r="U7" s="49">
        <f>VLOOKUP($A7,'Occupancy Raw Data'!$B$8:$BE$45,'Occupancy Raw Data'!BC$3,FALSE)</f>
        <v>-0.76448634027711904</v>
      </c>
      <c r="V7" s="50">
        <f>VLOOKUP($A7,'Occupancy Raw Data'!$B$8:$BE$45,'Occupancy Raw Data'!BE$3,FALSE)</f>
        <v>4.9663341134171901</v>
      </c>
      <c r="X7" s="51">
        <f>VLOOKUP($A7,'ADR Raw Data'!$B$6:$BE$43,'ADR Raw Data'!AG$1,FALSE)</f>
        <v>181.89857234087299</v>
      </c>
      <c r="Y7" s="52">
        <f>VLOOKUP($A7,'ADR Raw Data'!$B$6:$BE$43,'ADR Raw Data'!AH$1,FALSE)</f>
        <v>215.627395748624</v>
      </c>
      <c r="Z7" s="52">
        <f>VLOOKUP($A7,'ADR Raw Data'!$B$6:$BE$43,'ADR Raw Data'!AI$1,FALSE)</f>
        <v>234.632798732693</v>
      </c>
      <c r="AA7" s="52">
        <f>VLOOKUP($A7,'ADR Raw Data'!$B$6:$BE$43,'ADR Raw Data'!AJ$1,FALSE)</f>
        <v>229.938136067725</v>
      </c>
      <c r="AB7" s="52">
        <f>VLOOKUP($A7,'ADR Raw Data'!$B$6:$BE$43,'ADR Raw Data'!AK$1,FALSE)</f>
        <v>204.66251607832299</v>
      </c>
      <c r="AC7" s="53">
        <f>VLOOKUP($A7,'ADR Raw Data'!$B$6:$BE$43,'ADR Raw Data'!AL$1,FALSE)</f>
        <v>215.629154888583</v>
      </c>
      <c r="AD7" s="52">
        <f>VLOOKUP($A7,'ADR Raw Data'!$B$6:$BE$43,'ADR Raw Data'!AN$1,FALSE)</f>
        <v>178.217553054528</v>
      </c>
      <c r="AE7" s="52">
        <f>VLOOKUP($A7,'ADR Raw Data'!$B$6:$BE$43,'ADR Raw Data'!AO$1,FALSE)</f>
        <v>178.74156122620201</v>
      </c>
      <c r="AF7" s="53">
        <f>VLOOKUP($A7,'ADR Raw Data'!$B$6:$BE$43,'ADR Raw Data'!AP$1,FALSE)</f>
        <v>178.48505507047699</v>
      </c>
      <c r="AG7" s="54">
        <f>VLOOKUP($A7,'ADR Raw Data'!$B$6:$BE$43,'ADR Raw Data'!AR$1,FALSE)</f>
        <v>204.83035871917801</v>
      </c>
      <c r="AI7" s="47">
        <f>VLOOKUP($A7,'ADR Raw Data'!$B$6:$BE$43,'ADR Raw Data'!AT$1,FALSE)</f>
        <v>8.3829397122330391</v>
      </c>
      <c r="AJ7" s="48">
        <f>VLOOKUP($A7,'ADR Raw Data'!$B$6:$BE$43,'ADR Raw Data'!AU$1,FALSE)</f>
        <v>11.678994402276601</v>
      </c>
      <c r="AK7" s="48">
        <f>VLOOKUP($A7,'ADR Raw Data'!$B$6:$BE$43,'ADR Raw Data'!AV$1,FALSE)</f>
        <v>13.016011525029301</v>
      </c>
      <c r="AL7" s="48">
        <f>VLOOKUP($A7,'ADR Raw Data'!$B$6:$BE$43,'ADR Raw Data'!AW$1,FALSE)</f>
        <v>10.871978807706</v>
      </c>
      <c r="AM7" s="48">
        <f>VLOOKUP($A7,'ADR Raw Data'!$B$6:$BE$43,'ADR Raw Data'!AX$1,FALSE)</f>
        <v>7.2631014221868497</v>
      </c>
      <c r="AN7" s="49">
        <f>VLOOKUP($A7,'ADR Raw Data'!$B$6:$BE$43,'ADR Raw Data'!AY$1,FALSE)</f>
        <v>10.5926667549092</v>
      </c>
      <c r="AO7" s="48">
        <f>VLOOKUP($A7,'ADR Raw Data'!$B$6:$BE$43,'ADR Raw Data'!BA$1,FALSE)</f>
        <v>3.1592415593427901</v>
      </c>
      <c r="AP7" s="48">
        <f>VLOOKUP($A7,'ADR Raw Data'!$B$6:$BE$43,'ADR Raw Data'!BB$1,FALSE)</f>
        <v>2.34522258957205</v>
      </c>
      <c r="AQ7" s="49">
        <f>VLOOKUP($A7,'ADR Raw Data'!$B$6:$BE$43,'ADR Raw Data'!BC$1,FALSE)</f>
        <v>2.7381235157862598</v>
      </c>
      <c r="AR7" s="50">
        <f>VLOOKUP($A7,'ADR Raw Data'!$B$6:$BE$43,'ADR Raw Data'!BE$1,FALSE)</f>
        <v>8.6975386648006303</v>
      </c>
      <c r="AT7" s="51">
        <f>VLOOKUP($A7,'RevPAR Raw Data'!$B$6:$BE$43,'RevPAR Raw Data'!AG$1,FALSE)</f>
        <v>105.138954078475</v>
      </c>
      <c r="AU7" s="52">
        <f>VLOOKUP($A7,'RevPAR Raw Data'!$B$6:$BE$43,'RevPAR Raw Data'!AH$1,FALSE)</f>
        <v>159.414381013427</v>
      </c>
      <c r="AV7" s="52">
        <f>VLOOKUP($A7,'RevPAR Raw Data'!$B$6:$BE$43,'RevPAR Raw Data'!AI$1,FALSE)</f>
        <v>195.117715643476</v>
      </c>
      <c r="AW7" s="52">
        <f>VLOOKUP($A7,'RevPAR Raw Data'!$B$6:$BE$43,'RevPAR Raw Data'!AJ$1,FALSE)</f>
        <v>189.70880930540901</v>
      </c>
      <c r="AX7" s="52">
        <f>VLOOKUP($A7,'RevPAR Raw Data'!$B$6:$BE$43,'RevPAR Raw Data'!AK$1,FALSE)</f>
        <v>151.364359145512</v>
      </c>
      <c r="AY7" s="53">
        <f>VLOOKUP($A7,'RevPAR Raw Data'!$B$6:$BE$43,'RevPAR Raw Data'!AL$1,FALSE)</f>
        <v>160.148829322224</v>
      </c>
      <c r="AZ7" s="52">
        <f>VLOOKUP($A7,'RevPAR Raw Data'!$B$6:$BE$43,'RevPAR Raw Data'!AN$1,FALSE)</f>
        <v>132.788004606166</v>
      </c>
      <c r="BA7" s="52">
        <f>VLOOKUP($A7,'RevPAR Raw Data'!$B$6:$BE$43,'RevPAR Raw Data'!AO$1,FALSE)</f>
        <v>138.88750707833299</v>
      </c>
      <c r="BB7" s="53">
        <f>VLOOKUP($A7,'RevPAR Raw Data'!$B$6:$BE$43,'RevPAR Raw Data'!AP$1,FALSE)</f>
        <v>135.83775584224901</v>
      </c>
      <c r="BC7" s="54">
        <f>VLOOKUP($A7,'RevPAR Raw Data'!$B$6:$BE$43,'RevPAR Raw Data'!AR$1,FALSE)</f>
        <v>153.20269647250601</v>
      </c>
      <c r="BE7" s="47">
        <f>VLOOKUP($A7,'RevPAR Raw Data'!$B$6:$BE$43,'RevPAR Raw Data'!AT$1,FALSE)</f>
        <v>14.8492779440358</v>
      </c>
      <c r="BF7" s="48">
        <f>VLOOKUP($A7,'RevPAR Raw Data'!$B$6:$BE$43,'RevPAR Raw Data'!AU$1,FALSE)</f>
        <v>21.796860600802699</v>
      </c>
      <c r="BG7" s="48">
        <f>VLOOKUP($A7,'RevPAR Raw Data'!$B$6:$BE$43,'RevPAR Raw Data'!AV$1,FALSE)</f>
        <v>23.768706304293801</v>
      </c>
      <c r="BH7" s="48">
        <f>VLOOKUP($A7,'RevPAR Raw Data'!$B$6:$BE$43,'RevPAR Raw Data'!AW$1,FALSE)</f>
        <v>20.046786514724499</v>
      </c>
      <c r="BI7" s="48">
        <f>VLOOKUP($A7,'RevPAR Raw Data'!$B$6:$BE$43,'RevPAR Raw Data'!AX$1,FALSE)</f>
        <v>11.8317711692965</v>
      </c>
      <c r="BJ7" s="49">
        <f>VLOOKUP($A7,'RevPAR Raw Data'!$B$6:$BE$43,'RevPAR Raw Data'!AY$1,FALSE)</f>
        <v>18.900598902972899</v>
      </c>
      <c r="BK7" s="48">
        <f>VLOOKUP($A7,'RevPAR Raw Data'!$B$6:$BE$43,'RevPAR Raw Data'!BA$1,FALSE)</f>
        <v>2.9738270988051498</v>
      </c>
      <c r="BL7" s="48">
        <f>VLOOKUP($A7,'RevPAR Raw Data'!$B$6:$BE$43,'RevPAR Raw Data'!BB$1,FALSE)</f>
        <v>0.99704979348442202</v>
      </c>
      <c r="BM7" s="49">
        <f>VLOOKUP($A7,'RevPAR Raw Data'!$B$6:$BE$43,'RevPAR Raw Data'!BC$1,FALSE)</f>
        <v>1.95270459525104</v>
      </c>
      <c r="BN7" s="50">
        <f>VLOOKUP($A7,'RevPAR Raw Data'!$B$6:$BE$43,'RevPAR Raw Data'!BE$1,FALSE)</f>
        <v>14.095821607955401</v>
      </c>
    </row>
    <row r="8" spans="1:66" x14ac:dyDescent="0.45">
      <c r="A8" s="63" t="s">
        <v>88</v>
      </c>
      <c r="B8" s="47">
        <f>VLOOKUP($A8,'Occupancy Raw Data'!$B$8:$BE$45,'Occupancy Raw Data'!AG$3,FALSE)</f>
        <v>58.1347364077169</v>
      </c>
      <c r="C8" s="48">
        <f>VLOOKUP($A8,'Occupancy Raw Data'!$B$8:$BE$45,'Occupancy Raw Data'!AH$3,FALSE)</f>
        <v>81.744557928401903</v>
      </c>
      <c r="D8" s="48">
        <f>VLOOKUP($A8,'Occupancy Raw Data'!$B$8:$BE$45,'Occupancy Raw Data'!AI$3,FALSE)</f>
        <v>89.830289899927706</v>
      </c>
      <c r="E8" s="48">
        <f>VLOOKUP($A8,'Occupancy Raw Data'!$B$8:$BE$45,'Occupancy Raw Data'!AJ$3,FALSE)</f>
        <v>90.049520272361406</v>
      </c>
      <c r="F8" s="48">
        <f>VLOOKUP($A8,'Occupancy Raw Data'!$B$8:$BE$45,'Occupancy Raw Data'!AK$3,FALSE)</f>
        <v>77.537913958526701</v>
      </c>
      <c r="G8" s="49">
        <f>VLOOKUP($A8,'Occupancy Raw Data'!$B$8:$BE$45,'Occupancy Raw Data'!AL$3,FALSE)</f>
        <v>79.459403693386903</v>
      </c>
      <c r="H8" s="48">
        <f>VLOOKUP($A8,'Occupancy Raw Data'!$B$8:$BE$45,'Occupancy Raw Data'!AN$3,FALSE)</f>
        <v>75.381718766119803</v>
      </c>
      <c r="I8" s="48">
        <f>VLOOKUP($A8,'Occupancy Raw Data'!$B$8:$BE$45,'Occupancy Raw Data'!AO$3,FALSE)</f>
        <v>75.864025585473996</v>
      </c>
      <c r="J8" s="49">
        <f>VLOOKUP($A8,'Occupancy Raw Data'!$B$8:$BE$45,'Occupancy Raw Data'!AP$3,FALSE)</f>
        <v>75.6228721757969</v>
      </c>
      <c r="K8" s="50">
        <f>VLOOKUP($A8,'Occupancy Raw Data'!$B$8:$BE$45,'Occupancy Raw Data'!AR$3,FALSE)</f>
        <v>78.363251831218406</v>
      </c>
      <c r="M8" s="47">
        <f>VLOOKUP($A8,'Occupancy Raw Data'!$B$8:$BE$45,'Occupancy Raw Data'!AT$3,FALSE)</f>
        <v>3.39764728497431</v>
      </c>
      <c r="N8" s="48">
        <f>VLOOKUP($A8,'Occupancy Raw Data'!$B$8:$BE$45,'Occupancy Raw Data'!AU$3,FALSE)</f>
        <v>5.0989721030143897</v>
      </c>
      <c r="O8" s="48">
        <f>VLOOKUP($A8,'Occupancy Raw Data'!$B$8:$BE$45,'Occupancy Raw Data'!AV$3,FALSE)</f>
        <v>4.7706061922108303</v>
      </c>
      <c r="P8" s="48">
        <f>VLOOKUP($A8,'Occupancy Raw Data'!$B$8:$BE$45,'Occupancy Raw Data'!AW$3,FALSE)</f>
        <v>4.7175659558557399</v>
      </c>
      <c r="Q8" s="48">
        <f>VLOOKUP($A8,'Occupancy Raw Data'!$B$8:$BE$45,'Occupancy Raw Data'!AX$3,FALSE)</f>
        <v>0.93159104211634702</v>
      </c>
      <c r="R8" s="49">
        <f>VLOOKUP($A8,'Occupancy Raw Data'!$B$8:$BE$45,'Occupancy Raw Data'!AY$3,FALSE)</f>
        <v>3.8527407518558898</v>
      </c>
      <c r="S8" s="48">
        <f>VLOOKUP($A8,'Occupancy Raw Data'!$B$8:$BE$45,'Occupancy Raw Data'!BA$3,FALSE)</f>
        <v>2.4807870124111799</v>
      </c>
      <c r="T8" s="48">
        <f>VLOOKUP($A8,'Occupancy Raw Data'!$B$8:$BE$45,'Occupancy Raw Data'!BB$3,FALSE)</f>
        <v>0.234016236421352</v>
      </c>
      <c r="U8" s="49">
        <f>VLOOKUP($A8,'Occupancy Raw Data'!$B$8:$BE$45,'Occupancy Raw Data'!BC$3,FALSE)</f>
        <v>1.3388668294072601</v>
      </c>
      <c r="V8" s="50">
        <f>VLOOKUP($A8,'Occupancy Raw Data'!$B$8:$BE$45,'Occupancy Raw Data'!BE$3,FALSE)</f>
        <v>3.1481456544772102</v>
      </c>
      <c r="X8" s="51">
        <f>VLOOKUP($A8,'ADR Raw Data'!$B$6:$BE$43,'ADR Raw Data'!AG$1,FALSE)</f>
        <v>197.886416592724</v>
      </c>
      <c r="Y8" s="52">
        <f>VLOOKUP($A8,'ADR Raw Data'!$B$6:$BE$43,'ADR Raw Data'!AH$1,FALSE)</f>
        <v>240.30320944027201</v>
      </c>
      <c r="Z8" s="52">
        <f>VLOOKUP($A8,'ADR Raw Data'!$B$6:$BE$43,'ADR Raw Data'!AI$1,FALSE)</f>
        <v>254.74727324930299</v>
      </c>
      <c r="AA8" s="52">
        <f>VLOOKUP($A8,'ADR Raw Data'!$B$6:$BE$43,'ADR Raw Data'!AJ$1,FALSE)</f>
        <v>251.390464283668</v>
      </c>
      <c r="AB8" s="52">
        <f>VLOOKUP($A8,'ADR Raw Data'!$B$6:$BE$43,'ADR Raw Data'!AK$1,FALSE)</f>
        <v>216.95289192695299</v>
      </c>
      <c r="AC8" s="53">
        <f>VLOOKUP($A8,'ADR Raw Data'!$B$6:$BE$43,'ADR Raw Data'!AL$1,FALSE)</f>
        <v>235.31825493378301</v>
      </c>
      <c r="AD8" s="52">
        <f>VLOOKUP($A8,'ADR Raw Data'!$B$6:$BE$43,'ADR Raw Data'!AN$1,FALSE)</f>
        <v>170.85634344955</v>
      </c>
      <c r="AE8" s="52">
        <f>VLOOKUP($A8,'ADR Raw Data'!$B$6:$BE$43,'ADR Raw Data'!AO$1,FALSE)</f>
        <v>171.18915890392299</v>
      </c>
      <c r="AF8" s="53">
        <f>VLOOKUP($A8,'ADR Raw Data'!$B$6:$BE$43,'ADR Raw Data'!AP$1,FALSE)</f>
        <v>171.02328183352901</v>
      </c>
      <c r="AG8" s="54">
        <f>VLOOKUP($A8,'ADR Raw Data'!$B$6:$BE$43,'ADR Raw Data'!AR$1,FALSE)</f>
        <v>217.590665174604</v>
      </c>
      <c r="AI8" s="47">
        <f>VLOOKUP($A8,'ADR Raw Data'!$B$6:$BE$43,'ADR Raw Data'!AT$1,FALSE)</f>
        <v>8.3764917876168301</v>
      </c>
      <c r="AJ8" s="48">
        <f>VLOOKUP($A8,'ADR Raw Data'!$B$6:$BE$43,'ADR Raw Data'!AU$1,FALSE)</f>
        <v>12.568642493943599</v>
      </c>
      <c r="AK8" s="48">
        <f>VLOOKUP($A8,'ADR Raw Data'!$B$6:$BE$43,'ADR Raw Data'!AV$1,FALSE)</f>
        <v>14.062588066744199</v>
      </c>
      <c r="AL8" s="48">
        <f>VLOOKUP($A8,'ADR Raw Data'!$B$6:$BE$43,'ADR Raw Data'!AW$1,FALSE)</f>
        <v>13.8936681351323</v>
      </c>
      <c r="AM8" s="48">
        <f>VLOOKUP($A8,'ADR Raw Data'!$B$6:$BE$43,'ADR Raw Data'!AX$1,FALSE)</f>
        <v>10.168480828644901</v>
      </c>
      <c r="AN8" s="49">
        <f>VLOOKUP($A8,'ADR Raw Data'!$B$6:$BE$43,'ADR Raw Data'!AY$1,FALSE)</f>
        <v>12.3488565053468</v>
      </c>
      <c r="AO8" s="48">
        <f>VLOOKUP($A8,'ADR Raw Data'!$B$6:$BE$43,'ADR Raw Data'!BA$1,FALSE)</f>
        <v>4.3554763673080998</v>
      </c>
      <c r="AP8" s="48">
        <f>VLOOKUP($A8,'ADR Raw Data'!$B$6:$BE$43,'ADR Raw Data'!BB$1,FALSE)</f>
        <v>3.3428292016483199</v>
      </c>
      <c r="AQ8" s="49">
        <f>VLOOKUP($A8,'ADR Raw Data'!$B$6:$BE$43,'ADR Raw Data'!BC$1,FALSE)</f>
        <v>3.8367961709696998</v>
      </c>
      <c r="AR8" s="50">
        <f>VLOOKUP($A8,'ADR Raw Data'!$B$6:$BE$43,'ADR Raw Data'!BE$1,FALSE)</f>
        <v>10.5200151271114</v>
      </c>
      <c r="AT8" s="51">
        <f>VLOOKUP($A8,'RevPAR Raw Data'!$B$6:$BE$43,'RevPAR Raw Data'!AG$1,FALSE)</f>
        <v>115.040746672856</v>
      </c>
      <c r="AU8" s="52">
        <f>VLOOKUP($A8,'RevPAR Raw Data'!$B$6:$BE$43,'RevPAR Raw Data'!AH$1,FALSE)</f>
        <v>196.434796244712</v>
      </c>
      <c r="AV8" s="52">
        <f>VLOOKUP($A8,'RevPAR Raw Data'!$B$6:$BE$43,'RevPAR Raw Data'!AI$1,FALSE)</f>
        <v>228.84021407201001</v>
      </c>
      <c r="AW8" s="52">
        <f>VLOOKUP($A8,'RevPAR Raw Data'!$B$6:$BE$43,'RevPAR Raw Data'!AJ$1,FALSE)</f>
        <v>226.37590709790501</v>
      </c>
      <c r="AX8" s="52">
        <f>VLOOKUP($A8,'RevPAR Raw Data'!$B$6:$BE$43,'RevPAR Raw Data'!AK$1,FALSE)</f>
        <v>168.220746672856</v>
      </c>
      <c r="AY8" s="53">
        <f>VLOOKUP($A8,'RevPAR Raw Data'!$B$6:$BE$43,'RevPAR Raw Data'!AL$1,FALSE)</f>
        <v>186.982482152068</v>
      </c>
      <c r="AZ8" s="52">
        <f>VLOOKUP($A8,'RevPAR Raw Data'!$B$6:$BE$43,'RevPAR Raw Data'!AN$1,FALSE)</f>
        <v>128.79444831321501</v>
      </c>
      <c r="BA8" s="52">
        <f>VLOOKUP($A8,'RevPAR Raw Data'!$B$6:$BE$43,'RevPAR Raw Data'!AO$1,FALSE)</f>
        <v>129.87098731043</v>
      </c>
      <c r="BB8" s="53">
        <f>VLOOKUP($A8,'RevPAR Raw Data'!$B$6:$BE$43,'RevPAR Raw Data'!AP$1,FALSE)</f>
        <v>129.33271781182199</v>
      </c>
      <c r="BC8" s="54">
        <f>VLOOKUP($A8,'RevPAR Raw Data'!$B$6:$BE$43,'RevPAR Raw Data'!AR$1,FALSE)</f>
        <v>170.51112091199801</v>
      </c>
      <c r="BE8" s="47">
        <f>VLOOKUP($A8,'RevPAR Raw Data'!$B$6:$BE$43,'RevPAR Raw Data'!AT$1,FALSE)</f>
        <v>12.058742718389199</v>
      </c>
      <c r="BF8" s="48">
        <f>VLOOKUP($A8,'RevPAR Raw Data'!$B$6:$BE$43,'RevPAR Raw Data'!AU$1,FALSE)</f>
        <v>18.308486171451801</v>
      </c>
      <c r="BG8" s="48">
        <f>VLOOKUP($A8,'RevPAR Raw Data'!$B$6:$BE$43,'RevPAR Raw Data'!AV$1,FALSE)</f>
        <v>19.5040649560523</v>
      </c>
      <c r="BH8" s="48">
        <f>VLOOKUP($A8,'RevPAR Raw Data'!$B$6:$BE$43,'RevPAR Raw Data'!AW$1,FALSE)</f>
        <v>19.266677048950701</v>
      </c>
      <c r="BI8" s="48">
        <f>VLOOKUP($A8,'RevPAR Raw Data'!$B$6:$BE$43,'RevPAR Raw Data'!AX$1,FALSE)</f>
        <v>11.194800527280201</v>
      </c>
      <c r="BJ8" s="49">
        <f>VLOOKUP($A8,'RevPAR Raw Data'!$B$6:$BE$43,'RevPAR Raw Data'!AY$1,FALSE)</f>
        <v>16.677366684172402</v>
      </c>
      <c r="BK8" s="48">
        <f>VLOOKUP($A8,'RevPAR Raw Data'!$B$6:$BE$43,'RevPAR Raw Data'!BA$1,FALSE)</f>
        <v>6.9443134717681003</v>
      </c>
      <c r="BL8" s="48">
        <f>VLOOKUP($A8,'RevPAR Raw Data'!$B$6:$BE$43,'RevPAR Raw Data'!BB$1,FALSE)</f>
        <v>3.5846682011573598</v>
      </c>
      <c r="BM8" s="49">
        <f>VLOOKUP($A8,'RevPAR Raw Data'!$B$6:$BE$43,'RevPAR Raw Data'!BC$1,FALSE)</f>
        <v>5.2270325916220504</v>
      </c>
      <c r="BN8" s="50">
        <f>VLOOKUP($A8,'RevPAR Raw Data'!$B$6:$BE$43,'RevPAR Raw Data'!BE$1,FALSE)</f>
        <v>13.9993461806631</v>
      </c>
    </row>
    <row r="9" spans="1:66" x14ac:dyDescent="0.45">
      <c r="A9" s="63" t="s">
        <v>89</v>
      </c>
      <c r="B9" s="47">
        <f>VLOOKUP($A9,'Occupancy Raw Data'!$B$8:$BE$45,'Occupancy Raw Data'!AG$3,FALSE)</f>
        <v>58.414379993053103</v>
      </c>
      <c r="C9" s="48">
        <f>VLOOKUP($A9,'Occupancy Raw Data'!$B$8:$BE$45,'Occupancy Raw Data'!AH$3,FALSE)</f>
        <v>72.652541391686896</v>
      </c>
      <c r="D9" s="48">
        <f>VLOOKUP($A9,'Occupancy Raw Data'!$B$8:$BE$45,'Occupancy Raw Data'!AI$3,FALSE)</f>
        <v>83.770406391107997</v>
      </c>
      <c r="E9" s="48">
        <f>VLOOKUP($A9,'Occupancy Raw Data'!$B$8:$BE$45,'Occupancy Raw Data'!AJ$3,FALSE)</f>
        <v>82.667592914206296</v>
      </c>
      <c r="F9" s="48">
        <f>VLOOKUP($A9,'Occupancy Raw Data'!$B$8:$BE$45,'Occupancy Raw Data'!AK$3,FALSE)</f>
        <v>73.208289915479895</v>
      </c>
      <c r="G9" s="49">
        <f>VLOOKUP($A9,'Occupancy Raw Data'!$B$8:$BE$45,'Occupancy Raw Data'!AL$3,FALSE)</f>
        <v>74.142642121106803</v>
      </c>
      <c r="H9" s="48">
        <f>VLOOKUP($A9,'Occupancy Raw Data'!$B$8:$BE$45,'Occupancy Raw Data'!AN$3,FALSE)</f>
        <v>71.801551464628901</v>
      </c>
      <c r="I9" s="48">
        <f>VLOOKUP($A9,'Occupancy Raw Data'!$B$8:$BE$45,'Occupancy Raw Data'!AO$3,FALSE)</f>
        <v>75.327081162440606</v>
      </c>
      <c r="J9" s="49">
        <f>VLOOKUP($A9,'Occupancy Raw Data'!$B$8:$BE$45,'Occupancy Raw Data'!AP$3,FALSE)</f>
        <v>73.564316313534704</v>
      </c>
      <c r="K9" s="50">
        <f>VLOOKUP($A9,'Occupancy Raw Data'!$B$8:$BE$45,'Occupancy Raw Data'!AR$3,FALSE)</f>
        <v>73.977406176086205</v>
      </c>
      <c r="M9" s="47">
        <f>VLOOKUP($A9,'Occupancy Raw Data'!$B$8:$BE$45,'Occupancy Raw Data'!AT$3,FALSE)</f>
        <v>-1.2691539118872499</v>
      </c>
      <c r="N9" s="48">
        <f>VLOOKUP($A9,'Occupancy Raw Data'!$B$8:$BE$45,'Occupancy Raw Data'!AU$3,FALSE)</f>
        <v>5.1215009436124301</v>
      </c>
      <c r="O9" s="48">
        <f>VLOOKUP($A9,'Occupancy Raw Data'!$B$8:$BE$45,'Occupancy Raw Data'!AV$3,FALSE)</f>
        <v>10.155921657154</v>
      </c>
      <c r="P9" s="48">
        <f>VLOOKUP($A9,'Occupancy Raw Data'!$B$8:$BE$45,'Occupancy Raw Data'!AW$3,FALSE)</f>
        <v>9.2184327701603408</v>
      </c>
      <c r="Q9" s="48">
        <f>VLOOKUP($A9,'Occupancy Raw Data'!$B$8:$BE$45,'Occupancy Raw Data'!AX$3,FALSE)</f>
        <v>6.2824389461789103</v>
      </c>
      <c r="R9" s="49">
        <f>VLOOKUP($A9,'Occupancy Raw Data'!$B$8:$BE$45,'Occupancy Raw Data'!AY$3,FALSE)</f>
        <v>6.2531038727513399</v>
      </c>
      <c r="S9" s="48">
        <f>VLOOKUP($A9,'Occupancy Raw Data'!$B$8:$BE$45,'Occupancy Raw Data'!BA$3,FALSE)</f>
        <v>-5.0031110660041698</v>
      </c>
      <c r="T9" s="48">
        <f>VLOOKUP($A9,'Occupancy Raw Data'!$B$8:$BE$45,'Occupancy Raw Data'!BB$3,FALSE)</f>
        <v>-8.0539157459475099</v>
      </c>
      <c r="U9" s="49">
        <f>VLOOKUP($A9,'Occupancy Raw Data'!$B$8:$BE$45,'Occupancy Raw Data'!BC$3,FALSE)</f>
        <v>-6.5899351365193901</v>
      </c>
      <c r="V9" s="50">
        <f>VLOOKUP($A9,'Occupancy Raw Data'!$B$8:$BE$45,'Occupancy Raw Data'!BE$3,FALSE)</f>
        <v>2.2585010080725398</v>
      </c>
      <c r="X9" s="51">
        <f>VLOOKUP($A9,'ADR Raw Data'!$B$6:$BE$43,'ADR Raw Data'!AG$1,FALSE)</f>
        <v>160.27390268073901</v>
      </c>
      <c r="Y9" s="52">
        <f>VLOOKUP($A9,'ADR Raw Data'!$B$6:$BE$43,'ADR Raw Data'!AH$1,FALSE)</f>
        <v>182.00624223107499</v>
      </c>
      <c r="Z9" s="52">
        <f>VLOOKUP($A9,'ADR Raw Data'!$B$6:$BE$43,'ADR Raw Data'!AI$1,FALSE)</f>
        <v>195.49039459590199</v>
      </c>
      <c r="AA9" s="52">
        <f>VLOOKUP($A9,'ADR Raw Data'!$B$6:$BE$43,'ADR Raw Data'!AJ$1,FALSE)</f>
        <v>191.87061484593801</v>
      </c>
      <c r="AB9" s="52">
        <f>VLOOKUP($A9,'ADR Raw Data'!$B$6:$BE$43,'ADR Raw Data'!AK$1,FALSE)</f>
        <v>169.344397833306</v>
      </c>
      <c r="AC9" s="53">
        <f>VLOOKUP($A9,'ADR Raw Data'!$B$6:$BE$43,'ADR Raw Data'!AL$1,FALSE)</f>
        <v>181.328100082764</v>
      </c>
      <c r="AD9" s="52">
        <f>VLOOKUP($A9,'ADR Raw Data'!$B$6:$BE$43,'ADR Raw Data'!AN$1,FALSE)</f>
        <v>151.956899540433</v>
      </c>
      <c r="AE9" s="52">
        <f>VLOOKUP($A9,'ADR Raw Data'!$B$6:$BE$43,'ADR Raw Data'!AO$1,FALSE)</f>
        <v>152.592123424531</v>
      </c>
      <c r="AF9" s="53">
        <f>VLOOKUP($A9,'ADR Raw Data'!$B$6:$BE$43,'ADR Raw Data'!AP$1,FALSE)</f>
        <v>152.28212217194499</v>
      </c>
      <c r="AG9" s="54">
        <f>VLOOKUP($A9,'ADR Raw Data'!$B$6:$BE$43,'ADR Raw Data'!AR$1,FALSE)</f>
        <v>173.07559003711401</v>
      </c>
      <c r="AI9" s="47">
        <f>VLOOKUP($A9,'ADR Raw Data'!$B$6:$BE$43,'ADR Raw Data'!AT$1,FALSE)</f>
        <v>9.7915661336685993</v>
      </c>
      <c r="AJ9" s="48">
        <f>VLOOKUP($A9,'ADR Raw Data'!$B$6:$BE$43,'ADR Raw Data'!AU$1,FALSE)</f>
        <v>11.3221689840388</v>
      </c>
      <c r="AK9" s="48">
        <f>VLOOKUP($A9,'ADR Raw Data'!$B$6:$BE$43,'ADR Raw Data'!AV$1,FALSE)</f>
        <v>15.0925953661162</v>
      </c>
      <c r="AL9" s="48">
        <f>VLOOKUP($A9,'ADR Raw Data'!$B$6:$BE$43,'ADR Raw Data'!AW$1,FALSE)</f>
        <v>15.748726463614799</v>
      </c>
      <c r="AM9" s="48">
        <f>VLOOKUP($A9,'ADR Raw Data'!$B$6:$BE$43,'ADR Raw Data'!AX$1,FALSE)</f>
        <v>11.269830434585099</v>
      </c>
      <c r="AN9" s="49">
        <f>VLOOKUP($A9,'ADR Raw Data'!$B$6:$BE$43,'ADR Raw Data'!AY$1,FALSE)</f>
        <v>13.2082745527865</v>
      </c>
      <c r="AO9" s="48">
        <f>VLOOKUP($A9,'ADR Raw Data'!$B$6:$BE$43,'ADR Raw Data'!BA$1,FALSE)</f>
        <v>7.4782039013516899</v>
      </c>
      <c r="AP9" s="48">
        <f>VLOOKUP($A9,'ADR Raw Data'!$B$6:$BE$43,'ADR Raw Data'!BB$1,FALSE)</f>
        <v>4.8233961329174599</v>
      </c>
      <c r="AQ9" s="49">
        <f>VLOOKUP($A9,'ADR Raw Data'!$B$6:$BE$43,'ADR Raw Data'!BC$1,FALSE)</f>
        <v>6.07441943206413</v>
      </c>
      <c r="AR9" s="50">
        <f>VLOOKUP($A9,'ADR Raw Data'!$B$6:$BE$43,'ADR Raw Data'!BE$1,FALSE)</f>
        <v>11.6575586040912</v>
      </c>
      <c r="AT9" s="51">
        <f>VLOOKUP($A9,'RevPAR Raw Data'!$B$6:$BE$43,'RevPAR Raw Data'!AG$1,FALSE)</f>
        <v>93.623006541623198</v>
      </c>
      <c r="AU9" s="52">
        <f>VLOOKUP($A9,'RevPAR Raw Data'!$B$6:$BE$43,'RevPAR Raw Data'!AH$1,FALSE)</f>
        <v>132.232160472386</v>
      </c>
      <c r="AV9" s="52">
        <f>VLOOKUP($A9,'RevPAR Raw Data'!$B$6:$BE$43,'RevPAR Raw Data'!AI$1,FALSE)</f>
        <v>163.763098008567</v>
      </c>
      <c r="AW9" s="52">
        <f>VLOOKUP($A9,'RevPAR Raw Data'!$B$6:$BE$43,'RevPAR Raw Data'!AJ$1,FALSE)</f>
        <v>158.614818802825</v>
      </c>
      <c r="AX9" s="52">
        <f>VLOOKUP($A9,'RevPAR Raw Data'!$B$6:$BE$43,'RevPAR Raw Data'!AK$1,FALSE)</f>
        <v>123.97413772143101</v>
      </c>
      <c r="AY9" s="53">
        <f>VLOOKUP($A9,'RevPAR Raw Data'!$B$6:$BE$43,'RevPAR Raw Data'!AL$1,FALSE)</f>
        <v>134.44144430936601</v>
      </c>
      <c r="AZ9" s="52">
        <f>VLOOKUP($A9,'RevPAR Raw Data'!$B$6:$BE$43,'RevPAR Raw Data'!AN$1,FALSE)</f>
        <v>109.107411427579</v>
      </c>
      <c r="BA9" s="52">
        <f>VLOOKUP($A9,'RevPAR Raw Data'!$B$6:$BE$43,'RevPAR Raw Data'!AO$1,FALSE)</f>
        <v>114.94319265948801</v>
      </c>
      <c r="BB9" s="53">
        <f>VLOOKUP($A9,'RevPAR Raw Data'!$B$6:$BE$43,'RevPAR Raw Data'!AP$1,FALSE)</f>
        <v>112.025302043533</v>
      </c>
      <c r="BC9" s="54">
        <f>VLOOKUP($A9,'RevPAR Raw Data'!$B$6:$BE$43,'RevPAR Raw Data'!AR$1,FALSE)</f>
        <v>128.036832233414</v>
      </c>
      <c r="BE9" s="47">
        <f>VLOOKUP($A9,'RevPAR Raw Data'!$B$6:$BE$43,'RevPAR Raw Data'!AT$1,FALSE)</f>
        <v>8.3981421771608602</v>
      </c>
      <c r="BF9" s="48">
        <f>VLOOKUP($A9,'RevPAR Raw Data'!$B$6:$BE$43,'RevPAR Raw Data'!AU$1,FALSE)</f>
        <v>17.023534919006099</v>
      </c>
      <c r="BG9" s="48">
        <f>VLOOKUP($A9,'RevPAR Raw Data'!$B$6:$BE$43,'RevPAR Raw Data'!AV$1,FALSE)</f>
        <v>26.7813091846844</v>
      </c>
      <c r="BH9" s="48">
        <f>VLOOKUP($A9,'RevPAR Raw Data'!$B$6:$BE$43,'RevPAR Raw Data'!AW$1,FALSE)</f>
        <v>26.418944994979899</v>
      </c>
      <c r="BI9" s="48">
        <f>VLOOKUP($A9,'RevPAR Raw Data'!$B$6:$BE$43,'RevPAR Raw Data'!AX$1,FALSE)</f>
        <v>18.260289597154699</v>
      </c>
      <c r="BJ9" s="49">
        <f>VLOOKUP($A9,'RevPAR Raw Data'!$B$6:$BE$43,'RevPAR Raw Data'!AY$1,FALSE)</f>
        <v>20.287305553121801</v>
      </c>
      <c r="BK9" s="48">
        <f>VLOOKUP($A9,'RevPAR Raw Data'!$B$6:$BE$43,'RevPAR Raw Data'!BA$1,FALSE)</f>
        <v>2.1009499884206302</v>
      </c>
      <c r="BL9" s="48">
        <f>VLOOKUP($A9,'RevPAR Raw Data'!$B$6:$BE$43,'RevPAR Raw Data'!BB$1,FALSE)</f>
        <v>-3.6189918736685098</v>
      </c>
      <c r="BM9" s="49">
        <f>VLOOKUP($A9,'RevPAR Raw Data'!$B$6:$BE$43,'RevPAR Raw Data'!BC$1,FALSE)</f>
        <v>-0.91581600494840998</v>
      </c>
      <c r="BN9" s="50">
        <f>VLOOKUP($A9,'RevPAR Raw Data'!$B$6:$BE$43,'RevPAR Raw Data'!BE$1,FALSE)</f>
        <v>14.1793456907538</v>
      </c>
    </row>
    <row r="10" spans="1:66" x14ac:dyDescent="0.45">
      <c r="A10" s="63" t="s">
        <v>26</v>
      </c>
      <c r="B10" s="47">
        <f>VLOOKUP($A10,'Occupancy Raw Data'!$B$8:$BE$45,'Occupancy Raw Data'!AG$3,FALSE)</f>
        <v>54.647602541883302</v>
      </c>
      <c r="C10" s="48">
        <f>VLOOKUP($A10,'Occupancy Raw Data'!$B$8:$BE$45,'Occupancy Raw Data'!AH$3,FALSE)</f>
        <v>76.083188908145502</v>
      </c>
      <c r="D10" s="48">
        <f>VLOOKUP($A10,'Occupancy Raw Data'!$B$8:$BE$45,'Occupancy Raw Data'!AI$3,FALSE)</f>
        <v>87.593876372039205</v>
      </c>
      <c r="E10" s="48">
        <f>VLOOKUP($A10,'Occupancy Raw Data'!$B$8:$BE$45,'Occupancy Raw Data'!AJ$3,FALSE)</f>
        <v>87.247255921432597</v>
      </c>
      <c r="F10" s="48">
        <f>VLOOKUP($A10,'Occupancy Raw Data'!$B$8:$BE$45,'Occupancy Raw Data'!AK$3,FALSE)</f>
        <v>70.4072790294627</v>
      </c>
      <c r="G10" s="49">
        <f>VLOOKUP($A10,'Occupancy Raw Data'!$B$8:$BE$45,'Occupancy Raw Data'!AL$3,FALSE)</f>
        <v>75.195840554592706</v>
      </c>
      <c r="H10" s="48">
        <f>VLOOKUP($A10,'Occupancy Raw Data'!$B$8:$BE$45,'Occupancy Raw Data'!AN$3,FALSE)</f>
        <v>70.667244367417595</v>
      </c>
      <c r="I10" s="48">
        <f>VLOOKUP($A10,'Occupancy Raw Data'!$B$8:$BE$45,'Occupancy Raw Data'!AO$3,FALSE)</f>
        <v>75.999422299248906</v>
      </c>
      <c r="J10" s="49">
        <f>VLOOKUP($A10,'Occupancy Raw Data'!$B$8:$BE$45,'Occupancy Raw Data'!AP$3,FALSE)</f>
        <v>73.3333333333333</v>
      </c>
      <c r="K10" s="50">
        <f>VLOOKUP($A10,'Occupancy Raw Data'!$B$8:$BE$45,'Occupancy Raw Data'!AR$3,FALSE)</f>
        <v>74.663695634232795</v>
      </c>
      <c r="M10" s="47">
        <f>VLOOKUP($A10,'Occupancy Raw Data'!$B$8:$BE$45,'Occupancy Raw Data'!AT$3,FALSE)</f>
        <v>12.976672813535099</v>
      </c>
      <c r="N10" s="48">
        <f>VLOOKUP($A10,'Occupancy Raw Data'!$B$8:$BE$45,'Occupancy Raw Data'!AU$3,FALSE)</f>
        <v>17.828188405707198</v>
      </c>
      <c r="O10" s="48">
        <f>VLOOKUP($A10,'Occupancy Raw Data'!$B$8:$BE$45,'Occupancy Raw Data'!AV$3,FALSE)</f>
        <v>17.438693384504099</v>
      </c>
      <c r="P10" s="48">
        <f>VLOOKUP($A10,'Occupancy Raw Data'!$B$8:$BE$45,'Occupancy Raw Data'!AW$3,FALSE)</f>
        <v>20.574537327383901</v>
      </c>
      <c r="Q10" s="48">
        <f>VLOOKUP($A10,'Occupancy Raw Data'!$B$8:$BE$45,'Occupancy Raw Data'!AX$3,FALSE)</f>
        <v>13.148485184952699</v>
      </c>
      <c r="R10" s="49">
        <f>VLOOKUP($A10,'Occupancy Raw Data'!$B$8:$BE$45,'Occupancy Raw Data'!AY$3,FALSE)</f>
        <v>16.7223848971678</v>
      </c>
      <c r="S10" s="48">
        <f>VLOOKUP($A10,'Occupancy Raw Data'!$B$8:$BE$45,'Occupancy Raw Data'!BA$3,FALSE)</f>
        <v>2.5108884474931998</v>
      </c>
      <c r="T10" s="48">
        <f>VLOOKUP($A10,'Occupancy Raw Data'!$B$8:$BE$45,'Occupancy Raw Data'!BB$3,FALSE)</f>
        <v>1.8780158119042301</v>
      </c>
      <c r="U10" s="49">
        <f>VLOOKUP($A10,'Occupancy Raw Data'!$B$8:$BE$45,'Occupancy Raw Data'!BC$3,FALSE)</f>
        <v>2.18196943471668</v>
      </c>
      <c r="V10" s="50">
        <f>VLOOKUP($A10,'Occupancy Raw Data'!$B$8:$BE$45,'Occupancy Raw Data'!BE$3,FALSE)</f>
        <v>12.2403477689063</v>
      </c>
      <c r="X10" s="51">
        <f>VLOOKUP($A10,'ADR Raw Data'!$B$6:$BE$43,'ADR Raw Data'!AG$1,FALSE)</f>
        <v>150.30980971510101</v>
      </c>
      <c r="Y10" s="52">
        <f>VLOOKUP($A10,'ADR Raw Data'!$B$6:$BE$43,'ADR Raw Data'!AH$1,FALSE)</f>
        <v>185.63672551252799</v>
      </c>
      <c r="Z10" s="52">
        <f>VLOOKUP($A10,'ADR Raw Data'!$B$6:$BE$43,'ADR Raw Data'!AI$1,FALSE)</f>
        <v>205.94103478977701</v>
      </c>
      <c r="AA10" s="52">
        <f>VLOOKUP($A10,'ADR Raw Data'!$B$6:$BE$43,'ADR Raw Data'!AJ$1,FALSE)</f>
        <v>202.502481708326</v>
      </c>
      <c r="AB10" s="52">
        <f>VLOOKUP($A10,'ADR Raw Data'!$B$6:$BE$43,'ADR Raw Data'!AK$1,FALSE)</f>
        <v>170.283417025641</v>
      </c>
      <c r="AC10" s="53">
        <f>VLOOKUP($A10,'ADR Raw Data'!$B$6:$BE$43,'ADR Raw Data'!AL$1,FALSE)</f>
        <v>186.27109085461399</v>
      </c>
      <c r="AD10" s="52">
        <f>VLOOKUP($A10,'ADR Raw Data'!$B$6:$BE$43,'ADR Raw Data'!AN$1,FALSE)</f>
        <v>143.138194154915</v>
      </c>
      <c r="AE10" s="52">
        <f>VLOOKUP($A10,'ADR Raw Data'!$B$6:$BE$43,'ADR Raw Data'!AO$1,FALSE)</f>
        <v>140.62574284519701</v>
      </c>
      <c r="AF10" s="53">
        <f>VLOOKUP($A10,'ADR Raw Data'!$B$6:$BE$43,'ADR Raw Data'!AP$1,FALSE)</f>
        <v>141.836297463368</v>
      </c>
      <c r="AG10" s="54">
        <f>VLOOKUP($A10,'ADR Raw Data'!$B$6:$BE$43,'ADR Raw Data'!AR$1,FALSE)</f>
        <v>173.801647562727</v>
      </c>
      <c r="AI10" s="47">
        <f>VLOOKUP($A10,'ADR Raw Data'!$B$6:$BE$43,'ADR Raw Data'!AT$1,FALSE)</f>
        <v>5.5973549958492699</v>
      </c>
      <c r="AJ10" s="48">
        <f>VLOOKUP($A10,'ADR Raw Data'!$B$6:$BE$43,'ADR Raw Data'!AU$1,FALSE)</f>
        <v>9.8699548707414504</v>
      </c>
      <c r="AK10" s="48">
        <f>VLOOKUP($A10,'ADR Raw Data'!$B$6:$BE$43,'ADR Raw Data'!AV$1,FALSE)</f>
        <v>13.4498972329095</v>
      </c>
      <c r="AL10" s="48">
        <f>VLOOKUP($A10,'ADR Raw Data'!$B$6:$BE$43,'ADR Raw Data'!AW$1,FALSE)</f>
        <v>13.534447160923399</v>
      </c>
      <c r="AM10" s="48">
        <f>VLOOKUP($A10,'ADR Raw Data'!$B$6:$BE$43,'ADR Raw Data'!AX$1,FALSE)</f>
        <v>8.8575248627055192</v>
      </c>
      <c r="AN10" s="49">
        <f>VLOOKUP($A10,'ADR Raw Data'!$B$6:$BE$43,'ADR Raw Data'!AY$1,FALSE)</f>
        <v>11.164239455499301</v>
      </c>
      <c r="AO10" s="48">
        <f>VLOOKUP($A10,'ADR Raw Data'!$B$6:$BE$43,'ADR Raw Data'!BA$1,FALSE)</f>
        <v>6.8731455125194696</v>
      </c>
      <c r="AP10" s="48">
        <f>VLOOKUP($A10,'ADR Raw Data'!$B$6:$BE$43,'ADR Raw Data'!BB$1,FALSE)</f>
        <v>4.75847082826433</v>
      </c>
      <c r="AQ10" s="49">
        <f>VLOOKUP($A10,'ADR Raw Data'!$B$6:$BE$43,'ADR Raw Data'!BC$1,FALSE)</f>
        <v>5.7757936352697001</v>
      </c>
      <c r="AR10" s="50">
        <f>VLOOKUP($A10,'ADR Raw Data'!$B$6:$BE$43,'ADR Raw Data'!BE$1,FALSE)</f>
        <v>10.5284339859603</v>
      </c>
      <c r="AT10" s="51">
        <f>VLOOKUP($A10,'RevPAR Raw Data'!$B$6:$BE$43,'RevPAR Raw Data'!AG$1,FALSE)</f>
        <v>82.140707394569603</v>
      </c>
      <c r="AU10" s="52">
        <f>VLOOKUP($A10,'RevPAR Raw Data'!$B$6:$BE$43,'RevPAR Raw Data'!AH$1,FALSE)</f>
        <v>141.23834055459201</v>
      </c>
      <c r="AV10" s="52">
        <f>VLOOKUP($A10,'RevPAR Raw Data'!$B$6:$BE$43,'RevPAR Raw Data'!AI$1,FALSE)</f>
        <v>180.39173541305601</v>
      </c>
      <c r="AW10" s="52">
        <f>VLOOKUP($A10,'RevPAR Raw Data'!$B$6:$BE$43,'RevPAR Raw Data'!AJ$1,FALSE)</f>
        <v>176.677858463316</v>
      </c>
      <c r="AX10" s="52">
        <f>VLOOKUP($A10,'RevPAR Raw Data'!$B$6:$BE$43,'RevPAR Raw Data'!AK$1,FALSE)</f>
        <v>119.891920566146</v>
      </c>
      <c r="AY10" s="53">
        <f>VLOOKUP($A10,'RevPAR Raw Data'!$B$6:$BE$43,'RevPAR Raw Data'!AL$1,FALSE)</f>
        <v>140.06811247833599</v>
      </c>
      <c r="AZ10" s="52">
        <f>VLOOKUP($A10,'RevPAR Raw Data'!$B$6:$BE$43,'RevPAR Raw Data'!AN$1,FALSE)</f>
        <v>101.15181744656201</v>
      </c>
      <c r="BA10" s="52">
        <f>VLOOKUP($A10,'RevPAR Raw Data'!$B$6:$BE$43,'RevPAR Raw Data'!AO$1,FALSE)</f>
        <v>106.87475216637699</v>
      </c>
      <c r="BB10" s="53">
        <f>VLOOKUP($A10,'RevPAR Raw Data'!$B$6:$BE$43,'RevPAR Raw Data'!AP$1,FALSE)</f>
        <v>104.01328480647</v>
      </c>
      <c r="BC10" s="54">
        <f>VLOOKUP($A10,'RevPAR Raw Data'!$B$6:$BE$43,'RevPAR Raw Data'!AR$1,FALSE)</f>
        <v>129.766733143517</v>
      </c>
      <c r="BE10" s="47">
        <f>VLOOKUP($A10,'RevPAR Raw Data'!$B$6:$BE$43,'RevPAR Raw Data'!AT$1,FALSE)</f>
        <v>19.3003782534078</v>
      </c>
      <c r="BF10" s="48">
        <f>VLOOKUP($A10,'RevPAR Raw Data'!$B$6:$BE$43,'RevPAR Raw Data'!AU$1,FALSE)</f>
        <v>29.4577774263627</v>
      </c>
      <c r="BG10" s="48">
        <f>VLOOKUP($A10,'RevPAR Raw Data'!$B$6:$BE$43,'RevPAR Raw Data'!AV$1,FALSE)</f>
        <v>33.234076956391597</v>
      </c>
      <c r="BH10" s="48">
        <f>VLOOKUP($A10,'RevPAR Raw Data'!$B$6:$BE$43,'RevPAR Raw Data'!AW$1,FALSE)</f>
        <v>36.893634371486598</v>
      </c>
      <c r="BI10" s="48">
        <f>VLOOKUP($A10,'RevPAR Raw Data'!$B$6:$BE$43,'RevPAR Raw Data'!AX$1,FALSE)</f>
        <v>23.170640391984598</v>
      </c>
      <c r="BJ10" s="49">
        <f>VLOOKUP($A10,'RevPAR Raw Data'!$B$6:$BE$43,'RevPAR Raw Data'!AY$1,FALSE)</f>
        <v>29.753551445257202</v>
      </c>
      <c r="BK10" s="48">
        <f>VLOOKUP($A10,'RevPAR Raw Data'!$B$6:$BE$43,'RevPAR Raw Data'!BA$1,FALSE)</f>
        <v>9.5566109766659206</v>
      </c>
      <c r="BL10" s="48">
        <f>VLOOKUP($A10,'RevPAR Raw Data'!$B$6:$BE$43,'RevPAR Raw Data'!BB$1,FALSE)</f>
        <v>6.7258514747282199</v>
      </c>
      <c r="BM10" s="49">
        <f>VLOOKUP($A10,'RevPAR Raw Data'!$B$6:$BE$43,'RevPAR Raw Data'!BC$1,FALSE)</f>
        <v>8.0837891217202795</v>
      </c>
      <c r="BN10" s="50">
        <f>VLOOKUP($A10,'RevPAR Raw Data'!$B$6:$BE$43,'RevPAR Raw Data'!BE$1,FALSE)</f>
        <v>24.0574986893679</v>
      </c>
    </row>
    <row r="11" spans="1:66" x14ac:dyDescent="0.45">
      <c r="A11" s="63" t="s">
        <v>24</v>
      </c>
      <c r="B11" s="47">
        <f>VLOOKUP($A11,'Occupancy Raw Data'!$B$8:$BE$45,'Occupancy Raw Data'!AG$3,FALSE)</f>
        <v>50.432060112711298</v>
      </c>
      <c r="C11" s="48">
        <f>VLOOKUP($A11,'Occupancy Raw Data'!$B$8:$BE$45,'Occupancy Raw Data'!AH$3,FALSE)</f>
        <v>65.150281778334303</v>
      </c>
      <c r="D11" s="48">
        <f>VLOOKUP($A11,'Occupancy Raw Data'!$B$8:$BE$45,'Occupancy Raw Data'!AI$3,FALSE)</f>
        <v>71.296180338133993</v>
      </c>
      <c r="E11" s="48">
        <f>VLOOKUP($A11,'Occupancy Raw Data'!$B$8:$BE$45,'Occupancy Raw Data'!AJ$3,FALSE)</f>
        <v>69.984345648090098</v>
      </c>
      <c r="F11" s="48">
        <f>VLOOKUP($A11,'Occupancy Raw Data'!$B$8:$BE$45,'Occupancy Raw Data'!AK$3,FALSE)</f>
        <v>65.613650594865305</v>
      </c>
      <c r="G11" s="49">
        <f>VLOOKUP($A11,'Occupancy Raw Data'!$B$8:$BE$45,'Occupancy Raw Data'!AL$3,FALSE)</f>
        <v>64.495303694426994</v>
      </c>
      <c r="H11" s="48">
        <f>VLOOKUP($A11,'Occupancy Raw Data'!$B$8:$BE$45,'Occupancy Raw Data'!AN$3,FALSE)</f>
        <v>74.088916718847798</v>
      </c>
      <c r="I11" s="48">
        <f>VLOOKUP($A11,'Occupancy Raw Data'!$B$8:$BE$45,'Occupancy Raw Data'!AO$3,FALSE)</f>
        <v>79.023168440826495</v>
      </c>
      <c r="J11" s="49">
        <f>VLOOKUP($A11,'Occupancy Raw Data'!$B$8:$BE$45,'Occupancy Raw Data'!AP$3,FALSE)</f>
        <v>76.556042579837097</v>
      </c>
      <c r="K11" s="50">
        <f>VLOOKUP($A11,'Occupancy Raw Data'!$B$8:$BE$45,'Occupancy Raw Data'!AR$3,FALSE)</f>
        <v>67.941229090258503</v>
      </c>
      <c r="M11" s="47">
        <f>VLOOKUP($A11,'Occupancy Raw Data'!$B$8:$BE$45,'Occupancy Raw Data'!AT$3,FALSE)</f>
        <v>-7.4952256652186104</v>
      </c>
      <c r="N11" s="48">
        <f>VLOOKUP($A11,'Occupancy Raw Data'!$B$8:$BE$45,'Occupancy Raw Data'!AU$3,FALSE)</f>
        <v>-0.89776154665304997</v>
      </c>
      <c r="O11" s="48">
        <f>VLOOKUP($A11,'Occupancy Raw Data'!$B$8:$BE$45,'Occupancy Raw Data'!AV$3,FALSE)</f>
        <v>2.6688615873952002</v>
      </c>
      <c r="P11" s="48">
        <f>VLOOKUP($A11,'Occupancy Raw Data'!$B$8:$BE$45,'Occupancy Raw Data'!AW$3,FALSE)</f>
        <v>-1.0839559045943901</v>
      </c>
      <c r="Q11" s="48">
        <f>VLOOKUP($A11,'Occupancy Raw Data'!$B$8:$BE$45,'Occupancy Raw Data'!AX$3,FALSE)</f>
        <v>-5.4701315614109403</v>
      </c>
      <c r="R11" s="49">
        <f>VLOOKUP($A11,'Occupancy Raw Data'!$B$8:$BE$45,'Occupancy Raw Data'!AY$3,FALSE)</f>
        <v>-2.2393781721863499</v>
      </c>
      <c r="S11" s="48">
        <f>VLOOKUP($A11,'Occupancy Raw Data'!$B$8:$BE$45,'Occupancy Raw Data'!BA$3,FALSE)</f>
        <v>-7.5964465561576704</v>
      </c>
      <c r="T11" s="48">
        <f>VLOOKUP($A11,'Occupancy Raw Data'!$B$8:$BE$45,'Occupancy Raw Data'!BB$3,FALSE)</f>
        <v>-6.4818552822956104</v>
      </c>
      <c r="U11" s="49">
        <f>VLOOKUP($A11,'Occupancy Raw Data'!$B$8:$BE$45,'Occupancy Raw Data'!BC$3,FALSE)</f>
        <v>-7.0245294202178004</v>
      </c>
      <c r="V11" s="50">
        <f>VLOOKUP($A11,'Occupancy Raw Data'!$B$8:$BE$45,'Occupancy Raw Data'!BE$3,FALSE)</f>
        <v>-3.8328055048120802</v>
      </c>
      <c r="X11" s="51">
        <f>VLOOKUP($A11,'ADR Raw Data'!$B$6:$BE$43,'ADR Raw Data'!AG$1,FALSE)</f>
        <v>136.558912341693</v>
      </c>
      <c r="Y11" s="52">
        <f>VLOOKUP($A11,'ADR Raw Data'!$B$6:$BE$43,'ADR Raw Data'!AH$1,FALSE)</f>
        <v>144.732532558027</v>
      </c>
      <c r="Z11" s="52">
        <f>VLOOKUP($A11,'ADR Raw Data'!$B$6:$BE$43,'ADR Raw Data'!AI$1,FALSE)</f>
        <v>153.46685007904401</v>
      </c>
      <c r="AA11" s="52">
        <f>VLOOKUP($A11,'ADR Raw Data'!$B$6:$BE$43,'ADR Raw Data'!AJ$1,FALSE)</f>
        <v>155.43936384377901</v>
      </c>
      <c r="AB11" s="52">
        <f>VLOOKUP($A11,'ADR Raw Data'!$B$6:$BE$43,'ADR Raw Data'!AK$1,FALSE)</f>
        <v>150.37287398005401</v>
      </c>
      <c r="AC11" s="53">
        <f>VLOOKUP($A11,'ADR Raw Data'!$B$6:$BE$43,'ADR Raw Data'!AL$1,FALSE)</f>
        <v>148.85656909290299</v>
      </c>
      <c r="AD11" s="52">
        <f>VLOOKUP($A11,'ADR Raw Data'!$B$6:$BE$43,'ADR Raw Data'!AN$1,FALSE)</f>
        <v>161.583269100743</v>
      </c>
      <c r="AE11" s="52">
        <f>VLOOKUP($A11,'ADR Raw Data'!$B$6:$BE$43,'ADR Raw Data'!AO$1,FALSE)</f>
        <v>169.07682527733701</v>
      </c>
      <c r="AF11" s="53">
        <f>VLOOKUP($A11,'ADR Raw Data'!$B$6:$BE$43,'ADR Raw Data'!AP$1,FALSE)</f>
        <v>165.45079236872201</v>
      </c>
      <c r="AG11" s="54">
        <f>VLOOKUP($A11,'ADR Raw Data'!$B$6:$BE$43,'ADR Raw Data'!AR$1,FALSE)</f>
        <v>154.198951370282</v>
      </c>
      <c r="AI11" s="47">
        <f>VLOOKUP($A11,'ADR Raw Data'!$B$6:$BE$43,'ADR Raw Data'!AT$1,FALSE)</f>
        <v>15.181251549721599</v>
      </c>
      <c r="AJ11" s="48">
        <f>VLOOKUP($A11,'ADR Raw Data'!$B$6:$BE$43,'ADR Raw Data'!AU$1,FALSE)</f>
        <v>20.0534632966144</v>
      </c>
      <c r="AK11" s="48">
        <f>VLOOKUP($A11,'ADR Raw Data'!$B$6:$BE$43,'ADR Raw Data'!AV$1,FALSE)</f>
        <v>23.255958971901801</v>
      </c>
      <c r="AL11" s="48">
        <f>VLOOKUP($A11,'ADR Raw Data'!$B$6:$BE$43,'ADR Raw Data'!AW$1,FALSE)</f>
        <v>23.696390266283601</v>
      </c>
      <c r="AM11" s="48">
        <f>VLOOKUP($A11,'ADR Raw Data'!$B$6:$BE$43,'ADR Raw Data'!AX$1,FALSE)</f>
        <v>15.52348696746</v>
      </c>
      <c r="AN11" s="49">
        <f>VLOOKUP($A11,'ADR Raw Data'!$B$6:$BE$43,'ADR Raw Data'!AY$1,FALSE)</f>
        <v>19.875252837060501</v>
      </c>
      <c r="AO11" s="48">
        <f>VLOOKUP($A11,'ADR Raw Data'!$B$6:$BE$43,'ADR Raw Data'!BA$1,FALSE)</f>
        <v>5.5389340579031803</v>
      </c>
      <c r="AP11" s="48">
        <f>VLOOKUP($A11,'ADR Raw Data'!$B$6:$BE$43,'ADR Raw Data'!BB$1,FALSE)</f>
        <v>6.5614051623126901</v>
      </c>
      <c r="AQ11" s="49">
        <f>VLOOKUP($A11,'ADR Raw Data'!$B$6:$BE$43,'ADR Raw Data'!BC$1,FALSE)</f>
        <v>6.0870847252453997</v>
      </c>
      <c r="AR11" s="50">
        <f>VLOOKUP($A11,'ADR Raw Data'!$B$6:$BE$43,'ADR Raw Data'!BE$1,FALSE)</f>
        <v>14.425534044479701</v>
      </c>
      <c r="AT11" s="51">
        <f>VLOOKUP($A11,'RevPAR Raw Data'!$B$6:$BE$43,'RevPAR Raw Data'!AG$1,FALSE)</f>
        <v>68.869472761427602</v>
      </c>
      <c r="AU11" s="52">
        <f>VLOOKUP($A11,'RevPAR Raw Data'!$B$6:$BE$43,'RevPAR Raw Data'!AH$1,FALSE)</f>
        <v>94.293652786474595</v>
      </c>
      <c r="AV11" s="52">
        <f>VLOOKUP($A11,'RevPAR Raw Data'!$B$6:$BE$43,'RevPAR Raw Data'!AI$1,FALSE)</f>
        <v>109.416002191609</v>
      </c>
      <c r="AW11" s="52">
        <f>VLOOKUP($A11,'RevPAR Raw Data'!$B$6:$BE$43,'RevPAR Raw Data'!AJ$1,FALSE)</f>
        <v>108.783221665623</v>
      </c>
      <c r="AX11" s="52">
        <f>VLOOKUP($A11,'RevPAR Raw Data'!$B$6:$BE$43,'RevPAR Raw Data'!AK$1,FALSE)</f>
        <v>98.6651321227301</v>
      </c>
      <c r="AY11" s="53">
        <f>VLOOKUP($A11,'RevPAR Raw Data'!$B$6:$BE$43,'RevPAR Raw Data'!AL$1,FALSE)</f>
        <v>96.005496305572905</v>
      </c>
      <c r="AZ11" s="52">
        <f>VLOOKUP($A11,'RevPAR Raw Data'!$B$6:$BE$43,'RevPAR Raw Data'!AN$1,FALSE)</f>
        <v>119.71529367564101</v>
      </c>
      <c r="BA11" s="52">
        <f>VLOOKUP($A11,'RevPAR Raw Data'!$B$6:$BE$43,'RevPAR Raw Data'!AO$1,FALSE)</f>
        <v>133.609864433312</v>
      </c>
      <c r="BB11" s="53">
        <f>VLOOKUP($A11,'RevPAR Raw Data'!$B$6:$BE$43,'RevPAR Raw Data'!AP$1,FALSE)</f>
        <v>126.66257905447701</v>
      </c>
      <c r="BC11" s="54">
        <f>VLOOKUP($A11,'RevPAR Raw Data'!$B$6:$BE$43,'RevPAR Raw Data'!AR$1,FALSE)</f>
        <v>104.76466280525899</v>
      </c>
      <c r="BE11" s="47">
        <f>VLOOKUP($A11,'RevPAR Raw Data'!$B$6:$BE$43,'RevPAR Raw Data'!AT$1,FALSE)</f>
        <v>6.5481568220468898</v>
      </c>
      <c r="BF11" s="48">
        <f>VLOOKUP($A11,'RevPAR Raw Data'!$B$6:$BE$43,'RevPAR Raw Data'!AU$1,FALSE)</f>
        <v>18.975669467712201</v>
      </c>
      <c r="BG11" s="48">
        <f>VLOOKUP($A11,'RevPAR Raw Data'!$B$6:$BE$43,'RevPAR Raw Data'!AV$1,FALSE)</f>
        <v>26.545489915078502</v>
      </c>
      <c r="BH11" s="48">
        <f>VLOOKUP($A11,'RevPAR Raw Data'!$B$6:$BE$43,'RevPAR Raw Data'!AW$1,FALSE)</f>
        <v>22.355575940222099</v>
      </c>
      <c r="BI11" s="48">
        <f>VLOOKUP($A11,'RevPAR Raw Data'!$B$6:$BE$43,'RevPAR Raw Data'!AX$1,FALSE)</f>
        <v>9.2042002460105401</v>
      </c>
      <c r="BJ11" s="49">
        <f>VLOOKUP($A11,'RevPAR Raw Data'!$B$6:$BE$43,'RevPAR Raw Data'!AY$1,FALSE)</f>
        <v>17.190792591174201</v>
      </c>
      <c r="BK11" s="48">
        <f>VLOOKUP($A11,'RevPAR Raw Data'!$B$6:$BE$43,'RevPAR Raw Data'!BA$1,FALSE)</f>
        <v>-2.4782746637439201</v>
      </c>
      <c r="BL11" s="48">
        <f>VLOOKUP($A11,'RevPAR Raw Data'!$B$6:$BE$43,'RevPAR Raw Data'!BB$1,FALSE)</f>
        <v>-0.34575090708910899</v>
      </c>
      <c r="BM11" s="49">
        <f>VLOOKUP($A11,'RevPAR Raw Data'!$B$6:$BE$43,'RevPAR Raw Data'!BC$1,FALSE)</f>
        <v>-1.36503375233084</v>
      </c>
      <c r="BN11" s="50">
        <f>VLOOKUP($A11,'RevPAR Raw Data'!$B$6:$BE$43,'RevPAR Raw Data'!BE$1,FALSE)</f>
        <v>10.0398258767123</v>
      </c>
    </row>
    <row r="12" spans="1:66" x14ac:dyDescent="0.45">
      <c r="A12" s="63" t="s">
        <v>27</v>
      </c>
      <c r="B12" s="47">
        <f>VLOOKUP($A12,'Occupancy Raw Data'!$B$8:$BE$45,'Occupancy Raw Data'!AG$3,FALSE)</f>
        <v>54.374778604321598</v>
      </c>
      <c r="C12" s="48">
        <f>VLOOKUP($A12,'Occupancy Raw Data'!$B$8:$BE$45,'Occupancy Raw Data'!AH$3,FALSE)</f>
        <v>61.046168378793197</v>
      </c>
      <c r="D12" s="48">
        <f>VLOOKUP($A12,'Occupancy Raw Data'!$B$8:$BE$45,'Occupancy Raw Data'!AI$3,FALSE)</f>
        <v>65.716141220923305</v>
      </c>
      <c r="E12" s="48">
        <f>VLOOKUP($A12,'Occupancy Raw Data'!$B$8:$BE$45,'Occupancy Raw Data'!AJ$3,FALSE)</f>
        <v>67.676230959971605</v>
      </c>
      <c r="F12" s="48">
        <f>VLOOKUP($A12,'Occupancy Raw Data'!$B$8:$BE$45,'Occupancy Raw Data'!AK$3,FALSE)</f>
        <v>67.035659463927203</v>
      </c>
      <c r="G12" s="49">
        <f>VLOOKUP($A12,'Occupancy Raw Data'!$B$8:$BE$45,'Occupancy Raw Data'!AL$3,FALSE)</f>
        <v>63.169795725587399</v>
      </c>
      <c r="H12" s="48">
        <f>VLOOKUP($A12,'Occupancy Raw Data'!$B$8:$BE$45,'Occupancy Raw Data'!AN$3,FALSE)</f>
        <v>73.281969535954602</v>
      </c>
      <c r="I12" s="48">
        <f>VLOOKUP($A12,'Occupancy Raw Data'!$B$8:$BE$45,'Occupancy Raw Data'!AO$3,FALSE)</f>
        <v>74.397803754870694</v>
      </c>
      <c r="J12" s="49">
        <f>VLOOKUP($A12,'Occupancy Raw Data'!$B$8:$BE$45,'Occupancy Raw Data'!AP$3,FALSE)</f>
        <v>73.839886645412605</v>
      </c>
      <c r="K12" s="50">
        <f>VLOOKUP($A12,'Occupancy Raw Data'!$B$8:$BE$45,'Occupancy Raw Data'!AR$3,FALSE)</f>
        <v>66.218393131251702</v>
      </c>
      <c r="M12" s="47">
        <f>VLOOKUP($A12,'Occupancy Raw Data'!$B$8:$BE$45,'Occupancy Raw Data'!AT$3,FALSE)</f>
        <v>-3.75652585844839</v>
      </c>
      <c r="N12" s="48">
        <f>VLOOKUP($A12,'Occupancy Raw Data'!$B$8:$BE$45,'Occupancy Raw Data'!AU$3,FALSE)</f>
        <v>-3.28673486671082</v>
      </c>
      <c r="O12" s="48">
        <f>VLOOKUP($A12,'Occupancy Raw Data'!$B$8:$BE$45,'Occupancy Raw Data'!AV$3,FALSE)</f>
        <v>0.115895247228033</v>
      </c>
      <c r="P12" s="48">
        <f>VLOOKUP($A12,'Occupancy Raw Data'!$B$8:$BE$45,'Occupancy Raw Data'!AW$3,FALSE)</f>
        <v>-0.63852543245289695</v>
      </c>
      <c r="Q12" s="48">
        <f>VLOOKUP($A12,'Occupancy Raw Data'!$B$8:$BE$45,'Occupancy Raw Data'!AX$3,FALSE)</f>
        <v>-0.38906843762482801</v>
      </c>
      <c r="R12" s="49">
        <f>VLOOKUP($A12,'Occupancy Raw Data'!$B$8:$BE$45,'Occupancy Raw Data'!AY$3,FALSE)</f>
        <v>-1.5023728334793001</v>
      </c>
      <c r="S12" s="48">
        <f>VLOOKUP($A12,'Occupancy Raw Data'!$B$8:$BE$45,'Occupancy Raw Data'!BA$3,FALSE)</f>
        <v>-3.7791763114343602</v>
      </c>
      <c r="T12" s="48">
        <f>VLOOKUP($A12,'Occupancy Raw Data'!$B$8:$BE$45,'Occupancy Raw Data'!BB$3,FALSE)</f>
        <v>-5.8530023337669403</v>
      </c>
      <c r="U12" s="49">
        <f>VLOOKUP($A12,'Occupancy Raw Data'!$B$8:$BE$45,'Occupancy Raw Data'!BC$3,FALSE)</f>
        <v>-4.8352183299139897</v>
      </c>
      <c r="V12" s="50">
        <f>VLOOKUP($A12,'Occupancy Raw Data'!$B$8:$BE$45,'Occupancy Raw Data'!BE$3,FALSE)</f>
        <v>-2.5892739751990601</v>
      </c>
      <c r="X12" s="51">
        <f>VLOOKUP($A12,'ADR Raw Data'!$B$6:$BE$43,'ADR Raw Data'!AG$1,FALSE)</f>
        <v>93.545645494028193</v>
      </c>
      <c r="Y12" s="52">
        <f>VLOOKUP($A12,'ADR Raw Data'!$B$6:$BE$43,'ADR Raw Data'!AH$1,FALSE)</f>
        <v>98.145205512572502</v>
      </c>
      <c r="Z12" s="52">
        <f>VLOOKUP($A12,'ADR Raw Data'!$B$6:$BE$43,'ADR Raw Data'!AI$1,FALSE)</f>
        <v>100.677117060461</v>
      </c>
      <c r="AA12" s="52">
        <f>VLOOKUP($A12,'ADR Raw Data'!$B$6:$BE$43,'ADR Raw Data'!AJ$1,FALSE)</f>
        <v>101.007217569571</v>
      </c>
      <c r="AB12" s="52">
        <f>VLOOKUP($A12,'ADR Raw Data'!$B$6:$BE$43,'ADR Raw Data'!AK$1,FALSE)</f>
        <v>100.092247126689</v>
      </c>
      <c r="AC12" s="53">
        <f>VLOOKUP($A12,'ADR Raw Data'!$B$6:$BE$43,'ADR Raw Data'!AL$1,FALSE)</f>
        <v>98.906641588081897</v>
      </c>
      <c r="AD12" s="52">
        <f>VLOOKUP($A12,'ADR Raw Data'!$B$6:$BE$43,'ADR Raw Data'!AN$1,FALSE)</f>
        <v>112.316354078549</v>
      </c>
      <c r="AE12" s="52">
        <f>VLOOKUP($A12,'ADR Raw Data'!$B$6:$BE$43,'ADR Raw Data'!AO$1,FALSE)</f>
        <v>113.82093957068599</v>
      </c>
      <c r="AF12" s="53">
        <f>VLOOKUP($A12,'ADR Raw Data'!$B$6:$BE$43,'ADR Raw Data'!AP$1,FALSE)</f>
        <v>113.074330974654</v>
      </c>
      <c r="AG12" s="54">
        <f>VLOOKUP($A12,'ADR Raw Data'!$B$6:$BE$43,'ADR Raw Data'!AR$1,FALSE)</f>
        <v>103.420452539404</v>
      </c>
      <c r="AI12" s="47">
        <f>VLOOKUP($A12,'ADR Raw Data'!$B$6:$BE$43,'ADR Raw Data'!AT$1,FALSE)</f>
        <v>3.0062437301108198</v>
      </c>
      <c r="AJ12" s="48">
        <f>VLOOKUP($A12,'ADR Raw Data'!$B$6:$BE$43,'ADR Raw Data'!AU$1,FALSE)</f>
        <v>4.5700495658013001</v>
      </c>
      <c r="AK12" s="48">
        <f>VLOOKUP($A12,'ADR Raw Data'!$B$6:$BE$43,'ADR Raw Data'!AV$1,FALSE)</f>
        <v>4.4229199354021</v>
      </c>
      <c r="AL12" s="48">
        <f>VLOOKUP($A12,'ADR Raw Data'!$B$6:$BE$43,'ADR Raw Data'!AW$1,FALSE)</f>
        <v>4.5785141396780897</v>
      </c>
      <c r="AM12" s="48">
        <f>VLOOKUP($A12,'ADR Raw Data'!$B$6:$BE$43,'ADR Raw Data'!AX$1,FALSE)</f>
        <v>4.3657668413122002</v>
      </c>
      <c r="AN12" s="49">
        <f>VLOOKUP($A12,'ADR Raw Data'!$B$6:$BE$43,'ADR Raw Data'!AY$1,FALSE)</f>
        <v>4.2731468420245804</v>
      </c>
      <c r="AO12" s="48">
        <f>VLOOKUP($A12,'ADR Raw Data'!$B$6:$BE$43,'ADR Raw Data'!BA$1,FALSE)</f>
        <v>3.8462788118887099</v>
      </c>
      <c r="AP12" s="48">
        <f>VLOOKUP($A12,'ADR Raw Data'!$B$6:$BE$43,'ADR Raw Data'!BB$1,FALSE)</f>
        <v>3.5702916279605801</v>
      </c>
      <c r="AQ12" s="49">
        <f>VLOOKUP($A12,'ADR Raw Data'!$B$6:$BE$43,'ADR Raw Data'!BC$1,FALSE)</f>
        <v>3.69712368067401</v>
      </c>
      <c r="AR12" s="50">
        <f>VLOOKUP($A12,'ADR Raw Data'!$B$6:$BE$43,'ADR Raw Data'!BE$1,FALSE)</f>
        <v>3.9601546383372099</v>
      </c>
      <c r="AT12" s="51">
        <f>VLOOKUP($A12,'RevPAR Raw Data'!$B$6:$BE$43,'RevPAR Raw Data'!AG$1,FALSE)</f>
        <v>50.865237631361403</v>
      </c>
      <c r="AU12" s="52">
        <f>VLOOKUP($A12,'RevPAR Raw Data'!$B$6:$BE$43,'RevPAR Raw Data'!AH$1,FALSE)</f>
        <v>59.913887412917603</v>
      </c>
      <c r="AV12" s="52">
        <f>VLOOKUP($A12,'RevPAR Raw Data'!$B$6:$BE$43,'RevPAR Raw Data'!AI$1,FALSE)</f>
        <v>66.1611164246073</v>
      </c>
      <c r="AW12" s="52">
        <f>VLOOKUP($A12,'RevPAR Raw Data'!$B$6:$BE$43,'RevPAR Raw Data'!AJ$1,FALSE)</f>
        <v>68.357877848624298</v>
      </c>
      <c r="AX12" s="52">
        <f>VLOOKUP($A12,'RevPAR Raw Data'!$B$6:$BE$43,'RevPAR Raw Data'!AK$1,FALSE)</f>
        <v>67.097497933640298</v>
      </c>
      <c r="AY12" s="53">
        <f>VLOOKUP($A12,'RevPAR Raw Data'!$B$6:$BE$43,'RevPAR Raw Data'!AL$1,FALSE)</f>
        <v>62.479123450230198</v>
      </c>
      <c r="AZ12" s="52">
        <f>VLOOKUP($A12,'RevPAR Raw Data'!$B$6:$BE$43,'RevPAR Raw Data'!AN$1,FALSE)</f>
        <v>82.307636379737801</v>
      </c>
      <c r="BA12" s="52">
        <f>VLOOKUP($A12,'RevPAR Raw Data'!$B$6:$BE$43,'RevPAR Raw Data'!AO$1,FALSE)</f>
        <v>84.680279253748907</v>
      </c>
      <c r="BB12" s="53">
        <f>VLOOKUP($A12,'RevPAR Raw Data'!$B$6:$BE$43,'RevPAR Raw Data'!AP$1,FALSE)</f>
        <v>83.493957816743404</v>
      </c>
      <c r="BC12" s="54">
        <f>VLOOKUP($A12,'RevPAR Raw Data'!$B$6:$BE$43,'RevPAR Raw Data'!AR$1,FALSE)</f>
        <v>68.483361840662496</v>
      </c>
      <c r="BE12" s="47">
        <f>VLOOKUP($A12,'RevPAR Raw Data'!$B$6:$BE$43,'RevPAR Raw Data'!AT$1,FALSE)</f>
        <v>-0.86321245142717395</v>
      </c>
      <c r="BF12" s="48">
        <f>VLOOKUP($A12,'RevPAR Raw Data'!$B$6:$BE$43,'RevPAR Raw Data'!AU$1,FALSE)</f>
        <v>1.1331092865853201</v>
      </c>
      <c r="BG12" s="48">
        <f>VLOOKUP($A12,'RevPAR Raw Data'!$B$6:$BE$43,'RevPAR Raw Data'!AV$1,FALSE)</f>
        <v>4.5439411366239701</v>
      </c>
      <c r="BH12" s="48">
        <f>VLOOKUP($A12,'RevPAR Raw Data'!$B$6:$BE$43,'RevPAR Raw Data'!AW$1,FALSE)</f>
        <v>3.91075373001489</v>
      </c>
      <c r="BI12" s="48">
        <f>VLOOKUP($A12,'RevPAR Raw Data'!$B$6:$BE$43,'RevPAR Raw Data'!AX$1,FALSE)</f>
        <v>3.9597125828475299</v>
      </c>
      <c r="BJ12" s="49">
        <f>VLOOKUP($A12,'RevPAR Raw Data'!$B$6:$BE$43,'RevPAR Raw Data'!AY$1,FALSE)</f>
        <v>2.7065754112560199</v>
      </c>
      <c r="BK12" s="48">
        <f>VLOOKUP($A12,'RevPAR Raw Data'!$B$6:$BE$43,'RevPAR Raw Data'!BA$1,FALSE)</f>
        <v>-7.8255157276268306E-2</v>
      </c>
      <c r="BL12" s="48">
        <f>VLOOKUP($A12,'RevPAR Raw Data'!$B$6:$BE$43,'RevPAR Raw Data'!BB$1,FALSE)</f>
        <v>-2.4916799581131701</v>
      </c>
      <c r="BM12" s="49">
        <f>VLOOKUP($A12,'RevPAR Raw Data'!$B$6:$BE$43,'RevPAR Raw Data'!BC$1,FALSE)</f>
        <v>-1.31685865112752</v>
      </c>
      <c r="BN12" s="50">
        <f>VLOOKUP($A12,'RevPAR Raw Data'!$B$6:$BE$43,'RevPAR Raw Data'!BE$1,FALSE)</f>
        <v>1.2683414097100401</v>
      </c>
    </row>
    <row r="13" spans="1:66" x14ac:dyDescent="0.45">
      <c r="A13" s="63" t="s">
        <v>90</v>
      </c>
      <c r="B13" s="47">
        <f>VLOOKUP($A13,'Occupancy Raw Data'!$B$8:$BE$45,'Occupancy Raw Data'!AG$3,FALSE)</f>
        <v>60.8328590400303</v>
      </c>
      <c r="C13" s="48">
        <f>VLOOKUP($A13,'Occupancy Raw Data'!$B$8:$BE$45,'Occupancy Raw Data'!AH$3,FALSE)</f>
        <v>78.467084044773202</v>
      </c>
      <c r="D13" s="48">
        <f>VLOOKUP($A13,'Occupancy Raw Data'!$B$8:$BE$45,'Occupancy Raw Data'!AI$3,FALSE)</f>
        <v>87.730032251944607</v>
      </c>
      <c r="E13" s="48">
        <f>VLOOKUP($A13,'Occupancy Raw Data'!$B$8:$BE$45,'Occupancy Raw Data'!AJ$3,FALSE)</f>
        <v>86.515841396319402</v>
      </c>
      <c r="F13" s="48">
        <f>VLOOKUP($A13,'Occupancy Raw Data'!$B$8:$BE$45,'Occupancy Raw Data'!AK$3,FALSE)</f>
        <v>74.063270726617304</v>
      </c>
      <c r="G13" s="49">
        <f>VLOOKUP($A13,'Occupancy Raw Data'!$B$8:$BE$45,'Occupancy Raw Data'!AL$3,FALSE)</f>
        <v>77.521817491937</v>
      </c>
      <c r="H13" s="48">
        <f>VLOOKUP($A13,'Occupancy Raw Data'!$B$8:$BE$45,'Occupancy Raw Data'!AN$3,FALSE)</f>
        <v>75.604723961297594</v>
      </c>
      <c r="I13" s="48">
        <f>VLOOKUP($A13,'Occupancy Raw Data'!$B$8:$BE$45,'Occupancy Raw Data'!AO$3,FALSE)</f>
        <v>77.9169038133181</v>
      </c>
      <c r="J13" s="49">
        <f>VLOOKUP($A13,'Occupancy Raw Data'!$B$8:$BE$45,'Occupancy Raw Data'!AP$3,FALSE)</f>
        <v>76.760813887307904</v>
      </c>
      <c r="K13" s="50">
        <f>VLOOKUP($A13,'Occupancy Raw Data'!$B$8:$BE$45,'Occupancy Raw Data'!AR$3,FALSE)</f>
        <v>77.304387890614393</v>
      </c>
      <c r="M13" s="47">
        <f>VLOOKUP($A13,'Occupancy Raw Data'!$B$8:$BE$45,'Occupancy Raw Data'!AT$3,FALSE)</f>
        <v>5.6768558951964998</v>
      </c>
      <c r="N13" s="48">
        <f>VLOOKUP($A13,'Occupancy Raw Data'!$B$8:$BE$45,'Occupancy Raw Data'!AU$3,FALSE)</f>
        <v>5.4563997960224304</v>
      </c>
      <c r="O13" s="48">
        <f>VLOOKUP($A13,'Occupancy Raw Data'!$B$8:$BE$45,'Occupancy Raw Data'!AV$3,FALSE)</f>
        <v>7.6752917891550396</v>
      </c>
      <c r="P13" s="48">
        <f>VLOOKUP($A13,'Occupancy Raw Data'!$B$8:$BE$45,'Occupancy Raw Data'!AW$3,FALSE)</f>
        <v>6.9821999354857596</v>
      </c>
      <c r="Q13" s="48">
        <f>VLOOKUP($A13,'Occupancy Raw Data'!$B$8:$BE$45,'Occupancy Raw Data'!AX$3,FALSE)</f>
        <v>0.72241751862482595</v>
      </c>
      <c r="R13" s="49">
        <f>VLOOKUP($A13,'Occupancy Raw Data'!$B$8:$BE$45,'Occupancy Raw Data'!AY$3,FALSE)</f>
        <v>5.37149856558037</v>
      </c>
      <c r="S13" s="48">
        <f>VLOOKUP($A13,'Occupancy Raw Data'!$B$8:$BE$45,'Occupancy Raw Data'!BA$3,FALSE)</f>
        <v>-2.1951831409934699E-2</v>
      </c>
      <c r="T13" s="48">
        <f>VLOOKUP($A13,'Occupancy Raw Data'!$B$8:$BE$45,'Occupancy Raw Data'!BB$3,FALSE)</f>
        <v>9.1315861565153793E-3</v>
      </c>
      <c r="U13" s="49">
        <f>VLOOKUP($A13,'Occupancy Raw Data'!$B$8:$BE$45,'Occupancy Raw Data'!BC$3,FALSE)</f>
        <v>-6.17846496038059E-3</v>
      </c>
      <c r="V13" s="50">
        <f>VLOOKUP($A13,'Occupancy Raw Data'!$B$8:$BE$45,'Occupancy Raw Data'!BE$3,FALSE)</f>
        <v>3.7879339203842499</v>
      </c>
      <c r="X13" s="51">
        <f>VLOOKUP($A13,'ADR Raw Data'!$B$6:$BE$43,'ADR Raw Data'!AG$1,FALSE)</f>
        <v>123.94375019491601</v>
      </c>
      <c r="Y13" s="52">
        <f>VLOOKUP($A13,'ADR Raw Data'!$B$6:$BE$43,'ADR Raw Data'!AH$1,FALSE)</f>
        <v>146.290491416827</v>
      </c>
      <c r="Z13" s="52">
        <f>VLOOKUP($A13,'ADR Raw Data'!$B$6:$BE$43,'ADR Raw Data'!AI$1,FALSE)</f>
        <v>156.57591041790499</v>
      </c>
      <c r="AA13" s="52">
        <f>VLOOKUP($A13,'ADR Raw Data'!$B$6:$BE$43,'ADR Raw Data'!AJ$1,FALSE)</f>
        <v>154.86921468121199</v>
      </c>
      <c r="AB13" s="52">
        <f>VLOOKUP($A13,'ADR Raw Data'!$B$6:$BE$43,'ADR Raw Data'!AK$1,FALSE)</f>
        <v>136.47033236207599</v>
      </c>
      <c r="AC13" s="53">
        <f>VLOOKUP($A13,'ADR Raw Data'!$B$6:$BE$43,'ADR Raw Data'!AL$1,FALSE)</f>
        <v>145.14966765985301</v>
      </c>
      <c r="AD13" s="52">
        <f>VLOOKUP($A13,'ADR Raw Data'!$B$6:$BE$43,'ADR Raw Data'!AN$1,FALSE)</f>
        <v>122.479500956682</v>
      </c>
      <c r="AE13" s="52">
        <f>VLOOKUP($A13,'ADR Raw Data'!$B$6:$BE$43,'ADR Raw Data'!AO$1,FALSE)</f>
        <v>122.46569637204701</v>
      </c>
      <c r="AF13" s="53">
        <f>VLOOKUP($A13,'ADR Raw Data'!$B$6:$BE$43,'ADR Raw Data'!AP$1,FALSE)</f>
        <v>122.472494709362</v>
      </c>
      <c r="AG13" s="54">
        <f>VLOOKUP($A13,'ADR Raw Data'!$B$6:$BE$43,'ADR Raw Data'!AR$1,FALSE)</f>
        <v>138.71603451600399</v>
      </c>
      <c r="AI13" s="47">
        <f>VLOOKUP($A13,'ADR Raw Data'!$B$6:$BE$43,'ADR Raw Data'!AT$1,FALSE)</f>
        <v>6.1663257794162902</v>
      </c>
      <c r="AJ13" s="48">
        <f>VLOOKUP($A13,'ADR Raw Data'!$B$6:$BE$43,'ADR Raw Data'!AU$1,FALSE)</f>
        <v>8.3443006791748893</v>
      </c>
      <c r="AK13" s="48">
        <f>VLOOKUP($A13,'ADR Raw Data'!$B$6:$BE$43,'ADR Raw Data'!AV$1,FALSE)</f>
        <v>10.454326423753299</v>
      </c>
      <c r="AL13" s="48">
        <f>VLOOKUP($A13,'ADR Raw Data'!$B$6:$BE$43,'ADR Raw Data'!AW$1,FALSE)</f>
        <v>10.0880299793763</v>
      </c>
      <c r="AM13" s="48">
        <f>VLOOKUP($A13,'ADR Raw Data'!$B$6:$BE$43,'ADR Raw Data'!AX$1,FALSE)</f>
        <v>7.1536508957671003</v>
      </c>
      <c r="AN13" s="49">
        <f>VLOOKUP($A13,'ADR Raw Data'!$B$6:$BE$43,'ADR Raw Data'!AY$1,FALSE)</f>
        <v>8.8360901945686905</v>
      </c>
      <c r="AO13" s="48">
        <f>VLOOKUP($A13,'ADR Raw Data'!$B$6:$BE$43,'ADR Raw Data'!BA$1,FALSE)</f>
        <v>5.16102797741061</v>
      </c>
      <c r="AP13" s="48">
        <f>VLOOKUP($A13,'ADR Raw Data'!$B$6:$BE$43,'ADR Raw Data'!BB$1,FALSE)</f>
        <v>5.9842574994681703</v>
      </c>
      <c r="AQ13" s="49">
        <f>VLOOKUP($A13,'ADR Raw Data'!$B$6:$BE$43,'ADR Raw Data'!BC$1,FALSE)</f>
        <v>5.5771493898950304</v>
      </c>
      <c r="AR13" s="50">
        <f>VLOOKUP($A13,'ADR Raw Data'!$B$6:$BE$43,'ADR Raw Data'!BE$1,FALSE)</f>
        <v>8.1584285328365205</v>
      </c>
      <c r="AT13" s="51">
        <f>VLOOKUP($A13,'RevPAR Raw Data'!$B$6:$BE$43,'RevPAR Raw Data'!AG$1,FALSE)</f>
        <v>75.398526845000902</v>
      </c>
      <c r="AU13" s="52">
        <f>VLOOKUP($A13,'RevPAR Raw Data'!$B$6:$BE$43,'RevPAR Raw Data'!AH$1,FALSE)</f>
        <v>114.789882849554</v>
      </c>
      <c r="AV13" s="52">
        <f>VLOOKUP($A13,'RevPAR Raw Data'!$B$6:$BE$43,'RevPAR Raw Data'!AI$1,FALSE)</f>
        <v>137.36409670840399</v>
      </c>
      <c r="AW13" s="52">
        <f>VLOOKUP($A13,'RevPAR Raw Data'!$B$6:$BE$43,'RevPAR Raw Data'!AJ$1,FALSE)</f>
        <v>133.98640414532301</v>
      </c>
      <c r="AX13" s="52">
        <f>VLOOKUP($A13,'RevPAR Raw Data'!$B$6:$BE$43,'RevPAR Raw Data'!AK$1,FALSE)</f>
        <v>101.074391718838</v>
      </c>
      <c r="AY13" s="53">
        <f>VLOOKUP($A13,'RevPAR Raw Data'!$B$6:$BE$43,'RevPAR Raw Data'!AL$1,FALSE)</f>
        <v>112.522660453424</v>
      </c>
      <c r="AZ13" s="52">
        <f>VLOOKUP($A13,'RevPAR Raw Data'!$B$6:$BE$43,'RevPAR Raw Data'!AN$1,FALSE)</f>
        <v>92.600288607474795</v>
      </c>
      <c r="BA13" s="52">
        <f>VLOOKUP($A13,'RevPAR Raw Data'!$B$6:$BE$43,'RevPAR Raw Data'!AO$1,FALSE)</f>
        <v>95.421478846518596</v>
      </c>
      <c r="BB13" s="53">
        <f>VLOOKUP($A13,'RevPAR Raw Data'!$B$6:$BE$43,'RevPAR Raw Data'!AP$1,FALSE)</f>
        <v>94.010883726996695</v>
      </c>
      <c r="BC13" s="54">
        <f>VLOOKUP($A13,'RevPAR Raw Data'!$B$6:$BE$43,'RevPAR Raw Data'!AR$1,FALSE)</f>
        <v>107.23358138873</v>
      </c>
      <c r="BE13" s="47">
        <f>VLOOKUP($A13,'RevPAR Raw Data'!$B$6:$BE$43,'RevPAR Raw Data'!AT$1,FALSE)</f>
        <v>12.193235103138599</v>
      </c>
      <c r="BF13" s="48">
        <f>VLOOKUP($A13,'RevPAR Raw Data'!$B$6:$BE$43,'RevPAR Raw Data'!AU$1,FALSE)</f>
        <v>14.2559988804353</v>
      </c>
      <c r="BG13" s="48">
        <f>VLOOKUP($A13,'RevPAR Raw Data'!$B$6:$BE$43,'RevPAR Raw Data'!AV$1,FALSE)</f>
        <v>18.9320182705222</v>
      </c>
      <c r="BH13" s="48">
        <f>VLOOKUP($A13,'RevPAR Raw Data'!$B$6:$BE$43,'RevPAR Raw Data'!AW$1,FALSE)</f>
        <v>17.774596337573801</v>
      </c>
      <c r="BI13" s="48">
        <f>VLOOKUP($A13,'RevPAR Raw Data'!$B$6:$BE$43,'RevPAR Raw Data'!AX$1,FALSE)</f>
        <v>7.9277476416842099</v>
      </c>
      <c r="BJ13" s="49">
        <f>VLOOKUP($A13,'RevPAR Raw Data'!$B$6:$BE$43,'RevPAR Raw Data'!AY$1,FALSE)</f>
        <v>14.6822192182037</v>
      </c>
      <c r="BK13" s="48">
        <f>VLOOKUP($A13,'RevPAR Raw Data'!$B$6:$BE$43,'RevPAR Raw Data'!BA$1,FALSE)</f>
        <v>5.1379432058400596</v>
      </c>
      <c r="BL13" s="48">
        <f>VLOOKUP($A13,'RevPAR Raw Data'!$B$6:$BE$43,'RevPAR Raw Data'!BB$1,FALSE)</f>
        <v>5.9939355432540804</v>
      </c>
      <c r="BM13" s="49">
        <f>VLOOKUP($A13,'RevPAR Raw Data'!$B$6:$BE$43,'RevPAR Raw Data'!BC$1,FALSE)</f>
        <v>5.5706263427138003</v>
      </c>
      <c r="BN13" s="50">
        <f>VLOOKUP($A13,'RevPAR Raw Data'!$B$6:$BE$43,'RevPAR Raw Data'!BE$1,FALSE)</f>
        <v>12.2553983349863</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50.9598006816069</v>
      </c>
      <c r="C15" s="48">
        <f>VLOOKUP($A15,'Occupancy Raw Data'!$B$8:$BE$45,'Occupancy Raw Data'!AH$3,FALSE)</f>
        <v>58.7066250129092</v>
      </c>
      <c r="D15" s="48">
        <f>VLOOKUP($A15,'Occupancy Raw Data'!$B$8:$BE$45,'Occupancy Raw Data'!AI$3,FALSE)</f>
        <v>63.838686357533803</v>
      </c>
      <c r="E15" s="48">
        <f>VLOOKUP($A15,'Occupancy Raw Data'!$B$8:$BE$45,'Occupancy Raw Data'!AJ$3,FALSE)</f>
        <v>63.632784261076097</v>
      </c>
      <c r="F15" s="48">
        <f>VLOOKUP($A15,'Occupancy Raw Data'!$B$8:$BE$45,'Occupancy Raw Data'!AK$3,FALSE)</f>
        <v>61.034157802333901</v>
      </c>
      <c r="G15" s="49">
        <f>VLOOKUP($A15,'Occupancy Raw Data'!$B$8:$BE$45,'Occupancy Raw Data'!AL$3,FALSE)</f>
        <v>59.634410823091997</v>
      </c>
      <c r="H15" s="48">
        <f>VLOOKUP($A15,'Occupancy Raw Data'!$B$8:$BE$45,'Occupancy Raw Data'!AN$3,FALSE)</f>
        <v>71.202752246204597</v>
      </c>
      <c r="I15" s="48">
        <f>VLOOKUP($A15,'Occupancy Raw Data'!$B$8:$BE$45,'Occupancy Raw Data'!AO$3,FALSE)</f>
        <v>74.647578229887401</v>
      </c>
      <c r="J15" s="49">
        <f>VLOOKUP($A15,'Occupancy Raw Data'!$B$8:$BE$45,'Occupancy Raw Data'!AP$3,FALSE)</f>
        <v>72.925165238046006</v>
      </c>
      <c r="K15" s="50">
        <f>VLOOKUP($A15,'Occupancy Raw Data'!$B$8:$BE$45,'Occupancy Raw Data'!AR$3,FALSE)</f>
        <v>63.431769227364597</v>
      </c>
      <c r="M15" s="47">
        <f>VLOOKUP($A15,'Occupancy Raw Data'!$B$8:$BE$45,'Occupancy Raw Data'!AT$3,FALSE)</f>
        <v>-1.9606608455464101</v>
      </c>
      <c r="N15" s="48">
        <f>VLOOKUP($A15,'Occupancy Raw Data'!$B$8:$BE$45,'Occupancy Raw Data'!AU$3,FALSE)</f>
        <v>3.4046397092316098E-2</v>
      </c>
      <c r="O15" s="48">
        <f>VLOOKUP($A15,'Occupancy Raw Data'!$B$8:$BE$45,'Occupancy Raw Data'!AV$3,FALSE)</f>
        <v>1.4814615886825</v>
      </c>
      <c r="P15" s="48">
        <f>VLOOKUP($A15,'Occupancy Raw Data'!$B$8:$BE$45,'Occupancy Raw Data'!AW$3,FALSE)</f>
        <v>0.72861947972906205</v>
      </c>
      <c r="Q15" s="48">
        <f>VLOOKUP($A15,'Occupancy Raw Data'!$B$8:$BE$45,'Occupancy Raw Data'!AX$3,FALSE)</f>
        <v>-1.84431370849841</v>
      </c>
      <c r="R15" s="49">
        <f>VLOOKUP($A15,'Occupancy Raw Data'!$B$8:$BE$45,'Occupancy Raw Data'!AY$3,FALSE)</f>
        <v>-0.25083541651408198</v>
      </c>
      <c r="S15" s="48">
        <f>VLOOKUP($A15,'Occupancy Raw Data'!$B$8:$BE$45,'Occupancy Raw Data'!BA$3,FALSE)</f>
        <v>-0.786145203639529</v>
      </c>
      <c r="T15" s="48">
        <f>VLOOKUP($A15,'Occupancy Raw Data'!$B$8:$BE$45,'Occupancy Raw Data'!BB$3,FALSE)</f>
        <v>-1.85103057784339</v>
      </c>
      <c r="U15" s="49">
        <f>VLOOKUP($A15,'Occupancy Raw Data'!$B$8:$BE$45,'Occupancy Raw Data'!BC$3,FALSE)</f>
        <v>-1.3340344717169801</v>
      </c>
      <c r="V15" s="50">
        <f>VLOOKUP($A15,'Occupancy Raw Data'!$B$8:$BE$45,'Occupancy Raw Data'!BE$3,FALSE)</f>
        <v>-0.61044303230136099</v>
      </c>
      <c r="X15" s="51">
        <f>VLOOKUP($A15,'ADR Raw Data'!$B$6:$BE$43,'ADR Raw Data'!AG$1,FALSE)</f>
        <v>107.399336637914</v>
      </c>
      <c r="Y15" s="52">
        <f>VLOOKUP($A15,'ADR Raw Data'!$B$6:$BE$43,'ADR Raw Data'!AH$1,FALSE)</f>
        <v>110.755598815871</v>
      </c>
      <c r="Z15" s="52">
        <f>VLOOKUP($A15,'ADR Raw Data'!$B$6:$BE$43,'ADR Raw Data'!AI$1,FALSE)</f>
        <v>115.362039841664</v>
      </c>
      <c r="AA15" s="52">
        <f>VLOOKUP($A15,'ADR Raw Data'!$B$6:$BE$43,'ADR Raw Data'!AJ$1,FALSE)</f>
        <v>113.705366072931</v>
      </c>
      <c r="AB15" s="52">
        <f>VLOOKUP($A15,'ADR Raw Data'!$B$6:$BE$43,'ADR Raw Data'!AK$1,FALSE)</f>
        <v>111.395639206209</v>
      </c>
      <c r="AC15" s="53">
        <f>VLOOKUP($A15,'ADR Raw Data'!$B$6:$BE$43,'ADR Raw Data'!AL$1,FALSE)</f>
        <v>111.928750079012</v>
      </c>
      <c r="AD15" s="52">
        <f>VLOOKUP($A15,'ADR Raw Data'!$B$6:$BE$43,'ADR Raw Data'!AN$1,FALSE)</f>
        <v>138.92889021783401</v>
      </c>
      <c r="AE15" s="52">
        <f>VLOOKUP($A15,'ADR Raw Data'!$B$6:$BE$43,'ADR Raw Data'!AO$1,FALSE)</f>
        <v>146.19349376912999</v>
      </c>
      <c r="AF15" s="53">
        <f>VLOOKUP($A15,'ADR Raw Data'!$B$6:$BE$43,'ADR Raw Data'!AP$1,FALSE)</f>
        <v>142.64698300606699</v>
      </c>
      <c r="AG15" s="54">
        <f>VLOOKUP($A15,'ADR Raw Data'!$B$6:$BE$43,'ADR Raw Data'!AR$1,FALSE)</f>
        <v>122.018927014965</v>
      </c>
      <c r="AI15" s="47">
        <f>VLOOKUP($A15,'ADR Raw Data'!$B$6:$BE$43,'ADR Raw Data'!AT$1,FALSE)</f>
        <v>2.66040599486375</v>
      </c>
      <c r="AJ15" s="48">
        <f>VLOOKUP($A15,'ADR Raw Data'!$B$6:$BE$43,'ADR Raw Data'!AU$1,FALSE)</f>
        <v>4.1870216729073499</v>
      </c>
      <c r="AK15" s="48">
        <f>VLOOKUP($A15,'ADR Raw Data'!$B$6:$BE$43,'ADR Raw Data'!AV$1,FALSE)</f>
        <v>5.5044380695242099</v>
      </c>
      <c r="AL15" s="48">
        <f>VLOOKUP($A15,'ADR Raw Data'!$B$6:$BE$43,'ADR Raw Data'!AW$1,FALSE)</f>
        <v>3.7979470902378898</v>
      </c>
      <c r="AM15" s="48">
        <f>VLOOKUP($A15,'ADR Raw Data'!$B$6:$BE$43,'ADR Raw Data'!AX$1,FALSE)</f>
        <v>1.8035346748277199</v>
      </c>
      <c r="AN15" s="49">
        <f>VLOOKUP($A15,'ADR Raw Data'!$B$6:$BE$43,'ADR Raw Data'!AY$1,FALSE)</f>
        <v>3.6537131755423502</v>
      </c>
      <c r="AO15" s="48">
        <f>VLOOKUP($A15,'ADR Raw Data'!$B$6:$BE$43,'ADR Raw Data'!BA$1,FALSE)</f>
        <v>1.65655277551529</v>
      </c>
      <c r="AP15" s="48">
        <f>VLOOKUP($A15,'ADR Raw Data'!$B$6:$BE$43,'ADR Raw Data'!BB$1,FALSE)</f>
        <v>1.2182583348414699</v>
      </c>
      <c r="AQ15" s="49">
        <f>VLOOKUP($A15,'ADR Raw Data'!$B$6:$BE$43,'ADR Raw Data'!BC$1,FALSE)</f>
        <v>1.41107774607735</v>
      </c>
      <c r="AR15" s="50">
        <f>VLOOKUP($A15,'ADR Raw Data'!$B$6:$BE$43,'ADR Raw Data'!BE$1,FALSE)</f>
        <v>2.7110165589119002</v>
      </c>
      <c r="AT15" s="51">
        <f>VLOOKUP($A15,'RevPAR Raw Data'!$B$6:$BE$43,'RevPAR Raw Data'!AG$1,FALSE)</f>
        <v>54.730487884049303</v>
      </c>
      <c r="AU15" s="52">
        <f>VLOOKUP($A15,'RevPAR Raw Data'!$B$6:$BE$43,'RevPAR Raw Data'!AH$1,FALSE)</f>
        <v>65.020874077635995</v>
      </c>
      <c r="AV15" s="52">
        <f>VLOOKUP($A15,'RevPAR Raw Data'!$B$6:$BE$43,'RevPAR Raw Data'!AI$1,FALSE)</f>
        <v>73.645610790173393</v>
      </c>
      <c r="AW15" s="52">
        <f>VLOOKUP($A15,'RevPAR Raw Data'!$B$6:$BE$43,'RevPAR Raw Data'!AJ$1,FALSE)</f>
        <v>72.353890286455595</v>
      </c>
      <c r="AX15" s="52">
        <f>VLOOKUP($A15,'RevPAR Raw Data'!$B$6:$BE$43,'RevPAR Raw Data'!AK$1,FALSE)</f>
        <v>67.989390218036704</v>
      </c>
      <c r="AY15" s="53">
        <f>VLOOKUP($A15,'RevPAR Raw Data'!$B$6:$BE$43,'RevPAR Raw Data'!AL$1,FALSE)</f>
        <v>66.748050651270205</v>
      </c>
      <c r="AZ15" s="52">
        <f>VLOOKUP($A15,'RevPAR Raw Data'!$B$6:$BE$43,'RevPAR Raw Data'!AN$1,FALSE)</f>
        <v>98.921193500206499</v>
      </c>
      <c r="BA15" s="52">
        <f>VLOOKUP($A15,'RevPAR Raw Data'!$B$6:$BE$43,'RevPAR Raw Data'!AO$1,FALSE)</f>
        <v>109.129902628317</v>
      </c>
      <c r="BB15" s="53">
        <f>VLOOKUP($A15,'RevPAR Raw Data'!$B$6:$BE$43,'RevPAR Raw Data'!AP$1,FALSE)</f>
        <v>104.025548064262</v>
      </c>
      <c r="BC15" s="54">
        <f>VLOOKUP($A15,'RevPAR Raw Data'!$B$6:$BE$43,'RevPAR Raw Data'!AR$1,FALSE)</f>
        <v>77.398764197839299</v>
      </c>
      <c r="BE15" s="47">
        <f>VLOOKUP($A15,'RevPAR Raw Data'!$B$6:$BE$43,'RevPAR Raw Data'!AT$1,FALSE)</f>
        <v>0.64758361064347802</v>
      </c>
      <c r="BF15" s="48">
        <f>VLOOKUP($A15,'RevPAR Raw Data'!$B$6:$BE$43,'RevPAR Raw Data'!AU$1,FALSE)</f>
        <v>4.2224936000247704</v>
      </c>
      <c r="BG15" s="48">
        <f>VLOOKUP($A15,'RevPAR Raw Data'!$B$6:$BE$43,'RevPAR Raw Data'!AV$1,FALSE)</f>
        <v>7.0674457938795303</v>
      </c>
      <c r="BH15" s="48">
        <f>VLOOKUP($A15,'RevPAR Raw Data'!$B$6:$BE$43,'RevPAR Raw Data'!AW$1,FALSE)</f>
        <v>4.5542391522962298</v>
      </c>
      <c r="BI15" s="48">
        <f>VLOOKUP($A15,'RevPAR Raw Data'!$B$6:$BE$43,'RevPAR Raw Data'!AX$1,FALSE)</f>
        <v>-7.4041870916062402E-2</v>
      </c>
      <c r="BJ15" s="49">
        <f>VLOOKUP($A15,'RevPAR Raw Data'!$B$6:$BE$43,'RevPAR Raw Data'!AY$1,FALSE)</f>
        <v>3.39371295236616</v>
      </c>
      <c r="BK15" s="48">
        <f>VLOOKUP($A15,'RevPAR Raw Data'!$B$6:$BE$43,'RevPAR Raw Data'!BA$1,FALSE)</f>
        <v>0.85738466168529404</v>
      </c>
      <c r="BL15" s="48">
        <f>VLOOKUP($A15,'RevPAR Raw Data'!$B$6:$BE$43,'RevPAR Raw Data'!BB$1,FALSE)</f>
        <v>-0.65532257729695897</v>
      </c>
      <c r="BM15" s="49">
        <f>VLOOKUP($A15,'RevPAR Raw Data'!$B$6:$BE$43,'RevPAR Raw Data'!BC$1,FALSE)</f>
        <v>5.8219010804970397E-2</v>
      </c>
      <c r="BN15" s="50">
        <f>VLOOKUP($A15,'RevPAR Raw Data'!$B$6:$BE$43,'RevPAR Raw Data'!BE$1,FALSE)</f>
        <v>2.0840243149221198</v>
      </c>
    </row>
    <row r="16" spans="1:66" x14ac:dyDescent="0.45">
      <c r="A16" s="63" t="s">
        <v>91</v>
      </c>
      <c r="B16" s="47">
        <f>VLOOKUP($A16,'Occupancy Raw Data'!$B$8:$BE$45,'Occupancy Raw Data'!AG$3,FALSE)</f>
        <v>58.672311452513902</v>
      </c>
      <c r="C16" s="48">
        <f>VLOOKUP($A16,'Occupancy Raw Data'!$B$8:$BE$45,'Occupancy Raw Data'!AH$3,FALSE)</f>
        <v>73.306564245809994</v>
      </c>
      <c r="D16" s="48">
        <f>VLOOKUP($A16,'Occupancy Raw Data'!$B$8:$BE$45,'Occupancy Raw Data'!AI$3,FALSE)</f>
        <v>78.273393854748605</v>
      </c>
      <c r="E16" s="48">
        <f>VLOOKUP($A16,'Occupancy Raw Data'!$B$8:$BE$45,'Occupancy Raw Data'!AJ$3,FALSE)</f>
        <v>77.884951117318394</v>
      </c>
      <c r="F16" s="48">
        <f>VLOOKUP($A16,'Occupancy Raw Data'!$B$8:$BE$45,'Occupancy Raw Data'!AK$3,FALSE)</f>
        <v>71.595670391061404</v>
      </c>
      <c r="G16" s="49">
        <f>VLOOKUP($A16,'Occupancy Raw Data'!$B$8:$BE$45,'Occupancy Raw Data'!AL$3,FALSE)</f>
        <v>71.946578212290504</v>
      </c>
      <c r="H16" s="48">
        <f>VLOOKUP($A16,'Occupancy Raw Data'!$B$8:$BE$45,'Occupancy Raw Data'!AN$3,FALSE)</f>
        <v>76.239525139664806</v>
      </c>
      <c r="I16" s="48">
        <f>VLOOKUP($A16,'Occupancy Raw Data'!$B$8:$BE$45,'Occupancy Raw Data'!AO$3,FALSE)</f>
        <v>77.727828212290504</v>
      </c>
      <c r="J16" s="49">
        <f>VLOOKUP($A16,'Occupancy Raw Data'!$B$8:$BE$45,'Occupancy Raw Data'!AP$3,FALSE)</f>
        <v>76.983676675977605</v>
      </c>
      <c r="K16" s="50">
        <f>VLOOKUP($A16,'Occupancy Raw Data'!$B$8:$BE$45,'Occupancy Raw Data'!AR$3,FALSE)</f>
        <v>73.385749201915402</v>
      </c>
      <c r="M16" s="47">
        <f>VLOOKUP($A16,'Occupancy Raw Data'!$B$8:$BE$45,'Occupancy Raw Data'!AT$3,FALSE)</f>
        <v>-3.3632517252711098</v>
      </c>
      <c r="N16" s="48">
        <f>VLOOKUP($A16,'Occupancy Raw Data'!$B$8:$BE$45,'Occupancy Raw Data'!AU$3,FALSE)</f>
        <v>2.8366232306016701</v>
      </c>
      <c r="O16" s="48">
        <f>VLOOKUP($A16,'Occupancy Raw Data'!$B$8:$BE$45,'Occupancy Raw Data'!AV$3,FALSE)</f>
        <v>3.2584847856907002</v>
      </c>
      <c r="P16" s="48">
        <f>VLOOKUP($A16,'Occupancy Raw Data'!$B$8:$BE$45,'Occupancy Raw Data'!AW$3,FALSE)</f>
        <v>3.4911481343076698</v>
      </c>
      <c r="Q16" s="48">
        <f>VLOOKUP($A16,'Occupancy Raw Data'!$B$8:$BE$45,'Occupancy Raw Data'!AX$3,FALSE)</f>
        <v>6.8788346669403005E-2</v>
      </c>
      <c r="R16" s="49">
        <f>VLOOKUP($A16,'Occupancy Raw Data'!$B$8:$BE$45,'Occupancy Raw Data'!AY$3,FALSE)</f>
        <v>1.44574713886539</v>
      </c>
      <c r="S16" s="48">
        <f>VLOOKUP($A16,'Occupancy Raw Data'!$B$8:$BE$45,'Occupancy Raw Data'!BA$3,FALSE)</f>
        <v>-0.38847211643567098</v>
      </c>
      <c r="T16" s="48">
        <f>VLOOKUP($A16,'Occupancy Raw Data'!$B$8:$BE$45,'Occupancy Raw Data'!BB$3,FALSE)</f>
        <v>-2.0533573187554</v>
      </c>
      <c r="U16" s="49">
        <f>VLOOKUP($A16,'Occupancy Raw Data'!$B$8:$BE$45,'Occupancy Raw Data'!BC$3,FALSE)</f>
        <v>-1.2359754334513899</v>
      </c>
      <c r="V16" s="50">
        <f>VLOOKUP($A16,'Occupancy Raw Data'!$B$8:$BE$45,'Occupancy Raw Data'!BE$3,FALSE)</f>
        <v>0.62681546328580395</v>
      </c>
      <c r="X16" s="51">
        <f>VLOOKUP($A16,'ADR Raw Data'!$B$6:$BE$43,'ADR Raw Data'!AG$1,FALSE)</f>
        <v>88.919705021200599</v>
      </c>
      <c r="Y16" s="52">
        <f>VLOOKUP($A16,'ADR Raw Data'!$B$6:$BE$43,'ADR Raw Data'!AH$1,FALSE)</f>
        <v>95.616777536318097</v>
      </c>
      <c r="Z16" s="52">
        <f>VLOOKUP($A16,'ADR Raw Data'!$B$6:$BE$43,'ADR Raw Data'!AI$1,FALSE)</f>
        <v>97.8351201906992</v>
      </c>
      <c r="AA16" s="52">
        <f>VLOOKUP($A16,'ADR Raw Data'!$B$6:$BE$43,'ADR Raw Data'!AJ$1,FALSE)</f>
        <v>98.135197836929095</v>
      </c>
      <c r="AB16" s="52">
        <f>VLOOKUP($A16,'ADR Raw Data'!$B$6:$BE$43,'ADR Raw Data'!AK$1,FALSE)</f>
        <v>93.6626630212143</v>
      </c>
      <c r="AC16" s="53">
        <f>VLOOKUP($A16,'ADR Raw Data'!$B$6:$BE$43,'ADR Raw Data'!AL$1,FALSE)</f>
        <v>95.163511746863705</v>
      </c>
      <c r="AD16" s="52">
        <f>VLOOKUP($A16,'ADR Raw Data'!$B$6:$BE$43,'ADR Raw Data'!AN$1,FALSE)</f>
        <v>105.262058232196</v>
      </c>
      <c r="AE16" s="52">
        <f>VLOOKUP($A16,'ADR Raw Data'!$B$6:$BE$43,'ADR Raw Data'!AO$1,FALSE)</f>
        <v>106.662337593351</v>
      </c>
      <c r="AF16" s="53">
        <f>VLOOKUP($A16,'ADR Raw Data'!$B$6:$BE$43,'ADR Raw Data'!AP$1,FALSE)</f>
        <v>105.96896571137</v>
      </c>
      <c r="AG16" s="54">
        <f>VLOOKUP($A16,'ADR Raw Data'!$B$6:$BE$43,'ADR Raw Data'!AR$1,FALSE)</f>
        <v>98.402145885691397</v>
      </c>
      <c r="AI16" s="47">
        <f>VLOOKUP($A16,'ADR Raw Data'!$B$6:$BE$43,'ADR Raw Data'!AT$1,FALSE)</f>
        <v>0.58399954315967495</v>
      </c>
      <c r="AJ16" s="48">
        <f>VLOOKUP($A16,'ADR Raw Data'!$B$6:$BE$43,'ADR Raw Data'!AU$1,FALSE)</f>
        <v>4.6282073104837398</v>
      </c>
      <c r="AK16" s="48">
        <f>VLOOKUP($A16,'ADR Raw Data'!$B$6:$BE$43,'ADR Raw Data'!AV$1,FALSE)</f>
        <v>4.1155969855259196</v>
      </c>
      <c r="AL16" s="48">
        <f>VLOOKUP($A16,'ADR Raw Data'!$B$6:$BE$43,'ADR Raw Data'!AW$1,FALSE)</f>
        <v>4.7377490280517698</v>
      </c>
      <c r="AM16" s="48">
        <f>VLOOKUP($A16,'ADR Raw Data'!$B$6:$BE$43,'ADR Raw Data'!AX$1,FALSE)</f>
        <v>1.6204607889662599</v>
      </c>
      <c r="AN16" s="49">
        <f>VLOOKUP($A16,'ADR Raw Data'!$B$6:$BE$43,'ADR Raw Data'!AY$1,FALSE)</f>
        <v>3.3535021700358798</v>
      </c>
      <c r="AO16" s="48">
        <f>VLOOKUP($A16,'ADR Raw Data'!$B$6:$BE$43,'ADR Raw Data'!BA$1,FALSE)</f>
        <v>2.3362954714887301</v>
      </c>
      <c r="AP16" s="48">
        <f>VLOOKUP($A16,'ADR Raw Data'!$B$6:$BE$43,'ADR Raw Data'!BB$1,FALSE)</f>
        <v>0.99660456041081602</v>
      </c>
      <c r="AQ16" s="49">
        <f>VLOOKUP($A16,'ADR Raw Data'!$B$6:$BE$43,'ADR Raw Data'!BC$1,FALSE)</f>
        <v>1.6398388101704</v>
      </c>
      <c r="AR16" s="50">
        <f>VLOOKUP($A16,'ADR Raw Data'!$B$6:$BE$43,'ADR Raw Data'!BE$1,FALSE)</f>
        <v>2.7201962945169602</v>
      </c>
      <c r="AT16" s="51">
        <f>VLOOKUP($A16,'RevPAR Raw Data'!$B$6:$BE$43,'RevPAR Raw Data'!AG$1,FALSE)</f>
        <v>52.171246272695498</v>
      </c>
      <c r="AU16" s="52">
        <f>VLOOKUP($A16,'RevPAR Raw Data'!$B$6:$BE$43,'RevPAR Raw Data'!AH$1,FALSE)</f>
        <v>70.093374454434297</v>
      </c>
      <c r="AV16" s="52">
        <f>VLOOKUP($A16,'RevPAR Raw Data'!$B$6:$BE$43,'RevPAR Raw Data'!AI$1,FALSE)</f>
        <v>76.578868955132606</v>
      </c>
      <c r="AW16" s="52">
        <f>VLOOKUP($A16,'RevPAR Raw Data'!$B$6:$BE$43,'RevPAR Raw Data'!AJ$1,FALSE)</f>
        <v>76.432550864175894</v>
      </c>
      <c r="AX16" s="52">
        <f>VLOOKUP($A16,'RevPAR Raw Data'!$B$6:$BE$43,'RevPAR Raw Data'!AK$1,FALSE)</f>
        <v>67.058411496159195</v>
      </c>
      <c r="AY16" s="53">
        <f>VLOOKUP($A16,'RevPAR Raw Data'!$B$6:$BE$43,'RevPAR Raw Data'!AL$1,FALSE)</f>
        <v>68.466890408519504</v>
      </c>
      <c r="AZ16" s="52">
        <f>VLOOKUP($A16,'RevPAR Raw Data'!$B$6:$BE$43,'RevPAR Raw Data'!AN$1,FALSE)</f>
        <v>80.251293348463605</v>
      </c>
      <c r="BA16" s="52">
        <f>VLOOKUP($A16,'RevPAR Raw Data'!$B$6:$BE$43,'RevPAR Raw Data'!AO$1,FALSE)</f>
        <v>82.906318531773707</v>
      </c>
      <c r="BB16" s="53">
        <f>VLOOKUP($A16,'RevPAR Raw Data'!$B$6:$BE$43,'RevPAR Raw Data'!AP$1,FALSE)</f>
        <v>81.578805940118698</v>
      </c>
      <c r="BC16" s="54">
        <f>VLOOKUP($A16,'RevPAR Raw Data'!$B$6:$BE$43,'RevPAR Raw Data'!AR$1,FALSE)</f>
        <v>72.213151988976406</v>
      </c>
      <c r="BE16" s="47">
        <f>VLOOKUP($A16,'RevPAR Raw Data'!$B$6:$BE$43,'RevPAR Raw Data'!AT$1,FALSE)</f>
        <v>-2.7988935568223301</v>
      </c>
      <c r="BF16" s="48">
        <f>VLOOKUP($A16,'RevPAR Raw Data'!$B$6:$BE$43,'RevPAR Raw Data'!AU$1,FALSE)</f>
        <v>7.5961153448149998</v>
      </c>
      <c r="BG16" s="48">
        <f>VLOOKUP($A16,'RevPAR Raw Data'!$B$6:$BE$43,'RevPAR Raw Data'!AV$1,FALSE)</f>
        <v>7.5081878728303399</v>
      </c>
      <c r="BH16" s="48">
        <f>VLOOKUP($A16,'RevPAR Raw Data'!$B$6:$BE$43,'RevPAR Raw Data'!AW$1,FALSE)</f>
        <v>8.3942989991604495</v>
      </c>
      <c r="BI16" s="48">
        <f>VLOOKUP($A16,'RevPAR Raw Data'!$B$6:$BE$43,'RevPAR Raw Data'!AX$1,FALSE)</f>
        <v>1.6903638238208201</v>
      </c>
      <c r="BJ16" s="49">
        <f>VLOOKUP($A16,'RevPAR Raw Data'!$B$6:$BE$43,'RevPAR Raw Data'!AY$1,FALSE)</f>
        <v>4.84773247057635</v>
      </c>
      <c r="BK16" s="48">
        <f>VLOOKUP($A16,'RevPAR Raw Data'!$B$6:$BE$43,'RevPAR Raw Data'!BA$1,FALSE)</f>
        <v>1.93874749858878</v>
      </c>
      <c r="BL16" s="48">
        <f>VLOOKUP($A16,'RevPAR Raw Data'!$B$6:$BE$43,'RevPAR Raw Data'!BB$1,FALSE)</f>
        <v>-1.07721661102483</v>
      </c>
      <c r="BM16" s="49">
        <f>VLOOKUP($A16,'RevPAR Raw Data'!$B$6:$BE$43,'RevPAR Raw Data'!BC$1,FALSE)</f>
        <v>0.38359537187709802</v>
      </c>
      <c r="BN16" s="50">
        <f>VLOOKUP($A16,'RevPAR Raw Data'!$B$6:$BE$43,'RevPAR Raw Data'!BE$1,FALSE)</f>
        <v>3.36406236880853</v>
      </c>
    </row>
    <row r="17" spans="1:66" x14ac:dyDescent="0.45">
      <c r="A17" s="63" t="s">
        <v>32</v>
      </c>
      <c r="B17" s="47">
        <f>VLOOKUP($A17,'Occupancy Raw Data'!$B$8:$BE$45,'Occupancy Raw Data'!AG$3,FALSE)</f>
        <v>54.804232042608298</v>
      </c>
      <c r="C17" s="48">
        <f>VLOOKUP($A17,'Occupancy Raw Data'!$B$8:$BE$45,'Occupancy Raw Data'!AH$3,FALSE)</f>
        <v>61.832445659997099</v>
      </c>
      <c r="D17" s="48">
        <f>VLOOKUP($A17,'Occupancy Raw Data'!$B$8:$BE$45,'Occupancy Raw Data'!AI$3,FALSE)</f>
        <v>66.525118756297601</v>
      </c>
      <c r="E17" s="48">
        <f>VLOOKUP($A17,'Occupancy Raw Data'!$B$8:$BE$45,'Occupancy Raw Data'!AJ$3,FALSE)</f>
        <v>66.841802216784203</v>
      </c>
      <c r="F17" s="48">
        <f>VLOOKUP($A17,'Occupancy Raw Data'!$B$8:$BE$45,'Occupancy Raw Data'!AK$3,FALSE)</f>
        <v>64.0996113430257</v>
      </c>
      <c r="G17" s="49">
        <f>VLOOKUP($A17,'Occupancy Raw Data'!$B$8:$BE$45,'Occupancy Raw Data'!AL$3,FALSE)</f>
        <v>62.820642003742599</v>
      </c>
      <c r="H17" s="48">
        <f>VLOOKUP($A17,'Occupancy Raw Data'!$B$8:$BE$45,'Occupancy Raw Data'!AN$3,FALSE)</f>
        <v>70.796746797178599</v>
      </c>
      <c r="I17" s="48">
        <f>VLOOKUP($A17,'Occupancy Raw Data'!$B$8:$BE$45,'Occupancy Raw Data'!AO$3,FALSE)</f>
        <v>74.755290053260396</v>
      </c>
      <c r="J17" s="49">
        <f>VLOOKUP($A17,'Occupancy Raw Data'!$B$8:$BE$45,'Occupancy Raw Data'!AP$3,FALSE)</f>
        <v>72.776018425219505</v>
      </c>
      <c r="K17" s="50">
        <f>VLOOKUP($A17,'Occupancy Raw Data'!$B$8:$BE$45,'Occupancy Raw Data'!AR$3,FALSE)</f>
        <v>65.665035267021693</v>
      </c>
      <c r="M17" s="47">
        <f>VLOOKUP($A17,'Occupancy Raw Data'!$B$8:$BE$45,'Occupancy Raw Data'!AT$3,FALSE)</f>
        <v>3.0318079502246098</v>
      </c>
      <c r="N17" s="48">
        <f>VLOOKUP($A17,'Occupancy Raw Data'!$B$8:$BE$45,'Occupancy Raw Data'!AU$3,FALSE)</f>
        <v>-0.217899791973058</v>
      </c>
      <c r="O17" s="48">
        <f>VLOOKUP($A17,'Occupancy Raw Data'!$B$8:$BE$45,'Occupancy Raw Data'!AV$3,FALSE)</f>
        <v>0.42727324687806501</v>
      </c>
      <c r="P17" s="48">
        <f>VLOOKUP($A17,'Occupancy Raw Data'!$B$8:$BE$45,'Occupancy Raw Data'!AW$3,FALSE)</f>
        <v>1.9911808064602501</v>
      </c>
      <c r="Q17" s="48">
        <f>VLOOKUP($A17,'Occupancy Raw Data'!$B$8:$BE$45,'Occupancy Raw Data'!AX$3,FALSE)</f>
        <v>1.5537794120038799</v>
      </c>
      <c r="R17" s="49">
        <f>VLOOKUP($A17,'Occupancy Raw Data'!$B$8:$BE$45,'Occupancy Raw Data'!AY$3,FALSE)</f>
        <v>1.3050378066875701</v>
      </c>
      <c r="S17" s="48">
        <f>VLOOKUP($A17,'Occupancy Raw Data'!$B$8:$BE$45,'Occupancy Raw Data'!BA$3,FALSE)</f>
        <v>-0.55177220181002196</v>
      </c>
      <c r="T17" s="48">
        <f>VLOOKUP($A17,'Occupancy Raw Data'!$B$8:$BE$45,'Occupancy Raw Data'!BB$3,FALSE)</f>
        <v>-2.4372377947774999</v>
      </c>
      <c r="U17" s="49">
        <f>VLOOKUP($A17,'Occupancy Raw Data'!$B$8:$BE$45,'Occupancy Raw Data'!BC$3,FALSE)</f>
        <v>-1.5291575426630499</v>
      </c>
      <c r="V17" s="50">
        <f>VLOOKUP($A17,'Occupancy Raw Data'!$B$8:$BE$45,'Occupancy Raw Data'!BE$3,FALSE)</f>
        <v>0.390084329297817</v>
      </c>
      <c r="X17" s="51">
        <f>VLOOKUP($A17,'ADR Raw Data'!$B$6:$BE$43,'ADR Raw Data'!AG$1,FALSE)</f>
        <v>82.960828636154702</v>
      </c>
      <c r="Y17" s="52">
        <f>VLOOKUP($A17,'ADR Raw Data'!$B$6:$BE$43,'ADR Raw Data'!AH$1,FALSE)</f>
        <v>85.870625858456506</v>
      </c>
      <c r="Z17" s="52">
        <f>VLOOKUP($A17,'ADR Raw Data'!$B$6:$BE$43,'ADR Raw Data'!AI$1,FALSE)</f>
        <v>89.080035415990395</v>
      </c>
      <c r="AA17" s="52">
        <f>VLOOKUP($A17,'ADR Raw Data'!$B$6:$BE$43,'ADR Raw Data'!AJ$1,FALSE)</f>
        <v>88.994553731021796</v>
      </c>
      <c r="AB17" s="52">
        <f>VLOOKUP($A17,'ADR Raw Data'!$B$6:$BE$43,'ADR Raw Data'!AK$1,FALSE)</f>
        <v>87.578587839658596</v>
      </c>
      <c r="AC17" s="53">
        <f>VLOOKUP($A17,'ADR Raw Data'!$B$6:$BE$43,'ADR Raw Data'!AL$1,FALSE)</f>
        <v>87.055987249521607</v>
      </c>
      <c r="AD17" s="52">
        <f>VLOOKUP($A17,'ADR Raw Data'!$B$6:$BE$43,'ADR Raw Data'!AN$1,FALSE)</f>
        <v>102.176242754028</v>
      </c>
      <c r="AE17" s="52">
        <f>VLOOKUP($A17,'ADR Raw Data'!$B$6:$BE$43,'ADR Raw Data'!AO$1,FALSE)</f>
        <v>105.55019530159301</v>
      </c>
      <c r="AF17" s="53">
        <f>VLOOKUP($A17,'ADR Raw Data'!$B$6:$BE$43,'ADR Raw Data'!AP$1,FALSE)</f>
        <v>103.909099310191</v>
      </c>
      <c r="AG17" s="54">
        <f>VLOOKUP($A17,'ADR Raw Data'!$B$6:$BE$43,'ADR Raw Data'!AR$1,FALSE)</f>
        <v>92.392605953229094</v>
      </c>
      <c r="AI17" s="47">
        <f>VLOOKUP($A17,'ADR Raw Data'!$B$6:$BE$43,'ADR Raw Data'!AT$1,FALSE)</f>
        <v>6.3186595653919504</v>
      </c>
      <c r="AJ17" s="48">
        <f>VLOOKUP($A17,'ADR Raw Data'!$B$6:$BE$43,'ADR Raw Data'!AU$1,FALSE)</f>
        <v>4.9086793324558098</v>
      </c>
      <c r="AK17" s="48">
        <f>VLOOKUP($A17,'ADR Raw Data'!$B$6:$BE$43,'ADR Raw Data'!AV$1,FALSE)</f>
        <v>7.1003262245640997</v>
      </c>
      <c r="AL17" s="48">
        <f>VLOOKUP($A17,'ADR Raw Data'!$B$6:$BE$43,'ADR Raw Data'!AW$1,FALSE)</f>
        <v>8.0237970933947</v>
      </c>
      <c r="AM17" s="48">
        <f>VLOOKUP($A17,'ADR Raw Data'!$B$6:$BE$43,'ADR Raw Data'!AX$1,FALSE)</f>
        <v>6.5713989752389104</v>
      </c>
      <c r="AN17" s="49">
        <f>VLOOKUP($A17,'ADR Raw Data'!$B$6:$BE$43,'ADR Raw Data'!AY$1,FALSE)</f>
        <v>6.6105176777760803</v>
      </c>
      <c r="AO17" s="48">
        <f>VLOOKUP($A17,'ADR Raw Data'!$B$6:$BE$43,'ADR Raw Data'!BA$1,FALSE)</f>
        <v>4.5649670790639698</v>
      </c>
      <c r="AP17" s="48">
        <f>VLOOKUP($A17,'ADR Raw Data'!$B$6:$BE$43,'ADR Raw Data'!BB$1,FALSE)</f>
        <v>4.4737062488428103</v>
      </c>
      <c r="AQ17" s="49">
        <f>VLOOKUP($A17,'ADR Raw Data'!$B$6:$BE$43,'ADR Raw Data'!BC$1,FALSE)</f>
        <v>4.5006791864536302</v>
      </c>
      <c r="AR17" s="50">
        <f>VLOOKUP($A17,'ADR Raw Data'!$B$6:$BE$43,'ADR Raw Data'!BE$1,FALSE)</f>
        <v>5.7165813043340101</v>
      </c>
      <c r="AT17" s="51">
        <f>VLOOKUP($A17,'RevPAR Raw Data'!$B$6:$BE$43,'RevPAR Raw Data'!AG$1,FALSE)</f>
        <v>45.466045030228798</v>
      </c>
      <c r="AU17" s="52">
        <f>VLOOKUP($A17,'RevPAR Raw Data'!$B$6:$BE$43,'RevPAR Raw Data'!AH$1,FALSE)</f>
        <v>53.095908071829498</v>
      </c>
      <c r="AV17" s="52">
        <f>VLOOKUP($A17,'RevPAR Raw Data'!$B$6:$BE$43,'RevPAR Raw Data'!AI$1,FALSE)</f>
        <v>59.260599348639701</v>
      </c>
      <c r="AW17" s="52">
        <f>VLOOKUP($A17,'RevPAR Raw Data'!$B$6:$BE$43,'RevPAR Raw Data'!AJ$1,FALSE)</f>
        <v>59.485563588599298</v>
      </c>
      <c r="AX17" s="52">
        <f>VLOOKUP($A17,'RevPAR Raw Data'!$B$6:$BE$43,'RevPAR Raw Data'!AK$1,FALSE)</f>
        <v>56.137534424931602</v>
      </c>
      <c r="AY17" s="53">
        <f>VLOOKUP($A17,'RevPAR Raw Data'!$B$6:$BE$43,'RevPAR Raw Data'!AL$1,FALSE)</f>
        <v>54.689130092845801</v>
      </c>
      <c r="AZ17" s="52">
        <f>VLOOKUP($A17,'RevPAR Raw Data'!$B$6:$BE$43,'RevPAR Raw Data'!AN$1,FALSE)</f>
        <v>72.337455869440006</v>
      </c>
      <c r="BA17" s="52">
        <f>VLOOKUP($A17,'RevPAR Raw Data'!$B$6:$BE$43,'RevPAR Raw Data'!AO$1,FALSE)</f>
        <v>78.904354649488894</v>
      </c>
      <c r="BB17" s="53">
        <f>VLOOKUP($A17,'RevPAR Raw Data'!$B$6:$BE$43,'RevPAR Raw Data'!AP$1,FALSE)</f>
        <v>75.620905259464493</v>
      </c>
      <c r="BC17" s="54">
        <f>VLOOKUP($A17,'RevPAR Raw Data'!$B$6:$BE$43,'RevPAR Raw Data'!AR$1,FALSE)</f>
        <v>60.669637283308298</v>
      </c>
      <c r="BE17" s="47">
        <f>VLOOKUP($A17,'RevPAR Raw Data'!$B$6:$BE$43,'RevPAR Raw Data'!AT$1,FALSE)</f>
        <v>9.5420371386677392</v>
      </c>
      <c r="BF17" s="48">
        <f>VLOOKUP($A17,'RevPAR Raw Data'!$B$6:$BE$43,'RevPAR Raw Data'!AU$1,FALSE)</f>
        <v>4.6800835384287103</v>
      </c>
      <c r="BG17" s="48">
        <f>VLOOKUP($A17,'RevPAR Raw Data'!$B$6:$BE$43,'RevPAR Raw Data'!AV$1,FALSE)</f>
        <v>7.5579372658407902</v>
      </c>
      <c r="BH17" s="48">
        <f>VLOOKUP($A17,'RevPAR Raw Data'!$B$6:$BE$43,'RevPAR Raw Data'!AW$1,FALSE)</f>
        <v>10.1747462075279</v>
      </c>
      <c r="BI17" s="48">
        <f>VLOOKUP($A17,'RevPAR Raw Data'!$B$6:$BE$43,'RevPAR Raw Data'!AX$1,FALSE)</f>
        <v>8.2272834316006893</v>
      </c>
      <c r="BJ17" s="49">
        <f>VLOOKUP($A17,'RevPAR Raw Data'!$B$6:$BE$43,'RevPAR Raw Data'!AY$1,FALSE)</f>
        <v>8.0018252393763998</v>
      </c>
      <c r="BK17" s="48">
        <f>VLOOKUP($A17,'RevPAR Raw Data'!$B$6:$BE$43,'RevPAR Raw Data'!BA$1,FALSE)</f>
        <v>3.9880066578898998</v>
      </c>
      <c r="BL17" s="48">
        <f>VLOOKUP($A17,'RevPAR Raw Data'!$B$6:$BE$43,'RevPAR Raw Data'!BB$1,FALSE)</f>
        <v>1.92743359454118</v>
      </c>
      <c r="BM17" s="49">
        <f>VLOOKUP($A17,'RevPAR Raw Data'!$B$6:$BE$43,'RevPAR Raw Data'!BC$1,FALSE)</f>
        <v>2.9026991685398502</v>
      </c>
      <c r="BN17" s="50">
        <f>VLOOKUP($A17,'RevPAR Raw Data'!$B$6:$BE$43,'RevPAR Raw Data'!BE$1,FALSE)</f>
        <v>6.1289651214715999</v>
      </c>
    </row>
    <row r="18" spans="1:66" x14ac:dyDescent="0.45">
      <c r="A18" s="63" t="s">
        <v>92</v>
      </c>
      <c r="B18" s="47">
        <f>VLOOKUP($A18,'Occupancy Raw Data'!$B$8:$BE$45,'Occupancy Raw Data'!AG$3,FALSE)</f>
        <v>56.718777445986198</v>
      </c>
      <c r="C18" s="48">
        <f>VLOOKUP($A18,'Occupancy Raw Data'!$B$8:$BE$45,'Occupancy Raw Data'!AH$3,FALSE)</f>
        <v>66.318285613911797</v>
      </c>
      <c r="D18" s="48">
        <f>VLOOKUP($A18,'Occupancy Raw Data'!$B$8:$BE$45,'Occupancy Raw Data'!AI$3,FALSE)</f>
        <v>71.688916212893005</v>
      </c>
      <c r="E18" s="48">
        <f>VLOOKUP($A18,'Occupancy Raw Data'!$B$8:$BE$45,'Occupancy Raw Data'!AJ$3,FALSE)</f>
        <v>71.078517477603995</v>
      </c>
      <c r="F18" s="48">
        <f>VLOOKUP($A18,'Occupancy Raw Data'!$B$8:$BE$45,'Occupancy Raw Data'!AK$3,FALSE)</f>
        <v>67.622518882838506</v>
      </c>
      <c r="G18" s="49">
        <f>VLOOKUP($A18,'Occupancy Raw Data'!$B$8:$BE$45,'Occupancy Raw Data'!AL$3,FALSE)</f>
        <v>66.685403126646705</v>
      </c>
      <c r="H18" s="48">
        <f>VLOOKUP($A18,'Occupancy Raw Data'!$B$8:$BE$45,'Occupancy Raw Data'!AN$3,FALSE)</f>
        <v>74.868259265764905</v>
      </c>
      <c r="I18" s="48">
        <f>VLOOKUP($A18,'Occupancy Raw Data'!$B$8:$BE$45,'Occupancy Raw Data'!AO$3,FALSE)</f>
        <v>76.954154224486203</v>
      </c>
      <c r="J18" s="49">
        <f>VLOOKUP($A18,'Occupancy Raw Data'!$B$8:$BE$45,'Occupancy Raw Data'!AP$3,FALSE)</f>
        <v>75.911206745125497</v>
      </c>
      <c r="K18" s="50">
        <f>VLOOKUP($A18,'Occupancy Raw Data'!$B$8:$BE$45,'Occupancy Raw Data'!AR$3,FALSE)</f>
        <v>69.321347017640704</v>
      </c>
      <c r="M18" s="47">
        <f>VLOOKUP($A18,'Occupancy Raw Data'!$B$8:$BE$45,'Occupancy Raw Data'!AT$3,FALSE)</f>
        <v>-7.93004955866133</v>
      </c>
      <c r="N18" s="48">
        <f>VLOOKUP($A18,'Occupancy Raw Data'!$B$8:$BE$45,'Occupancy Raw Data'!AU$3,FALSE)</f>
        <v>-6.3722498383118698</v>
      </c>
      <c r="O18" s="48">
        <f>VLOOKUP($A18,'Occupancy Raw Data'!$B$8:$BE$45,'Occupancy Raw Data'!AV$3,FALSE)</f>
        <v>-4.5377679064715997</v>
      </c>
      <c r="P18" s="48">
        <f>VLOOKUP($A18,'Occupancy Raw Data'!$B$8:$BE$45,'Occupancy Raw Data'!AW$3,FALSE)</f>
        <v>-2.3876177133669301</v>
      </c>
      <c r="Q18" s="48">
        <f>VLOOKUP($A18,'Occupancy Raw Data'!$B$8:$BE$45,'Occupancy Raw Data'!AX$3,FALSE)</f>
        <v>-4.6728060228797803</v>
      </c>
      <c r="R18" s="49">
        <f>VLOOKUP($A18,'Occupancy Raw Data'!$B$8:$BE$45,'Occupancy Raw Data'!AY$3,FALSE)</f>
        <v>-5.0841288313791102</v>
      </c>
      <c r="S18" s="48">
        <f>VLOOKUP($A18,'Occupancy Raw Data'!$B$8:$BE$45,'Occupancy Raw Data'!BA$3,FALSE)</f>
        <v>-1.06213204695937</v>
      </c>
      <c r="T18" s="48">
        <f>VLOOKUP($A18,'Occupancy Raw Data'!$B$8:$BE$45,'Occupancy Raw Data'!BB$3,FALSE)</f>
        <v>-1.22380294378723</v>
      </c>
      <c r="U18" s="49">
        <f>VLOOKUP($A18,'Occupancy Raw Data'!$B$8:$BE$45,'Occupancy Raw Data'!BC$3,FALSE)</f>
        <v>-1.14414418320018</v>
      </c>
      <c r="V18" s="50">
        <f>VLOOKUP($A18,'Occupancy Raw Data'!$B$8:$BE$45,'Occupancy Raw Data'!BE$3,FALSE)</f>
        <v>-3.8855917259673398</v>
      </c>
      <c r="X18" s="51">
        <f>VLOOKUP($A18,'ADR Raw Data'!$B$6:$BE$43,'ADR Raw Data'!AG$1,FALSE)</f>
        <v>105.55757650201301</v>
      </c>
      <c r="Y18" s="52">
        <f>VLOOKUP($A18,'ADR Raw Data'!$B$6:$BE$43,'ADR Raw Data'!AH$1,FALSE)</f>
        <v>111.42199525890599</v>
      </c>
      <c r="Z18" s="52">
        <f>VLOOKUP($A18,'ADR Raw Data'!$B$6:$BE$43,'ADR Raw Data'!AI$1,FALSE)</f>
        <v>117.833803240428</v>
      </c>
      <c r="AA18" s="52">
        <f>VLOOKUP($A18,'ADR Raw Data'!$B$6:$BE$43,'ADR Raw Data'!AJ$1,FALSE)</f>
        <v>116.733295835907</v>
      </c>
      <c r="AB18" s="52">
        <f>VLOOKUP($A18,'ADR Raw Data'!$B$6:$BE$43,'ADR Raw Data'!AK$1,FALSE)</f>
        <v>113.787398071303</v>
      </c>
      <c r="AC18" s="53">
        <f>VLOOKUP($A18,'ADR Raw Data'!$B$6:$BE$43,'ADR Raw Data'!AL$1,FALSE)</f>
        <v>113.41495545385099</v>
      </c>
      <c r="AD18" s="52">
        <f>VLOOKUP($A18,'ADR Raw Data'!$B$6:$BE$43,'ADR Raw Data'!AN$1,FALSE)</f>
        <v>128.07909144817799</v>
      </c>
      <c r="AE18" s="52">
        <f>VLOOKUP($A18,'ADR Raw Data'!$B$6:$BE$43,'ADR Raw Data'!AO$1,FALSE)</f>
        <v>135.39054400821701</v>
      </c>
      <c r="AF18" s="53">
        <f>VLOOKUP($A18,'ADR Raw Data'!$B$6:$BE$43,'ADR Raw Data'!AP$1,FALSE)</f>
        <v>131.78504391577201</v>
      </c>
      <c r="AG18" s="54">
        <f>VLOOKUP($A18,'ADR Raw Data'!$B$6:$BE$43,'ADR Raw Data'!AR$1,FALSE)</f>
        <v>119.162496819033</v>
      </c>
      <c r="AI18" s="47">
        <f>VLOOKUP($A18,'ADR Raw Data'!$B$6:$BE$43,'ADR Raw Data'!AT$1,FALSE)</f>
        <v>5.8279772528143097</v>
      </c>
      <c r="AJ18" s="48">
        <f>VLOOKUP($A18,'ADR Raw Data'!$B$6:$BE$43,'ADR Raw Data'!AU$1,FALSE)</f>
        <v>3.99616391593079</v>
      </c>
      <c r="AK18" s="48">
        <f>VLOOKUP($A18,'ADR Raw Data'!$B$6:$BE$43,'ADR Raw Data'!AV$1,FALSE)</f>
        <v>6.2309561437025298</v>
      </c>
      <c r="AL18" s="48">
        <f>VLOOKUP($A18,'ADR Raw Data'!$B$6:$BE$43,'ADR Raw Data'!AW$1,FALSE)</f>
        <v>5.7238730061378504</v>
      </c>
      <c r="AM18" s="48">
        <f>VLOOKUP($A18,'ADR Raw Data'!$B$6:$BE$43,'ADR Raw Data'!AX$1,FALSE)</f>
        <v>5.0904705936301298</v>
      </c>
      <c r="AN18" s="49">
        <f>VLOOKUP($A18,'ADR Raw Data'!$B$6:$BE$43,'ADR Raw Data'!AY$1,FALSE)</f>
        <v>5.4438343341553104</v>
      </c>
      <c r="AO18" s="48">
        <f>VLOOKUP($A18,'ADR Raw Data'!$B$6:$BE$43,'ADR Raw Data'!BA$1,FALSE)</f>
        <v>7.6919366891322696</v>
      </c>
      <c r="AP18" s="48">
        <f>VLOOKUP($A18,'ADR Raw Data'!$B$6:$BE$43,'ADR Raw Data'!BB$1,FALSE)</f>
        <v>9.6275004076748303</v>
      </c>
      <c r="AQ18" s="49">
        <f>VLOOKUP($A18,'ADR Raw Data'!$B$6:$BE$43,'ADR Raw Data'!BC$1,FALSE)</f>
        <v>8.6895738512530905</v>
      </c>
      <c r="AR18" s="50">
        <f>VLOOKUP($A18,'ADR Raw Data'!$B$6:$BE$43,'ADR Raw Data'!BE$1,FALSE)</f>
        <v>6.65802427429443</v>
      </c>
      <c r="AT18" s="51">
        <f>VLOOKUP($A18,'RevPAR Raw Data'!$B$6:$BE$43,'RevPAR Raw Data'!AG$1,FALSE)</f>
        <v>59.870966893553401</v>
      </c>
      <c r="AU18" s="52">
        <f>VLOOKUP($A18,'RevPAR Raw Data'!$B$6:$BE$43,'RevPAR Raw Data'!AH$1,FALSE)</f>
        <v>73.893157052520607</v>
      </c>
      <c r="AV18" s="52">
        <f>VLOOKUP($A18,'RevPAR Raw Data'!$B$6:$BE$43,'RevPAR Raw Data'!AI$1,FALSE)</f>
        <v>84.473776475496194</v>
      </c>
      <c r="AW18" s="52">
        <f>VLOOKUP($A18,'RevPAR Raw Data'!$B$6:$BE$43,'RevPAR Raw Data'!AJ$1,FALSE)</f>
        <v>82.972296082908798</v>
      </c>
      <c r="AX18" s="52">
        <f>VLOOKUP($A18,'RevPAR Raw Data'!$B$6:$BE$43,'RevPAR Raw Data'!AK$1,FALSE)</f>
        <v>76.945904747057696</v>
      </c>
      <c r="AY18" s="53">
        <f>VLOOKUP($A18,'RevPAR Raw Data'!$B$6:$BE$43,'RevPAR Raw Data'!AL$1,FALSE)</f>
        <v>75.631220250307294</v>
      </c>
      <c r="AZ18" s="52">
        <f>VLOOKUP($A18,'RevPAR Raw Data'!$B$6:$BE$43,'RevPAR Raw Data'!AN$1,FALSE)</f>
        <v>95.8905862506587</v>
      </c>
      <c r="BA18" s="52">
        <f>VLOOKUP($A18,'RevPAR Raw Data'!$B$6:$BE$43,'RevPAR Raw Data'!AO$1,FALSE)</f>
        <v>104.188648041454</v>
      </c>
      <c r="BB18" s="53">
        <f>VLOOKUP($A18,'RevPAR Raw Data'!$B$6:$BE$43,'RevPAR Raw Data'!AP$1,FALSE)</f>
        <v>100.039617146056</v>
      </c>
      <c r="BC18" s="54">
        <f>VLOOKUP($A18,'RevPAR Raw Data'!$B$6:$BE$43,'RevPAR Raw Data'!AR$1,FALSE)</f>
        <v>82.605047934807104</v>
      </c>
      <c r="BE18" s="47">
        <f>VLOOKUP($A18,'RevPAR Raw Data'!$B$6:$BE$43,'RevPAR Raw Data'!AT$1,FALSE)</f>
        <v>-2.5642337902627101</v>
      </c>
      <c r="BF18" s="48">
        <f>VLOOKUP($A18,'RevPAR Raw Data'!$B$6:$BE$43,'RevPAR Raw Data'!AU$1,FALSE)</f>
        <v>-2.6307314710526599</v>
      </c>
      <c r="BG18" s="48">
        <f>VLOOKUP($A18,'RevPAR Raw Data'!$B$6:$BE$43,'RevPAR Raw Data'!AV$1,FALSE)</f>
        <v>1.4104419090756699</v>
      </c>
      <c r="BH18" s="48">
        <f>VLOOKUP($A18,'RevPAR Raw Data'!$B$6:$BE$43,'RevPAR Raw Data'!AW$1,FALSE)</f>
        <v>3.1995910869857398</v>
      </c>
      <c r="BI18" s="48">
        <f>VLOOKUP($A18,'RevPAR Raw Data'!$B$6:$BE$43,'RevPAR Raw Data'!AX$1,FALSE)</f>
        <v>0.17979675425827901</v>
      </c>
      <c r="BJ18" s="49">
        <f>VLOOKUP($A18,'RevPAR Raw Data'!$B$6:$BE$43,'RevPAR Raw Data'!AY$1,FALSE)</f>
        <v>8.2933951860893404E-2</v>
      </c>
      <c r="BK18" s="48">
        <f>VLOOKUP($A18,'RevPAR Raw Data'!$B$6:$BE$43,'RevPAR Raw Data'!BA$1,FALSE)</f>
        <v>6.5481061175658004</v>
      </c>
      <c r="BL18" s="48">
        <f>VLOOKUP($A18,'RevPAR Raw Data'!$B$6:$BE$43,'RevPAR Raw Data'!BB$1,FALSE)</f>
        <v>8.2858758304853399</v>
      </c>
      <c r="BM18" s="49">
        <f>VLOOKUP($A18,'RevPAR Raw Data'!$B$6:$BE$43,'RevPAR Raw Data'!BC$1,FALSE)</f>
        <v>7.4460084142889</v>
      </c>
      <c r="BN18" s="50">
        <f>VLOOKUP($A18,'RevPAR Raw Data'!$B$6:$BE$43,'RevPAR Raw Data'!BE$1,FALSE)</f>
        <v>2.5137289080122098</v>
      </c>
    </row>
    <row r="19" spans="1:66" x14ac:dyDescent="0.45">
      <c r="A19" s="63" t="s">
        <v>93</v>
      </c>
      <c r="B19" s="47">
        <f>VLOOKUP($A19,'Occupancy Raw Data'!$B$8:$BE$45,'Occupancy Raw Data'!AG$3,FALSE)</f>
        <v>49.925167388735701</v>
      </c>
      <c r="C19" s="48">
        <f>VLOOKUP($A19,'Occupancy Raw Data'!$B$8:$BE$45,'Occupancy Raw Data'!AH$3,FALSE)</f>
        <v>57.865301299724301</v>
      </c>
      <c r="D19" s="48">
        <f>VLOOKUP($A19,'Occupancy Raw Data'!$B$8:$BE$45,'Occupancy Raw Data'!AI$3,FALSE)</f>
        <v>66.632532493107504</v>
      </c>
      <c r="E19" s="48">
        <f>VLOOKUP($A19,'Occupancy Raw Data'!$B$8:$BE$45,'Occupancy Raw Data'!AJ$3,FALSE)</f>
        <v>65.452934226073197</v>
      </c>
      <c r="F19" s="48">
        <f>VLOOKUP($A19,'Occupancy Raw Data'!$B$8:$BE$45,'Occupancy Raw Data'!AK$3,FALSE)</f>
        <v>61.437573847971599</v>
      </c>
      <c r="G19" s="49">
        <f>VLOOKUP($A19,'Occupancy Raw Data'!$B$8:$BE$45,'Occupancy Raw Data'!AL$3,FALSE)</f>
        <v>60.262701851122401</v>
      </c>
      <c r="H19" s="48">
        <f>VLOOKUP($A19,'Occupancy Raw Data'!$B$8:$BE$45,'Occupancy Raw Data'!AN$3,FALSE)</f>
        <v>71.352894840488304</v>
      </c>
      <c r="I19" s="48">
        <f>VLOOKUP($A19,'Occupancy Raw Data'!$B$8:$BE$45,'Occupancy Raw Data'!AO$3,FALSE)</f>
        <v>75.573060259944796</v>
      </c>
      <c r="J19" s="49">
        <f>VLOOKUP($A19,'Occupancy Raw Data'!$B$8:$BE$45,'Occupancy Raw Data'!AP$3,FALSE)</f>
        <v>73.462977550216607</v>
      </c>
      <c r="K19" s="50">
        <f>VLOOKUP($A19,'Occupancy Raw Data'!$B$8:$BE$45,'Occupancy Raw Data'!AR$3,FALSE)</f>
        <v>64.034209193720798</v>
      </c>
      <c r="M19" s="47">
        <f>VLOOKUP($A19,'Occupancy Raw Data'!$B$8:$BE$45,'Occupancy Raw Data'!AT$3,FALSE)</f>
        <v>-3.2668223216457402</v>
      </c>
      <c r="N19" s="48">
        <f>VLOOKUP($A19,'Occupancy Raw Data'!$B$8:$BE$45,'Occupancy Raw Data'!AU$3,FALSE)</f>
        <v>-0.117227876450165</v>
      </c>
      <c r="O19" s="48">
        <f>VLOOKUP($A19,'Occupancy Raw Data'!$B$8:$BE$45,'Occupancy Raw Data'!AV$3,FALSE)</f>
        <v>4.2242110769161902</v>
      </c>
      <c r="P19" s="48">
        <f>VLOOKUP($A19,'Occupancy Raw Data'!$B$8:$BE$45,'Occupancy Raw Data'!AW$3,FALSE)</f>
        <v>1.6066588605746901</v>
      </c>
      <c r="Q19" s="48">
        <f>VLOOKUP($A19,'Occupancy Raw Data'!$B$8:$BE$45,'Occupancy Raw Data'!AX$3,FALSE)</f>
        <v>0.96850159682562398</v>
      </c>
      <c r="R19" s="49">
        <f>VLOOKUP($A19,'Occupancy Raw Data'!$B$8:$BE$45,'Occupancy Raw Data'!AY$3,FALSE)</f>
        <v>0.86519686094100701</v>
      </c>
      <c r="S19" s="48">
        <f>VLOOKUP($A19,'Occupancy Raw Data'!$B$8:$BE$45,'Occupancy Raw Data'!BA$3,FALSE)</f>
        <v>-0.19961309839913499</v>
      </c>
      <c r="T19" s="48">
        <f>VLOOKUP($A19,'Occupancy Raw Data'!$B$8:$BE$45,'Occupancy Raw Data'!BB$3,FALSE)</f>
        <v>-0.51293612888664997</v>
      </c>
      <c r="U19" s="49">
        <f>VLOOKUP($A19,'Occupancy Raw Data'!$B$8:$BE$45,'Occupancy Raw Data'!BC$3,FALSE)</f>
        <v>-0.361020505808685</v>
      </c>
      <c r="V19" s="50">
        <f>VLOOKUP($A19,'Occupancy Raw Data'!$B$8:$BE$45,'Occupancy Raw Data'!BE$3,FALSE)</f>
        <v>0.45625219846020998</v>
      </c>
      <c r="X19" s="51">
        <f>VLOOKUP($A19,'ADR Raw Data'!$B$6:$BE$43,'ADR Raw Data'!AG$1,FALSE)</f>
        <v>129.92180320684699</v>
      </c>
      <c r="Y19" s="52">
        <f>VLOOKUP($A19,'ADR Raw Data'!$B$6:$BE$43,'ADR Raw Data'!AH$1,FALSE)</f>
        <v>134.25537903961299</v>
      </c>
      <c r="Z19" s="52">
        <f>VLOOKUP($A19,'ADR Raw Data'!$B$6:$BE$43,'ADR Raw Data'!AI$1,FALSE)</f>
        <v>140.702779595696</v>
      </c>
      <c r="AA19" s="52">
        <f>VLOOKUP($A19,'ADR Raw Data'!$B$6:$BE$43,'ADR Raw Data'!AJ$1,FALSE)</f>
        <v>136.86968593735801</v>
      </c>
      <c r="AB19" s="52">
        <f>VLOOKUP($A19,'ADR Raw Data'!$B$6:$BE$43,'ADR Raw Data'!AK$1,FALSE)</f>
        <v>132.83677395986899</v>
      </c>
      <c r="AC19" s="53">
        <f>VLOOKUP($A19,'ADR Raw Data'!$B$6:$BE$43,'ADR Raw Data'!AL$1,FALSE)</f>
        <v>135.241762066441</v>
      </c>
      <c r="AD19" s="52">
        <f>VLOOKUP($A19,'ADR Raw Data'!$B$6:$BE$43,'ADR Raw Data'!AN$1,FALSE)</f>
        <v>173.41270498164599</v>
      </c>
      <c r="AE19" s="52">
        <f>VLOOKUP($A19,'ADR Raw Data'!$B$6:$BE$43,'ADR Raw Data'!AO$1,FALSE)</f>
        <v>178.856377006462</v>
      </c>
      <c r="AF19" s="53">
        <f>VLOOKUP($A19,'ADR Raw Data'!$B$6:$BE$43,'ADR Raw Data'!AP$1,FALSE)</f>
        <v>176.21272049752699</v>
      </c>
      <c r="AG19" s="54">
        <f>VLOOKUP($A19,'ADR Raw Data'!$B$6:$BE$43,'ADR Raw Data'!AR$1,FALSE)</f>
        <v>148.671407774936</v>
      </c>
      <c r="AI19" s="47">
        <f>VLOOKUP($A19,'ADR Raw Data'!$B$6:$BE$43,'ADR Raw Data'!AT$1,FALSE)</f>
        <v>2.1595312011139001</v>
      </c>
      <c r="AJ19" s="48">
        <f>VLOOKUP($A19,'ADR Raw Data'!$B$6:$BE$43,'ADR Raw Data'!AU$1,FALSE)</f>
        <v>4.0747479336024401</v>
      </c>
      <c r="AK19" s="48">
        <f>VLOOKUP($A19,'ADR Raw Data'!$B$6:$BE$43,'ADR Raw Data'!AV$1,FALSE)</f>
        <v>5.8988172778795898</v>
      </c>
      <c r="AL19" s="48">
        <f>VLOOKUP($A19,'ADR Raw Data'!$B$6:$BE$43,'ADR Raw Data'!AW$1,FALSE)</f>
        <v>3.1577959708091901</v>
      </c>
      <c r="AM19" s="48">
        <f>VLOOKUP($A19,'ADR Raw Data'!$B$6:$BE$43,'ADR Raw Data'!AX$1,FALSE)</f>
        <v>2.5326716183487799</v>
      </c>
      <c r="AN19" s="49">
        <f>VLOOKUP($A19,'ADR Raw Data'!$B$6:$BE$43,'ADR Raw Data'!AY$1,FALSE)</f>
        <v>3.6992597283793498</v>
      </c>
      <c r="AO19" s="48">
        <f>VLOOKUP($A19,'ADR Raw Data'!$B$6:$BE$43,'ADR Raw Data'!BA$1,FALSE)</f>
        <v>4.23213831943408</v>
      </c>
      <c r="AP19" s="48">
        <f>VLOOKUP($A19,'ADR Raw Data'!$B$6:$BE$43,'ADR Raw Data'!BB$1,FALSE)</f>
        <v>2.0309704388309302</v>
      </c>
      <c r="AQ19" s="49">
        <f>VLOOKUP($A19,'ADR Raw Data'!$B$6:$BE$43,'ADR Raw Data'!BC$1,FALSE)</f>
        <v>3.0670138538123202</v>
      </c>
      <c r="AR19" s="50">
        <f>VLOOKUP($A19,'ADR Raw Data'!$B$6:$BE$43,'ADR Raw Data'!BE$1,FALSE)</f>
        <v>3.3686255932131601</v>
      </c>
      <c r="AT19" s="51">
        <f>VLOOKUP($A19,'RevPAR Raw Data'!$B$6:$BE$43,'RevPAR Raw Data'!AG$1,FALSE)</f>
        <v>64.863677725482404</v>
      </c>
      <c r="AU19" s="52">
        <f>VLOOKUP($A19,'RevPAR Raw Data'!$B$6:$BE$43,'RevPAR Raw Data'!AH$1,FALSE)</f>
        <v>77.687279592359104</v>
      </c>
      <c r="AV19" s="52">
        <f>VLOOKUP($A19,'RevPAR Raw Data'!$B$6:$BE$43,'RevPAR Raw Data'!AI$1,FALSE)</f>
        <v>93.753825332808105</v>
      </c>
      <c r="AW19" s="52">
        <f>VLOOKUP($A19,'RevPAR Raw Data'!$B$6:$BE$43,'RevPAR Raw Data'!AJ$1,FALSE)</f>
        <v>89.585225512012599</v>
      </c>
      <c r="AX19" s="52">
        <f>VLOOKUP($A19,'RevPAR Raw Data'!$B$6:$BE$43,'RevPAR Raw Data'!AK$1,FALSE)</f>
        <v>81.611691098857804</v>
      </c>
      <c r="AY19" s="53">
        <f>VLOOKUP($A19,'RevPAR Raw Data'!$B$6:$BE$43,'RevPAR Raw Data'!AL$1,FALSE)</f>
        <v>81.500339852303995</v>
      </c>
      <c r="AZ19" s="52">
        <f>VLOOKUP($A19,'RevPAR Raw Data'!$B$6:$BE$43,'RevPAR Raw Data'!AN$1,FALSE)</f>
        <v>123.7349850256</v>
      </c>
      <c r="BA19" s="52">
        <f>VLOOKUP($A19,'RevPAR Raw Data'!$B$6:$BE$43,'RevPAR Raw Data'!AO$1,FALSE)</f>
        <v>135.16723757384699</v>
      </c>
      <c r="BB19" s="53">
        <f>VLOOKUP($A19,'RevPAR Raw Data'!$B$6:$BE$43,'RevPAR Raw Data'!AP$1,FALSE)</f>
        <v>129.451111299724</v>
      </c>
      <c r="BC19" s="54">
        <f>VLOOKUP($A19,'RevPAR Raw Data'!$B$6:$BE$43,'RevPAR Raw Data'!AR$1,FALSE)</f>
        <v>95.200560265852602</v>
      </c>
      <c r="BE19" s="47">
        <f>VLOOKUP($A19,'RevPAR Raw Data'!$B$6:$BE$43,'RevPAR Raw Data'!AT$1,FALSE)</f>
        <v>-1.17783916785273</v>
      </c>
      <c r="BF19" s="48">
        <f>VLOOKUP($A19,'RevPAR Raw Data'!$B$6:$BE$43,'RevPAR Raw Data'!AU$1,FALSE)</f>
        <v>3.95274331667901</v>
      </c>
      <c r="BG19" s="48">
        <f>VLOOKUP($A19,'RevPAR Raw Data'!$B$6:$BE$43,'RevPAR Raw Data'!AV$1,FALSE)</f>
        <v>10.372206847655001</v>
      </c>
      <c r="BH19" s="48">
        <f>VLOOKUP($A19,'RevPAR Raw Data'!$B$6:$BE$43,'RevPAR Raw Data'!AW$1,FALSE)</f>
        <v>4.8151898401477702</v>
      </c>
      <c r="BI19" s="48">
        <f>VLOOKUP($A19,'RevPAR Raw Data'!$B$6:$BE$43,'RevPAR Raw Data'!AX$1,FALSE)</f>
        <v>3.5257021802404598</v>
      </c>
      <c r="BJ19" s="49">
        <f>VLOOKUP($A19,'RevPAR Raw Data'!$B$6:$BE$43,'RevPAR Raw Data'!AY$1,FALSE)</f>
        <v>4.5964624683683502</v>
      </c>
      <c r="BK19" s="48">
        <f>VLOOKUP($A19,'RevPAR Raw Data'!$B$6:$BE$43,'RevPAR Raw Data'!BA$1,FALSE)</f>
        <v>4.02407731860698</v>
      </c>
      <c r="BL19" s="48">
        <f>VLOOKUP($A19,'RevPAR Raw Data'!$B$6:$BE$43,'RevPAR Raw Data'!BB$1,FALSE)</f>
        <v>1.5076167287965101</v>
      </c>
      <c r="BM19" s="49">
        <f>VLOOKUP($A19,'RevPAR Raw Data'!$B$6:$BE$43,'RevPAR Raw Data'!BC$1,FALSE)</f>
        <v>2.6949207990753798</v>
      </c>
      <c r="BN19" s="50">
        <f>VLOOKUP($A19,'RevPAR Raw Data'!$B$6:$BE$43,'RevPAR Raw Data'!BE$1,FALSE)</f>
        <v>3.8402472200002999</v>
      </c>
    </row>
    <row r="20" spans="1:66" x14ac:dyDescent="0.45">
      <c r="A20" s="63" t="s">
        <v>29</v>
      </c>
      <c r="B20" s="47">
        <f>VLOOKUP($A20,'Occupancy Raw Data'!$B$8:$BE$45,'Occupancy Raw Data'!AG$3,FALSE)</f>
        <v>39.154387795018899</v>
      </c>
      <c r="C20" s="48">
        <f>VLOOKUP($A20,'Occupancy Raw Data'!$B$8:$BE$45,'Occupancy Raw Data'!AH$3,FALSE)</f>
        <v>40.712609205893799</v>
      </c>
      <c r="D20" s="48">
        <f>VLOOKUP($A20,'Occupancy Raw Data'!$B$8:$BE$45,'Occupancy Raw Data'!AI$3,FALSE)</f>
        <v>40.171469552744803</v>
      </c>
      <c r="E20" s="48">
        <f>VLOOKUP($A20,'Occupancy Raw Data'!$B$8:$BE$45,'Occupancy Raw Data'!AJ$3,FALSE)</f>
        <v>41.540618072760402</v>
      </c>
      <c r="F20" s="48">
        <f>VLOOKUP($A20,'Occupancy Raw Data'!$B$8:$BE$45,'Occupancy Raw Data'!AK$3,FALSE)</f>
        <v>44.810275133654898</v>
      </c>
      <c r="G20" s="49">
        <f>VLOOKUP($A20,'Occupancy Raw Data'!$B$8:$BE$45,'Occupancy Raw Data'!AL$3,FALSE)</f>
        <v>41.2778719520146</v>
      </c>
      <c r="H20" s="48">
        <f>VLOOKUP($A20,'Occupancy Raw Data'!$B$8:$BE$45,'Occupancy Raw Data'!AN$3,FALSE)</f>
        <v>64.838962055026698</v>
      </c>
      <c r="I20" s="48">
        <f>VLOOKUP($A20,'Occupancy Raw Data'!$B$8:$BE$45,'Occupancy Raw Data'!AO$3,FALSE)</f>
        <v>69.005085408788602</v>
      </c>
      <c r="J20" s="49">
        <f>VLOOKUP($A20,'Occupancy Raw Data'!$B$8:$BE$45,'Occupancy Raw Data'!AP$3,FALSE)</f>
        <v>66.922023731907601</v>
      </c>
      <c r="K20" s="50">
        <f>VLOOKUP($A20,'Occupancy Raw Data'!$B$8:$BE$45,'Occupancy Raw Data'!AR$3,FALSE)</f>
        <v>48.604772460555402</v>
      </c>
      <c r="M20" s="47">
        <f>VLOOKUP($A20,'Occupancy Raw Data'!$B$8:$BE$45,'Occupancy Raw Data'!AT$3,FALSE)</f>
        <v>3.3311486318083601</v>
      </c>
      <c r="N20" s="48">
        <f>VLOOKUP($A20,'Occupancy Raw Data'!$B$8:$BE$45,'Occupancy Raw Data'!AU$3,FALSE)</f>
        <v>5.38827765579369</v>
      </c>
      <c r="O20" s="48">
        <f>VLOOKUP($A20,'Occupancy Raw Data'!$B$8:$BE$45,'Occupancy Raw Data'!AV$3,FALSE)</f>
        <v>1.2192442037803399</v>
      </c>
      <c r="P20" s="48">
        <f>VLOOKUP($A20,'Occupancy Raw Data'!$B$8:$BE$45,'Occupancy Raw Data'!AW$3,FALSE)</f>
        <v>-3.2912848005811899</v>
      </c>
      <c r="Q20" s="48">
        <f>VLOOKUP($A20,'Occupancy Raw Data'!$B$8:$BE$45,'Occupancy Raw Data'!AX$3,FALSE)</f>
        <v>-10.4954784098875</v>
      </c>
      <c r="R20" s="49">
        <f>VLOOKUP($A20,'Occupancy Raw Data'!$B$8:$BE$45,'Occupancy Raw Data'!AY$3,FALSE)</f>
        <v>-1.3576504839403101</v>
      </c>
      <c r="S20" s="48">
        <f>VLOOKUP($A20,'Occupancy Raw Data'!$B$8:$BE$45,'Occupancy Raw Data'!BA$3,FALSE)</f>
        <v>-2.2059334651527598</v>
      </c>
      <c r="T20" s="48">
        <f>VLOOKUP($A20,'Occupancy Raw Data'!$B$8:$BE$45,'Occupancy Raw Data'!BB$3,FALSE)</f>
        <v>-3.99400688188376</v>
      </c>
      <c r="U20" s="49">
        <f>VLOOKUP($A20,'Occupancy Raw Data'!$B$8:$BE$45,'Occupancy Raw Data'!BC$3,FALSE)</f>
        <v>-3.13603695132079</v>
      </c>
      <c r="V20" s="50">
        <f>VLOOKUP($A20,'Occupancy Raw Data'!$B$8:$BE$45,'Occupancy Raw Data'!BE$3,FALSE)</f>
        <v>-2.0649836439764502</v>
      </c>
      <c r="X20" s="51">
        <f>VLOOKUP($A20,'ADR Raw Data'!$B$6:$BE$43,'ADR Raw Data'!AG$1,FALSE)</f>
        <v>113.509929231537</v>
      </c>
      <c r="Y20" s="52">
        <f>VLOOKUP($A20,'ADR Raw Data'!$B$6:$BE$43,'ADR Raw Data'!AH$1,FALSE)</f>
        <v>109.255381535751</v>
      </c>
      <c r="Z20" s="52">
        <f>VLOOKUP($A20,'ADR Raw Data'!$B$6:$BE$43,'ADR Raw Data'!AI$1,FALSE)</f>
        <v>107.44157429197401</v>
      </c>
      <c r="AA20" s="52">
        <f>VLOOKUP($A20,'ADR Raw Data'!$B$6:$BE$43,'ADR Raw Data'!AJ$1,FALSE)</f>
        <v>107.26306128855001</v>
      </c>
      <c r="AB20" s="52">
        <f>VLOOKUP($A20,'ADR Raw Data'!$B$6:$BE$43,'ADR Raw Data'!AK$1,FALSE)</f>
        <v>112.077280663465</v>
      </c>
      <c r="AC20" s="53">
        <f>VLOOKUP($A20,'ADR Raw Data'!$B$6:$BE$43,'ADR Raw Data'!AL$1,FALSE)</f>
        <v>109.921156020975</v>
      </c>
      <c r="AD20" s="52">
        <f>VLOOKUP($A20,'ADR Raw Data'!$B$6:$BE$43,'ADR Raw Data'!AN$1,FALSE)</f>
        <v>151.32975565610801</v>
      </c>
      <c r="AE20" s="52">
        <f>VLOOKUP($A20,'ADR Raw Data'!$B$6:$BE$43,'ADR Raw Data'!AO$1,FALSE)</f>
        <v>169.06451058201</v>
      </c>
      <c r="AF20" s="53">
        <f>VLOOKUP($A20,'ADR Raw Data'!$B$6:$BE$43,'ADR Raw Data'!AP$1,FALSE)</f>
        <v>160.473145306639</v>
      </c>
      <c r="AG20" s="54">
        <f>VLOOKUP($A20,'ADR Raw Data'!$B$6:$BE$43,'ADR Raw Data'!AR$1,FALSE)</f>
        <v>129.80774772444099</v>
      </c>
      <c r="AI20" s="47">
        <f>VLOOKUP($A20,'ADR Raw Data'!$B$6:$BE$43,'ADR Raw Data'!AT$1,FALSE)</f>
        <v>-0.353634690780668</v>
      </c>
      <c r="AJ20" s="48">
        <f>VLOOKUP($A20,'ADR Raw Data'!$B$6:$BE$43,'ADR Raw Data'!AU$1,FALSE)</f>
        <v>2.9071694747608401</v>
      </c>
      <c r="AK20" s="48">
        <f>VLOOKUP($A20,'ADR Raw Data'!$B$6:$BE$43,'ADR Raw Data'!AV$1,FALSE)</f>
        <v>4.8385831477037101E-2</v>
      </c>
      <c r="AL20" s="48">
        <f>VLOOKUP($A20,'ADR Raw Data'!$B$6:$BE$43,'ADR Raw Data'!AW$1,FALSE)</f>
        <v>-3.0536702962732001</v>
      </c>
      <c r="AM20" s="48">
        <f>VLOOKUP($A20,'ADR Raw Data'!$B$6:$BE$43,'ADR Raw Data'!AX$1,FALSE)</f>
        <v>-7.0188025773705602</v>
      </c>
      <c r="AN20" s="49">
        <f>VLOOKUP($A20,'ADR Raw Data'!$B$6:$BE$43,'ADR Raw Data'!AY$1,FALSE)</f>
        <v>-1.9954946009000201</v>
      </c>
      <c r="AO20" s="48">
        <f>VLOOKUP($A20,'ADR Raw Data'!$B$6:$BE$43,'ADR Raw Data'!BA$1,FALSE)</f>
        <v>-9.2138573885805606</v>
      </c>
      <c r="AP20" s="48">
        <f>VLOOKUP($A20,'ADR Raw Data'!$B$6:$BE$43,'ADR Raw Data'!BB$1,FALSE)</f>
        <v>-7.2014208866375897</v>
      </c>
      <c r="AQ20" s="49">
        <f>VLOOKUP($A20,'ADR Raw Data'!$B$6:$BE$43,'ADR Raw Data'!BC$1,FALSE)</f>
        <v>-8.1692643253682196</v>
      </c>
      <c r="AR20" s="50">
        <f>VLOOKUP($A20,'ADR Raw Data'!$B$6:$BE$43,'ADR Raw Data'!BE$1,FALSE)</f>
        <v>-5.2868587367697204</v>
      </c>
      <c r="AT20" s="51">
        <f>VLOOKUP($A20,'RevPAR Raw Data'!$B$6:$BE$43,'RevPAR Raw Data'!AG$1,FALSE)</f>
        <v>44.444117877167798</v>
      </c>
      <c r="AU20" s="52">
        <f>VLOOKUP($A20,'RevPAR Raw Data'!$B$6:$BE$43,'RevPAR Raw Data'!AH$1,FALSE)</f>
        <v>44.480716521058802</v>
      </c>
      <c r="AV20" s="52">
        <f>VLOOKUP($A20,'RevPAR Raw Data'!$B$6:$BE$43,'RevPAR Raw Data'!AI$1,FALSE)</f>
        <v>43.160859303690103</v>
      </c>
      <c r="AW20" s="52">
        <f>VLOOKUP($A20,'RevPAR Raw Data'!$B$6:$BE$43,'RevPAR Raw Data'!AJ$1,FALSE)</f>
        <v>44.557738623027703</v>
      </c>
      <c r="AX20" s="52">
        <f>VLOOKUP($A20,'RevPAR Raw Data'!$B$6:$BE$43,'RevPAR Raw Data'!AK$1,FALSE)</f>
        <v>50.222137827617601</v>
      </c>
      <c r="AY20" s="53">
        <f>VLOOKUP($A20,'RevPAR Raw Data'!$B$6:$BE$43,'RevPAR Raw Data'!AL$1,FALSE)</f>
        <v>45.373114030512397</v>
      </c>
      <c r="AZ20" s="52">
        <f>VLOOKUP($A20,'RevPAR Raw Data'!$B$6:$BE$43,'RevPAR Raw Data'!AN$1,FALSE)</f>
        <v>98.120642847828904</v>
      </c>
      <c r="BA20" s="52">
        <f>VLOOKUP($A20,'RevPAR Raw Data'!$B$6:$BE$43,'RevPAR Raw Data'!AO$1,FALSE)</f>
        <v>116.663109923066</v>
      </c>
      <c r="BB20" s="53">
        <f>VLOOKUP($A20,'RevPAR Raw Data'!$B$6:$BE$43,'RevPAR Raw Data'!AP$1,FALSE)</f>
        <v>107.39187638544701</v>
      </c>
      <c r="BC20" s="54">
        <f>VLOOKUP($A20,'RevPAR Raw Data'!$B$6:$BE$43,'RevPAR Raw Data'!AR$1,FALSE)</f>
        <v>63.092760417636804</v>
      </c>
      <c r="BE20" s="47">
        <f>VLOOKUP($A20,'RevPAR Raw Data'!$B$6:$BE$43,'RevPAR Raw Data'!AT$1,FALSE)</f>
        <v>2.9657338438641498</v>
      </c>
      <c r="BF20" s="48">
        <f>VLOOKUP($A20,'RevPAR Raw Data'!$B$6:$BE$43,'RevPAR Raw Data'!AU$1,FALSE)</f>
        <v>8.4520934937791399</v>
      </c>
      <c r="BG20" s="48">
        <f>VLOOKUP($A20,'RevPAR Raw Data'!$B$6:$BE$43,'RevPAR Raw Data'!AV$1,FALSE)</f>
        <v>1.2682199767031099</v>
      </c>
      <c r="BH20" s="48">
        <f>VLOOKUP($A20,'RevPAR Raw Data'!$B$6:$BE$43,'RevPAR Raw Data'!AW$1,FALSE)</f>
        <v>-6.2444501105332897</v>
      </c>
      <c r="BI20" s="48">
        <f>VLOOKUP($A20,'RevPAR Raw Data'!$B$6:$BE$43,'RevPAR Raw Data'!AX$1,FALSE)</f>
        <v>-16.777624078117501</v>
      </c>
      <c r="BJ20" s="49">
        <f>VLOOKUP($A20,'RevPAR Raw Data'!$B$6:$BE$43,'RevPAR Raw Data'!AY$1,FALSE)</f>
        <v>-3.32605324273421</v>
      </c>
      <c r="BK20" s="48">
        <f>VLOOKUP($A20,'RevPAR Raw Data'!$B$6:$BE$43,'RevPAR Raw Data'!BA$1,FALSE)</f>
        <v>-11.2165392901671</v>
      </c>
      <c r="BL20" s="48">
        <f>VLOOKUP($A20,'RevPAR Raw Data'!$B$6:$BE$43,'RevPAR Raw Data'!BB$1,FALSE)</f>
        <v>-10.907802522715601</v>
      </c>
      <c r="BM20" s="49">
        <f>VLOOKUP($A20,'RevPAR Raw Data'!$B$6:$BE$43,'RevPAR Raw Data'!BC$1,FALSE)</f>
        <v>-11.0491101287944</v>
      </c>
      <c r="BN20" s="50">
        <f>VLOOKUP($A20,'RevPAR Raw Data'!$B$6:$BE$43,'RevPAR Raw Data'!BE$1,FALSE)</f>
        <v>-7.2426696125517402</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46.554324797347</v>
      </c>
      <c r="C22" s="48">
        <f>VLOOKUP($A22,'Occupancy Raw Data'!$B$8:$BE$45,'Occupancy Raw Data'!AH$3,FALSE)</f>
        <v>58.626565954310898</v>
      </c>
      <c r="D22" s="48">
        <f>VLOOKUP($A22,'Occupancy Raw Data'!$B$8:$BE$45,'Occupancy Raw Data'!AI$3,FALSE)</f>
        <v>62.185657700810602</v>
      </c>
      <c r="E22" s="48">
        <f>VLOOKUP($A22,'Occupancy Raw Data'!$B$8:$BE$45,'Occupancy Raw Data'!AJ$3,FALSE)</f>
        <v>63.9916866249078</v>
      </c>
      <c r="F22" s="48">
        <f>VLOOKUP($A22,'Occupancy Raw Data'!$B$8:$BE$45,'Occupancy Raw Data'!AK$3,FALSE)</f>
        <v>65.268054532055999</v>
      </c>
      <c r="G22" s="49">
        <f>VLOOKUP($A22,'Occupancy Raw Data'!$B$8:$BE$45,'Occupancy Raw Data'!AL$3,FALSE)</f>
        <v>59.325257921886497</v>
      </c>
      <c r="H22" s="48">
        <f>VLOOKUP($A22,'Occupancy Raw Data'!$B$8:$BE$45,'Occupancy Raw Data'!AN$3,FALSE)</f>
        <v>75.296495025792098</v>
      </c>
      <c r="I22" s="48">
        <f>VLOOKUP($A22,'Occupancy Raw Data'!$B$8:$BE$45,'Occupancy Raw Data'!AO$3,FALSE)</f>
        <v>77.981646094325697</v>
      </c>
      <c r="J22" s="49">
        <f>VLOOKUP($A22,'Occupancy Raw Data'!$B$8:$BE$45,'Occupancy Raw Data'!AP$3,FALSE)</f>
        <v>76.639070560058897</v>
      </c>
      <c r="K22" s="50">
        <f>VLOOKUP($A22,'Occupancy Raw Data'!$B$8:$BE$45,'Occupancy Raw Data'!AR$3,FALSE)</f>
        <v>64.272061532792904</v>
      </c>
      <c r="M22" s="47">
        <f>VLOOKUP($A22,'Occupancy Raw Data'!$B$8:$BE$45,'Occupancy Raw Data'!AT$3,FALSE)</f>
        <v>1.96968198178002</v>
      </c>
      <c r="N22" s="48">
        <f>VLOOKUP($A22,'Occupancy Raw Data'!$B$8:$BE$45,'Occupancy Raw Data'!AU$3,FALSE)</f>
        <v>3.53491248283665</v>
      </c>
      <c r="O22" s="48">
        <f>VLOOKUP($A22,'Occupancy Raw Data'!$B$8:$BE$45,'Occupancy Raw Data'!AV$3,FALSE)</f>
        <v>1.52289243765959</v>
      </c>
      <c r="P22" s="48">
        <f>VLOOKUP($A22,'Occupancy Raw Data'!$B$8:$BE$45,'Occupancy Raw Data'!AW$3,FALSE)</f>
        <v>0.10263975004166399</v>
      </c>
      <c r="Q22" s="48">
        <f>VLOOKUP($A22,'Occupancy Raw Data'!$B$8:$BE$45,'Occupancy Raw Data'!AX$3,FALSE)</f>
        <v>-1.9191890274172001</v>
      </c>
      <c r="R22" s="49">
        <f>VLOOKUP($A22,'Occupancy Raw Data'!$B$8:$BE$45,'Occupancy Raw Data'!AY$3,FALSE)</f>
        <v>0.89189295574443905</v>
      </c>
      <c r="S22" s="48">
        <f>VLOOKUP($A22,'Occupancy Raw Data'!$B$8:$BE$45,'Occupancy Raw Data'!BA$3,FALSE)</f>
        <v>-0.75152927809487502</v>
      </c>
      <c r="T22" s="48">
        <f>VLOOKUP($A22,'Occupancy Raw Data'!$B$8:$BE$45,'Occupancy Raw Data'!BB$3,FALSE)</f>
        <v>0.375393490148618</v>
      </c>
      <c r="U22" s="49">
        <f>VLOOKUP($A22,'Occupancy Raw Data'!$B$8:$BE$45,'Occupancy Raw Data'!BC$3,FALSE)</f>
        <v>-0.18091648191271201</v>
      </c>
      <c r="V22" s="50">
        <f>VLOOKUP($A22,'Occupancy Raw Data'!$B$8:$BE$45,'Occupancy Raw Data'!BE$3,FALSE)</f>
        <v>0.52605861367973095</v>
      </c>
      <c r="X22" s="51">
        <f>VLOOKUP($A22,'ADR Raw Data'!$B$6:$BE$43,'ADR Raw Data'!AG$1,FALSE)</f>
        <v>106.501577359237</v>
      </c>
      <c r="Y22" s="52">
        <f>VLOOKUP($A22,'ADR Raw Data'!$B$6:$BE$43,'ADR Raw Data'!AH$1,FALSE)</f>
        <v>109.05984435148</v>
      </c>
      <c r="Z22" s="52">
        <f>VLOOKUP($A22,'ADR Raw Data'!$B$6:$BE$43,'ADR Raw Data'!AI$1,FALSE)</f>
        <v>111.31419251208099</v>
      </c>
      <c r="AA22" s="52">
        <f>VLOOKUP($A22,'ADR Raw Data'!$B$6:$BE$43,'ADR Raw Data'!AJ$1,FALSE)</f>
        <v>113.537497818283</v>
      </c>
      <c r="AB22" s="52">
        <f>VLOOKUP($A22,'ADR Raw Data'!$B$6:$BE$43,'ADR Raw Data'!AK$1,FALSE)</f>
        <v>122.136153323689</v>
      </c>
      <c r="AC22" s="53">
        <f>VLOOKUP($A22,'ADR Raw Data'!$B$6:$BE$43,'ADR Raw Data'!AL$1,FALSE)</f>
        <v>112.974155441862</v>
      </c>
      <c r="AD22" s="52">
        <f>VLOOKUP($A22,'ADR Raw Data'!$B$6:$BE$43,'ADR Raw Data'!AN$1,FALSE)</f>
        <v>165.689483358437</v>
      </c>
      <c r="AE22" s="52">
        <f>VLOOKUP($A22,'ADR Raw Data'!$B$6:$BE$43,'ADR Raw Data'!AO$1,FALSE)</f>
        <v>167.76583103853</v>
      </c>
      <c r="AF22" s="53">
        <f>VLOOKUP($A22,'ADR Raw Data'!$B$6:$BE$43,'ADR Raw Data'!AP$1,FALSE)</f>
        <v>166.745844094381</v>
      </c>
      <c r="AG22" s="54">
        <f>VLOOKUP($A22,'ADR Raw Data'!$B$6:$BE$43,'ADR Raw Data'!AR$1,FALSE)</f>
        <v>131.29365602598099</v>
      </c>
      <c r="AH22" s="65"/>
      <c r="AI22" s="47">
        <f>VLOOKUP($A22,'ADR Raw Data'!$B$6:$BE$43,'ADR Raw Data'!AT$1,FALSE)</f>
        <v>1.13571278824531</v>
      </c>
      <c r="AJ22" s="48">
        <f>VLOOKUP($A22,'ADR Raw Data'!$B$6:$BE$43,'ADR Raw Data'!AU$1,FALSE)</f>
        <v>3.99972090073011</v>
      </c>
      <c r="AK22" s="48">
        <f>VLOOKUP($A22,'ADR Raw Data'!$B$6:$BE$43,'ADR Raw Data'!AV$1,FALSE)</f>
        <v>4.7730375701196097</v>
      </c>
      <c r="AL22" s="48">
        <f>VLOOKUP($A22,'ADR Raw Data'!$B$6:$BE$43,'ADR Raw Data'!AW$1,FALSE)</f>
        <v>4.2193785379257003</v>
      </c>
      <c r="AM22" s="48">
        <f>VLOOKUP($A22,'ADR Raw Data'!$B$6:$BE$43,'ADR Raw Data'!AX$1,FALSE)</f>
        <v>1.9096242687831999</v>
      </c>
      <c r="AN22" s="49">
        <f>VLOOKUP($A22,'ADR Raw Data'!$B$6:$BE$43,'ADR Raw Data'!AY$1,FALSE)</f>
        <v>3.1745986216015698</v>
      </c>
      <c r="AO22" s="48">
        <f>VLOOKUP($A22,'ADR Raw Data'!$B$6:$BE$43,'ADR Raw Data'!BA$1,FALSE)</f>
        <v>4.4111465649986403</v>
      </c>
      <c r="AP22" s="48">
        <f>VLOOKUP($A22,'ADR Raw Data'!$B$6:$BE$43,'ADR Raw Data'!BB$1,FALSE)</f>
        <v>4.2528217040846501</v>
      </c>
      <c r="AQ22" s="49">
        <f>VLOOKUP($A22,'ADR Raw Data'!$B$6:$BE$43,'ADR Raw Data'!BC$1,FALSE)</f>
        <v>4.3344409242229203</v>
      </c>
      <c r="AR22" s="50">
        <f>VLOOKUP($A22,'ADR Raw Data'!$B$6:$BE$43,'ADR Raw Data'!BE$1,FALSE)</f>
        <v>3.5778759519304599</v>
      </c>
      <c r="AT22" s="51">
        <f>VLOOKUP($A22,'RevPAR Raw Data'!$B$6:$BE$43,'RevPAR Raw Data'!AG$1,FALSE)</f>
        <v>49.581090238117099</v>
      </c>
      <c r="AU22" s="52">
        <f>VLOOKUP($A22,'RevPAR Raw Data'!$B$6:$BE$43,'RevPAR Raw Data'!AH$1,FALSE)</f>
        <v>63.9380415783898</v>
      </c>
      <c r="AV22" s="52">
        <f>VLOOKUP($A22,'RevPAR Raw Data'!$B$6:$BE$43,'RevPAR Raw Data'!AI$1,FALSE)</f>
        <v>69.221462727984502</v>
      </c>
      <c r="AW22" s="52">
        <f>VLOOKUP($A22,'RevPAR Raw Data'!$B$6:$BE$43,'RevPAR Raw Data'!AJ$1,FALSE)</f>
        <v>72.654559805637405</v>
      </c>
      <c r="AX22" s="52">
        <f>VLOOKUP($A22,'RevPAR Raw Data'!$B$6:$BE$43,'RevPAR Raw Data'!AK$1,FALSE)</f>
        <v>79.715891154660994</v>
      </c>
      <c r="AY22" s="53">
        <f>VLOOKUP($A22,'RevPAR Raw Data'!$B$6:$BE$43,'RevPAR Raw Data'!AL$1,FALSE)</f>
        <v>67.022209100957895</v>
      </c>
      <c r="AZ22" s="52">
        <f>VLOOKUP($A22,'RevPAR Raw Data'!$B$6:$BE$43,'RevPAR Raw Data'!AN$1,FALSE)</f>
        <v>124.758373595246</v>
      </c>
      <c r="BA22" s="52">
        <f>VLOOKUP($A22,'RevPAR Raw Data'!$B$6:$BE$43,'RevPAR Raw Data'!AO$1,FALSE)</f>
        <v>130.82655662767101</v>
      </c>
      <c r="BB22" s="53">
        <f>VLOOKUP($A22,'RevPAR Raw Data'!$B$6:$BE$43,'RevPAR Raw Data'!AP$1,FALSE)</f>
        <v>127.79246511145899</v>
      </c>
      <c r="BC22" s="54">
        <f>VLOOKUP($A22,'RevPAR Raw Data'!$B$6:$BE$43,'RevPAR Raw Data'!AR$1,FALSE)</f>
        <v>84.385139389672503</v>
      </c>
      <c r="BE22" s="47">
        <f>VLOOKUP($A22,'RevPAR Raw Data'!$B$6:$BE$43,'RevPAR Raw Data'!AT$1,FALSE)</f>
        <v>3.12776470018018</v>
      </c>
      <c r="BF22" s="48">
        <f>VLOOKUP($A22,'RevPAR Raw Data'!$B$6:$BE$43,'RevPAR Raw Data'!AU$1,FALSE)</f>
        <v>7.6760200169653103</v>
      </c>
      <c r="BG22" s="48">
        <f>VLOOKUP($A22,'RevPAR Raw Data'!$B$6:$BE$43,'RevPAR Raw Data'!AV$1,FALSE)</f>
        <v>6.3686182359812102</v>
      </c>
      <c r="BH22" s="48">
        <f>VLOOKUP($A22,'RevPAR Raw Data'!$B$6:$BE$43,'RevPAR Raw Data'!AW$1,FALSE)</f>
        <v>4.3263490475520099</v>
      </c>
      <c r="BI22" s="48">
        <f>VLOOKUP($A22,'RevPAR Raw Data'!$B$6:$BE$43,'RevPAR Raw Data'!AX$1,FALSE)</f>
        <v>-4.6214058065380002E-2</v>
      </c>
      <c r="BJ22" s="49">
        <f>VLOOKUP($A22,'RevPAR Raw Data'!$B$6:$BE$43,'RevPAR Raw Data'!AY$1,FALSE)</f>
        <v>4.0948055988252303</v>
      </c>
      <c r="BK22" s="48">
        <f>VLOOKUP($A22,'RevPAR Raw Data'!$B$6:$BE$43,'RevPAR Raw Data'!BA$1,FALSE)</f>
        <v>3.62646622896813</v>
      </c>
      <c r="BL22" s="48">
        <f>VLOOKUP($A22,'RevPAR Raw Data'!$B$6:$BE$43,'RevPAR Raw Data'!BB$1,FALSE)</f>
        <v>4.6441800100580304</v>
      </c>
      <c r="BM22" s="49">
        <f>VLOOKUP($A22,'RevPAR Raw Data'!$B$6:$BE$43,'RevPAR Raw Data'!BC$1,FALSE)</f>
        <v>4.1456827242795198</v>
      </c>
      <c r="BN22" s="50">
        <f>VLOOKUP($A22,'RevPAR Raw Data'!$B$6:$BE$43,'RevPAR Raw Data'!BE$1,FALSE)</f>
        <v>4.1227562902420898</v>
      </c>
    </row>
    <row r="23" spans="1:66" x14ac:dyDescent="0.45">
      <c r="A23" s="63" t="s">
        <v>70</v>
      </c>
      <c r="B23" s="47">
        <f>VLOOKUP($A23,'Occupancy Raw Data'!$B$8:$BE$45,'Occupancy Raw Data'!AG$3,FALSE)</f>
        <v>46.433816082641201</v>
      </c>
      <c r="C23" s="48">
        <f>VLOOKUP($A23,'Occupancy Raw Data'!$B$8:$BE$45,'Occupancy Raw Data'!AH$3,FALSE)</f>
        <v>57.248835325096202</v>
      </c>
      <c r="D23" s="48">
        <f>VLOOKUP($A23,'Occupancy Raw Data'!$B$8:$BE$45,'Occupancy Raw Data'!AI$3,FALSE)</f>
        <v>60.145331172776899</v>
      </c>
      <c r="E23" s="48">
        <f>VLOOKUP($A23,'Occupancy Raw Data'!$B$8:$BE$45,'Occupancy Raw Data'!AJ$3,FALSE)</f>
        <v>62.2138950779825</v>
      </c>
      <c r="F23" s="48">
        <f>VLOOKUP($A23,'Occupancy Raw Data'!$B$8:$BE$45,'Occupancy Raw Data'!AK$3,FALSE)</f>
        <v>62.097427587603804</v>
      </c>
      <c r="G23" s="49">
        <f>VLOOKUP($A23,'Occupancy Raw Data'!$B$8:$BE$45,'Occupancy Raw Data'!AL$3,FALSE)</f>
        <v>57.627861049220101</v>
      </c>
      <c r="H23" s="48">
        <f>VLOOKUP($A23,'Occupancy Raw Data'!$B$8:$BE$45,'Occupancy Raw Data'!AN$3,FALSE)</f>
        <v>71.824994936196006</v>
      </c>
      <c r="I23" s="48">
        <f>VLOOKUP($A23,'Occupancy Raw Data'!$B$8:$BE$45,'Occupancy Raw Data'!AO$3,FALSE)</f>
        <v>74.788586185942805</v>
      </c>
      <c r="J23" s="49">
        <f>VLOOKUP($A23,'Occupancy Raw Data'!$B$8:$BE$45,'Occupancy Raw Data'!AP$3,FALSE)</f>
        <v>73.306790561069405</v>
      </c>
      <c r="K23" s="50">
        <f>VLOOKUP($A23,'Occupancy Raw Data'!$B$8:$BE$45,'Occupancy Raw Data'!AR$3,FALSE)</f>
        <v>62.107555195462801</v>
      </c>
      <c r="M23" s="47">
        <f>VLOOKUP($A23,'Occupancy Raw Data'!$B$8:$BE$45,'Occupancy Raw Data'!AT$3,FALSE)</f>
        <v>1.27748185178961</v>
      </c>
      <c r="N23" s="48">
        <f>VLOOKUP($A23,'Occupancy Raw Data'!$B$8:$BE$45,'Occupancy Raw Data'!AU$3,FALSE)</f>
        <v>2.49367315109544</v>
      </c>
      <c r="O23" s="48">
        <f>VLOOKUP($A23,'Occupancy Raw Data'!$B$8:$BE$45,'Occupancy Raw Data'!AV$3,FALSE)</f>
        <v>0.102285785482619</v>
      </c>
      <c r="P23" s="48">
        <f>VLOOKUP($A23,'Occupancy Raw Data'!$B$8:$BE$45,'Occupancy Raw Data'!AW$3,FALSE)</f>
        <v>-0.148071034934845</v>
      </c>
      <c r="Q23" s="48">
        <f>VLOOKUP($A23,'Occupancy Raw Data'!$B$8:$BE$45,'Occupancy Raw Data'!AX$3,FALSE)</f>
        <v>-2.5794918577938102</v>
      </c>
      <c r="R23" s="49">
        <f>VLOOKUP($A23,'Occupancy Raw Data'!$B$8:$BE$45,'Occupancy Raw Data'!AY$3,FALSE)</f>
        <v>0.105461607885491</v>
      </c>
      <c r="S23" s="48">
        <f>VLOOKUP($A23,'Occupancy Raw Data'!$B$8:$BE$45,'Occupancy Raw Data'!BA$3,FALSE)</f>
        <v>-1.7418632407646499</v>
      </c>
      <c r="T23" s="48">
        <f>VLOOKUP($A23,'Occupancy Raw Data'!$B$8:$BE$45,'Occupancy Raw Data'!BB$3,FALSE)</f>
        <v>-0.17902205996280199</v>
      </c>
      <c r="U23" s="49">
        <f>VLOOKUP($A23,'Occupancy Raw Data'!$B$8:$BE$45,'Occupancy Raw Data'!BC$3,FALSE)</f>
        <v>-0.95081117171802498</v>
      </c>
      <c r="V23" s="50">
        <f>VLOOKUP($A23,'Occupancy Raw Data'!$B$8:$BE$45,'Occupancy Raw Data'!BE$3,FALSE)</f>
        <v>-0.25325840804727501</v>
      </c>
      <c r="X23" s="51">
        <f>VLOOKUP($A23,'ADR Raw Data'!$B$6:$BE$43,'ADR Raw Data'!AG$1,FALSE)</f>
        <v>108.69088824668</v>
      </c>
      <c r="Y23" s="52">
        <f>VLOOKUP($A23,'ADR Raw Data'!$B$6:$BE$43,'ADR Raw Data'!AH$1,FALSE)</f>
        <v>108.92380677546301</v>
      </c>
      <c r="Z23" s="52">
        <f>VLOOKUP($A23,'ADR Raw Data'!$B$6:$BE$43,'ADR Raw Data'!AI$1,FALSE)</f>
        <v>110.307273626604</v>
      </c>
      <c r="AA23" s="52">
        <f>VLOOKUP($A23,'ADR Raw Data'!$B$6:$BE$43,'ADR Raw Data'!AJ$1,FALSE)</f>
        <v>112.48860145694201</v>
      </c>
      <c r="AB23" s="52">
        <f>VLOOKUP($A23,'ADR Raw Data'!$B$6:$BE$43,'ADR Raw Data'!AK$1,FALSE)</f>
        <v>119.26005687841401</v>
      </c>
      <c r="AC23" s="53">
        <f>VLOOKUP($A23,'ADR Raw Data'!$B$6:$BE$43,'ADR Raw Data'!AL$1,FALSE)</f>
        <v>112.172332968669</v>
      </c>
      <c r="AD23" s="52">
        <f>VLOOKUP($A23,'ADR Raw Data'!$B$6:$BE$43,'ADR Raw Data'!AN$1,FALSE)</f>
        <v>147.90525750846001</v>
      </c>
      <c r="AE23" s="52">
        <f>VLOOKUP($A23,'ADR Raw Data'!$B$6:$BE$43,'ADR Raw Data'!AO$1,FALSE)</f>
        <v>149.91432706467799</v>
      </c>
      <c r="AF23" s="53">
        <f>VLOOKUP($A23,'ADR Raw Data'!$B$6:$BE$43,'ADR Raw Data'!AP$1,FALSE)</f>
        <v>148.93009757108399</v>
      </c>
      <c r="AG23" s="54">
        <f>VLOOKUP($A23,'ADR Raw Data'!$B$6:$BE$43,'ADR Raw Data'!AR$1,FALSE)</f>
        <v>124.568311630073</v>
      </c>
      <c r="AH23" s="65"/>
      <c r="AI23" s="47">
        <f>VLOOKUP($A23,'ADR Raw Data'!$B$6:$BE$43,'ADR Raw Data'!AT$1,FALSE)</f>
        <v>2.57891626571439</v>
      </c>
      <c r="AJ23" s="48">
        <f>VLOOKUP($A23,'ADR Raw Data'!$B$6:$BE$43,'ADR Raw Data'!AU$1,FALSE)</f>
        <v>3.4549889373217302</v>
      </c>
      <c r="AK23" s="48">
        <f>VLOOKUP($A23,'ADR Raw Data'!$B$6:$BE$43,'ADR Raw Data'!AV$1,FALSE)</f>
        <v>4.1468668720795696</v>
      </c>
      <c r="AL23" s="48">
        <f>VLOOKUP($A23,'ADR Raw Data'!$B$6:$BE$43,'ADR Raw Data'!AW$1,FALSE)</f>
        <v>5.2621569251772096</v>
      </c>
      <c r="AM23" s="48">
        <f>VLOOKUP($A23,'ADR Raw Data'!$B$6:$BE$43,'ADR Raw Data'!AX$1,FALSE)</f>
        <v>4.3433946001509298</v>
      </c>
      <c r="AN23" s="49">
        <f>VLOOKUP($A23,'ADR Raw Data'!$B$6:$BE$43,'ADR Raw Data'!AY$1,FALSE)</f>
        <v>3.9966311906134702</v>
      </c>
      <c r="AO23" s="48">
        <f>VLOOKUP($A23,'ADR Raw Data'!$B$6:$BE$43,'ADR Raw Data'!BA$1,FALSE)</f>
        <v>3.57845180159523</v>
      </c>
      <c r="AP23" s="48">
        <f>VLOOKUP($A23,'ADR Raw Data'!$B$6:$BE$43,'ADR Raw Data'!BB$1,FALSE)</f>
        <v>3.6333191665459901</v>
      </c>
      <c r="AQ23" s="49">
        <f>VLOOKUP($A23,'ADR Raw Data'!$B$6:$BE$43,'ADR Raw Data'!BC$1,FALSE)</f>
        <v>3.6119140278264901</v>
      </c>
      <c r="AR23" s="50">
        <f>VLOOKUP($A23,'ADR Raw Data'!$B$6:$BE$43,'ADR Raw Data'!BE$1,FALSE)</f>
        <v>3.7674701683905099</v>
      </c>
      <c r="AT23" s="51">
        <f>VLOOKUP($A23,'RevPAR Raw Data'!$B$6:$BE$43,'RevPAR Raw Data'!AG$1,FALSE)</f>
        <v>50.469327147052802</v>
      </c>
      <c r="AU23" s="52">
        <f>VLOOKUP($A23,'RevPAR Raw Data'!$B$6:$BE$43,'RevPAR Raw Data'!AH$1,FALSE)</f>
        <v>62.357610770710899</v>
      </c>
      <c r="AV23" s="52">
        <f>VLOOKUP($A23,'RevPAR Raw Data'!$B$6:$BE$43,'RevPAR Raw Data'!AI$1,FALSE)</f>
        <v>66.344675030382803</v>
      </c>
      <c r="AW23" s="52">
        <f>VLOOKUP($A23,'RevPAR Raw Data'!$B$6:$BE$43,'RevPAR Raw Data'!AJ$1,FALSE)</f>
        <v>69.9835404851124</v>
      </c>
      <c r="AX23" s="52">
        <f>VLOOKUP($A23,'RevPAR Raw Data'!$B$6:$BE$43,'RevPAR Raw Data'!AK$1,FALSE)</f>
        <v>74.0574274610087</v>
      </c>
      <c r="AY23" s="53">
        <f>VLOOKUP($A23,'RevPAR Raw Data'!$B$6:$BE$43,'RevPAR Raw Data'!AL$1,FALSE)</f>
        <v>64.642516178853498</v>
      </c>
      <c r="AZ23" s="52">
        <f>VLOOKUP($A23,'RevPAR Raw Data'!$B$6:$BE$43,'RevPAR Raw Data'!AN$1,FALSE)</f>
        <v>106.232943715819</v>
      </c>
      <c r="BA23" s="52">
        <f>VLOOKUP($A23,'RevPAR Raw Data'!$B$6:$BE$43,'RevPAR Raw Data'!AO$1,FALSE)</f>
        <v>112.118805701843</v>
      </c>
      <c r="BB23" s="53">
        <f>VLOOKUP($A23,'RevPAR Raw Data'!$B$6:$BE$43,'RevPAR Raw Data'!AP$1,FALSE)</f>
        <v>109.175874708831</v>
      </c>
      <c r="BC23" s="54">
        <f>VLOOKUP($A23,'RevPAR Raw Data'!$B$6:$BE$43,'RevPAR Raw Data'!AR$1,FALSE)</f>
        <v>77.366332901704297</v>
      </c>
      <c r="BE23" s="47">
        <f>VLOOKUP($A23,'RevPAR Raw Data'!$B$6:$BE$43,'RevPAR Raw Data'!AT$1,FALSE)</f>
        <v>3.8893433047713599</v>
      </c>
      <c r="BF23" s="48">
        <f>VLOOKUP($A23,'RevPAR Raw Data'!$B$6:$BE$43,'RevPAR Raw Data'!AU$1,FALSE)</f>
        <v>6.0348182199204903</v>
      </c>
      <c r="BG23" s="48">
        <f>VLOOKUP($A23,'RevPAR Raw Data'!$B$6:$BE$43,'RevPAR Raw Data'!AV$1,FALSE)</f>
        <v>4.2533943129152201</v>
      </c>
      <c r="BH23" s="48">
        <f>VLOOKUP($A23,'RevPAR Raw Data'!$B$6:$BE$43,'RevPAR Raw Data'!AW$1,FALSE)</f>
        <v>5.10629416002336</v>
      </c>
      <c r="BI23" s="48">
        <f>VLOOKUP($A23,'RevPAR Raw Data'!$B$6:$BE$43,'RevPAR Raw Data'!AX$1,FALSE)</f>
        <v>1.6518652322943701</v>
      </c>
      <c r="BJ23" s="49">
        <f>VLOOKUP($A23,'RevPAR Raw Data'!$B$6:$BE$43,'RevPAR Raw Data'!AY$1,FALSE)</f>
        <v>4.1063077100138301</v>
      </c>
      <c r="BK23" s="48">
        <f>VLOOKUP($A23,'RevPAR Raw Data'!$B$6:$BE$43,'RevPAR Raw Data'!BA$1,FALSE)</f>
        <v>1.77425682431011</v>
      </c>
      <c r="BL23" s="48">
        <f>VLOOKUP($A23,'RevPAR Raw Data'!$B$6:$BE$43,'RevPAR Raw Data'!BB$1,FALSE)</f>
        <v>3.44779266376622</v>
      </c>
      <c r="BM23" s="49">
        <f>VLOOKUP($A23,'RevPAR Raw Data'!$B$6:$BE$43,'RevPAR Raw Data'!BC$1,FALSE)</f>
        <v>2.6267603740190402</v>
      </c>
      <c r="BN23" s="50">
        <f>VLOOKUP($A23,'RevPAR Raw Data'!$B$6:$BE$43,'RevPAR Raw Data'!BE$1,FALSE)</f>
        <v>3.50467032537111</v>
      </c>
    </row>
    <row r="24" spans="1:66" x14ac:dyDescent="0.45">
      <c r="A24" s="63" t="s">
        <v>52</v>
      </c>
      <c r="B24" s="47">
        <f>VLOOKUP($A24,'Occupancy Raw Data'!$B$8:$BE$45,'Occupancy Raw Data'!AG$3,FALSE)</f>
        <v>44.159497021839798</v>
      </c>
      <c r="C24" s="48">
        <f>VLOOKUP($A24,'Occupancy Raw Data'!$B$8:$BE$45,'Occupancy Raw Data'!AH$3,FALSE)</f>
        <v>59.406022501654498</v>
      </c>
      <c r="D24" s="48">
        <f>VLOOKUP($A24,'Occupancy Raw Data'!$B$8:$BE$45,'Occupancy Raw Data'!AI$3,FALSE)</f>
        <v>64.559894109861006</v>
      </c>
      <c r="E24" s="48">
        <f>VLOOKUP($A24,'Occupancy Raw Data'!$B$8:$BE$45,'Occupancy Raw Data'!AJ$3,FALSE)</f>
        <v>67.835870284579698</v>
      </c>
      <c r="F24" s="48">
        <f>VLOOKUP($A24,'Occupancy Raw Data'!$B$8:$BE$45,'Occupancy Raw Data'!AK$3,FALSE)</f>
        <v>68.274321641297107</v>
      </c>
      <c r="G24" s="49">
        <f>VLOOKUP($A24,'Occupancy Raw Data'!$B$8:$BE$45,'Occupancy Raw Data'!AL$3,FALSE)</f>
        <v>60.847121111846398</v>
      </c>
      <c r="H24" s="48">
        <f>VLOOKUP($A24,'Occupancy Raw Data'!$B$8:$BE$45,'Occupancy Raw Data'!AN$3,FALSE)</f>
        <v>72.104566512243494</v>
      </c>
      <c r="I24" s="48">
        <f>VLOOKUP($A24,'Occupancy Raw Data'!$B$8:$BE$45,'Occupancy Raw Data'!AO$3,FALSE)</f>
        <v>75.918266048974104</v>
      </c>
      <c r="J24" s="49">
        <f>VLOOKUP($A24,'Occupancy Raw Data'!$B$8:$BE$45,'Occupancy Raw Data'!AP$3,FALSE)</f>
        <v>74.011416280608799</v>
      </c>
      <c r="K24" s="50">
        <f>VLOOKUP($A24,'Occupancy Raw Data'!$B$8:$BE$45,'Occupancy Raw Data'!AR$3,FALSE)</f>
        <v>64.608348302921399</v>
      </c>
      <c r="M24" s="47">
        <f>VLOOKUP($A24,'Occupancy Raw Data'!$B$8:$BE$45,'Occupancy Raw Data'!AT$3,FALSE)</f>
        <v>-0.42037472161890799</v>
      </c>
      <c r="N24" s="48">
        <f>VLOOKUP($A24,'Occupancy Raw Data'!$B$8:$BE$45,'Occupancy Raw Data'!AU$3,FALSE)</f>
        <v>1.30671872784926</v>
      </c>
      <c r="O24" s="48">
        <f>VLOOKUP($A24,'Occupancy Raw Data'!$B$8:$BE$45,'Occupancy Raw Data'!AV$3,FALSE)</f>
        <v>-0.16728916864867899</v>
      </c>
      <c r="P24" s="48">
        <f>VLOOKUP($A24,'Occupancy Raw Data'!$B$8:$BE$45,'Occupancy Raw Data'!AW$3,FALSE)</f>
        <v>1.0713354591580899</v>
      </c>
      <c r="Q24" s="48">
        <f>VLOOKUP($A24,'Occupancy Raw Data'!$B$8:$BE$45,'Occupancy Raw Data'!AX$3,FALSE)</f>
        <v>-4.6006636791150797</v>
      </c>
      <c r="R24" s="49">
        <f>VLOOKUP($A24,'Occupancy Raw Data'!$B$8:$BE$45,'Occupancy Raw Data'!AY$3,FALSE)</f>
        <v>-0.686122333446198</v>
      </c>
      <c r="S24" s="48">
        <f>VLOOKUP($A24,'Occupancy Raw Data'!$B$8:$BE$45,'Occupancy Raw Data'!BA$3,FALSE)</f>
        <v>-10.2198813240986</v>
      </c>
      <c r="T24" s="48">
        <f>VLOOKUP($A24,'Occupancy Raw Data'!$B$8:$BE$45,'Occupancy Raw Data'!BB$3,FALSE)</f>
        <v>-7.0715667920742096</v>
      </c>
      <c r="U24" s="49">
        <f>VLOOKUP($A24,'Occupancy Raw Data'!$B$8:$BE$45,'Occupancy Raw Data'!BC$3,FALSE)</f>
        <v>-8.6322859374064205</v>
      </c>
      <c r="V24" s="50">
        <f>VLOOKUP($A24,'Occupancy Raw Data'!$B$8:$BE$45,'Occupancy Raw Data'!BE$3,FALSE)</f>
        <v>-3.4348221894323001</v>
      </c>
      <c r="X24" s="51">
        <f>VLOOKUP($A24,'ADR Raw Data'!$B$6:$BE$43,'ADR Raw Data'!AG$1,FALSE)</f>
        <v>103.59386661671</v>
      </c>
      <c r="Y24" s="52">
        <f>VLOOKUP($A24,'ADR Raw Data'!$B$6:$BE$43,'ADR Raw Data'!AH$1,FALSE)</f>
        <v>107.417699484751</v>
      </c>
      <c r="Z24" s="52">
        <f>VLOOKUP($A24,'ADR Raw Data'!$B$6:$BE$43,'ADR Raw Data'!AI$1,FALSE)</f>
        <v>112.057607637109</v>
      </c>
      <c r="AA24" s="52">
        <f>VLOOKUP($A24,'ADR Raw Data'!$B$6:$BE$43,'ADR Raw Data'!AJ$1,FALSE)</f>
        <v>113.572643902439</v>
      </c>
      <c r="AB24" s="52">
        <f>VLOOKUP($A24,'ADR Raw Data'!$B$6:$BE$43,'ADR Raw Data'!AK$1,FALSE)</f>
        <v>125.752079243911</v>
      </c>
      <c r="AC24" s="53">
        <f>VLOOKUP($A24,'ADR Raw Data'!$B$6:$BE$43,'ADR Raw Data'!AL$1,FALSE)</f>
        <v>113.334123341309</v>
      </c>
      <c r="AD24" s="52">
        <f>VLOOKUP($A24,'ADR Raw Data'!$B$6:$BE$43,'ADR Raw Data'!AN$1,FALSE)</f>
        <v>146.83097636530499</v>
      </c>
      <c r="AE24" s="52">
        <f>VLOOKUP($A24,'ADR Raw Data'!$B$6:$BE$43,'ADR Raw Data'!AO$1,FALSE)</f>
        <v>147.18215865751301</v>
      </c>
      <c r="AF24" s="53">
        <f>VLOOKUP($A24,'ADR Raw Data'!$B$6:$BE$43,'ADR Raw Data'!AP$1,FALSE)</f>
        <v>147.01109148829099</v>
      </c>
      <c r="AG24" s="54">
        <f>VLOOKUP($A24,'ADR Raw Data'!$B$6:$BE$43,'ADR Raw Data'!AR$1,FALSE)</f>
        <v>124.356494174029</v>
      </c>
      <c r="AH24" s="65"/>
      <c r="AI24" s="47">
        <f>VLOOKUP($A24,'ADR Raw Data'!$B$6:$BE$43,'ADR Raw Data'!AT$1,FALSE)</f>
        <v>-0.82942833067393795</v>
      </c>
      <c r="AJ24" s="48">
        <f>VLOOKUP($A24,'ADR Raw Data'!$B$6:$BE$43,'ADR Raw Data'!AU$1,FALSE)</f>
        <v>-0.373690236933793</v>
      </c>
      <c r="AK24" s="48">
        <f>VLOOKUP($A24,'ADR Raw Data'!$B$6:$BE$43,'ADR Raw Data'!AV$1,FALSE)</f>
        <v>1.49042670660318</v>
      </c>
      <c r="AL24" s="48">
        <f>VLOOKUP($A24,'ADR Raw Data'!$B$6:$BE$43,'ADR Raw Data'!AW$1,FALSE)</f>
        <v>0.87207561818400503</v>
      </c>
      <c r="AM24" s="48">
        <f>VLOOKUP($A24,'ADR Raw Data'!$B$6:$BE$43,'ADR Raw Data'!AX$1,FALSE)</f>
        <v>6.4611761609075602</v>
      </c>
      <c r="AN24" s="49">
        <f>VLOOKUP($A24,'ADR Raw Data'!$B$6:$BE$43,'ADR Raw Data'!AY$1,FALSE)</f>
        <v>1.7978709026829001</v>
      </c>
      <c r="AO24" s="48">
        <f>VLOOKUP($A24,'ADR Raw Data'!$B$6:$BE$43,'ADR Raw Data'!BA$1,FALSE)</f>
        <v>-3.3618647582970298</v>
      </c>
      <c r="AP24" s="48">
        <f>VLOOKUP($A24,'ADR Raw Data'!$B$6:$BE$43,'ADR Raw Data'!BB$1,FALSE)</f>
        <v>-2.7431953886932599</v>
      </c>
      <c r="AQ24" s="49">
        <f>VLOOKUP($A24,'ADR Raw Data'!$B$6:$BE$43,'ADR Raw Data'!BC$1,FALSE)</f>
        <v>-3.0485119227500102</v>
      </c>
      <c r="AR24" s="50">
        <f>VLOOKUP($A24,'ADR Raw Data'!$B$6:$BE$43,'ADR Raw Data'!BE$1,FALSE)</f>
        <v>-0.73184100870915503</v>
      </c>
      <c r="AT24" s="51">
        <f>VLOOKUP($A24,'RevPAR Raw Data'!$B$6:$BE$43,'RevPAR Raw Data'!AG$1,FALSE)</f>
        <v>45.746530443414898</v>
      </c>
      <c r="AU24" s="52">
        <f>VLOOKUP($A24,'RevPAR Raw Data'!$B$6:$BE$43,'RevPAR Raw Data'!AH$1,FALSE)</f>
        <v>63.812582726671003</v>
      </c>
      <c r="AV24" s="52">
        <f>VLOOKUP($A24,'RevPAR Raw Data'!$B$6:$BE$43,'RevPAR Raw Data'!AI$1,FALSE)</f>
        <v>72.344272832561202</v>
      </c>
      <c r="AW24" s="52">
        <f>VLOOKUP($A24,'RevPAR Raw Data'!$B$6:$BE$43,'RevPAR Raw Data'!AJ$1,FALSE)</f>
        <v>77.042991396426203</v>
      </c>
      <c r="AX24" s="52">
        <f>VLOOKUP($A24,'RevPAR Raw Data'!$B$6:$BE$43,'RevPAR Raw Data'!AK$1,FALSE)</f>
        <v>85.856379053606801</v>
      </c>
      <c r="AY24" s="53">
        <f>VLOOKUP($A24,'RevPAR Raw Data'!$B$6:$BE$43,'RevPAR Raw Data'!AL$1,FALSE)</f>
        <v>68.960551290536003</v>
      </c>
      <c r="AZ24" s="52">
        <f>VLOOKUP($A24,'RevPAR Raw Data'!$B$6:$BE$43,'RevPAR Raw Data'!AN$1,FALSE)</f>
        <v>105.871839013898</v>
      </c>
      <c r="BA24" s="52">
        <f>VLOOKUP($A24,'RevPAR Raw Data'!$B$6:$BE$43,'RevPAR Raw Data'!AO$1,FALSE)</f>
        <v>111.73814278623399</v>
      </c>
      <c r="BB24" s="53">
        <f>VLOOKUP($A24,'RevPAR Raw Data'!$B$6:$BE$43,'RevPAR Raw Data'!AP$1,FALSE)</f>
        <v>108.804990900066</v>
      </c>
      <c r="BC24" s="54">
        <f>VLOOKUP($A24,'RevPAR Raw Data'!$B$6:$BE$43,'RevPAR Raw Data'!AR$1,FALSE)</f>
        <v>80.344676893258907</v>
      </c>
      <c r="BE24" s="47">
        <f>VLOOKUP($A24,'RevPAR Raw Data'!$B$6:$BE$43,'RevPAR Raw Data'!AT$1,FALSE)</f>
        <v>-1.2463163452567401</v>
      </c>
      <c r="BF24" s="48">
        <f>VLOOKUP($A24,'RevPAR Raw Data'!$B$6:$BE$43,'RevPAR Raw Data'!AU$1,FALSE)</f>
        <v>0.92814541060531597</v>
      </c>
      <c r="BG24" s="48">
        <f>VLOOKUP($A24,'RevPAR Raw Data'!$B$6:$BE$43,'RevPAR Raw Data'!AV$1,FALSE)</f>
        <v>1.3206442155077101</v>
      </c>
      <c r="BH24" s="48">
        <f>VLOOKUP($A24,'RevPAR Raw Data'!$B$6:$BE$43,'RevPAR Raw Data'!AW$1,FALSE)</f>
        <v>1.95275393267037</v>
      </c>
      <c r="BI24" s="48">
        <f>VLOOKUP($A24,'RevPAR Raw Data'!$B$6:$BE$43,'RevPAR Raw Data'!AX$1,FALSE)</f>
        <v>1.56325549691396</v>
      </c>
      <c r="BJ24" s="49">
        <f>VLOOKUP($A24,'RevPAR Raw Data'!$B$6:$BE$43,'RevPAR Raw Data'!AY$1,FALSE)</f>
        <v>1.09941297544687</v>
      </c>
      <c r="BK24" s="48">
        <f>VLOOKUP($A24,'RevPAR Raw Data'!$B$6:$BE$43,'RevPAR Raw Data'!BA$1,FALSE)</f>
        <v>-13.238167493821001</v>
      </c>
      <c r="BL24" s="48">
        <f>VLOOKUP($A24,'RevPAR Raw Data'!$B$6:$BE$43,'RevPAR Raw Data'!BB$1,FALSE)</f>
        <v>-9.6207752866189296</v>
      </c>
      <c r="BM24" s="49">
        <f>VLOOKUP($A24,'RevPAR Raw Data'!$B$6:$BE$43,'RevPAR Raw Data'!BC$1,FALSE)</f>
        <v>-11.4176415941487</v>
      </c>
      <c r="BN24" s="50">
        <f>VLOOKUP($A24,'RevPAR Raw Data'!$B$6:$BE$43,'RevPAR Raw Data'!BE$1,FALSE)</f>
        <v>-4.1415257607829501</v>
      </c>
    </row>
    <row r="25" spans="1:66" x14ac:dyDescent="0.45">
      <c r="A25" s="63" t="s">
        <v>51</v>
      </c>
      <c r="B25" s="47">
        <f>VLOOKUP($A25,'Occupancy Raw Data'!$B$8:$BE$45,'Occupancy Raw Data'!AG$3,FALSE)</f>
        <v>42.805858701895403</v>
      </c>
      <c r="C25" s="48">
        <f>VLOOKUP($A25,'Occupancy Raw Data'!$B$8:$BE$45,'Occupancy Raw Data'!AH$3,FALSE)</f>
        <v>55.753398430021001</v>
      </c>
      <c r="D25" s="48">
        <f>VLOOKUP($A25,'Occupancy Raw Data'!$B$8:$BE$45,'Occupancy Raw Data'!AI$3,FALSE)</f>
        <v>57.711085582998201</v>
      </c>
      <c r="E25" s="48">
        <f>VLOOKUP($A25,'Occupancy Raw Data'!$B$8:$BE$45,'Occupancy Raw Data'!AJ$3,FALSE)</f>
        <v>59.300210606930797</v>
      </c>
      <c r="F25" s="48">
        <f>VLOOKUP($A25,'Occupancy Raw Data'!$B$8:$BE$45,'Occupancy Raw Data'!AK$3,FALSE)</f>
        <v>59.434233199310697</v>
      </c>
      <c r="G25" s="49">
        <f>VLOOKUP($A25,'Occupancy Raw Data'!$B$8:$BE$45,'Occupancy Raw Data'!AL$3,FALSE)</f>
        <v>55.0009573042312</v>
      </c>
      <c r="H25" s="48">
        <f>VLOOKUP($A25,'Occupancy Raw Data'!$B$8:$BE$45,'Occupancy Raw Data'!AN$3,FALSE)</f>
        <v>73.386942370285198</v>
      </c>
      <c r="I25" s="48">
        <f>VLOOKUP($A25,'Occupancy Raw Data'!$B$8:$BE$45,'Occupancy Raw Data'!AO$3,FALSE)</f>
        <v>77.575148382155803</v>
      </c>
      <c r="J25" s="49">
        <f>VLOOKUP($A25,'Occupancy Raw Data'!$B$8:$BE$45,'Occupancy Raw Data'!AP$3,FALSE)</f>
        <v>75.481045376220493</v>
      </c>
      <c r="K25" s="50">
        <f>VLOOKUP($A25,'Occupancy Raw Data'!$B$8:$BE$45,'Occupancy Raw Data'!AR$3,FALSE)</f>
        <v>60.852411039085297</v>
      </c>
      <c r="M25" s="47">
        <f>VLOOKUP($A25,'Occupancy Raw Data'!$B$8:$BE$45,'Occupancy Raw Data'!AT$3,FALSE)</f>
        <v>5.5033958591074601</v>
      </c>
      <c r="N25" s="48">
        <f>VLOOKUP($A25,'Occupancy Raw Data'!$B$8:$BE$45,'Occupancy Raw Data'!AU$3,FALSE)</f>
        <v>4.8907680063598704</v>
      </c>
      <c r="O25" s="48">
        <f>VLOOKUP($A25,'Occupancy Raw Data'!$B$8:$BE$45,'Occupancy Raw Data'!AV$3,FALSE)</f>
        <v>-4.5935583221482501</v>
      </c>
      <c r="P25" s="48">
        <f>VLOOKUP($A25,'Occupancy Raw Data'!$B$8:$BE$45,'Occupancy Raw Data'!AW$3,FALSE)</f>
        <v>-4.8923735003511899</v>
      </c>
      <c r="Q25" s="48">
        <f>VLOOKUP($A25,'Occupancy Raw Data'!$B$8:$BE$45,'Occupancy Raw Data'!AX$3,FALSE)</f>
        <v>-10.458385574005799</v>
      </c>
      <c r="R25" s="49">
        <f>VLOOKUP($A25,'Occupancy Raw Data'!$B$8:$BE$45,'Occupancy Raw Data'!AY$3,FALSE)</f>
        <v>-2.80565379368928</v>
      </c>
      <c r="S25" s="48">
        <f>VLOOKUP($A25,'Occupancy Raw Data'!$B$8:$BE$45,'Occupancy Raw Data'!BA$3,FALSE)</f>
        <v>-0.12919938678938001</v>
      </c>
      <c r="T25" s="48">
        <f>VLOOKUP($A25,'Occupancy Raw Data'!$B$8:$BE$45,'Occupancy Raw Data'!BB$3,FALSE)</f>
        <v>3.2918968416550798</v>
      </c>
      <c r="U25" s="49">
        <f>VLOOKUP($A25,'Occupancy Raw Data'!$B$8:$BE$45,'Occupancy Raw Data'!BC$3,FALSE)</f>
        <v>1.60000966233307</v>
      </c>
      <c r="V25" s="50">
        <f>VLOOKUP($A25,'Occupancy Raw Data'!$B$8:$BE$45,'Occupancy Raw Data'!BE$3,FALSE)</f>
        <v>-1.2886852410760301</v>
      </c>
      <c r="X25" s="51">
        <f>VLOOKUP($A25,'ADR Raw Data'!$B$6:$BE$43,'ADR Raw Data'!AG$1,FALSE)</f>
        <v>96.143565917477304</v>
      </c>
      <c r="Y25" s="52">
        <f>VLOOKUP($A25,'ADR Raw Data'!$B$6:$BE$43,'ADR Raw Data'!AH$1,FALSE)</f>
        <v>100.20142342032899</v>
      </c>
      <c r="Z25" s="52">
        <f>VLOOKUP($A25,'ADR Raw Data'!$B$6:$BE$43,'ADR Raw Data'!AI$1,FALSE)</f>
        <v>102.591011030936</v>
      </c>
      <c r="AA25" s="52">
        <f>VLOOKUP($A25,'ADR Raw Data'!$B$6:$BE$43,'ADR Raw Data'!AJ$1,FALSE)</f>
        <v>102.031213172976</v>
      </c>
      <c r="AB25" s="52">
        <f>VLOOKUP($A25,'ADR Raw Data'!$B$6:$BE$43,'ADR Raw Data'!AK$1,FALSE)</f>
        <v>104.91551099299301</v>
      </c>
      <c r="AC25" s="53">
        <f>VLOOKUP($A25,'ADR Raw Data'!$B$6:$BE$43,'ADR Raw Data'!AL$1,FALSE)</f>
        <v>101.484640059873</v>
      </c>
      <c r="AD25" s="52">
        <f>VLOOKUP($A25,'ADR Raw Data'!$B$6:$BE$43,'ADR Raw Data'!AN$1,FALSE)</f>
        <v>177.83605009131199</v>
      </c>
      <c r="AE25" s="52">
        <f>VLOOKUP($A25,'ADR Raw Data'!$B$6:$BE$43,'ADR Raw Data'!AO$1,FALSE)</f>
        <v>183.028960942802</v>
      </c>
      <c r="AF25" s="53">
        <f>VLOOKUP($A25,'ADR Raw Data'!$B$6:$BE$43,'ADR Raw Data'!AP$1,FALSE)</f>
        <v>180.504540093217</v>
      </c>
      <c r="AG25" s="54">
        <f>VLOOKUP($A25,'ADR Raw Data'!$B$6:$BE$43,'ADR Raw Data'!AR$1,FALSE)</f>
        <v>129.489186789972</v>
      </c>
      <c r="AI25" s="47">
        <f>VLOOKUP($A25,'ADR Raw Data'!$B$6:$BE$43,'ADR Raw Data'!AT$1,FALSE)</f>
        <v>-1.3789630485717101E-2</v>
      </c>
      <c r="AJ25" s="48">
        <f>VLOOKUP($A25,'ADR Raw Data'!$B$6:$BE$43,'ADR Raw Data'!AU$1,FALSE)</f>
        <v>3.6468020177586902</v>
      </c>
      <c r="AK25" s="48">
        <f>VLOOKUP($A25,'ADR Raw Data'!$B$6:$BE$43,'ADR Raw Data'!AV$1,FALSE)</f>
        <v>1.4043186185651699</v>
      </c>
      <c r="AL25" s="48">
        <f>VLOOKUP($A25,'ADR Raw Data'!$B$6:$BE$43,'ADR Raw Data'!AW$1,FALSE)</f>
        <v>-6.4494411022806402</v>
      </c>
      <c r="AM25" s="48">
        <f>VLOOKUP($A25,'ADR Raw Data'!$B$6:$BE$43,'ADR Raw Data'!AX$1,FALSE)</f>
        <v>-23.0686313636206</v>
      </c>
      <c r="AN25" s="49">
        <f>VLOOKUP($A25,'ADR Raw Data'!$B$6:$BE$43,'ADR Raw Data'!AY$1,FALSE)</f>
        <v>-7.4093129727720601</v>
      </c>
      <c r="AO25" s="48">
        <f>VLOOKUP($A25,'ADR Raw Data'!$B$6:$BE$43,'ADR Raw Data'!BA$1,FALSE)</f>
        <v>5.4712336413374798</v>
      </c>
      <c r="AP25" s="48">
        <f>VLOOKUP($A25,'ADR Raw Data'!$B$6:$BE$43,'ADR Raw Data'!BB$1,FALSE)</f>
        <v>12.1569037583004</v>
      </c>
      <c r="AQ25" s="49">
        <f>VLOOKUP($A25,'ADR Raw Data'!$B$6:$BE$43,'ADR Raw Data'!BC$1,FALSE)</f>
        <v>8.8222706493214993</v>
      </c>
      <c r="AR25" s="50">
        <f>VLOOKUP($A25,'ADR Raw Data'!$B$6:$BE$43,'ADR Raw Data'!BE$1,FALSE)</f>
        <v>0.39550716576629302</v>
      </c>
      <c r="AT25" s="51">
        <f>VLOOKUP($A25,'RevPAR Raw Data'!$B$6:$BE$43,'RevPAR Raw Data'!AG$1,FALSE)</f>
        <v>41.155078977598997</v>
      </c>
      <c r="AU25" s="52">
        <f>VLOOKUP($A25,'RevPAR Raw Data'!$B$6:$BE$43,'RevPAR Raw Data'!AH$1,FALSE)</f>
        <v>55.865698832088803</v>
      </c>
      <c r="AV25" s="52">
        <f>VLOOKUP($A25,'RevPAR Raw Data'!$B$6:$BE$43,'RevPAR Raw Data'!AI$1,FALSE)</f>
        <v>59.206386176526898</v>
      </c>
      <c r="AW25" s="52">
        <f>VLOOKUP($A25,'RevPAR Raw Data'!$B$6:$BE$43,'RevPAR Raw Data'!AJ$1,FALSE)</f>
        <v>60.504724296381298</v>
      </c>
      <c r="AX25" s="52">
        <f>VLOOKUP($A25,'RevPAR Raw Data'!$B$6:$BE$43,'RevPAR Raw Data'!AK$1,FALSE)</f>
        <v>62.355729465824197</v>
      </c>
      <c r="AY25" s="53">
        <f>VLOOKUP($A25,'RevPAR Raw Data'!$B$6:$BE$43,'RevPAR Raw Data'!AL$1,FALSE)</f>
        <v>55.817523549683997</v>
      </c>
      <c r="AZ25" s="52">
        <f>VLOOKUP($A25,'RevPAR Raw Data'!$B$6:$BE$43,'RevPAR Raw Data'!AN$1,FALSE)</f>
        <v>130.50843959410301</v>
      </c>
      <c r="BA25" s="52">
        <f>VLOOKUP($A25,'RevPAR Raw Data'!$B$6:$BE$43,'RevPAR Raw Data'!AO$1,FALSE)</f>
        <v>141.98498803369699</v>
      </c>
      <c r="BB25" s="53">
        <f>VLOOKUP($A25,'RevPAR Raw Data'!$B$6:$BE$43,'RevPAR Raw Data'!AP$1,FALSE)</f>
        <v>136.24671381389999</v>
      </c>
      <c r="BC25" s="54">
        <f>VLOOKUP($A25,'RevPAR Raw Data'!$B$6:$BE$43,'RevPAR Raw Data'!AR$1,FALSE)</f>
        <v>78.797292196602896</v>
      </c>
      <c r="BE25" s="47">
        <f>VLOOKUP($A25,'RevPAR Raw Data'!$B$6:$BE$43,'RevPAR Raw Data'!AT$1,FALSE)</f>
        <v>5.4888473306686096</v>
      </c>
      <c r="BF25" s="48">
        <f>VLOOKUP($A25,'RevPAR Raw Data'!$B$6:$BE$43,'RevPAR Raw Data'!AU$1,FALSE)</f>
        <v>8.7159266504583908</v>
      </c>
      <c r="BG25" s="48">
        <f>VLOOKUP($A25,'RevPAR Raw Data'!$B$6:$BE$43,'RevPAR Raw Data'!AV$1,FALSE)</f>
        <v>-3.25374789835565</v>
      </c>
      <c r="BH25" s="48">
        <f>VLOOKUP($A25,'RevPAR Raw Data'!$B$6:$BE$43,'RevPAR Raw Data'!AW$1,FALSE)</f>
        <v>-11.026283855223101</v>
      </c>
      <c r="BI25" s="48">
        <f>VLOOKUP($A25,'RevPAR Raw Data'!$B$6:$BE$43,'RevPAR Raw Data'!AX$1,FALSE)</f>
        <v>-31.1144105229729</v>
      </c>
      <c r="BJ25" s="49">
        <f>VLOOKUP($A25,'RevPAR Raw Data'!$B$6:$BE$43,'RevPAR Raw Data'!AY$1,FALSE)</f>
        <v>-10.0070870959544</v>
      </c>
      <c r="BK25" s="48">
        <f>VLOOKUP($A25,'RevPAR Raw Data'!$B$6:$BE$43,'RevPAR Raw Data'!BA$1,FALSE)</f>
        <v>5.3349654542336804</v>
      </c>
      <c r="BL25" s="48">
        <f>VLOOKUP($A25,'RevPAR Raw Data'!$B$6:$BE$43,'RevPAR Raw Data'!BB$1,FALSE)</f>
        <v>15.848993330818001</v>
      </c>
      <c r="BM25" s="49">
        <f>VLOOKUP($A25,'RevPAR Raw Data'!$B$6:$BE$43,'RevPAR Raw Data'!BC$1,FALSE)</f>
        <v>10.563437494480899</v>
      </c>
      <c r="BN25" s="50">
        <f>VLOOKUP($A25,'RevPAR Raw Data'!$B$6:$BE$43,'RevPAR Raw Data'!BE$1,FALSE)</f>
        <v>-0.89827491778236901</v>
      </c>
    </row>
    <row r="26" spans="1:66" x14ac:dyDescent="0.45">
      <c r="A26" s="63" t="s">
        <v>50</v>
      </c>
      <c r="B26" s="47">
        <f>VLOOKUP($A26,'Occupancy Raw Data'!$B$8:$BE$45,'Occupancy Raw Data'!AG$3,FALSE)</f>
        <v>43.962129331904201</v>
      </c>
      <c r="C26" s="48">
        <f>VLOOKUP($A26,'Occupancy Raw Data'!$B$8:$BE$45,'Occupancy Raw Data'!AH$3,FALSE)</f>
        <v>54.175598428009998</v>
      </c>
      <c r="D26" s="48">
        <f>VLOOKUP($A26,'Occupancy Raw Data'!$B$8:$BE$45,'Occupancy Raw Data'!AI$3,FALSE)</f>
        <v>56.515719899964203</v>
      </c>
      <c r="E26" s="48">
        <f>VLOOKUP($A26,'Occupancy Raw Data'!$B$8:$BE$45,'Occupancy Raw Data'!AJ$3,FALSE)</f>
        <v>56.846195069667701</v>
      </c>
      <c r="F26" s="48">
        <f>VLOOKUP($A26,'Occupancy Raw Data'!$B$8:$BE$45,'Occupancy Raw Data'!AK$3,FALSE)</f>
        <v>60.744908896034197</v>
      </c>
      <c r="G26" s="49">
        <f>VLOOKUP($A26,'Occupancy Raw Data'!$B$8:$BE$45,'Occupancy Raw Data'!AL$3,FALSE)</f>
        <v>54.448910325116103</v>
      </c>
      <c r="H26" s="48">
        <f>VLOOKUP($A26,'Occupancy Raw Data'!$B$8:$BE$45,'Occupancy Raw Data'!AN$3,FALSE)</f>
        <v>78.327081100392903</v>
      </c>
      <c r="I26" s="48">
        <f>VLOOKUP($A26,'Occupancy Raw Data'!$B$8:$BE$45,'Occupancy Raw Data'!AO$3,FALSE)</f>
        <v>81.033404787424004</v>
      </c>
      <c r="J26" s="49">
        <f>VLOOKUP($A26,'Occupancy Raw Data'!$B$8:$BE$45,'Occupancy Raw Data'!AP$3,FALSE)</f>
        <v>79.680242943908496</v>
      </c>
      <c r="K26" s="50">
        <f>VLOOKUP($A26,'Occupancy Raw Data'!$B$8:$BE$45,'Occupancy Raw Data'!AR$3,FALSE)</f>
        <v>61.657862501913897</v>
      </c>
      <c r="M26" s="47">
        <f>VLOOKUP($A26,'Occupancy Raw Data'!$B$8:$BE$45,'Occupancy Raw Data'!AT$3,FALSE)</f>
        <v>-5.0002726145851497</v>
      </c>
      <c r="N26" s="48">
        <f>VLOOKUP($A26,'Occupancy Raw Data'!$B$8:$BE$45,'Occupancy Raw Data'!AU$3,FALSE)</f>
        <v>-3.4029652394627501</v>
      </c>
      <c r="O26" s="48">
        <f>VLOOKUP($A26,'Occupancy Raw Data'!$B$8:$BE$45,'Occupancy Raw Data'!AV$3,FALSE)</f>
        <v>-5.6063081538904802</v>
      </c>
      <c r="P26" s="48">
        <f>VLOOKUP($A26,'Occupancy Raw Data'!$B$8:$BE$45,'Occupancy Raw Data'!AW$3,FALSE)</f>
        <v>-9.9049242247853808</v>
      </c>
      <c r="Q26" s="48">
        <f>VLOOKUP($A26,'Occupancy Raw Data'!$B$8:$BE$45,'Occupancy Raw Data'!AX$3,FALSE)</f>
        <v>-8.2973363414782302</v>
      </c>
      <c r="R26" s="49">
        <f>VLOOKUP($A26,'Occupancy Raw Data'!$B$8:$BE$45,'Occupancy Raw Data'!AY$3,FALSE)</f>
        <v>-6.62789622819784</v>
      </c>
      <c r="S26" s="48">
        <f>VLOOKUP($A26,'Occupancy Raw Data'!$B$8:$BE$45,'Occupancy Raw Data'!BA$3,FALSE)</f>
        <v>-3.1781602790124399</v>
      </c>
      <c r="T26" s="48">
        <f>VLOOKUP($A26,'Occupancy Raw Data'!$B$8:$BE$45,'Occupancy Raw Data'!BB$3,FALSE)</f>
        <v>-1.50615920164171</v>
      </c>
      <c r="U26" s="49">
        <f>VLOOKUP($A26,'Occupancy Raw Data'!$B$8:$BE$45,'Occupancy Raw Data'!BC$3,FALSE)</f>
        <v>-2.33568422516317</v>
      </c>
      <c r="V26" s="50">
        <f>VLOOKUP($A26,'Occupancy Raw Data'!$B$8:$BE$45,'Occupancy Raw Data'!BE$3,FALSE)</f>
        <v>-5.0925291966137802</v>
      </c>
      <c r="X26" s="51">
        <f>VLOOKUP($A26,'ADR Raw Data'!$B$6:$BE$43,'ADR Raw Data'!AG$1,FALSE)</f>
        <v>96.4471617228768</v>
      </c>
      <c r="Y26" s="52">
        <f>VLOOKUP($A26,'ADR Raw Data'!$B$6:$BE$43,'ADR Raw Data'!AH$1,FALSE)</f>
        <v>97.758146072046799</v>
      </c>
      <c r="Z26" s="52">
        <f>VLOOKUP($A26,'ADR Raw Data'!$B$6:$BE$43,'ADR Raw Data'!AI$1,FALSE)</f>
        <v>98.526693796918195</v>
      </c>
      <c r="AA26" s="52">
        <f>VLOOKUP($A26,'ADR Raw Data'!$B$6:$BE$43,'ADR Raw Data'!AJ$1,FALSE)</f>
        <v>99.007953492026004</v>
      </c>
      <c r="AB26" s="52">
        <f>VLOOKUP($A26,'ADR Raw Data'!$B$6:$BE$43,'ADR Raw Data'!AK$1,FALSE)</f>
        <v>102.168853845022</v>
      </c>
      <c r="AC26" s="53">
        <f>VLOOKUP($A26,'ADR Raw Data'!$B$6:$BE$43,'ADR Raw Data'!AL$1,FALSE)</f>
        <v>98.951103656436004</v>
      </c>
      <c r="AD26" s="52">
        <f>VLOOKUP($A26,'ADR Raw Data'!$B$6:$BE$43,'ADR Raw Data'!AN$1,FALSE)</f>
        <v>165.70499344318301</v>
      </c>
      <c r="AE26" s="52">
        <f>VLOOKUP($A26,'ADR Raw Data'!$B$6:$BE$43,'ADR Raw Data'!AO$1,FALSE)</f>
        <v>172.45053292918101</v>
      </c>
      <c r="AF26" s="53">
        <f>VLOOKUP($A26,'ADR Raw Data'!$B$6:$BE$43,'ADR Raw Data'!AP$1,FALSE)</f>
        <v>169.135040914695</v>
      </c>
      <c r="AG26" s="54">
        <f>VLOOKUP($A26,'ADR Raw Data'!$B$6:$BE$43,'ADR Raw Data'!AR$1,FALSE)</f>
        <v>124.864949350716</v>
      </c>
      <c r="AI26" s="47">
        <f>VLOOKUP($A26,'ADR Raw Data'!$B$6:$BE$43,'ADR Raw Data'!AT$1,FALSE)</f>
        <v>4.3131394125157101</v>
      </c>
      <c r="AJ26" s="48">
        <f>VLOOKUP($A26,'ADR Raw Data'!$B$6:$BE$43,'ADR Raw Data'!AU$1,FALSE)</f>
        <v>3.8030577332673001</v>
      </c>
      <c r="AK26" s="48">
        <f>VLOOKUP($A26,'ADR Raw Data'!$B$6:$BE$43,'ADR Raw Data'!AV$1,FALSE)</f>
        <v>3.0796083952445099</v>
      </c>
      <c r="AL26" s="48">
        <f>VLOOKUP($A26,'ADR Raw Data'!$B$6:$BE$43,'ADR Raw Data'!AW$1,FALSE)</f>
        <v>2.2121170269642199</v>
      </c>
      <c r="AM26" s="48">
        <f>VLOOKUP($A26,'ADR Raw Data'!$B$6:$BE$43,'ADR Raw Data'!AX$1,FALSE)</f>
        <v>-0.91773455244946001</v>
      </c>
      <c r="AN26" s="49">
        <f>VLOOKUP($A26,'ADR Raw Data'!$B$6:$BE$43,'ADR Raw Data'!AY$1,FALSE)</f>
        <v>2.2165153401827702</v>
      </c>
      <c r="AO26" s="48">
        <f>VLOOKUP($A26,'ADR Raw Data'!$B$6:$BE$43,'ADR Raw Data'!BA$1,FALSE)</f>
        <v>4.0710615530666301</v>
      </c>
      <c r="AP26" s="48">
        <f>VLOOKUP($A26,'ADR Raw Data'!$B$6:$BE$43,'ADR Raw Data'!BB$1,FALSE)</f>
        <v>4.4708585155252498</v>
      </c>
      <c r="AQ26" s="49">
        <f>VLOOKUP($A26,'ADR Raw Data'!$B$6:$BE$43,'ADR Raw Data'!BC$1,FALSE)</f>
        <v>4.2927546327944697</v>
      </c>
      <c r="AR26" s="50">
        <f>VLOOKUP($A26,'ADR Raw Data'!$B$6:$BE$43,'ADR Raw Data'!BE$1,FALSE)</f>
        <v>3.81941868049703</v>
      </c>
      <c r="AT26" s="51">
        <f>VLOOKUP($A26,'RevPAR Raw Data'!$B$6:$BE$43,'RevPAR Raw Data'!AG$1,FALSE)</f>
        <v>42.400225973561902</v>
      </c>
      <c r="AU26" s="52">
        <f>VLOOKUP($A26,'RevPAR Raw Data'!$B$6:$BE$43,'RevPAR Raw Data'!AH$1,FALSE)</f>
        <v>52.961060646659497</v>
      </c>
      <c r="AV26" s="52">
        <f>VLOOKUP($A26,'RevPAR Raw Data'!$B$6:$BE$43,'RevPAR Raw Data'!AI$1,FALSE)</f>
        <v>55.683070292961702</v>
      </c>
      <c r="AW26" s="52">
        <f>VLOOKUP($A26,'RevPAR Raw Data'!$B$6:$BE$43,'RevPAR Raw Data'!AJ$1,FALSE)</f>
        <v>56.282254376563003</v>
      </c>
      <c r="AX26" s="52">
        <f>VLOOKUP($A26,'RevPAR Raw Data'!$B$6:$BE$43,'RevPAR Raw Data'!AK$1,FALSE)</f>
        <v>62.062377188281502</v>
      </c>
      <c r="AY26" s="53">
        <f>VLOOKUP($A26,'RevPAR Raw Data'!$B$6:$BE$43,'RevPAR Raw Data'!AL$1,FALSE)</f>
        <v>53.877797695605501</v>
      </c>
      <c r="AZ26" s="52">
        <f>VLOOKUP($A26,'RevPAR Raw Data'!$B$6:$BE$43,'RevPAR Raw Data'!AN$1,FALSE)</f>
        <v>129.79188460164301</v>
      </c>
      <c r="BA26" s="52">
        <f>VLOOKUP($A26,'RevPAR Raw Data'!$B$6:$BE$43,'RevPAR Raw Data'!AO$1,FALSE)</f>
        <v>139.742538406573</v>
      </c>
      <c r="BB26" s="53">
        <f>VLOOKUP($A26,'RevPAR Raw Data'!$B$6:$BE$43,'RevPAR Raw Data'!AP$1,FALSE)</f>
        <v>134.76721150410799</v>
      </c>
      <c r="BC26" s="54">
        <f>VLOOKUP($A26,'RevPAR Raw Data'!$B$6:$BE$43,'RevPAR Raw Data'!AR$1,FALSE)</f>
        <v>76.989058783749201</v>
      </c>
      <c r="BE26" s="47">
        <f>VLOOKUP($A26,'RevPAR Raw Data'!$B$6:$BE$43,'RevPAR Raw Data'!AT$1,FALSE)</f>
        <v>-0.90280193094234196</v>
      </c>
      <c r="BF26" s="48">
        <f>VLOOKUP($A26,'RevPAR Raw Data'!$B$6:$BE$43,'RevPAR Raw Data'!AU$1,FALSE)</f>
        <v>0.27067576110476199</v>
      </c>
      <c r="BG26" s="48">
        <f>VLOOKUP($A26,'RevPAR Raw Data'!$B$6:$BE$43,'RevPAR Raw Data'!AV$1,FALSE)</f>
        <v>-2.6993520952164598</v>
      </c>
      <c r="BH26" s="48">
        <f>VLOOKUP($A26,'RevPAR Raw Data'!$B$6:$BE$43,'RevPAR Raw Data'!AW$1,FALSE)</f>
        <v>-7.9119157131055298</v>
      </c>
      <c r="BI26" s="48">
        <f>VLOOKUP($A26,'RevPAR Raw Data'!$B$6:$BE$43,'RevPAR Raw Data'!AX$1,FALSE)</f>
        <v>-9.1389233713889997</v>
      </c>
      <c r="BJ26" s="49">
        <f>VLOOKUP($A26,'RevPAR Raw Data'!$B$6:$BE$43,'RevPAR Raw Data'!AY$1,FALSE)</f>
        <v>-4.5582892246444597</v>
      </c>
      <c r="BK26" s="48">
        <f>VLOOKUP($A26,'RevPAR Raw Data'!$B$6:$BE$43,'RevPAR Raw Data'!BA$1,FALSE)</f>
        <v>0.763516412840479</v>
      </c>
      <c r="BL26" s="48">
        <f>VLOOKUP($A26,'RevPAR Raw Data'!$B$6:$BE$43,'RevPAR Raw Data'!BB$1,FALSE)</f>
        <v>2.89736106695957</v>
      </c>
      <c r="BM26" s="49">
        <f>VLOOKUP($A26,'RevPAR Raw Data'!$B$6:$BE$43,'RevPAR Raw Data'!BC$1,FALSE)</f>
        <v>1.85680521484815</v>
      </c>
      <c r="BN26" s="50">
        <f>VLOOKUP($A26,'RevPAR Raw Data'!$B$6:$BE$43,'RevPAR Raw Data'!BE$1,FALSE)</f>
        <v>-1.46761552756198</v>
      </c>
    </row>
    <row r="27" spans="1:66" x14ac:dyDescent="0.45">
      <c r="A27" s="63" t="s">
        <v>47</v>
      </c>
      <c r="B27" s="47">
        <f>VLOOKUP($A27,'Occupancy Raw Data'!$B$8:$BE$45,'Occupancy Raw Data'!AG$3,FALSE)</f>
        <v>52.116186333152001</v>
      </c>
      <c r="C27" s="48">
        <f>VLOOKUP($A27,'Occupancy Raw Data'!$B$8:$BE$45,'Occupancy Raw Data'!AH$3,FALSE)</f>
        <v>65.665216603226298</v>
      </c>
      <c r="D27" s="48">
        <f>VLOOKUP($A27,'Occupancy Raw Data'!$B$8:$BE$45,'Occupancy Raw Data'!AI$3,FALSE)</f>
        <v>71.302338227297398</v>
      </c>
      <c r="E27" s="48">
        <f>VLOOKUP($A27,'Occupancy Raw Data'!$B$8:$BE$45,'Occupancy Raw Data'!AJ$3,FALSE)</f>
        <v>72.403480152256606</v>
      </c>
      <c r="F27" s="48">
        <f>VLOOKUP($A27,'Occupancy Raw Data'!$B$8:$BE$45,'Occupancy Raw Data'!AK$3,FALSE)</f>
        <v>71.886895051658499</v>
      </c>
      <c r="G27" s="49">
        <f>VLOOKUP($A27,'Occupancy Raw Data'!$B$8:$BE$45,'Occupancy Raw Data'!AL$3,FALSE)</f>
        <v>66.6748232735182</v>
      </c>
      <c r="H27" s="48">
        <f>VLOOKUP($A27,'Occupancy Raw Data'!$B$8:$BE$45,'Occupancy Raw Data'!AN$3,FALSE)</f>
        <v>80.242885626246107</v>
      </c>
      <c r="I27" s="48">
        <f>VLOOKUP($A27,'Occupancy Raw Data'!$B$8:$BE$45,'Occupancy Raw Data'!AO$3,FALSE)</f>
        <v>84.013050570962406</v>
      </c>
      <c r="J27" s="49">
        <f>VLOOKUP($A27,'Occupancy Raw Data'!$B$8:$BE$45,'Occupancy Raw Data'!AP$3,FALSE)</f>
        <v>82.127968098604299</v>
      </c>
      <c r="K27" s="50">
        <f>VLOOKUP($A27,'Occupancy Raw Data'!$B$8:$BE$45,'Occupancy Raw Data'!AR$3,FALSE)</f>
        <v>71.090007509257106</v>
      </c>
      <c r="M27" s="47">
        <f>VLOOKUP($A27,'Occupancy Raw Data'!$B$8:$BE$45,'Occupancy Raw Data'!AT$3,FALSE)</f>
        <v>11.5195833570576</v>
      </c>
      <c r="N27" s="48">
        <f>VLOOKUP($A27,'Occupancy Raw Data'!$B$8:$BE$45,'Occupancy Raw Data'!AU$3,FALSE)</f>
        <v>13.629670411099999</v>
      </c>
      <c r="O27" s="48">
        <f>VLOOKUP($A27,'Occupancy Raw Data'!$B$8:$BE$45,'Occupancy Raw Data'!AV$3,FALSE)</f>
        <v>12.8977813087381</v>
      </c>
      <c r="P27" s="48">
        <f>VLOOKUP($A27,'Occupancy Raw Data'!$B$8:$BE$45,'Occupancy Raw Data'!AW$3,FALSE)</f>
        <v>8.4268180532898302</v>
      </c>
      <c r="Q27" s="48">
        <f>VLOOKUP($A27,'Occupancy Raw Data'!$B$8:$BE$45,'Occupancy Raw Data'!AX$3,FALSE)</f>
        <v>6.0781646789277497</v>
      </c>
      <c r="R27" s="49">
        <f>VLOOKUP($A27,'Occupancy Raw Data'!$B$8:$BE$45,'Occupancy Raw Data'!AY$3,FALSE)</f>
        <v>10.3075773701551</v>
      </c>
      <c r="S27" s="48">
        <f>VLOOKUP($A27,'Occupancy Raw Data'!$B$8:$BE$45,'Occupancy Raw Data'!BA$3,FALSE)</f>
        <v>7.73486807255758</v>
      </c>
      <c r="T27" s="48">
        <f>VLOOKUP($A27,'Occupancy Raw Data'!$B$8:$BE$45,'Occupancy Raw Data'!BB$3,FALSE)</f>
        <v>8.11183699616406</v>
      </c>
      <c r="U27" s="49">
        <f>VLOOKUP($A27,'Occupancy Raw Data'!$B$8:$BE$45,'Occupancy Raw Data'!BC$3,FALSE)</f>
        <v>7.9354489852102397</v>
      </c>
      <c r="V27" s="50">
        <f>VLOOKUP($A27,'Occupancy Raw Data'!$B$8:$BE$45,'Occupancy Raw Data'!BE$3,FALSE)</f>
        <v>9.5321633589898305</v>
      </c>
      <c r="X27" s="51">
        <f>VLOOKUP($A27,'ADR Raw Data'!$B$6:$BE$43,'ADR Raw Data'!AG$1,FALSE)</f>
        <v>93.113443178853998</v>
      </c>
      <c r="Y27" s="52">
        <f>VLOOKUP($A27,'ADR Raw Data'!$B$6:$BE$43,'ADR Raw Data'!AH$1,FALSE)</f>
        <v>102.318650886757</v>
      </c>
      <c r="Z27" s="52">
        <f>VLOOKUP($A27,'ADR Raw Data'!$B$6:$BE$43,'ADR Raw Data'!AI$1,FALSE)</f>
        <v>106.898824912615</v>
      </c>
      <c r="AA27" s="52">
        <f>VLOOKUP($A27,'ADR Raw Data'!$B$6:$BE$43,'ADR Raw Data'!AJ$1,FALSE)</f>
        <v>107.739624483665</v>
      </c>
      <c r="AB27" s="52">
        <f>VLOOKUP($A27,'ADR Raw Data'!$B$6:$BE$43,'ADR Raw Data'!AK$1,FALSE)</f>
        <v>105.814087241553</v>
      </c>
      <c r="AC27" s="53">
        <f>VLOOKUP($A27,'ADR Raw Data'!$B$6:$BE$43,'ADR Raw Data'!AL$1,FALSE)</f>
        <v>103.79030148568</v>
      </c>
      <c r="AD27" s="52">
        <f>VLOOKUP($A27,'ADR Raw Data'!$B$6:$BE$43,'ADR Raw Data'!AN$1,FALSE)</f>
        <v>135.47148407499401</v>
      </c>
      <c r="AE27" s="52">
        <f>VLOOKUP($A27,'ADR Raw Data'!$B$6:$BE$43,'ADR Raw Data'!AO$1,FALSE)</f>
        <v>140.43168392664501</v>
      </c>
      <c r="AF27" s="53">
        <f>VLOOKUP($A27,'ADR Raw Data'!$B$6:$BE$43,'ADR Raw Data'!AP$1,FALSE)</f>
        <v>138.00850971087999</v>
      </c>
      <c r="AG27" s="54">
        <f>VLOOKUP($A27,'ADR Raw Data'!$B$6:$BE$43,'ADR Raw Data'!AR$1,FALSE)</f>
        <v>115.084924465246</v>
      </c>
      <c r="AI27" s="47">
        <f>VLOOKUP($A27,'ADR Raw Data'!$B$6:$BE$43,'ADR Raw Data'!AT$1,FALSE)</f>
        <v>-1.7795449644060499</v>
      </c>
      <c r="AJ27" s="48">
        <f>VLOOKUP($A27,'ADR Raw Data'!$B$6:$BE$43,'ADR Raw Data'!AU$1,FALSE)</f>
        <v>4.9193105582360399</v>
      </c>
      <c r="AK27" s="48">
        <f>VLOOKUP($A27,'ADR Raw Data'!$B$6:$BE$43,'ADR Raw Data'!AV$1,FALSE)</f>
        <v>5.6766478076986902</v>
      </c>
      <c r="AL27" s="48">
        <f>VLOOKUP($A27,'ADR Raw Data'!$B$6:$BE$43,'ADR Raw Data'!AW$1,FALSE)</f>
        <v>3.5354000960231402</v>
      </c>
      <c r="AM27" s="48">
        <f>VLOOKUP($A27,'ADR Raw Data'!$B$6:$BE$43,'ADR Raw Data'!AX$1,FALSE)</f>
        <v>-3.9271645059128102</v>
      </c>
      <c r="AN27" s="49">
        <f>VLOOKUP($A27,'ADR Raw Data'!$B$6:$BE$43,'ADR Raw Data'!AY$1,FALSE)</f>
        <v>1.62119051361552</v>
      </c>
      <c r="AO27" s="48">
        <f>VLOOKUP($A27,'ADR Raw Data'!$B$6:$BE$43,'ADR Raw Data'!BA$1,FALSE)</f>
        <v>7.1410918520105104</v>
      </c>
      <c r="AP27" s="48">
        <f>VLOOKUP($A27,'ADR Raw Data'!$B$6:$BE$43,'ADR Raw Data'!BB$1,FALSE)</f>
        <v>8.2945279150943403</v>
      </c>
      <c r="AQ27" s="49">
        <f>VLOOKUP($A27,'ADR Raw Data'!$B$6:$BE$43,'ADR Raw Data'!BC$1,FALSE)</f>
        <v>7.7455064520705399</v>
      </c>
      <c r="AR27" s="50">
        <f>VLOOKUP($A27,'ADR Raw Data'!$B$6:$BE$43,'ADR Raw Data'!BE$1,FALSE)</f>
        <v>3.8618396009460101</v>
      </c>
      <c r="AT27" s="51">
        <f>VLOOKUP($A27,'RevPAR Raw Data'!$B$6:$BE$43,'RevPAR Raw Data'!AG$1,FALSE)</f>
        <v>48.527175548305202</v>
      </c>
      <c r="AU27" s="52">
        <f>VLOOKUP($A27,'RevPAR Raw Data'!$B$6:$BE$43,'RevPAR Raw Data'!AH$1,FALSE)</f>
        <v>67.187763730288196</v>
      </c>
      <c r="AV27" s="52">
        <f>VLOOKUP($A27,'RevPAR Raw Data'!$B$6:$BE$43,'RevPAR Raw Data'!AI$1,FALSE)</f>
        <v>76.221361700199296</v>
      </c>
      <c r="AW27" s="52">
        <f>VLOOKUP($A27,'RevPAR Raw Data'!$B$6:$BE$43,'RevPAR Raw Data'!AJ$1,FALSE)</f>
        <v>78.007237629146204</v>
      </c>
      <c r="AX27" s="52">
        <f>VLOOKUP($A27,'RevPAR Raw Data'!$B$6:$BE$43,'RevPAR Raw Data'!AK$1,FALSE)</f>
        <v>76.066461845205694</v>
      </c>
      <c r="AY27" s="53">
        <f>VLOOKUP($A27,'RevPAR Raw Data'!$B$6:$BE$43,'RevPAR Raw Data'!AL$1,FALSE)</f>
        <v>69.2020000906289</v>
      </c>
      <c r="AZ27" s="52">
        <f>VLOOKUP($A27,'RevPAR Raw Data'!$B$6:$BE$43,'RevPAR Raw Data'!AN$1,FALSE)</f>
        <v>108.706228022475</v>
      </c>
      <c r="BA27" s="52">
        <f>VLOOKUP($A27,'RevPAR Raw Data'!$B$6:$BE$43,'RevPAR Raw Data'!AO$1,FALSE)</f>
        <v>117.98094163494601</v>
      </c>
      <c r="BB27" s="53">
        <f>VLOOKUP($A27,'RevPAR Raw Data'!$B$6:$BE$43,'RevPAR Raw Data'!AP$1,FALSE)</f>
        <v>113.343584828711</v>
      </c>
      <c r="BC27" s="54">
        <f>VLOOKUP($A27,'RevPAR Raw Data'!$B$6:$BE$43,'RevPAR Raw Data'!AR$1,FALSE)</f>
        <v>81.8138814443667</v>
      </c>
      <c r="BE27" s="47">
        <f>VLOOKUP($A27,'RevPAR Raw Data'!$B$6:$BE$43,'RevPAR Raw Data'!AT$1,FALSE)</f>
        <v>9.5350422271005097</v>
      </c>
      <c r="BF27" s="48">
        <f>VLOOKUP($A27,'RevPAR Raw Data'!$B$6:$BE$43,'RevPAR Raw Data'!AU$1,FALSE)</f>
        <v>19.219466784921998</v>
      </c>
      <c r="BG27" s="48">
        <f>VLOOKUP($A27,'RevPAR Raw Data'!$B$6:$BE$43,'RevPAR Raw Data'!AV$1,FALSE)</f>
        <v>19.3065907363411</v>
      </c>
      <c r="BH27" s="48">
        <f>VLOOKUP($A27,'RevPAR Raw Data'!$B$6:$BE$43,'RevPAR Raw Data'!AW$1,FALSE)</f>
        <v>12.260139882860599</v>
      </c>
      <c r="BI27" s="48">
        <f>VLOOKUP($A27,'RevPAR Raw Data'!$B$6:$BE$43,'RevPAR Raw Data'!AX$1,FALSE)</f>
        <v>1.9123006471331601</v>
      </c>
      <c r="BJ27" s="49">
        <f>VLOOKUP($A27,'RevPAR Raw Data'!$B$6:$BE$43,'RevPAR Raw Data'!AY$1,FALSE)</f>
        <v>12.0958733502792</v>
      </c>
      <c r="BK27" s="48">
        <f>VLOOKUP($A27,'RevPAR Raw Data'!$B$6:$BE$43,'RevPAR Raw Data'!BA$1,FALSE)</f>
        <v>15.428313958261199</v>
      </c>
      <c r="BL27" s="48">
        <f>VLOOKUP($A27,'RevPAR Raw Data'!$B$6:$BE$43,'RevPAR Raw Data'!BB$1,FALSE)</f>
        <v>17.079203495332099</v>
      </c>
      <c r="BM27" s="49">
        <f>VLOOKUP($A27,'RevPAR Raw Data'!$B$6:$BE$43,'RevPAR Raw Data'!BC$1,FALSE)</f>
        <v>16.295596150430999</v>
      </c>
      <c r="BN27" s="50">
        <f>VLOOKUP($A27,'RevPAR Raw Data'!$B$6:$BE$43,'RevPAR Raw Data'!BE$1,FALSE)</f>
        <v>13.7621198193601</v>
      </c>
    </row>
    <row r="28" spans="1:66" x14ac:dyDescent="0.45">
      <c r="A28" s="63" t="s">
        <v>48</v>
      </c>
      <c r="B28" s="47">
        <f>VLOOKUP($A28,'Occupancy Raw Data'!$B$8:$BE$45,'Occupancy Raw Data'!AG$3,FALSE)</f>
        <v>49.571362372567101</v>
      </c>
      <c r="C28" s="48">
        <f>VLOOKUP($A28,'Occupancy Raw Data'!$B$8:$BE$45,'Occupancy Raw Data'!AH$3,FALSE)</f>
        <v>64.637395736793295</v>
      </c>
      <c r="D28" s="48">
        <f>VLOOKUP($A28,'Occupancy Raw Data'!$B$8:$BE$45,'Occupancy Raw Data'!AI$3,FALSE)</f>
        <v>70.974281742353995</v>
      </c>
      <c r="E28" s="48">
        <f>VLOOKUP($A28,'Occupancy Raw Data'!$B$8:$BE$45,'Occupancy Raw Data'!AJ$3,FALSE)</f>
        <v>73.627201112140796</v>
      </c>
      <c r="F28" s="48">
        <f>VLOOKUP($A28,'Occupancy Raw Data'!$B$8:$BE$45,'Occupancy Raw Data'!AK$3,FALSE)</f>
        <v>82.136237256719099</v>
      </c>
      <c r="G28" s="49">
        <f>VLOOKUP($A28,'Occupancy Raw Data'!$B$8:$BE$45,'Occupancy Raw Data'!AL$3,FALSE)</f>
        <v>68.189295644114907</v>
      </c>
      <c r="H28" s="48">
        <f>VLOOKUP($A28,'Occupancy Raw Data'!$B$8:$BE$45,'Occupancy Raw Data'!AN$3,FALSE)</f>
        <v>85.472659870250197</v>
      </c>
      <c r="I28" s="48">
        <f>VLOOKUP($A28,'Occupancy Raw Data'!$B$8:$BE$45,'Occupancy Raw Data'!AO$3,FALSE)</f>
        <v>82.8602873030583</v>
      </c>
      <c r="J28" s="49">
        <f>VLOOKUP($A28,'Occupancy Raw Data'!$B$8:$BE$45,'Occupancy Raw Data'!AP$3,FALSE)</f>
        <v>84.166473586654305</v>
      </c>
      <c r="K28" s="50">
        <f>VLOOKUP($A28,'Occupancy Raw Data'!$B$8:$BE$45,'Occupancy Raw Data'!AR$3,FALSE)</f>
        <v>72.754203627697606</v>
      </c>
      <c r="M28" s="47">
        <f>VLOOKUP($A28,'Occupancy Raw Data'!$B$8:$BE$45,'Occupancy Raw Data'!AT$3,FALSE)</f>
        <v>2.03038876152382E-2</v>
      </c>
      <c r="N28" s="48">
        <f>VLOOKUP($A28,'Occupancy Raw Data'!$B$8:$BE$45,'Occupancy Raw Data'!AU$3,FALSE)</f>
        <v>4.1857230089087203</v>
      </c>
      <c r="O28" s="48">
        <f>VLOOKUP($A28,'Occupancy Raw Data'!$B$8:$BE$45,'Occupancy Raw Data'!AV$3,FALSE)</f>
        <v>10.381171347042899</v>
      </c>
      <c r="P28" s="48">
        <f>VLOOKUP($A28,'Occupancy Raw Data'!$B$8:$BE$45,'Occupancy Raw Data'!AW$3,FALSE)</f>
        <v>7.9481641338194002</v>
      </c>
      <c r="Q28" s="48">
        <f>VLOOKUP($A28,'Occupancy Raw Data'!$B$8:$BE$45,'Occupancy Raw Data'!AX$3,FALSE)</f>
        <v>9.6536644278859605</v>
      </c>
      <c r="R28" s="49">
        <f>VLOOKUP($A28,'Occupancy Raw Data'!$B$8:$BE$45,'Occupancy Raw Data'!AY$3,FALSE)</f>
        <v>6.8756424267278504</v>
      </c>
      <c r="S28" s="48">
        <f>VLOOKUP($A28,'Occupancy Raw Data'!$B$8:$BE$45,'Occupancy Raw Data'!BA$3,FALSE)</f>
        <v>1.8834588856887</v>
      </c>
      <c r="T28" s="48">
        <f>VLOOKUP($A28,'Occupancy Raw Data'!$B$8:$BE$45,'Occupancy Raw Data'!BB$3,FALSE)</f>
        <v>-2.4029518729146702</v>
      </c>
      <c r="U28" s="49">
        <f>VLOOKUP($A28,'Occupancy Raw Data'!$B$8:$BE$45,'Occupancy Raw Data'!BC$3,FALSE)</f>
        <v>-0.27254309780240898</v>
      </c>
      <c r="V28" s="50">
        <f>VLOOKUP($A28,'Occupancy Raw Data'!$B$8:$BE$45,'Occupancy Raw Data'!BE$3,FALSE)</f>
        <v>4.4021893652883604</v>
      </c>
      <c r="X28" s="51">
        <f>VLOOKUP($A28,'ADR Raw Data'!$B$6:$BE$43,'ADR Raw Data'!AG$1,FALSE)</f>
        <v>139.31344005608699</v>
      </c>
      <c r="Y28" s="52">
        <f>VLOOKUP($A28,'ADR Raw Data'!$B$6:$BE$43,'ADR Raw Data'!AH$1,FALSE)</f>
        <v>140.95468769602999</v>
      </c>
      <c r="Z28" s="52">
        <f>VLOOKUP($A28,'ADR Raw Data'!$B$6:$BE$43,'ADR Raw Data'!AI$1,FALSE)</f>
        <v>142.20573818656601</v>
      </c>
      <c r="AA28" s="52">
        <f>VLOOKUP($A28,'ADR Raw Data'!$B$6:$BE$43,'ADR Raw Data'!AJ$1,FALSE)</f>
        <v>150.62310203760501</v>
      </c>
      <c r="AB28" s="52">
        <f>VLOOKUP($A28,'ADR Raw Data'!$B$6:$BE$43,'ADR Raw Data'!AK$1,FALSE)</f>
        <v>182.47418053596601</v>
      </c>
      <c r="AC28" s="53">
        <f>VLOOKUP($A28,'ADR Raw Data'!$B$6:$BE$43,'ADR Raw Data'!AL$1,FALSE)</f>
        <v>153.06669645435801</v>
      </c>
      <c r="AD28" s="52">
        <f>VLOOKUP($A28,'ADR Raw Data'!$B$6:$BE$43,'ADR Raw Data'!AN$1,FALSE)</f>
        <v>268.83218622932998</v>
      </c>
      <c r="AE28" s="52">
        <f>VLOOKUP($A28,'ADR Raw Data'!$B$6:$BE$43,'ADR Raw Data'!AO$1,FALSE)</f>
        <v>266.88580915763703</v>
      </c>
      <c r="AF28" s="53">
        <f>VLOOKUP($A28,'ADR Raw Data'!$B$6:$BE$43,'ADR Raw Data'!AP$1,FALSE)</f>
        <v>267.87410068476601</v>
      </c>
      <c r="AG28" s="54">
        <f>VLOOKUP($A28,'ADR Raw Data'!$B$6:$BE$43,'ADR Raw Data'!AR$1,FALSE)</f>
        <v>191.014172334569</v>
      </c>
      <c r="AI28" s="47">
        <f>VLOOKUP($A28,'ADR Raw Data'!$B$6:$BE$43,'ADR Raw Data'!AT$1,FALSE)</f>
        <v>-1.4236261298649</v>
      </c>
      <c r="AJ28" s="48">
        <f>VLOOKUP($A28,'ADR Raw Data'!$B$6:$BE$43,'ADR Raw Data'!AU$1,FALSE)</f>
        <v>7.1759514251057404</v>
      </c>
      <c r="AK28" s="48">
        <f>VLOOKUP($A28,'ADR Raw Data'!$B$6:$BE$43,'ADR Raw Data'!AV$1,FALSE)</f>
        <v>9.2665901611080503</v>
      </c>
      <c r="AL28" s="48">
        <f>VLOOKUP($A28,'ADR Raw Data'!$B$6:$BE$43,'ADR Raw Data'!AW$1,FALSE)</f>
        <v>10.6638943589005</v>
      </c>
      <c r="AM28" s="48">
        <f>VLOOKUP($A28,'ADR Raw Data'!$B$6:$BE$43,'ADR Raw Data'!AX$1,FALSE)</f>
        <v>16.4377397776293</v>
      </c>
      <c r="AN28" s="49">
        <f>VLOOKUP($A28,'ADR Raw Data'!$B$6:$BE$43,'ADR Raw Data'!AY$1,FALSE)</f>
        <v>9.5975901092360605</v>
      </c>
      <c r="AO28" s="48">
        <f>VLOOKUP($A28,'ADR Raw Data'!$B$6:$BE$43,'ADR Raw Data'!BA$1,FALSE)</f>
        <v>4.7135990278901101</v>
      </c>
      <c r="AP28" s="48">
        <f>VLOOKUP($A28,'ADR Raw Data'!$B$6:$BE$43,'ADR Raw Data'!BB$1,FALSE)</f>
        <v>0.11849262293320199</v>
      </c>
      <c r="AQ28" s="49">
        <f>VLOOKUP($A28,'ADR Raw Data'!$B$6:$BE$43,'ADR Raw Data'!BC$1,FALSE)</f>
        <v>2.3671278765364199</v>
      </c>
      <c r="AR28" s="50">
        <f>VLOOKUP($A28,'ADR Raw Data'!$B$6:$BE$43,'ADR Raw Data'!BE$1,FALSE)</f>
        <v>5.0200360842220002</v>
      </c>
      <c r="AT28" s="51">
        <f>VLOOKUP($A28,'RevPAR Raw Data'!$B$6:$BE$43,'RevPAR Raw Data'!AG$1,FALSE)</f>
        <v>69.059570203892406</v>
      </c>
      <c r="AU28" s="52">
        <f>VLOOKUP($A28,'RevPAR Raw Data'!$B$6:$BE$43,'RevPAR Raw Data'!AH$1,FALSE)</f>
        <v>91.109439295644094</v>
      </c>
      <c r="AV28" s="52">
        <f>VLOOKUP($A28,'RevPAR Raw Data'!$B$6:$BE$43,'RevPAR Raw Data'!AI$1,FALSE)</f>
        <v>100.929501274328</v>
      </c>
      <c r="AW28" s="52">
        <f>VLOOKUP($A28,'RevPAR Raw Data'!$B$6:$BE$43,'RevPAR Raw Data'!AJ$1,FALSE)</f>
        <v>110.899574258572</v>
      </c>
      <c r="AX28" s="52">
        <f>VLOOKUP($A28,'RevPAR Raw Data'!$B$6:$BE$43,'RevPAR Raw Data'!AK$1,FALSE)</f>
        <v>149.877425857275</v>
      </c>
      <c r="AY28" s="53">
        <f>VLOOKUP($A28,'RevPAR Raw Data'!$B$6:$BE$43,'RevPAR Raw Data'!AL$1,FALSE)</f>
        <v>104.375102177942</v>
      </c>
      <c r="AZ28" s="52">
        <f>VLOOKUP($A28,'RevPAR Raw Data'!$B$6:$BE$43,'RevPAR Raw Data'!AN$1,FALSE)</f>
        <v>229.77802015755299</v>
      </c>
      <c r="BA28" s="52">
        <f>VLOOKUP($A28,'RevPAR Raw Data'!$B$6:$BE$43,'RevPAR Raw Data'!AO$1,FALSE)</f>
        <v>221.14234823910999</v>
      </c>
      <c r="BB28" s="53">
        <f>VLOOKUP($A28,'RevPAR Raw Data'!$B$6:$BE$43,'RevPAR Raw Data'!AP$1,FALSE)</f>
        <v>225.46018419833101</v>
      </c>
      <c r="BC28" s="54">
        <f>VLOOKUP($A28,'RevPAR Raw Data'!$B$6:$BE$43,'RevPAR Raw Data'!AR$1,FALSE)</f>
        <v>138.97083989805299</v>
      </c>
      <c r="BE28" s="47">
        <f>VLOOKUP($A28,'RevPAR Raw Data'!$B$6:$BE$43,'RevPAR Raw Data'!AT$1,FALSE)</f>
        <v>-1.4036112936991301</v>
      </c>
      <c r="BF28" s="48">
        <f>VLOOKUP($A28,'RevPAR Raw Data'!$B$6:$BE$43,'RevPAR Raw Data'!AU$1,FALSE)</f>
        <v>11.6620398839232</v>
      </c>
      <c r="BG28" s="48">
        <f>VLOOKUP($A28,'RevPAR Raw Data'!$B$6:$BE$43,'RevPAR Raw Data'!AV$1,FALSE)</f>
        <v>20.609742110803801</v>
      </c>
      <c r="BH28" s="48">
        <f>VLOOKUP($A28,'RevPAR Raw Data'!$B$6:$BE$43,'RevPAR Raw Data'!AW$1,FALSE)</f>
        <v>19.4596423194224</v>
      </c>
      <c r="BI28" s="48">
        <f>VLOOKUP($A28,'RevPAR Raw Data'!$B$6:$BE$43,'RevPAR Raw Data'!AX$1,FALSE)</f>
        <v>27.678248443176798</v>
      </c>
      <c r="BJ28" s="49">
        <f>VLOOKUP($A28,'RevPAR Raw Data'!$B$6:$BE$43,'RevPAR Raw Data'!AY$1,FALSE)</f>
        <v>17.133128513457901</v>
      </c>
      <c r="BK28" s="48">
        <f>VLOOKUP($A28,'RevPAR Raw Data'!$B$6:$BE$43,'RevPAR Raw Data'!BA$1,FALSE)</f>
        <v>6.6858366133053497</v>
      </c>
      <c r="BL28" s="48">
        <f>VLOOKUP($A28,'RevPAR Raw Data'!$B$6:$BE$43,'RevPAR Raw Data'!BB$1,FALSE)</f>
        <v>-2.2873065706835098</v>
      </c>
      <c r="BM28" s="49">
        <f>VLOOKUP($A28,'RevPAR Raw Data'!$B$6:$BE$43,'RevPAR Raw Data'!BC$1,FALSE)</f>
        <v>2.0881333350903502</v>
      </c>
      <c r="BN28" s="50">
        <f>VLOOKUP($A28,'RevPAR Raw Data'!$B$6:$BE$43,'RevPAR Raw Data'!BE$1,FALSE)</f>
        <v>9.6432169441436209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44.919606967396099</v>
      </c>
      <c r="C30" s="48">
        <f>VLOOKUP($A30,'Occupancy Raw Data'!$B$8:$BE$45,'Occupancy Raw Data'!AH$3,FALSE)</f>
        <v>57.745273187434798</v>
      </c>
      <c r="D30" s="48">
        <f>VLOOKUP($A30,'Occupancy Raw Data'!$B$8:$BE$45,'Occupancy Raw Data'!AI$3,FALSE)</f>
        <v>64.563793360131001</v>
      </c>
      <c r="E30" s="48">
        <f>VLOOKUP($A30,'Occupancy Raw Data'!$B$8:$BE$45,'Occupancy Raw Data'!AJ$3,FALSE)</f>
        <v>65.564984368021399</v>
      </c>
      <c r="F30" s="48">
        <f>VLOOKUP($A30,'Occupancy Raw Data'!$B$8:$BE$45,'Occupancy Raw Data'!AK$3,FALSE)</f>
        <v>68.345243412237593</v>
      </c>
      <c r="G30" s="49">
        <f>VLOOKUP($A30,'Occupancy Raw Data'!$B$8:$BE$45,'Occupancy Raw Data'!AL$3,FALSE)</f>
        <v>60.227780259044202</v>
      </c>
      <c r="H30" s="48">
        <f>VLOOKUP($A30,'Occupancy Raw Data'!$B$8:$BE$45,'Occupancy Raw Data'!AN$3,FALSE)</f>
        <v>77.977519726068095</v>
      </c>
      <c r="I30" s="48">
        <f>VLOOKUP($A30,'Occupancy Raw Data'!$B$8:$BE$45,'Occupancy Raw Data'!AO$3,FALSE)</f>
        <v>80.783832067887403</v>
      </c>
      <c r="J30" s="49">
        <f>VLOOKUP($A30,'Occupancy Raw Data'!$B$8:$BE$45,'Occupancy Raw Data'!AP$3,FALSE)</f>
        <v>79.380675896977806</v>
      </c>
      <c r="K30" s="50">
        <f>VLOOKUP($A30,'Occupancy Raw Data'!$B$8:$BE$45,'Occupancy Raw Data'!AR$3,FALSE)</f>
        <v>65.700036155596607</v>
      </c>
      <c r="M30" s="47">
        <f>VLOOKUP($A30,'Occupancy Raw Data'!$B$8:$BE$45,'Occupancy Raw Data'!AT$3,FALSE)</f>
        <v>-2.7271107476597898</v>
      </c>
      <c r="N30" s="48">
        <f>VLOOKUP($A30,'Occupancy Raw Data'!$B$8:$BE$45,'Occupancy Raw Data'!AU$3,FALSE)</f>
        <v>-3.4977319255738202</v>
      </c>
      <c r="O30" s="48">
        <f>VLOOKUP($A30,'Occupancy Raw Data'!$B$8:$BE$45,'Occupancy Raw Data'!AV$3,FALSE)</f>
        <v>-1.29414622188682</v>
      </c>
      <c r="P30" s="48">
        <f>VLOOKUP($A30,'Occupancy Raw Data'!$B$8:$BE$45,'Occupancy Raw Data'!AW$3,FALSE)</f>
        <v>-4.2335562923659698</v>
      </c>
      <c r="Q30" s="48">
        <f>VLOOKUP($A30,'Occupancy Raw Data'!$B$8:$BE$45,'Occupancy Raw Data'!AX$3,FALSE)</f>
        <v>-6.6804588481269898</v>
      </c>
      <c r="R30" s="49">
        <f>VLOOKUP($A30,'Occupancy Raw Data'!$B$8:$BE$45,'Occupancy Raw Data'!AY$3,FALSE)</f>
        <v>-3.8290636639854498</v>
      </c>
      <c r="S30" s="48">
        <f>VLOOKUP($A30,'Occupancy Raw Data'!$B$8:$BE$45,'Occupancy Raw Data'!BA$3,FALSE)</f>
        <v>-8.9113355115317194</v>
      </c>
      <c r="T30" s="48">
        <f>VLOOKUP($A30,'Occupancy Raw Data'!$B$8:$BE$45,'Occupancy Raw Data'!BB$3,FALSE)</f>
        <v>-8.1952370479774803</v>
      </c>
      <c r="U30" s="49">
        <f>VLOOKUP($A30,'Occupancy Raw Data'!$B$8:$BE$45,'Occupancy Raw Data'!BC$3,FALSE)</f>
        <v>-8.5483588563580604</v>
      </c>
      <c r="V30" s="50">
        <f>VLOOKUP($A30,'Occupancy Raw Data'!$B$8:$BE$45,'Occupancy Raw Data'!BE$3,FALSE)</f>
        <v>-5.5122884212110401</v>
      </c>
      <c r="X30" s="51">
        <f>VLOOKUP($A30,'ADR Raw Data'!$B$6:$BE$43,'ADR Raw Data'!AG$1,FALSE)</f>
        <v>104.667409064545</v>
      </c>
      <c r="Y30" s="52">
        <f>VLOOKUP($A30,'ADR Raw Data'!$B$6:$BE$43,'ADR Raw Data'!AH$1,FALSE)</f>
        <v>104.41667611988299</v>
      </c>
      <c r="Z30" s="52">
        <f>VLOOKUP($A30,'ADR Raw Data'!$B$6:$BE$43,'ADR Raw Data'!AI$1,FALSE)</f>
        <v>109.81810630080101</v>
      </c>
      <c r="AA30" s="52">
        <f>VLOOKUP($A30,'ADR Raw Data'!$B$6:$BE$43,'ADR Raw Data'!AJ$1,FALSE)</f>
        <v>111.129159854677</v>
      </c>
      <c r="AB30" s="52">
        <f>VLOOKUP($A30,'ADR Raw Data'!$B$6:$BE$43,'ADR Raw Data'!AK$1,FALSE)</f>
        <v>131.534507977999</v>
      </c>
      <c r="AC30" s="53">
        <f>VLOOKUP($A30,'ADR Raw Data'!$B$6:$BE$43,'ADR Raw Data'!AL$1,FALSE)</f>
        <v>113.228152638734</v>
      </c>
      <c r="AD30" s="52">
        <f>VLOOKUP($A30,'ADR Raw Data'!$B$6:$BE$43,'ADR Raw Data'!AN$1,FALSE)</f>
        <v>167.60789747506001</v>
      </c>
      <c r="AE30" s="52">
        <f>VLOOKUP($A30,'ADR Raw Data'!$B$6:$BE$43,'ADR Raw Data'!AO$1,FALSE)</f>
        <v>170.12692098594701</v>
      </c>
      <c r="AF30" s="53">
        <f>VLOOKUP($A30,'ADR Raw Data'!$B$6:$BE$43,'ADR Raw Data'!AP$1,FALSE)</f>
        <v>168.88967273068201</v>
      </c>
      <c r="AG30" s="54">
        <f>VLOOKUP($A30,'ADR Raw Data'!$B$6:$BE$43,'ADR Raw Data'!AR$1,FALSE)</f>
        <v>132.442967402036</v>
      </c>
      <c r="AI30" s="47">
        <f>VLOOKUP($A30,'ADR Raw Data'!$B$6:$BE$43,'ADR Raw Data'!AT$1,FALSE)</f>
        <v>3.9956562742144901</v>
      </c>
      <c r="AJ30" s="48">
        <f>VLOOKUP($A30,'ADR Raw Data'!$B$6:$BE$43,'ADR Raw Data'!AU$1,FALSE)</f>
        <v>4.6593137829245101</v>
      </c>
      <c r="AK30" s="48">
        <f>VLOOKUP($A30,'ADR Raw Data'!$B$6:$BE$43,'ADR Raw Data'!AV$1,FALSE)</f>
        <v>6.0919932781707704</v>
      </c>
      <c r="AL30" s="48">
        <f>VLOOKUP($A30,'ADR Raw Data'!$B$6:$BE$43,'ADR Raw Data'!AW$1,FALSE)</f>
        <v>3.86060525671643</v>
      </c>
      <c r="AM30" s="48">
        <f>VLOOKUP($A30,'ADR Raw Data'!$B$6:$BE$43,'ADR Raw Data'!AX$1,FALSE)</f>
        <v>3.84982524850165</v>
      </c>
      <c r="AN30" s="49">
        <f>VLOOKUP($A30,'ADR Raw Data'!$B$6:$BE$43,'ADR Raw Data'!AY$1,FALSE)</f>
        <v>4.3097619153997302</v>
      </c>
      <c r="AO30" s="48">
        <f>VLOOKUP($A30,'ADR Raw Data'!$B$6:$BE$43,'ADR Raw Data'!BA$1,FALSE)</f>
        <v>2.59194545753751</v>
      </c>
      <c r="AP30" s="48">
        <f>VLOOKUP($A30,'ADR Raw Data'!$B$6:$BE$43,'ADR Raw Data'!BB$1,FALSE)</f>
        <v>1.9401700775783799</v>
      </c>
      <c r="AQ30" s="49">
        <f>VLOOKUP($A30,'ADR Raw Data'!$B$6:$BE$43,'ADR Raw Data'!BC$1,FALSE)</f>
        <v>2.26109027367252</v>
      </c>
      <c r="AR30" s="50">
        <f>VLOOKUP($A30,'ADR Raw Data'!$B$6:$BE$43,'ADR Raw Data'!BE$1,FALSE)</f>
        <v>2.87687309766602</v>
      </c>
      <c r="AT30" s="51">
        <f>VLOOKUP($A30,'RevPAR Raw Data'!$B$6:$BE$43,'RevPAR Raw Data'!AG$1,FALSE)</f>
        <v>47.016188774750603</v>
      </c>
      <c r="AU30" s="52">
        <f>VLOOKUP($A30,'RevPAR Raw Data'!$B$6:$BE$43,'RevPAR Raw Data'!AH$1,FALSE)</f>
        <v>60.295694878665998</v>
      </c>
      <c r="AV30" s="52">
        <f>VLOOKUP($A30,'RevPAR Raw Data'!$B$6:$BE$43,'RevPAR Raw Data'!AI$1,FALSE)</f>
        <v>70.902735224058304</v>
      </c>
      <c r="AW30" s="52">
        <f>VLOOKUP($A30,'RevPAR Raw Data'!$B$6:$BE$43,'RevPAR Raw Data'!AJ$1,FALSE)</f>
        <v>72.861816287032894</v>
      </c>
      <c r="AX30" s="52">
        <f>VLOOKUP($A30,'RevPAR Raw Data'!$B$6:$BE$43,'RevPAR Raw Data'!AK$1,FALSE)</f>
        <v>89.897579648652595</v>
      </c>
      <c r="AY30" s="53">
        <f>VLOOKUP($A30,'RevPAR Raw Data'!$B$6:$BE$43,'RevPAR Raw Data'!AL$1,FALSE)</f>
        <v>68.194802962632096</v>
      </c>
      <c r="AZ30" s="52">
        <f>VLOOKUP($A30,'RevPAR Raw Data'!$B$6:$BE$43,'RevPAR Raw Data'!AN$1,FALSE)</f>
        <v>130.696481316063</v>
      </c>
      <c r="BA30" s="52">
        <f>VLOOKUP($A30,'RevPAR Raw Data'!$B$6:$BE$43,'RevPAR Raw Data'!AO$1,FALSE)</f>
        <v>137.43504615155501</v>
      </c>
      <c r="BB30" s="53">
        <f>VLOOKUP($A30,'RevPAR Raw Data'!$B$6:$BE$43,'RevPAR Raw Data'!AP$1,FALSE)</f>
        <v>134.06576373380901</v>
      </c>
      <c r="BC30" s="54">
        <f>VLOOKUP($A30,'RevPAR Raw Data'!$B$6:$BE$43,'RevPAR Raw Data'!AR$1,FALSE)</f>
        <v>87.015077468682804</v>
      </c>
      <c r="BE30" s="47">
        <f>VLOOKUP($A30,'RevPAR Raw Data'!$B$6:$BE$43,'RevPAR Raw Data'!AT$1,FALSE)</f>
        <v>1.1595795548610399</v>
      </c>
      <c r="BF30" s="48">
        <f>VLOOKUP($A30,'RevPAR Raw Data'!$B$6:$BE$43,'RevPAR Raw Data'!AU$1,FALSE)</f>
        <v>0.998611551652685</v>
      </c>
      <c r="BG30" s="48">
        <f>VLOOKUP($A30,'RevPAR Raw Data'!$B$6:$BE$43,'RevPAR Raw Data'!AV$1,FALSE)</f>
        <v>4.7190077554369001</v>
      </c>
      <c r="BH30" s="48">
        <f>VLOOKUP($A30,'RevPAR Raw Data'!$B$6:$BE$43,'RevPAR Raw Data'!AW$1,FALSE)</f>
        <v>-0.536391932418671</v>
      </c>
      <c r="BI30" s="48">
        <f>VLOOKUP($A30,'RevPAR Raw Data'!$B$6:$BE$43,'RevPAR Raw Data'!AX$1,FALSE)</f>
        <v>-3.0878195910762898</v>
      </c>
      <c r="BJ30" s="49">
        <f>VLOOKUP($A30,'RevPAR Raw Data'!$B$6:$BE$43,'RevPAR Raw Data'!AY$1,FALSE)</f>
        <v>0.31567472390742601</v>
      </c>
      <c r="BK30" s="48">
        <f>VLOOKUP($A30,'RevPAR Raw Data'!$B$6:$BE$43,'RevPAR Raw Data'!BA$1,FALSE)</f>
        <v>-6.5503670099912803</v>
      </c>
      <c r="BL30" s="48">
        <f>VLOOKUP($A30,'RevPAR Raw Data'!$B$6:$BE$43,'RevPAR Raw Data'!BB$1,FALSE)</f>
        <v>-6.4140685073905699</v>
      </c>
      <c r="BM30" s="49">
        <f>VLOOKUP($A30,'RevPAR Raw Data'!$B$6:$BE$43,'RevPAR Raw Data'!BC$1,FALSE)</f>
        <v>-6.48055469334526</v>
      </c>
      <c r="BN30" s="50">
        <f>VLOOKUP($A30,'RevPAR Raw Data'!$B$6:$BE$43,'RevPAR Raw Data'!BE$1,FALSE)</f>
        <v>-2.7939968662006001</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49.039614513478703</v>
      </c>
      <c r="C32" s="48">
        <f>VLOOKUP($A32,'Occupancy Raw Data'!$B$8:$BE$45,'Occupancy Raw Data'!AH$3,FALSE)</f>
        <v>62.7792334680463</v>
      </c>
      <c r="D32" s="48">
        <f>VLOOKUP($A32,'Occupancy Raw Data'!$B$8:$BE$45,'Occupancy Raw Data'!AI$3,FALSE)</f>
        <v>69.424212816982703</v>
      </c>
      <c r="E32" s="48">
        <f>VLOOKUP($A32,'Occupancy Raw Data'!$B$8:$BE$45,'Occupancy Raw Data'!AJ$3,FALSE)</f>
        <v>68.786916551938504</v>
      </c>
      <c r="F32" s="48">
        <f>VLOOKUP($A32,'Occupancy Raw Data'!$B$8:$BE$45,'Occupancy Raw Data'!AK$3,FALSE)</f>
        <v>63.397655105031703</v>
      </c>
      <c r="G32" s="49">
        <f>VLOOKUP($A32,'Occupancy Raw Data'!$B$8:$BE$45,'Occupancy Raw Data'!AL$3,FALSE)</f>
        <v>62.685526491095601</v>
      </c>
      <c r="H32" s="48">
        <f>VLOOKUP($A32,'Occupancy Raw Data'!$B$8:$BE$45,'Occupancy Raw Data'!AN$3,FALSE)</f>
        <v>69.060043522671705</v>
      </c>
      <c r="I32" s="48">
        <f>VLOOKUP($A32,'Occupancy Raw Data'!$B$8:$BE$45,'Occupancy Raw Data'!AO$3,FALSE)</f>
        <v>73.343473819780598</v>
      </c>
      <c r="J32" s="49">
        <f>VLOOKUP($A32,'Occupancy Raw Data'!$B$8:$BE$45,'Occupancy Raw Data'!AP$3,FALSE)</f>
        <v>71.201758671226102</v>
      </c>
      <c r="K32" s="50">
        <f>VLOOKUP($A32,'Occupancy Raw Data'!$B$8:$BE$45,'Occupancy Raw Data'!AR$3,FALSE)</f>
        <v>65.118735685418599</v>
      </c>
      <c r="M32" s="47">
        <f>VLOOKUP($A32,'Occupancy Raw Data'!$B$8:$BE$45,'Occupancy Raw Data'!AT$3,FALSE)</f>
        <v>-5.5765282586030303</v>
      </c>
      <c r="N32" s="48">
        <f>VLOOKUP($A32,'Occupancy Raw Data'!$B$8:$BE$45,'Occupancy Raw Data'!AU$3,FALSE)</f>
        <v>-3.36893252130962</v>
      </c>
      <c r="O32" s="48">
        <f>VLOOKUP($A32,'Occupancy Raw Data'!$B$8:$BE$45,'Occupancy Raw Data'!AV$3,FALSE)</f>
        <v>-0.464456586971636</v>
      </c>
      <c r="P32" s="48">
        <f>VLOOKUP($A32,'Occupancy Raw Data'!$B$8:$BE$45,'Occupancy Raw Data'!AW$3,FALSE)</f>
        <v>-1.25763348944678</v>
      </c>
      <c r="Q32" s="48">
        <f>VLOOKUP($A32,'Occupancy Raw Data'!$B$8:$BE$45,'Occupancy Raw Data'!AX$3,FALSE)</f>
        <v>-2.6470276054437498</v>
      </c>
      <c r="R32" s="49">
        <f>VLOOKUP($A32,'Occupancy Raw Data'!$B$8:$BE$45,'Occupancy Raw Data'!AY$3,FALSE)</f>
        <v>-2.4915599316000301</v>
      </c>
      <c r="S32" s="48">
        <f>VLOOKUP($A32,'Occupancy Raw Data'!$B$8:$BE$45,'Occupancy Raw Data'!BA$3,FALSE)</f>
        <v>-4.5967604771608901</v>
      </c>
      <c r="T32" s="48">
        <f>VLOOKUP($A32,'Occupancy Raw Data'!$B$8:$BE$45,'Occupancy Raw Data'!BB$3,FALSE)</f>
        <v>-4.2580271267033698</v>
      </c>
      <c r="U32" s="49">
        <f>VLOOKUP($A32,'Occupancy Raw Data'!$B$8:$BE$45,'Occupancy Raw Data'!BC$3,FALSE)</f>
        <v>-4.4225992160975904</v>
      </c>
      <c r="V32" s="50">
        <f>VLOOKUP($A32,'Occupancy Raw Data'!$B$8:$BE$45,'Occupancy Raw Data'!BE$3,FALSE)</f>
        <v>-3.1031525810325999</v>
      </c>
      <c r="X32" s="51">
        <f>VLOOKUP($A32,'ADR Raw Data'!$B$6:$BE$43,'ADR Raw Data'!AG$1,FALSE)</f>
        <v>99.981968615997602</v>
      </c>
      <c r="Y32" s="52">
        <f>VLOOKUP($A32,'ADR Raw Data'!$B$6:$BE$43,'ADR Raw Data'!AH$1,FALSE)</f>
        <v>109.748709111488</v>
      </c>
      <c r="Z32" s="52">
        <f>VLOOKUP($A32,'ADR Raw Data'!$B$6:$BE$43,'ADR Raw Data'!AI$1,FALSE)</f>
        <v>114.525039591229</v>
      </c>
      <c r="AA32" s="52">
        <f>VLOOKUP($A32,'ADR Raw Data'!$B$6:$BE$43,'ADR Raw Data'!AJ$1,FALSE)</f>
        <v>112.719025586312</v>
      </c>
      <c r="AB32" s="52">
        <f>VLOOKUP($A32,'ADR Raw Data'!$B$6:$BE$43,'ADR Raw Data'!AK$1,FALSE)</f>
        <v>109.359825306036</v>
      </c>
      <c r="AC32" s="53">
        <f>VLOOKUP($A32,'ADR Raw Data'!$B$6:$BE$43,'ADR Raw Data'!AL$1,FALSE)</f>
        <v>109.85176443120299</v>
      </c>
      <c r="AD32" s="52">
        <f>VLOOKUP($A32,'ADR Raw Data'!$B$6:$BE$43,'ADR Raw Data'!AN$1,FALSE)</f>
        <v>120.88257539428599</v>
      </c>
      <c r="AE32" s="52">
        <f>VLOOKUP($A32,'ADR Raw Data'!$B$6:$BE$43,'ADR Raw Data'!AO$1,FALSE)</f>
        <v>123.312539425362</v>
      </c>
      <c r="AF32" s="53">
        <f>VLOOKUP($A32,'ADR Raw Data'!$B$6:$BE$43,'ADR Raw Data'!AP$1,FALSE)</f>
        <v>122.134103492905</v>
      </c>
      <c r="AG32" s="54">
        <f>VLOOKUP($A32,'ADR Raw Data'!$B$6:$BE$43,'ADR Raw Data'!AR$1,FALSE)</f>
        <v>113.688817437243</v>
      </c>
      <c r="AI32" s="47">
        <f>VLOOKUP($A32,'ADR Raw Data'!$B$6:$BE$43,'ADR Raw Data'!AT$1,FALSE)</f>
        <v>3.84862200681069</v>
      </c>
      <c r="AJ32" s="48">
        <f>VLOOKUP($A32,'ADR Raw Data'!$B$6:$BE$43,'ADR Raw Data'!AU$1,FALSE)</f>
        <v>5.3801682266248099</v>
      </c>
      <c r="AK32" s="48">
        <f>VLOOKUP($A32,'ADR Raw Data'!$B$6:$BE$43,'ADR Raw Data'!AV$1,FALSE)</f>
        <v>5.8471545368310203</v>
      </c>
      <c r="AL32" s="48">
        <f>VLOOKUP($A32,'ADR Raw Data'!$B$6:$BE$43,'ADR Raw Data'!AW$1,FALSE)</f>
        <v>4.7721901587287796</v>
      </c>
      <c r="AM32" s="48">
        <f>VLOOKUP($A32,'ADR Raw Data'!$B$6:$BE$43,'ADR Raw Data'!AX$1,FALSE)</f>
        <v>5.6217681810076101</v>
      </c>
      <c r="AN32" s="49">
        <f>VLOOKUP($A32,'ADR Raw Data'!$B$6:$BE$43,'ADR Raw Data'!AY$1,FALSE)</f>
        <v>5.2460951415874604</v>
      </c>
      <c r="AO32" s="48">
        <f>VLOOKUP($A32,'ADR Raw Data'!$B$6:$BE$43,'ADR Raw Data'!BA$1,FALSE)</f>
        <v>2.3526722777332099</v>
      </c>
      <c r="AP32" s="48">
        <f>VLOOKUP($A32,'ADR Raw Data'!$B$6:$BE$43,'ADR Raw Data'!BB$1,FALSE)</f>
        <v>0.98535429133408603</v>
      </c>
      <c r="AQ32" s="49">
        <f>VLOOKUP($A32,'ADR Raw Data'!$B$6:$BE$43,'ADR Raw Data'!BC$1,FALSE)</f>
        <v>1.6400650031856101</v>
      </c>
      <c r="AR32" s="50">
        <f>VLOOKUP($A32,'ADR Raw Data'!$B$6:$BE$43,'ADR Raw Data'!BE$1,FALSE)</f>
        <v>3.9429369932187202</v>
      </c>
      <c r="AT32" s="51">
        <f>VLOOKUP($A32,'RevPAR Raw Data'!$B$6:$BE$43,'RevPAR Raw Data'!AG$1,FALSE)</f>
        <v>49.030771992272498</v>
      </c>
      <c r="AU32" s="52">
        <f>VLOOKUP($A32,'RevPAR Raw Data'!$B$6:$BE$43,'RevPAR Raw Data'!AH$1,FALSE)</f>
        <v>68.899398321268293</v>
      </c>
      <c r="AV32" s="52">
        <f>VLOOKUP($A32,'RevPAR Raw Data'!$B$6:$BE$43,'RevPAR Raw Data'!AI$1,FALSE)</f>
        <v>79.508107214549</v>
      </c>
      <c r="AW32" s="52">
        <f>VLOOKUP($A32,'RevPAR Raw Data'!$B$6:$BE$43,'RevPAR Raw Data'!AJ$1,FALSE)</f>
        <v>77.535942068215107</v>
      </c>
      <c r="AX32" s="52">
        <f>VLOOKUP($A32,'RevPAR Raw Data'!$B$6:$BE$43,'RevPAR Raw Data'!AK$1,FALSE)</f>
        <v>69.331564870986298</v>
      </c>
      <c r="AY32" s="53">
        <f>VLOOKUP($A32,'RevPAR Raw Data'!$B$6:$BE$43,'RevPAR Raw Data'!AL$1,FALSE)</f>
        <v>68.861156893458201</v>
      </c>
      <c r="AZ32" s="52">
        <f>VLOOKUP($A32,'RevPAR Raw Data'!$B$6:$BE$43,'RevPAR Raw Data'!AN$1,FALSE)</f>
        <v>83.4815591786205</v>
      </c>
      <c r="BA32" s="52">
        <f>VLOOKUP($A32,'RevPAR Raw Data'!$B$6:$BE$43,'RevPAR Raw Data'!AO$1,FALSE)</f>
        <v>90.441700069947103</v>
      </c>
      <c r="BB32" s="53">
        <f>VLOOKUP($A32,'RevPAR Raw Data'!$B$6:$BE$43,'RevPAR Raw Data'!AP$1,FALSE)</f>
        <v>86.961629624283802</v>
      </c>
      <c r="BC32" s="54">
        <f>VLOOKUP($A32,'RevPAR Raw Data'!$B$6:$BE$43,'RevPAR Raw Data'!AR$1,FALSE)</f>
        <v>74.032720530836997</v>
      </c>
      <c r="BE32" s="47">
        <f>VLOOKUP($A32,'RevPAR Raw Data'!$B$6:$BE$43,'RevPAR Raw Data'!AT$1,FALSE)</f>
        <v>-1.94252574556896</v>
      </c>
      <c r="BF32" s="48">
        <f>VLOOKUP($A32,'RevPAR Raw Data'!$B$6:$BE$43,'RevPAR Raw Data'!AU$1,FALSE)</f>
        <v>1.8299814682272499</v>
      </c>
      <c r="BG32" s="48">
        <f>VLOOKUP($A32,'RevPAR Raw Data'!$B$6:$BE$43,'RevPAR Raw Data'!AV$1,FALSE)</f>
        <v>5.35554045546266</v>
      </c>
      <c r="BH32" s="48">
        <f>VLOOKUP($A32,'RevPAR Raw Data'!$B$6:$BE$43,'RevPAR Raw Data'!AW$1,FALSE)</f>
        <v>3.45454000766575</v>
      </c>
      <c r="BI32" s="48">
        <f>VLOOKUP($A32,'RevPAR Raw Data'!$B$6:$BE$43,'RevPAR Raw Data'!AX$1,FALSE)</f>
        <v>2.82593081989853</v>
      </c>
      <c r="BJ32" s="49">
        <f>VLOOKUP($A32,'RevPAR Raw Data'!$B$6:$BE$43,'RevPAR Raw Data'!AY$1,FALSE)</f>
        <v>2.6238256054660201</v>
      </c>
      <c r="BK32" s="48">
        <f>VLOOKUP($A32,'RevPAR Raw Data'!$B$6:$BE$43,'RevPAR Raw Data'!BA$1,FALSE)</f>
        <v>-2.35223490884764</v>
      </c>
      <c r="BL32" s="48">
        <f>VLOOKUP($A32,'RevPAR Raw Data'!$B$6:$BE$43,'RevPAR Raw Data'!BB$1,FALSE)</f>
        <v>-3.3146294883884302</v>
      </c>
      <c r="BM32" s="49">
        <f>VLOOKUP($A32,'RevPAR Raw Data'!$B$6:$BE$43,'RevPAR Raw Data'!BC$1,FALSE)</f>
        <v>-2.8550677148863501</v>
      </c>
      <c r="BN32" s="50">
        <f>VLOOKUP($A32,'RevPAR Raw Data'!$B$6:$BE$43,'RevPAR Raw Data'!BE$1,FALSE)</f>
        <v>0.71742906111256699</v>
      </c>
    </row>
    <row r="33" spans="1:66" x14ac:dyDescent="0.45">
      <c r="A33" s="63" t="s">
        <v>45</v>
      </c>
      <c r="B33" s="47">
        <f>VLOOKUP($A33,'Occupancy Raw Data'!$B$8:$BE$45,'Occupancy Raw Data'!AG$3,FALSE)</f>
        <v>57.105568445475598</v>
      </c>
      <c r="C33" s="48">
        <f>VLOOKUP($A33,'Occupancy Raw Data'!$B$8:$BE$45,'Occupancy Raw Data'!AH$3,FALSE)</f>
        <v>67.681747873163104</v>
      </c>
      <c r="D33" s="48">
        <f>VLOOKUP($A33,'Occupancy Raw Data'!$B$8:$BE$45,'Occupancy Raw Data'!AI$3,FALSE)</f>
        <v>68.764501160092806</v>
      </c>
      <c r="E33" s="48">
        <f>VLOOKUP($A33,'Occupancy Raw Data'!$B$8:$BE$45,'Occupancy Raw Data'!AJ$3,FALSE)</f>
        <v>69.141531322505799</v>
      </c>
      <c r="F33" s="48">
        <f>VLOOKUP($A33,'Occupancy Raw Data'!$B$8:$BE$45,'Occupancy Raw Data'!AK$3,FALSE)</f>
        <v>64.757347254446998</v>
      </c>
      <c r="G33" s="49">
        <f>VLOOKUP($A33,'Occupancy Raw Data'!$B$8:$BE$45,'Occupancy Raw Data'!AL$3,FALSE)</f>
        <v>65.490139211136807</v>
      </c>
      <c r="H33" s="48">
        <f>VLOOKUP($A33,'Occupancy Raw Data'!$B$8:$BE$45,'Occupancy Raw Data'!AN$3,FALSE)</f>
        <v>67.536736272235103</v>
      </c>
      <c r="I33" s="48">
        <f>VLOOKUP($A33,'Occupancy Raw Data'!$B$8:$BE$45,'Occupancy Raw Data'!AO$3,FALSE)</f>
        <v>69.281709203402897</v>
      </c>
      <c r="J33" s="49">
        <f>VLOOKUP($A33,'Occupancy Raw Data'!$B$8:$BE$45,'Occupancy Raw Data'!AP$3,FALSE)</f>
        <v>68.409222737818993</v>
      </c>
      <c r="K33" s="50">
        <f>VLOOKUP($A33,'Occupancy Raw Data'!$B$8:$BE$45,'Occupancy Raw Data'!AR$3,FALSE)</f>
        <v>66.324163075903201</v>
      </c>
      <c r="M33" s="47">
        <f>VLOOKUP($A33,'Occupancy Raw Data'!$B$8:$BE$45,'Occupancy Raw Data'!AT$3,FALSE)</f>
        <v>-4.9172886272045702</v>
      </c>
      <c r="N33" s="48">
        <f>VLOOKUP($A33,'Occupancy Raw Data'!$B$8:$BE$45,'Occupancy Raw Data'!AU$3,FALSE)</f>
        <v>-1.7318463643712201</v>
      </c>
      <c r="O33" s="48">
        <f>VLOOKUP($A33,'Occupancy Raw Data'!$B$8:$BE$45,'Occupancy Raw Data'!AV$3,FALSE)</f>
        <v>-2.0557797898144199</v>
      </c>
      <c r="P33" s="48">
        <f>VLOOKUP($A33,'Occupancy Raw Data'!$B$8:$BE$45,'Occupancy Raw Data'!AW$3,FALSE)</f>
        <v>-2.4940171192283498</v>
      </c>
      <c r="Q33" s="48">
        <f>VLOOKUP($A33,'Occupancy Raw Data'!$B$8:$BE$45,'Occupancy Raw Data'!AX$3,FALSE)</f>
        <v>-4.87029687497557</v>
      </c>
      <c r="R33" s="49">
        <f>VLOOKUP($A33,'Occupancy Raw Data'!$B$8:$BE$45,'Occupancy Raw Data'!AY$3,FALSE)</f>
        <v>-3.1566048290191802</v>
      </c>
      <c r="S33" s="48">
        <f>VLOOKUP($A33,'Occupancy Raw Data'!$B$8:$BE$45,'Occupancy Raw Data'!BA$3,FALSE)</f>
        <v>-7.0642299769112498</v>
      </c>
      <c r="T33" s="48">
        <f>VLOOKUP($A33,'Occupancy Raw Data'!$B$8:$BE$45,'Occupancy Raw Data'!BB$3,FALSE)</f>
        <v>-6.5364332605184403</v>
      </c>
      <c r="U33" s="49">
        <f>VLOOKUP($A33,'Occupancy Raw Data'!$B$8:$BE$45,'Occupancy Raw Data'!BC$3,FALSE)</f>
        <v>-6.7977130209590602</v>
      </c>
      <c r="V33" s="50">
        <f>VLOOKUP($A33,'Occupancy Raw Data'!$B$8:$BE$45,'Occupancy Raw Data'!BE$3,FALSE)</f>
        <v>-4.2588557277337697</v>
      </c>
      <c r="X33" s="51">
        <f>VLOOKUP($A33,'ADR Raw Data'!$B$6:$BE$43,'ADR Raw Data'!AG$1,FALSE)</f>
        <v>87.073170010157398</v>
      </c>
      <c r="Y33" s="52">
        <f>VLOOKUP($A33,'ADR Raw Data'!$B$6:$BE$43,'ADR Raw Data'!AH$1,FALSE)</f>
        <v>91.005162569632901</v>
      </c>
      <c r="Z33" s="52">
        <f>VLOOKUP($A33,'ADR Raw Data'!$B$6:$BE$43,'ADR Raw Data'!AI$1,FALSE)</f>
        <v>92.223253128075299</v>
      </c>
      <c r="AA33" s="52">
        <f>VLOOKUP($A33,'ADR Raw Data'!$B$6:$BE$43,'ADR Raw Data'!AJ$1,FALSE)</f>
        <v>92.261209577740402</v>
      </c>
      <c r="AB33" s="52">
        <f>VLOOKUP($A33,'ADR Raw Data'!$B$6:$BE$43,'ADR Raw Data'!AK$1,FALSE)</f>
        <v>89.108946480555304</v>
      </c>
      <c r="AC33" s="53">
        <f>VLOOKUP($A33,'ADR Raw Data'!$B$6:$BE$43,'ADR Raw Data'!AL$1,FALSE)</f>
        <v>90.465459362590906</v>
      </c>
      <c r="AD33" s="52">
        <f>VLOOKUP($A33,'ADR Raw Data'!$B$6:$BE$43,'ADR Raw Data'!AN$1,FALSE)</f>
        <v>94.600744904093901</v>
      </c>
      <c r="AE33" s="52">
        <f>VLOOKUP($A33,'ADR Raw Data'!$B$6:$BE$43,'ADR Raw Data'!AO$1,FALSE)</f>
        <v>96.032470069071294</v>
      </c>
      <c r="AF33" s="53">
        <f>VLOOKUP($A33,'ADR Raw Data'!$B$6:$BE$43,'ADR Raw Data'!AP$1,FALSE)</f>
        <v>95.325737548136303</v>
      </c>
      <c r="AG33" s="54">
        <f>VLOOKUP($A33,'ADR Raw Data'!$B$6:$BE$43,'ADR Raw Data'!AR$1,FALSE)</f>
        <v>91.897765855613798</v>
      </c>
      <c r="AI33" s="47">
        <f>VLOOKUP($A33,'ADR Raw Data'!$B$6:$BE$43,'ADR Raw Data'!AT$1,FALSE)</f>
        <v>4.1558205441707496</v>
      </c>
      <c r="AJ33" s="48">
        <f>VLOOKUP($A33,'ADR Raw Data'!$B$6:$BE$43,'ADR Raw Data'!AU$1,FALSE)</f>
        <v>4.2266890677342897</v>
      </c>
      <c r="AK33" s="48">
        <f>VLOOKUP($A33,'ADR Raw Data'!$B$6:$BE$43,'ADR Raw Data'!AV$1,FALSE)</f>
        <v>3.5281877948336402</v>
      </c>
      <c r="AL33" s="48">
        <f>VLOOKUP($A33,'ADR Raw Data'!$B$6:$BE$43,'ADR Raw Data'!AW$1,FALSE)</f>
        <v>3.8757074292264102</v>
      </c>
      <c r="AM33" s="48">
        <f>VLOOKUP($A33,'ADR Raw Data'!$B$6:$BE$43,'ADR Raw Data'!AX$1,FALSE)</f>
        <v>1.51149517348416</v>
      </c>
      <c r="AN33" s="49">
        <f>VLOOKUP($A33,'ADR Raw Data'!$B$6:$BE$43,'ADR Raw Data'!AY$1,FALSE)</f>
        <v>3.4708726837050898</v>
      </c>
      <c r="AO33" s="48">
        <f>VLOOKUP($A33,'ADR Raw Data'!$B$6:$BE$43,'ADR Raw Data'!BA$1,FALSE)</f>
        <v>-2.1745797993328599</v>
      </c>
      <c r="AP33" s="48">
        <f>VLOOKUP($A33,'ADR Raw Data'!$B$6:$BE$43,'ADR Raw Data'!BB$1,FALSE)</f>
        <v>-2.3239659981740499</v>
      </c>
      <c r="AQ33" s="49">
        <f>VLOOKUP($A33,'ADR Raw Data'!$B$6:$BE$43,'ADR Raw Data'!BC$1,FALSE)</f>
        <v>-2.2485536828956598</v>
      </c>
      <c r="AR33" s="50">
        <f>VLOOKUP($A33,'ADR Raw Data'!$B$6:$BE$43,'ADR Raw Data'!BE$1,FALSE)</f>
        <v>1.5617535579366599</v>
      </c>
      <c r="AT33" s="51">
        <f>VLOOKUP($A33,'RevPAR Raw Data'!$B$6:$BE$43,'RevPAR Raw Data'!AG$1,FALSE)</f>
        <v>49.723628697795803</v>
      </c>
      <c r="AU33" s="52">
        <f>VLOOKUP($A33,'RevPAR Raw Data'!$B$6:$BE$43,'RevPAR Raw Data'!AH$1,FALSE)</f>
        <v>61.593884681941198</v>
      </c>
      <c r="AV33" s="52">
        <f>VLOOKUP($A33,'RevPAR Raw Data'!$B$6:$BE$43,'RevPAR Raw Data'!AI$1,FALSE)</f>
        <v>63.416859967130698</v>
      </c>
      <c r="AW33" s="52">
        <f>VLOOKUP($A33,'RevPAR Raw Data'!$B$6:$BE$43,'RevPAR Raw Data'!AJ$1,FALSE)</f>
        <v>63.790813118716102</v>
      </c>
      <c r="AX33" s="52">
        <f>VLOOKUP($A33,'RevPAR Raw Data'!$B$6:$BE$43,'RevPAR Raw Data'!AK$1,FALSE)</f>
        <v>57.704589907192499</v>
      </c>
      <c r="AY33" s="53">
        <f>VLOOKUP($A33,'RevPAR Raw Data'!$B$6:$BE$43,'RevPAR Raw Data'!AL$1,FALSE)</f>
        <v>59.2459552745552</v>
      </c>
      <c r="AZ33" s="52">
        <f>VLOOKUP($A33,'RevPAR Raw Data'!$B$6:$BE$43,'RevPAR Raw Data'!AN$1,FALSE)</f>
        <v>63.890255597447698</v>
      </c>
      <c r="BA33" s="52">
        <f>VLOOKUP($A33,'RevPAR Raw Data'!$B$6:$BE$43,'RevPAR Raw Data'!AO$1,FALSE)</f>
        <v>66.532936654098904</v>
      </c>
      <c r="BB33" s="53">
        <f>VLOOKUP($A33,'RevPAR Raw Data'!$B$6:$BE$43,'RevPAR Raw Data'!AP$1,FALSE)</f>
        <v>65.211596125773298</v>
      </c>
      <c r="BC33" s="54">
        <f>VLOOKUP($A33,'RevPAR Raw Data'!$B$6:$BE$43,'RevPAR Raw Data'!AR$1,FALSE)</f>
        <v>60.950424089188999</v>
      </c>
      <c r="BE33" s="47">
        <f>VLOOKUP($A33,'RevPAR Raw Data'!$B$6:$BE$43,'RevPAR Raw Data'!AT$1,FALSE)</f>
        <v>-0.96582177401935598</v>
      </c>
      <c r="BF33" s="48">
        <f>VLOOKUP($A33,'RevPAR Raw Data'!$B$6:$BE$43,'RevPAR Raw Data'!AU$1,FALSE)</f>
        <v>2.4216429424102301</v>
      </c>
      <c r="BG33" s="48">
        <f>VLOOKUP($A33,'RevPAR Raw Data'!$B$6:$BE$43,'RevPAR Raw Data'!AV$1,FALSE)</f>
        <v>1.3998762333863299</v>
      </c>
      <c r="BH33" s="48">
        <f>VLOOKUP($A33,'RevPAR Raw Data'!$B$6:$BE$43,'RevPAR Raw Data'!AW$1,FALSE)</f>
        <v>1.2850295032219401</v>
      </c>
      <c r="BI33" s="48">
        <f>VLOOKUP($A33,'RevPAR Raw Data'!$B$6:$BE$43,'RevPAR Raw Data'!AX$1,FALSE)</f>
        <v>-3.4324160036910101</v>
      </c>
      <c r="BJ33" s="49">
        <f>VLOOKUP($A33,'RevPAR Raw Data'!$B$6:$BE$43,'RevPAR Raw Data'!AY$1,FALSE)</f>
        <v>0.20470611994296101</v>
      </c>
      <c r="BK33" s="48">
        <f>VLOOKUP($A33,'RevPAR Raw Data'!$B$6:$BE$43,'RevPAR Raw Data'!BA$1,FALSE)</f>
        <v>-9.0851924581877803</v>
      </c>
      <c r="BL33" s="48">
        <f>VLOOKUP($A33,'RevPAR Raw Data'!$B$6:$BE$43,'RevPAR Raw Data'!BB$1,FALSE)</f>
        <v>-8.7084947722247108</v>
      </c>
      <c r="BM33" s="49">
        <f>VLOOKUP($A33,'RevPAR Raw Data'!$B$6:$BE$43,'RevPAR Raw Data'!BC$1,FALSE)</f>
        <v>-8.8934164773692697</v>
      </c>
      <c r="BN33" s="50">
        <f>VLOOKUP($A33,'RevPAR Raw Data'!$B$6:$BE$43,'RevPAR Raw Data'!BE$1,FALSE)</f>
        <v>-2.7636150006523801</v>
      </c>
    </row>
    <row r="34" spans="1:66" x14ac:dyDescent="0.45">
      <c r="A34" s="63" t="s">
        <v>111</v>
      </c>
      <c r="B34" s="47">
        <f>VLOOKUP($A34,'Occupancy Raw Data'!$B$8:$BE$45,'Occupancy Raw Data'!AG$3,FALSE)</f>
        <v>40.0339476236663</v>
      </c>
      <c r="C34" s="48">
        <f>VLOOKUP($A34,'Occupancy Raw Data'!$B$8:$BE$45,'Occupancy Raw Data'!AH$3,FALSE)</f>
        <v>61.509860976398301</v>
      </c>
      <c r="D34" s="48">
        <f>VLOOKUP($A34,'Occupancy Raw Data'!$B$8:$BE$45,'Occupancy Raw Data'!AI$3,FALSE)</f>
        <v>74.523116715163198</v>
      </c>
      <c r="E34" s="48">
        <f>VLOOKUP($A34,'Occupancy Raw Data'!$B$8:$BE$45,'Occupancy Raw Data'!AJ$3,FALSE)</f>
        <v>71.015195602974401</v>
      </c>
      <c r="F34" s="48">
        <f>VLOOKUP($A34,'Occupancy Raw Data'!$B$8:$BE$45,'Occupancy Raw Data'!AK$3,FALSE)</f>
        <v>60.879405108309001</v>
      </c>
      <c r="G34" s="49">
        <f>VLOOKUP($A34,'Occupancy Raw Data'!$B$8:$BE$45,'Occupancy Raw Data'!AL$3,FALSE)</f>
        <v>61.592305205302203</v>
      </c>
      <c r="H34" s="48">
        <f>VLOOKUP($A34,'Occupancy Raw Data'!$B$8:$BE$45,'Occupancy Raw Data'!AN$3,FALSE)</f>
        <v>74.676689298415695</v>
      </c>
      <c r="I34" s="48">
        <f>VLOOKUP($A34,'Occupancy Raw Data'!$B$8:$BE$45,'Occupancy Raw Data'!AO$3,FALSE)</f>
        <v>79.510184287099904</v>
      </c>
      <c r="J34" s="49">
        <f>VLOOKUP($A34,'Occupancy Raw Data'!$B$8:$BE$45,'Occupancy Raw Data'!AP$3,FALSE)</f>
        <v>77.093436792757799</v>
      </c>
      <c r="K34" s="50">
        <f>VLOOKUP($A34,'Occupancy Raw Data'!$B$8:$BE$45,'Occupancy Raw Data'!AR$3,FALSE)</f>
        <v>66.021199944575301</v>
      </c>
      <c r="M34" s="47">
        <f>VLOOKUP($A34,'Occupancy Raw Data'!$B$8:$BE$45,'Occupancy Raw Data'!AT$3,FALSE)</f>
        <v>-5.9115781408454104</v>
      </c>
      <c r="N34" s="48">
        <f>VLOOKUP($A34,'Occupancy Raw Data'!$B$8:$BE$45,'Occupancy Raw Data'!AU$3,FALSE)</f>
        <v>1.3621549359175</v>
      </c>
      <c r="O34" s="48">
        <f>VLOOKUP($A34,'Occupancy Raw Data'!$B$8:$BE$45,'Occupancy Raw Data'!AV$3,FALSE)</f>
        <v>5.0625003902419499</v>
      </c>
      <c r="P34" s="48">
        <f>VLOOKUP($A34,'Occupancy Raw Data'!$B$8:$BE$45,'Occupancy Raw Data'!AW$3,FALSE)</f>
        <v>-2.0626746044453101</v>
      </c>
      <c r="Q34" s="48">
        <f>VLOOKUP($A34,'Occupancy Raw Data'!$B$8:$BE$45,'Occupancy Raw Data'!AX$3,FALSE)</f>
        <v>-2.6254859109316802</v>
      </c>
      <c r="R34" s="49">
        <f>VLOOKUP($A34,'Occupancy Raw Data'!$B$8:$BE$45,'Occupancy Raw Data'!AY$3,FALSE)</f>
        <v>-0.39940055678754599</v>
      </c>
      <c r="S34" s="48">
        <f>VLOOKUP($A34,'Occupancy Raw Data'!$B$8:$BE$45,'Occupancy Raw Data'!BA$3,FALSE)</f>
        <v>4.1264062754057402</v>
      </c>
      <c r="T34" s="48">
        <f>VLOOKUP($A34,'Occupancy Raw Data'!$B$8:$BE$45,'Occupancy Raw Data'!BB$3,FALSE)</f>
        <v>5.7544635357360301</v>
      </c>
      <c r="U34" s="49">
        <f>VLOOKUP($A34,'Occupancy Raw Data'!$B$8:$BE$45,'Occupancy Raw Data'!BC$3,FALSE)</f>
        <v>4.9596435188374199</v>
      </c>
      <c r="V34" s="50">
        <f>VLOOKUP($A34,'Occupancy Raw Data'!$B$8:$BE$45,'Occupancy Raw Data'!BE$3,FALSE)</f>
        <v>1.32665446039098</v>
      </c>
      <c r="X34" s="51">
        <f>VLOOKUP($A34,'ADR Raw Data'!$B$6:$BE$43,'ADR Raw Data'!AG$1,FALSE)</f>
        <v>154.02045830809601</v>
      </c>
      <c r="Y34" s="52">
        <f>VLOOKUP($A34,'ADR Raw Data'!$B$6:$BE$43,'ADR Raw Data'!AH$1,FALSE)</f>
        <v>171.37876346911901</v>
      </c>
      <c r="Z34" s="52">
        <f>VLOOKUP($A34,'ADR Raw Data'!$B$6:$BE$43,'ADR Raw Data'!AI$1,FALSE)</f>
        <v>183.09731995661599</v>
      </c>
      <c r="AA34" s="52">
        <f>VLOOKUP($A34,'ADR Raw Data'!$B$6:$BE$43,'ADR Raw Data'!AJ$1,FALSE)</f>
        <v>177.79330639653901</v>
      </c>
      <c r="AB34" s="52">
        <f>VLOOKUP($A34,'ADR Raw Data'!$B$6:$BE$43,'ADR Raw Data'!AK$1,FALSE)</f>
        <v>171.074364046733</v>
      </c>
      <c r="AC34" s="53">
        <f>VLOOKUP($A34,'ADR Raw Data'!$B$6:$BE$43,'ADR Raw Data'!AL$1,FALSE)</f>
        <v>173.37700086611801</v>
      </c>
      <c r="AD34" s="52">
        <f>VLOOKUP($A34,'ADR Raw Data'!$B$6:$BE$43,'ADR Raw Data'!AN$1,FALSE)</f>
        <v>195.66769130858299</v>
      </c>
      <c r="AE34" s="52">
        <f>VLOOKUP($A34,'ADR Raw Data'!$B$6:$BE$43,'ADR Raw Data'!AO$1,FALSE)</f>
        <v>197.764604045948</v>
      </c>
      <c r="AF34" s="53">
        <f>VLOOKUP($A34,'ADR Raw Data'!$B$6:$BE$43,'ADR Raw Data'!AP$1,FALSE)</f>
        <v>196.74901499265999</v>
      </c>
      <c r="AG34" s="54">
        <f>VLOOKUP($A34,'ADR Raw Data'!$B$6:$BE$43,'ADR Raw Data'!AR$1,FALSE)</f>
        <v>181.17462126379399</v>
      </c>
      <c r="AI34" s="47">
        <f>VLOOKUP($A34,'ADR Raw Data'!$B$6:$BE$43,'ADR Raw Data'!AT$1,FALSE)</f>
        <v>-3.1253105434458202</v>
      </c>
      <c r="AJ34" s="48">
        <f>VLOOKUP($A34,'ADR Raw Data'!$B$6:$BE$43,'ADR Raw Data'!AU$1,FALSE)</f>
        <v>-2.0033536667062699</v>
      </c>
      <c r="AK34" s="48">
        <f>VLOOKUP($A34,'ADR Raw Data'!$B$6:$BE$43,'ADR Raw Data'!AV$1,FALSE)</f>
        <v>0.77664125692639896</v>
      </c>
      <c r="AL34" s="48">
        <f>VLOOKUP($A34,'ADR Raw Data'!$B$6:$BE$43,'ADR Raw Data'!AW$1,FALSE)</f>
        <v>-1.38918596972491</v>
      </c>
      <c r="AM34" s="48">
        <f>VLOOKUP($A34,'ADR Raw Data'!$B$6:$BE$43,'ADR Raw Data'!AX$1,FALSE)</f>
        <v>-0.104917056986589</v>
      </c>
      <c r="AN34" s="49">
        <f>VLOOKUP($A34,'ADR Raw Data'!$B$6:$BE$43,'ADR Raw Data'!AY$1,FALSE)</f>
        <v>-0.80982678558264698</v>
      </c>
      <c r="AO34" s="48">
        <f>VLOOKUP($A34,'ADR Raw Data'!$B$6:$BE$43,'ADR Raw Data'!BA$1,FALSE)</f>
        <v>-1.2274034132462901</v>
      </c>
      <c r="AP34" s="48">
        <f>VLOOKUP($A34,'ADR Raw Data'!$B$6:$BE$43,'ADR Raw Data'!BB$1,FALSE)</f>
        <v>-4.3508928351460199</v>
      </c>
      <c r="AQ34" s="49">
        <f>VLOOKUP($A34,'ADR Raw Data'!$B$6:$BE$43,'ADR Raw Data'!BC$1,FALSE)</f>
        <v>-2.8553636507426901</v>
      </c>
      <c r="AR34" s="50">
        <f>VLOOKUP($A34,'ADR Raw Data'!$B$6:$BE$43,'ADR Raw Data'!BE$1,FALSE)</f>
        <v>-1.38918935490234</v>
      </c>
      <c r="AT34" s="51">
        <f>VLOOKUP($A34,'RevPAR Raw Data'!$B$6:$BE$43,'RevPAR Raw Data'!AG$1,FALSE)</f>
        <v>61.660469608794003</v>
      </c>
      <c r="AU34" s="52">
        <f>VLOOKUP($A34,'RevPAR Raw Data'!$B$6:$BE$43,'RevPAR Raw Data'!AH$1,FALSE)</f>
        <v>105.414839152925</v>
      </c>
      <c r="AV34" s="52">
        <f>VLOOKUP($A34,'RevPAR Raw Data'!$B$6:$BE$43,'RevPAR Raw Data'!AI$1,FALSE)</f>
        <v>136.449829453604</v>
      </c>
      <c r="AW34" s="52">
        <f>VLOOKUP($A34,'RevPAR Raw Data'!$B$6:$BE$43,'RevPAR Raw Data'!AJ$1,FALSE)</f>
        <v>126.260264306498</v>
      </c>
      <c r="AX34" s="52">
        <f>VLOOKUP($A34,'RevPAR Raw Data'!$B$6:$BE$43,'RevPAR Raw Data'!AK$1,FALSE)</f>
        <v>104.149055124474</v>
      </c>
      <c r="AY34" s="53">
        <f>VLOOKUP($A34,'RevPAR Raw Data'!$B$6:$BE$43,'RevPAR Raw Data'!AL$1,FALSE)</f>
        <v>106.78689152925899</v>
      </c>
      <c r="AZ34" s="52">
        <f>VLOOKUP($A34,'RevPAR Raw Data'!$B$6:$BE$43,'RevPAR Raw Data'!AN$1,FALSE)</f>
        <v>146.11815389589299</v>
      </c>
      <c r="BA34" s="52">
        <f>VLOOKUP($A34,'RevPAR Raw Data'!$B$6:$BE$43,'RevPAR Raw Data'!AO$1,FALSE)</f>
        <v>157.24300113158699</v>
      </c>
      <c r="BB34" s="53">
        <f>VLOOKUP($A34,'RevPAR Raw Data'!$B$6:$BE$43,'RevPAR Raw Data'!AP$1,FALSE)</f>
        <v>151.68057751373999</v>
      </c>
      <c r="BC34" s="54">
        <f>VLOOKUP($A34,'RevPAR Raw Data'!$B$6:$BE$43,'RevPAR Raw Data'!AR$1,FALSE)</f>
        <v>119.61365895339701</v>
      </c>
      <c r="BE34" s="47">
        <f>VLOOKUP($A34,'RevPAR Raw Data'!$B$6:$BE$43,'RevPAR Raw Data'!AT$1,FALSE)</f>
        <v>-8.8521335093713507</v>
      </c>
      <c r="BF34" s="48">
        <f>VLOOKUP($A34,'RevPAR Raw Data'!$B$6:$BE$43,'RevPAR Raw Data'!AU$1,FALSE)</f>
        <v>-0.66848751164369002</v>
      </c>
      <c r="BG34" s="48">
        <f>VLOOKUP($A34,'RevPAR Raw Data'!$B$6:$BE$43,'RevPAR Raw Data'!AV$1,FALSE)</f>
        <v>5.8784591138310303</v>
      </c>
      <c r="BH34" s="48">
        <f>VLOOKUP($A34,'RevPAR Raw Data'!$B$6:$BE$43,'RevPAR Raw Data'!AW$1,FALSE)</f>
        <v>-3.4232061879642002</v>
      </c>
      <c r="BI34" s="48">
        <f>VLOOKUP($A34,'RevPAR Raw Data'!$B$6:$BE$43,'RevPAR Raw Data'!AX$1,FALSE)</f>
        <v>-2.7276483853689202</v>
      </c>
      <c r="BJ34" s="49">
        <f>VLOOKUP($A34,'RevPAR Raw Data'!$B$6:$BE$43,'RevPAR Raw Data'!AY$1,FALSE)</f>
        <v>-1.20599288967956</v>
      </c>
      <c r="BK34" s="48">
        <f>VLOOKUP($A34,'RevPAR Raw Data'!$B$6:$BE$43,'RevPAR Raw Data'!BA$1,FALSE)</f>
        <v>2.8483552106907002</v>
      </c>
      <c r="BL34" s="48">
        <f>VLOOKUP($A34,'RevPAR Raw Data'!$B$6:$BE$43,'RevPAR Raw Data'!BB$1,FALSE)</f>
        <v>1.15320015891257</v>
      </c>
      <c r="BM34" s="49">
        <f>VLOOKUP($A34,'RevPAR Raw Data'!$B$6:$BE$43,'RevPAR Raw Data'!BC$1,FALSE)</f>
        <v>1.9626640098514201</v>
      </c>
      <c r="BN34" s="50">
        <f>VLOOKUP($A34,'RevPAR Raw Data'!$B$6:$BE$43,'RevPAR Raw Data'!BE$1,FALSE)</f>
        <v>-8.0964637051447505E-2</v>
      </c>
    </row>
    <row r="35" spans="1:66" x14ac:dyDescent="0.45">
      <c r="A35" s="63" t="s">
        <v>94</v>
      </c>
      <c r="B35" s="47">
        <f>VLOOKUP($A35,'Occupancy Raw Data'!$B$8:$BE$45,'Occupancy Raw Data'!AG$3,FALSE)</f>
        <v>47.834088335220798</v>
      </c>
      <c r="C35" s="48">
        <f>VLOOKUP($A35,'Occupancy Raw Data'!$B$8:$BE$45,'Occupancy Raw Data'!AH$3,FALSE)</f>
        <v>61.593997734994304</v>
      </c>
      <c r="D35" s="48">
        <f>VLOOKUP($A35,'Occupancy Raw Data'!$B$8:$BE$45,'Occupancy Raw Data'!AI$3,FALSE)</f>
        <v>70.285956964892407</v>
      </c>
      <c r="E35" s="48">
        <f>VLOOKUP($A35,'Occupancy Raw Data'!$B$8:$BE$45,'Occupancy Raw Data'!AJ$3,FALSE)</f>
        <v>69.855605889014697</v>
      </c>
      <c r="F35" s="48">
        <f>VLOOKUP($A35,'Occupancy Raw Data'!$B$8:$BE$45,'Occupancy Raw Data'!AK$3,FALSE)</f>
        <v>63.9552661381653</v>
      </c>
      <c r="G35" s="49">
        <f>VLOOKUP($A35,'Occupancy Raw Data'!$B$8:$BE$45,'Occupancy Raw Data'!AL$3,FALSE)</f>
        <v>62.704983012457497</v>
      </c>
      <c r="H35" s="48">
        <f>VLOOKUP($A35,'Occupancy Raw Data'!$B$8:$BE$45,'Occupancy Raw Data'!AN$3,FALSE)</f>
        <v>69.096828992072403</v>
      </c>
      <c r="I35" s="48">
        <f>VLOOKUP($A35,'Occupancy Raw Data'!$B$8:$BE$45,'Occupancy Raw Data'!AO$3,FALSE)</f>
        <v>75.334088335220798</v>
      </c>
      <c r="J35" s="49">
        <f>VLOOKUP($A35,'Occupancy Raw Data'!$B$8:$BE$45,'Occupancy Raw Data'!AP$3,FALSE)</f>
        <v>72.215458663646601</v>
      </c>
      <c r="K35" s="50">
        <f>VLOOKUP($A35,'Occupancy Raw Data'!$B$8:$BE$45,'Occupancy Raw Data'!AR$3,FALSE)</f>
        <v>65.422261769940107</v>
      </c>
      <c r="M35" s="47">
        <f>VLOOKUP($A35,'Occupancy Raw Data'!$B$8:$BE$45,'Occupancy Raw Data'!AT$3,FALSE)</f>
        <v>-4.4314430900620803</v>
      </c>
      <c r="N35" s="48">
        <f>VLOOKUP($A35,'Occupancy Raw Data'!$B$8:$BE$45,'Occupancy Raw Data'!AU$3,FALSE)</f>
        <v>-3.3393781171552401</v>
      </c>
      <c r="O35" s="48">
        <f>VLOOKUP($A35,'Occupancy Raw Data'!$B$8:$BE$45,'Occupancy Raw Data'!AV$3,FALSE)</f>
        <v>1.3441804333468701</v>
      </c>
      <c r="P35" s="48">
        <f>VLOOKUP($A35,'Occupancy Raw Data'!$B$8:$BE$45,'Occupancy Raw Data'!AW$3,FALSE)</f>
        <v>1.6573910746255001</v>
      </c>
      <c r="Q35" s="48">
        <f>VLOOKUP($A35,'Occupancy Raw Data'!$B$8:$BE$45,'Occupancy Raw Data'!AX$3,FALSE)</f>
        <v>-0.58247867184235602</v>
      </c>
      <c r="R35" s="49">
        <f>VLOOKUP($A35,'Occupancy Raw Data'!$B$8:$BE$45,'Occupancy Raw Data'!AY$3,FALSE)</f>
        <v>-0.83799048856927505</v>
      </c>
      <c r="S35" s="48">
        <f>VLOOKUP($A35,'Occupancy Raw Data'!$B$8:$BE$45,'Occupancy Raw Data'!BA$3,FALSE)</f>
        <v>-5.1991067030742402</v>
      </c>
      <c r="T35" s="48">
        <f>VLOOKUP($A35,'Occupancy Raw Data'!$B$8:$BE$45,'Occupancy Raw Data'!BB$3,FALSE)</f>
        <v>-4.4462290750261904</v>
      </c>
      <c r="U35" s="49">
        <f>VLOOKUP($A35,'Occupancy Raw Data'!$B$8:$BE$45,'Occupancy Raw Data'!BC$3,FALSE)</f>
        <v>-4.8078976943625502</v>
      </c>
      <c r="V35" s="50">
        <f>VLOOKUP($A35,'Occupancy Raw Data'!$B$8:$BE$45,'Occupancy Raw Data'!BE$3,FALSE)</f>
        <v>-2.1253101760797501</v>
      </c>
      <c r="X35" s="51">
        <f>VLOOKUP($A35,'ADR Raw Data'!$B$6:$BE$43,'ADR Raw Data'!AG$1,FALSE)</f>
        <v>98.058071026931003</v>
      </c>
      <c r="Y35" s="52">
        <f>VLOOKUP($A35,'ADR Raw Data'!$B$6:$BE$43,'ADR Raw Data'!AH$1,FALSE)</f>
        <v>106.154648586531</v>
      </c>
      <c r="Z35" s="52">
        <f>VLOOKUP($A35,'ADR Raw Data'!$B$6:$BE$43,'ADR Raw Data'!AI$1,FALSE)</f>
        <v>109.882913192346</v>
      </c>
      <c r="AA35" s="52">
        <f>VLOOKUP($A35,'ADR Raw Data'!$B$6:$BE$43,'ADR Raw Data'!AJ$1,FALSE)</f>
        <v>107.886869047136</v>
      </c>
      <c r="AB35" s="52">
        <f>VLOOKUP($A35,'ADR Raw Data'!$B$6:$BE$43,'ADR Raw Data'!AK$1,FALSE)</f>
        <v>107.340409491345</v>
      </c>
      <c r="AC35" s="53">
        <f>VLOOKUP($A35,'ADR Raw Data'!$B$6:$BE$43,'ADR Raw Data'!AL$1,FALSE)</f>
        <v>106.382997913976</v>
      </c>
      <c r="AD35" s="52">
        <f>VLOOKUP($A35,'ADR Raw Data'!$B$6:$BE$43,'ADR Raw Data'!AN$1,FALSE)</f>
        <v>117.00771686129799</v>
      </c>
      <c r="AE35" s="52">
        <f>VLOOKUP($A35,'ADR Raw Data'!$B$6:$BE$43,'ADR Raw Data'!AO$1,FALSE)</f>
        <v>120.125490829825</v>
      </c>
      <c r="AF35" s="53">
        <f>VLOOKUP($A35,'ADR Raw Data'!$B$6:$BE$43,'ADR Raw Data'!AP$1,FALSE)</f>
        <v>118.633924489835</v>
      </c>
      <c r="AG35" s="54">
        <f>VLOOKUP($A35,'ADR Raw Data'!$B$6:$BE$43,'ADR Raw Data'!AR$1,FALSE)</f>
        <v>110.246716723338</v>
      </c>
      <c r="AI35" s="47">
        <f>VLOOKUP($A35,'ADR Raw Data'!$B$6:$BE$43,'ADR Raw Data'!AT$1,FALSE)</f>
        <v>5.70094655332458</v>
      </c>
      <c r="AJ35" s="48">
        <f>VLOOKUP($A35,'ADR Raw Data'!$B$6:$BE$43,'ADR Raw Data'!AU$1,FALSE)</f>
        <v>7.4028402083420097</v>
      </c>
      <c r="AK35" s="48">
        <f>VLOOKUP($A35,'ADR Raw Data'!$B$6:$BE$43,'ADR Raw Data'!AV$1,FALSE)</f>
        <v>7.3470200111741297</v>
      </c>
      <c r="AL35" s="48">
        <f>VLOOKUP($A35,'ADR Raw Data'!$B$6:$BE$43,'ADR Raw Data'!AW$1,FALSE)</f>
        <v>6.9800472581299102</v>
      </c>
      <c r="AM35" s="48">
        <f>VLOOKUP($A35,'ADR Raw Data'!$B$6:$BE$43,'ADR Raw Data'!AX$1,FALSE)</f>
        <v>9.3369974558332292</v>
      </c>
      <c r="AN35" s="49">
        <f>VLOOKUP($A35,'ADR Raw Data'!$B$6:$BE$43,'ADR Raw Data'!AY$1,FALSE)</f>
        <v>7.5097048190369398</v>
      </c>
      <c r="AO35" s="48">
        <f>VLOOKUP($A35,'ADR Raw Data'!$B$6:$BE$43,'ADR Raw Data'!BA$1,FALSE)</f>
        <v>2.8868520211192599</v>
      </c>
      <c r="AP35" s="48">
        <f>VLOOKUP($A35,'ADR Raw Data'!$B$6:$BE$43,'ADR Raw Data'!BB$1,FALSE)</f>
        <v>1.6062217095278799</v>
      </c>
      <c r="AQ35" s="49">
        <f>VLOOKUP($A35,'ADR Raw Data'!$B$6:$BE$43,'ADR Raw Data'!BC$1,FALSE)</f>
        <v>2.2143172246598599</v>
      </c>
      <c r="AR35" s="50">
        <f>VLOOKUP($A35,'ADR Raw Data'!$B$6:$BE$43,'ADR Raw Data'!BE$1,FALSE)</f>
        <v>5.4983783059774396</v>
      </c>
      <c r="AT35" s="51">
        <f>VLOOKUP($A35,'RevPAR Raw Data'!$B$6:$BE$43,'RevPAR Raw Data'!AG$1,FALSE)</f>
        <v>46.905184314835701</v>
      </c>
      <c r="AU35" s="52">
        <f>VLOOKUP($A35,'RevPAR Raw Data'!$B$6:$BE$43,'RevPAR Raw Data'!AH$1,FALSE)</f>
        <v>65.384891845979595</v>
      </c>
      <c r="AV35" s="52">
        <f>VLOOKUP($A35,'RevPAR Raw Data'!$B$6:$BE$43,'RevPAR Raw Data'!AI$1,FALSE)</f>
        <v>77.232257078142595</v>
      </c>
      <c r="AW35" s="52">
        <f>VLOOKUP($A35,'RevPAR Raw Data'!$B$6:$BE$43,'RevPAR Raw Data'!AJ$1,FALSE)</f>
        <v>75.365026047565095</v>
      </c>
      <c r="AX35" s="52">
        <f>VLOOKUP($A35,'RevPAR Raw Data'!$B$6:$BE$43,'RevPAR Raw Data'!AK$1,FALSE)</f>
        <v>68.649844563986406</v>
      </c>
      <c r="AY35" s="53">
        <f>VLOOKUP($A35,'RevPAR Raw Data'!$B$6:$BE$43,'RevPAR Raw Data'!AL$1,FALSE)</f>
        <v>66.707440770101897</v>
      </c>
      <c r="AZ35" s="52">
        <f>VLOOKUP($A35,'RevPAR Raw Data'!$B$6:$BE$43,'RevPAR Raw Data'!AN$1,FALSE)</f>
        <v>80.848622027179999</v>
      </c>
      <c r="BA35" s="52">
        <f>VLOOKUP($A35,'RevPAR Raw Data'!$B$6:$BE$43,'RevPAR Raw Data'!AO$1,FALSE)</f>
        <v>90.495443374858397</v>
      </c>
      <c r="BB35" s="53">
        <f>VLOOKUP($A35,'RevPAR Raw Data'!$B$6:$BE$43,'RevPAR Raw Data'!AP$1,FALSE)</f>
        <v>85.672032701019205</v>
      </c>
      <c r="BC35" s="54">
        <f>VLOOKUP($A35,'RevPAR Raw Data'!$B$6:$BE$43,'RevPAR Raw Data'!AR$1,FALSE)</f>
        <v>72.125895607506806</v>
      </c>
      <c r="BE35" s="47">
        <f>VLOOKUP($A35,'RevPAR Raw Data'!$B$6:$BE$43,'RevPAR Raw Data'!AT$1,FALSE)</f>
        <v>1.01686926115706</v>
      </c>
      <c r="BF35" s="48">
        <f>VLOOKUP($A35,'RevPAR Raw Data'!$B$6:$BE$43,'RevPAR Raw Data'!AU$1,FALSE)</f>
        <v>3.8162532652214201</v>
      </c>
      <c r="BG35" s="48">
        <f>VLOOKUP($A35,'RevPAR Raw Data'!$B$6:$BE$43,'RevPAR Raw Data'!AV$1,FALSE)</f>
        <v>8.7899576499452898</v>
      </c>
      <c r="BH35" s="48">
        <f>VLOOKUP($A35,'RevPAR Raw Data'!$B$6:$BE$43,'RevPAR Raw Data'!AW$1,FALSE)</f>
        <v>8.7531250130162999</v>
      </c>
      <c r="BI35" s="48">
        <f>VLOOKUP($A35,'RevPAR Raw Data'!$B$6:$BE$43,'RevPAR Raw Data'!AX$1,FALSE)</f>
        <v>8.7001327652201805</v>
      </c>
      <c r="BJ35" s="49">
        <f>VLOOKUP($A35,'RevPAR Raw Data'!$B$6:$BE$43,'RevPAR Raw Data'!AY$1,FALSE)</f>
        <v>6.6087837183645002</v>
      </c>
      <c r="BK35" s="48">
        <f>VLOOKUP($A35,'RevPAR Raw Data'!$B$6:$BE$43,'RevPAR Raw Data'!BA$1,FALSE)</f>
        <v>-2.46234519889282</v>
      </c>
      <c r="BL35" s="48">
        <f>VLOOKUP($A35,'RevPAR Raw Data'!$B$6:$BE$43,'RevPAR Raw Data'!BB$1,FALSE)</f>
        <v>-2.91142366215671</v>
      </c>
      <c r="BM35" s="49">
        <f>VLOOKUP($A35,'RevPAR Raw Data'!$B$6:$BE$43,'RevPAR Raw Data'!BC$1,FALSE)</f>
        <v>-2.7000425764929799</v>
      </c>
      <c r="BN35" s="50">
        <f>VLOOKUP($A35,'RevPAR Raw Data'!$B$6:$BE$43,'RevPAR Raw Data'!BE$1,FALSE)</f>
        <v>3.25621053624138</v>
      </c>
    </row>
    <row r="36" spans="1:66" x14ac:dyDescent="0.45">
      <c r="A36" s="63" t="s">
        <v>44</v>
      </c>
      <c r="B36" s="47">
        <f>VLOOKUP($A36,'Occupancy Raw Data'!$B$8:$BE$45,'Occupancy Raw Data'!AG$3,FALSE)</f>
        <v>46.8986905582356</v>
      </c>
      <c r="C36" s="48">
        <f>VLOOKUP($A36,'Occupancy Raw Data'!$B$8:$BE$45,'Occupancy Raw Data'!AH$3,FALSE)</f>
        <v>60.449689869055803</v>
      </c>
      <c r="D36" s="48">
        <f>VLOOKUP($A36,'Occupancy Raw Data'!$B$8:$BE$45,'Occupancy Raw Data'!AI$3,FALSE)</f>
        <v>64.877670572019198</v>
      </c>
      <c r="E36" s="48">
        <f>VLOOKUP($A36,'Occupancy Raw Data'!$B$8:$BE$45,'Occupancy Raw Data'!AJ$3,FALSE)</f>
        <v>64.059269469331397</v>
      </c>
      <c r="F36" s="48">
        <f>VLOOKUP($A36,'Occupancy Raw Data'!$B$8:$BE$45,'Occupancy Raw Data'!AK$3,FALSE)</f>
        <v>62.758442453480299</v>
      </c>
      <c r="G36" s="49">
        <f>VLOOKUP($A36,'Occupancy Raw Data'!$B$8:$BE$45,'Occupancy Raw Data'!AL$3,FALSE)</f>
        <v>59.808752584424496</v>
      </c>
      <c r="H36" s="48">
        <f>VLOOKUP($A36,'Occupancy Raw Data'!$B$8:$BE$45,'Occupancy Raw Data'!AN$3,FALSE)</f>
        <v>68.754307374224595</v>
      </c>
      <c r="I36" s="48">
        <f>VLOOKUP($A36,'Occupancy Raw Data'!$B$8:$BE$45,'Occupancy Raw Data'!AO$3,FALSE)</f>
        <v>72.424190213645701</v>
      </c>
      <c r="J36" s="49">
        <f>VLOOKUP($A36,'Occupancy Raw Data'!$B$8:$BE$45,'Occupancy Raw Data'!AP$3,FALSE)</f>
        <v>70.589248793935198</v>
      </c>
      <c r="K36" s="50">
        <f>VLOOKUP($A36,'Occupancy Raw Data'!$B$8:$BE$45,'Occupancy Raw Data'!AR$3,FALSE)</f>
        <v>62.888894358570397</v>
      </c>
      <c r="M36" s="47">
        <f>VLOOKUP($A36,'Occupancy Raw Data'!$B$8:$BE$45,'Occupancy Raw Data'!AT$3,FALSE)</f>
        <v>-9.3443075361549504</v>
      </c>
      <c r="N36" s="48">
        <f>VLOOKUP($A36,'Occupancy Raw Data'!$B$8:$BE$45,'Occupancy Raw Data'!AU$3,FALSE)</f>
        <v>-7.7953448414138604</v>
      </c>
      <c r="O36" s="48">
        <f>VLOOKUP($A36,'Occupancy Raw Data'!$B$8:$BE$45,'Occupancy Raw Data'!AV$3,FALSE)</f>
        <v>-3.49051312702951</v>
      </c>
      <c r="P36" s="48">
        <f>VLOOKUP($A36,'Occupancy Raw Data'!$B$8:$BE$45,'Occupancy Raw Data'!AW$3,FALSE)</f>
        <v>-2.6862852482654</v>
      </c>
      <c r="Q36" s="48">
        <f>VLOOKUP($A36,'Occupancy Raw Data'!$B$8:$BE$45,'Occupancy Raw Data'!AX$3,FALSE)</f>
        <v>-1.1006748457584301</v>
      </c>
      <c r="R36" s="49">
        <f>VLOOKUP($A36,'Occupancy Raw Data'!$B$8:$BE$45,'Occupancy Raw Data'!AY$3,FALSE)</f>
        <v>-4.7029573391768604</v>
      </c>
      <c r="S36" s="48">
        <f>VLOOKUP($A36,'Occupancy Raw Data'!$B$8:$BE$45,'Occupancy Raw Data'!BA$3,FALSE)</f>
        <v>-5.7380964967490602</v>
      </c>
      <c r="T36" s="48">
        <f>VLOOKUP($A36,'Occupancy Raw Data'!$B$8:$BE$45,'Occupancy Raw Data'!BB$3,FALSE)</f>
        <v>-6.4870206502347596</v>
      </c>
      <c r="U36" s="49">
        <f>VLOOKUP($A36,'Occupancy Raw Data'!$B$8:$BE$45,'Occupancy Raw Data'!BC$3,FALSE)</f>
        <v>-6.1237849229408399</v>
      </c>
      <c r="V36" s="50">
        <f>VLOOKUP($A36,'Occupancy Raw Data'!$B$8:$BE$45,'Occupancy Raw Data'!BE$3,FALSE)</f>
        <v>-5.16327634520818</v>
      </c>
      <c r="X36" s="51">
        <f>VLOOKUP($A36,'ADR Raw Data'!$B$6:$BE$43,'ADR Raw Data'!AG$1,FALSE)</f>
        <v>87.826719562821395</v>
      </c>
      <c r="Y36" s="52">
        <f>VLOOKUP($A36,'ADR Raw Data'!$B$6:$BE$43,'ADR Raw Data'!AH$1,FALSE)</f>
        <v>94.469850605671894</v>
      </c>
      <c r="Z36" s="52">
        <f>VLOOKUP($A36,'ADR Raw Data'!$B$6:$BE$43,'ADR Raw Data'!AI$1,FALSE)</f>
        <v>94.683339742398005</v>
      </c>
      <c r="AA36" s="52">
        <f>VLOOKUP($A36,'ADR Raw Data'!$B$6:$BE$43,'ADR Raw Data'!AJ$1,FALSE)</f>
        <v>95.460849704142007</v>
      </c>
      <c r="AB36" s="52">
        <f>VLOOKUP($A36,'ADR Raw Data'!$B$6:$BE$43,'ADR Raw Data'!AK$1,FALSE)</f>
        <v>94.2387397117364</v>
      </c>
      <c r="AC36" s="53">
        <f>VLOOKUP($A36,'ADR Raw Data'!$B$6:$BE$43,'ADR Raw Data'!AL$1,FALSE)</f>
        <v>93.638116319534404</v>
      </c>
      <c r="AD36" s="52">
        <f>VLOOKUP($A36,'ADR Raw Data'!$B$6:$BE$43,'ADR Raw Data'!AN$1,FALSE)</f>
        <v>105.454610236812</v>
      </c>
      <c r="AE36" s="52">
        <f>VLOOKUP($A36,'ADR Raw Data'!$B$6:$BE$43,'ADR Raw Data'!AO$1,FALSE)</f>
        <v>106.50427481860299</v>
      </c>
      <c r="AF36" s="53">
        <f>VLOOKUP($A36,'ADR Raw Data'!$B$6:$BE$43,'ADR Raw Data'!AP$1,FALSE)</f>
        <v>105.993085349035</v>
      </c>
      <c r="AG36" s="54">
        <f>VLOOKUP($A36,'ADR Raw Data'!$B$6:$BE$43,'ADR Raw Data'!AR$1,FALSE)</f>
        <v>97.600332958259102</v>
      </c>
      <c r="AI36" s="47">
        <f>VLOOKUP($A36,'ADR Raw Data'!$B$6:$BE$43,'ADR Raw Data'!AT$1,FALSE)</f>
        <v>4.4550459711747399</v>
      </c>
      <c r="AJ36" s="48">
        <f>VLOOKUP($A36,'ADR Raw Data'!$B$6:$BE$43,'ADR Raw Data'!AU$1,FALSE)</f>
        <v>6.5620054648056403</v>
      </c>
      <c r="AK36" s="48">
        <f>VLOOKUP($A36,'ADR Raw Data'!$B$6:$BE$43,'ADR Raw Data'!AV$1,FALSE)</f>
        <v>5.45792366982577</v>
      </c>
      <c r="AL36" s="48">
        <f>VLOOKUP($A36,'ADR Raw Data'!$B$6:$BE$43,'ADR Raw Data'!AW$1,FALSE)</f>
        <v>7.5053246155460096</v>
      </c>
      <c r="AM36" s="48">
        <f>VLOOKUP($A36,'ADR Raw Data'!$B$6:$BE$43,'ADR Raw Data'!AX$1,FALSE)</f>
        <v>7.5074684580689803</v>
      </c>
      <c r="AN36" s="49">
        <f>VLOOKUP($A36,'ADR Raw Data'!$B$6:$BE$43,'ADR Raw Data'!AY$1,FALSE)</f>
        <v>6.4431596983399304</v>
      </c>
      <c r="AO36" s="48">
        <f>VLOOKUP($A36,'ADR Raw Data'!$B$6:$BE$43,'ADR Raw Data'!BA$1,FALSE)</f>
        <v>2.8768688177391599</v>
      </c>
      <c r="AP36" s="48">
        <f>VLOOKUP($A36,'ADR Raw Data'!$B$6:$BE$43,'ADR Raw Data'!BB$1,FALSE)</f>
        <v>1.6586579370091299</v>
      </c>
      <c r="AQ36" s="49">
        <f>VLOOKUP($A36,'ADR Raw Data'!$B$6:$BE$43,'ADR Raw Data'!BC$1,FALSE)</f>
        <v>2.2408489585334599</v>
      </c>
      <c r="AR36" s="50">
        <f>VLOOKUP($A36,'ADR Raw Data'!$B$6:$BE$43,'ADR Raw Data'!BE$1,FALSE)</f>
        <v>4.8828518790271698</v>
      </c>
      <c r="AT36" s="51">
        <f>VLOOKUP($A36,'RevPAR Raw Data'!$B$6:$BE$43,'RevPAR Raw Data'!AG$1,FALSE)</f>
        <v>41.189581435217001</v>
      </c>
      <c r="AU36" s="52">
        <f>VLOOKUP($A36,'RevPAR Raw Data'!$B$6:$BE$43,'RevPAR Raw Data'!AH$1,FALSE)</f>
        <v>57.106731710889001</v>
      </c>
      <c r="AV36" s="52">
        <f>VLOOKUP($A36,'RevPAR Raw Data'!$B$6:$BE$43,'RevPAR Raw Data'!AI$1,FALSE)</f>
        <v>61.4283452446588</v>
      </c>
      <c r="AW36" s="52">
        <f>VLOOKUP($A36,'RevPAR Raw Data'!$B$6:$BE$43,'RevPAR Raw Data'!AJ$1,FALSE)</f>
        <v>61.151522949689799</v>
      </c>
      <c r="AX36" s="52">
        <f>VLOOKUP($A36,'RevPAR Raw Data'!$B$6:$BE$43,'RevPAR Raw Data'!AK$1,FALSE)</f>
        <v>59.142765230875199</v>
      </c>
      <c r="AY36" s="53">
        <f>VLOOKUP($A36,'RevPAR Raw Data'!$B$6:$BE$43,'RevPAR Raw Data'!AL$1,FALSE)</f>
        <v>56.003789314266001</v>
      </c>
      <c r="AZ36" s="52">
        <f>VLOOKUP($A36,'RevPAR Raw Data'!$B$6:$BE$43,'RevPAR Raw Data'!AN$1,FALSE)</f>
        <v>72.504586862508603</v>
      </c>
      <c r="BA36" s="52">
        <f>VLOOKUP($A36,'RevPAR Raw Data'!$B$6:$BE$43,'RevPAR Raw Data'!AO$1,FALSE)</f>
        <v>77.134858580289404</v>
      </c>
      <c r="BB36" s="53">
        <f>VLOOKUP($A36,'RevPAR Raw Data'!$B$6:$BE$43,'RevPAR Raw Data'!AP$1,FALSE)</f>
        <v>74.819722721399003</v>
      </c>
      <c r="BC36" s="54">
        <f>VLOOKUP($A36,'RevPAR Raw Data'!$B$6:$BE$43,'RevPAR Raw Data'!AR$1,FALSE)</f>
        <v>61.379770287732498</v>
      </c>
      <c r="BE36" s="47">
        <f>VLOOKUP($A36,'RevPAR Raw Data'!$B$6:$BE$43,'RevPAR Raw Data'!AT$1,FALSE)</f>
        <v>-5.3055547614038501</v>
      </c>
      <c r="BF36" s="48">
        <f>VLOOKUP($A36,'RevPAR Raw Data'!$B$6:$BE$43,'RevPAR Raw Data'!AU$1,FALSE)</f>
        <v>-1.74487033110224</v>
      </c>
      <c r="BG36" s="48">
        <f>VLOOKUP($A36,'RevPAR Raw Data'!$B$6:$BE$43,'RevPAR Raw Data'!AV$1,FALSE)</f>
        <v>1.7769010006377399</v>
      </c>
      <c r="BH36" s="48">
        <f>VLOOKUP($A36,'RevPAR Raw Data'!$B$6:$BE$43,'RevPAR Raw Data'!AW$1,FALSE)</f>
        <v>4.6174249392987603</v>
      </c>
      <c r="BI36" s="48">
        <f>VLOOKUP($A36,'RevPAR Raw Data'!$B$6:$BE$43,'RevPAR Raw Data'!AX$1,FALSE)</f>
        <v>6.3241607954393304</v>
      </c>
      <c r="BJ36" s="49">
        <f>VLOOKUP($A36,'RevPAR Raw Data'!$B$6:$BE$43,'RevPAR Raw Data'!AY$1,FALSE)</f>
        <v>1.4371833072550999</v>
      </c>
      <c r="BK36" s="48">
        <f>VLOOKUP($A36,'RevPAR Raw Data'!$B$6:$BE$43,'RevPAR Raw Data'!BA$1,FALSE)</f>
        <v>-3.0263051878566398</v>
      </c>
      <c r="BL36" s="48">
        <f>VLOOKUP($A36,'RevPAR Raw Data'!$B$6:$BE$43,'RevPAR Raw Data'!BB$1,FALSE)</f>
        <v>-4.9359601961161701</v>
      </c>
      <c r="BM36" s="49">
        <f>VLOOKUP($A36,'RevPAR Raw Data'!$B$6:$BE$43,'RevPAR Raw Data'!BC$1,FALSE)</f>
        <v>-4.0201607350759199</v>
      </c>
      <c r="BN36" s="50">
        <f>VLOOKUP($A36,'RevPAR Raw Data'!$B$6:$BE$43,'RevPAR Raw Data'!BE$1,FALSE)</f>
        <v>-0.53253960222237195</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48.182840014986802</v>
      </c>
      <c r="C39" s="48">
        <f>VLOOKUP($A39,'Occupancy Raw Data'!$B$8:$BE$45,'Occupancy Raw Data'!AH$3,FALSE)</f>
        <v>62.045710003746699</v>
      </c>
      <c r="D39" s="48">
        <f>VLOOKUP($A39,'Occupancy Raw Data'!$B$8:$BE$45,'Occupancy Raw Data'!AI$3,FALSE)</f>
        <v>68.174154433052806</v>
      </c>
      <c r="E39" s="48">
        <f>VLOOKUP($A39,'Occupancy Raw Data'!$B$8:$BE$45,'Occupancy Raw Data'!AJ$3,FALSE)</f>
        <v>68.651009911781699</v>
      </c>
      <c r="F39" s="48">
        <f>VLOOKUP($A39,'Occupancy Raw Data'!$B$8:$BE$45,'Occupancy Raw Data'!AK$3,FALSE)</f>
        <v>66.044483803944203</v>
      </c>
      <c r="G39" s="49">
        <f>VLOOKUP($A39,'Occupancy Raw Data'!$B$8:$BE$45,'Occupancy Raw Data'!AL$3,FALSE)</f>
        <v>62.619639633502501</v>
      </c>
      <c r="H39" s="48">
        <f>VLOOKUP($A39,'Occupancy Raw Data'!$B$8:$BE$45,'Occupancy Raw Data'!AN$3,FALSE)</f>
        <v>71.656902483054495</v>
      </c>
      <c r="I39" s="48">
        <f>VLOOKUP($A39,'Occupancy Raw Data'!$B$8:$BE$45,'Occupancy Raw Data'!AO$3,FALSE)</f>
        <v>74.790524200415504</v>
      </c>
      <c r="J39" s="49">
        <f>VLOOKUP($A39,'Occupancy Raw Data'!$B$8:$BE$45,'Occupancy Raw Data'!AP$3,FALSE)</f>
        <v>73.223713341735007</v>
      </c>
      <c r="K39" s="50">
        <f>VLOOKUP($A39,'Occupancy Raw Data'!$B$8:$BE$45,'Occupancy Raw Data'!AR$3,FALSE)</f>
        <v>65.649374978711805</v>
      </c>
      <c r="M39" s="47">
        <f>VLOOKUP($A39,'Occupancy Raw Data'!$B$8:$BE$45,'Occupancy Raw Data'!AT$3,FALSE)</f>
        <v>-4.2797483215882801</v>
      </c>
      <c r="N39" s="48">
        <f>VLOOKUP($A39,'Occupancy Raw Data'!$B$8:$BE$45,'Occupancy Raw Data'!AU$3,FALSE)</f>
        <v>-1.90358442359577</v>
      </c>
      <c r="O39" s="48">
        <f>VLOOKUP($A39,'Occupancy Raw Data'!$B$8:$BE$45,'Occupancy Raw Data'!AV$3,FALSE)</f>
        <v>0.42529833571463199</v>
      </c>
      <c r="P39" s="48">
        <f>VLOOKUP($A39,'Occupancy Raw Data'!$B$8:$BE$45,'Occupancy Raw Data'!AW$3,FALSE)</f>
        <v>2.0021366670338402E-2</v>
      </c>
      <c r="Q39" s="48">
        <f>VLOOKUP($A39,'Occupancy Raw Data'!$B$8:$BE$45,'Occupancy Raw Data'!AX$3,FALSE)</f>
        <v>-1.09333363077899</v>
      </c>
      <c r="R39" s="49">
        <f>VLOOKUP($A39,'Occupancy Raw Data'!$B$8:$BE$45,'Occupancy Raw Data'!AY$3,FALSE)</f>
        <v>-1.1947350720112599</v>
      </c>
      <c r="S39" s="48">
        <f>VLOOKUP($A39,'Occupancy Raw Data'!$B$8:$BE$45,'Occupancy Raw Data'!BA$3,FALSE)</f>
        <v>-4.1828787057126204</v>
      </c>
      <c r="T39" s="48">
        <f>VLOOKUP($A39,'Occupancy Raw Data'!$B$8:$BE$45,'Occupancy Raw Data'!BB$3,FALSE)</f>
        <v>-4.4417132078301202</v>
      </c>
      <c r="U39" s="49">
        <f>VLOOKUP($A39,'Occupancy Raw Data'!$B$8:$BE$45,'Occupancy Raw Data'!BC$3,FALSE)</f>
        <v>-4.3152401249338697</v>
      </c>
      <c r="V39" s="50">
        <f>VLOOKUP($A39,'Occupancy Raw Data'!$B$8:$BE$45,'Occupancy Raw Data'!BE$3,FALSE)</f>
        <v>-2.2110423713346599</v>
      </c>
      <c r="X39" s="51">
        <f>VLOOKUP($A39,'ADR Raw Data'!$B$6:$BE$43,'ADR Raw Data'!AG$1,FALSE)</f>
        <v>106.310145270747</v>
      </c>
      <c r="Y39" s="52">
        <f>VLOOKUP($A39,'ADR Raw Data'!$B$6:$BE$43,'ADR Raw Data'!AH$1,FALSE)</f>
        <v>113.534504281949</v>
      </c>
      <c r="Z39" s="52">
        <f>VLOOKUP($A39,'ADR Raw Data'!$B$6:$BE$43,'ADR Raw Data'!AI$1,FALSE)</f>
        <v>117.53493398783399</v>
      </c>
      <c r="AA39" s="52">
        <f>VLOOKUP($A39,'ADR Raw Data'!$B$6:$BE$43,'ADR Raw Data'!AJ$1,FALSE)</f>
        <v>118.194732017712</v>
      </c>
      <c r="AB39" s="52">
        <f>VLOOKUP($A39,'ADR Raw Data'!$B$6:$BE$43,'ADR Raw Data'!AK$1,FALSE)</f>
        <v>124.003088576585</v>
      </c>
      <c r="AC39" s="53">
        <f>VLOOKUP($A39,'ADR Raw Data'!$B$6:$BE$43,'ADR Raw Data'!AL$1,FALSE)</f>
        <v>116.523845549239</v>
      </c>
      <c r="AD39" s="52">
        <f>VLOOKUP($A39,'ADR Raw Data'!$B$6:$BE$43,'ADR Raw Data'!AN$1,FALSE)</f>
        <v>150.13327684757101</v>
      </c>
      <c r="AE39" s="52">
        <f>VLOOKUP($A39,'ADR Raw Data'!$B$6:$BE$43,'ADR Raw Data'!AO$1,FALSE)</f>
        <v>150.023973426239</v>
      </c>
      <c r="AF39" s="53">
        <f>VLOOKUP($A39,'ADR Raw Data'!$B$6:$BE$43,'ADR Raw Data'!AP$1,FALSE)</f>
        <v>150.07745572210999</v>
      </c>
      <c r="AG39" s="54">
        <f>VLOOKUP($A39,'ADR Raw Data'!$B$6:$BE$43,'ADR Raw Data'!AR$1,FALSE)</f>
        <v>127.21666819846099</v>
      </c>
      <c r="AI39" s="47">
        <f>VLOOKUP($A39,'ADR Raw Data'!$B$6:$BE$43,'ADR Raw Data'!AT$1,FALSE)</f>
        <v>2.5386916008198201</v>
      </c>
      <c r="AJ39" s="48">
        <f>VLOOKUP($A39,'ADR Raw Data'!$B$6:$BE$43,'ADR Raw Data'!AU$1,FALSE)</f>
        <v>4.7248963170215896</v>
      </c>
      <c r="AK39" s="48">
        <f>VLOOKUP($A39,'ADR Raw Data'!$B$6:$BE$43,'ADR Raw Data'!AV$1,FALSE)</f>
        <v>5.6261434179287004</v>
      </c>
      <c r="AL39" s="48">
        <f>VLOOKUP($A39,'ADR Raw Data'!$B$6:$BE$43,'ADR Raw Data'!AW$1,FALSE)</f>
        <v>5.3819680409213602</v>
      </c>
      <c r="AM39" s="48">
        <f>VLOOKUP($A39,'ADR Raw Data'!$B$6:$BE$43,'ADR Raw Data'!AX$1,FALSE)</f>
        <v>8.6566130937835606</v>
      </c>
      <c r="AN39" s="49">
        <f>VLOOKUP($A39,'ADR Raw Data'!$B$6:$BE$43,'ADR Raw Data'!AY$1,FALSE)</f>
        <v>5.6538134798532003</v>
      </c>
      <c r="AO39" s="48">
        <f>VLOOKUP($A39,'ADR Raw Data'!$B$6:$BE$43,'ADR Raw Data'!BA$1,FALSE)</f>
        <v>3.1845077980846801</v>
      </c>
      <c r="AP39" s="48">
        <f>VLOOKUP($A39,'ADR Raw Data'!$B$6:$BE$43,'ADR Raw Data'!BB$1,FALSE)</f>
        <v>0.67075571770548303</v>
      </c>
      <c r="AQ39" s="49">
        <f>VLOOKUP($A39,'ADR Raw Data'!$B$6:$BE$43,'ADR Raw Data'!BC$1,FALSE)</f>
        <v>1.8840595921226699</v>
      </c>
      <c r="AR39" s="50">
        <f>VLOOKUP($A39,'ADR Raw Data'!$B$6:$BE$43,'ADR Raw Data'!BE$1,FALSE)</f>
        <v>3.9833813529042201</v>
      </c>
      <c r="AT39" s="51">
        <f>VLOOKUP($A39,'RevPAR Raw Data'!$B$6:$BE$43,'RevPAR Raw Data'!AG$1,FALSE)</f>
        <v>51.2232472155046</v>
      </c>
      <c r="AU39" s="52">
        <f>VLOOKUP($A39,'RevPAR Raw Data'!$B$6:$BE$43,'RevPAR Raw Data'!AH$1,FALSE)</f>
        <v>70.443289280970006</v>
      </c>
      <c r="AV39" s="52">
        <f>VLOOKUP($A39,'RevPAR Raw Data'!$B$6:$BE$43,'RevPAR Raw Data'!AI$1,FALSE)</f>
        <v>80.128447409652907</v>
      </c>
      <c r="AW39" s="52">
        <f>VLOOKUP($A39,'RevPAR Raw Data'!$B$6:$BE$43,'RevPAR Raw Data'!AJ$1,FALSE)</f>
        <v>81.141877192683594</v>
      </c>
      <c r="AX39" s="52">
        <f>VLOOKUP($A39,'RevPAR Raw Data'!$B$6:$BE$43,'RevPAR Raw Data'!AK$1,FALSE)</f>
        <v>81.897199751353895</v>
      </c>
      <c r="AY39" s="53">
        <f>VLOOKUP($A39,'RevPAR Raw Data'!$B$6:$BE$43,'RevPAR Raw Data'!AL$1,FALSE)</f>
        <v>72.966812170032995</v>
      </c>
      <c r="AZ39" s="52">
        <f>VLOOKUP($A39,'RevPAR Raw Data'!$B$6:$BE$43,'RevPAR Raw Data'!AN$1,FALSE)</f>
        <v>107.580855785278</v>
      </c>
      <c r="BA39" s="52">
        <f>VLOOKUP($A39,'RevPAR Raw Data'!$B$6:$BE$43,'RevPAR Raw Data'!AO$1,FALSE)</f>
        <v>112.20371615177601</v>
      </c>
      <c r="BB39" s="53">
        <f>VLOOKUP($A39,'RevPAR Raw Data'!$B$6:$BE$43,'RevPAR Raw Data'!AP$1,FALSE)</f>
        <v>109.89228596852701</v>
      </c>
      <c r="BC39" s="54">
        <f>VLOOKUP($A39,'RevPAR Raw Data'!$B$6:$BE$43,'RevPAR Raw Data'!AR$1,FALSE)</f>
        <v>83.516947541031399</v>
      </c>
      <c r="BE39" s="47">
        <f>VLOOKUP($A39,'RevPAR Raw Data'!$B$6:$BE$43,'RevPAR Raw Data'!AT$1,FALSE)</f>
        <v>-1.8497063319448499</v>
      </c>
      <c r="BF39" s="48">
        <f>VLOOKUP($A39,'RevPAR Raw Data'!$B$6:$BE$43,'RevPAR Raw Data'!AU$1,FALSE)</f>
        <v>2.73136950310395</v>
      </c>
      <c r="BG39" s="48">
        <f>VLOOKUP($A39,'RevPAR Raw Data'!$B$6:$BE$43,'RevPAR Raw Data'!AV$1,FALSE)</f>
        <v>6.0753696479646999</v>
      </c>
      <c r="BH39" s="48">
        <f>VLOOKUP($A39,'RevPAR Raw Data'!$B$6:$BE$43,'RevPAR Raw Data'!AW$1,FALSE)</f>
        <v>5.4030669511472498</v>
      </c>
      <c r="BI39" s="48">
        <f>VLOOKUP($A39,'RevPAR Raw Data'!$B$6:$BE$43,'RevPAR Raw Data'!AX$1,FALSE)</f>
        <v>7.4686338007638096</v>
      </c>
      <c r="BJ39" s="49">
        <f>VLOOKUP($A39,'RevPAR Raw Data'!$B$6:$BE$43,'RevPAR Raw Data'!AY$1,FALSE)</f>
        <v>4.3915303152920302</v>
      </c>
      <c r="BK39" s="48">
        <f>VLOOKUP($A39,'RevPAR Raw Data'!$B$6:$BE$43,'RevPAR Raw Data'!BA$1,FALSE)</f>
        <v>-1.1315750061957801</v>
      </c>
      <c r="BL39" s="48">
        <f>VLOOKUP($A39,'RevPAR Raw Data'!$B$6:$BE$43,'RevPAR Raw Data'!BB$1,FALSE)</f>
        <v>-3.80075053543024</v>
      </c>
      <c r="BM39" s="49">
        <f>VLOOKUP($A39,'RevPAR Raw Data'!$B$6:$BE$43,'RevPAR Raw Data'!BC$1,FALSE)</f>
        <v>-2.5124822283081398</v>
      </c>
      <c r="BN39" s="50">
        <f>VLOOKUP($A39,'RevPAR Raw Data'!$B$6:$BE$43,'RevPAR Raw Data'!BE$1,FALSE)</f>
        <v>1.6842647320449999</v>
      </c>
    </row>
    <row r="40" spans="1:66" x14ac:dyDescent="0.45">
      <c r="A40" s="63" t="s">
        <v>78</v>
      </c>
      <c r="B40" s="47">
        <f>VLOOKUP($A40,'Occupancy Raw Data'!$B$8:$BE$45,'Occupancy Raw Data'!AG$3,FALSE)</f>
        <v>50.023212627669402</v>
      </c>
      <c r="C40" s="48">
        <f>VLOOKUP($A40,'Occupancy Raw Data'!$B$8:$BE$45,'Occupancy Raw Data'!AH$3,FALSE)</f>
        <v>63.9507892293407</v>
      </c>
      <c r="D40" s="48">
        <f>VLOOKUP($A40,'Occupancy Raw Data'!$B$8:$BE$45,'Occupancy Raw Data'!AI$3,FALSE)</f>
        <v>66.852367688022198</v>
      </c>
      <c r="E40" s="48">
        <f>VLOOKUP($A40,'Occupancy Raw Data'!$B$8:$BE$45,'Occupancy Raw Data'!AJ$3,FALSE)</f>
        <v>65.831012070566302</v>
      </c>
      <c r="F40" s="48">
        <f>VLOOKUP($A40,'Occupancy Raw Data'!$B$8:$BE$45,'Occupancy Raw Data'!AK$3,FALSE)</f>
        <v>62.349117920148501</v>
      </c>
      <c r="G40" s="49">
        <f>VLOOKUP($A40,'Occupancy Raw Data'!$B$8:$BE$45,'Occupancy Raw Data'!AL$3,FALSE)</f>
        <v>61.801299907149399</v>
      </c>
      <c r="H40" s="48">
        <f>VLOOKUP($A40,'Occupancy Raw Data'!$B$8:$BE$45,'Occupancy Raw Data'!AN$3,FALSE)</f>
        <v>72.423398328690794</v>
      </c>
      <c r="I40" s="48">
        <f>VLOOKUP($A40,'Occupancy Raw Data'!$B$8:$BE$45,'Occupancy Raw Data'!AO$3,FALSE)</f>
        <v>77.623026926647995</v>
      </c>
      <c r="J40" s="49">
        <f>VLOOKUP($A40,'Occupancy Raw Data'!$B$8:$BE$45,'Occupancy Raw Data'!AP$3,FALSE)</f>
        <v>75.023212627669395</v>
      </c>
      <c r="K40" s="50">
        <f>VLOOKUP($A40,'Occupancy Raw Data'!$B$8:$BE$45,'Occupancy Raw Data'!AR$3,FALSE)</f>
        <v>65.578989255869402</v>
      </c>
      <c r="M40" s="47">
        <f>VLOOKUP($A40,'Occupancy Raw Data'!$B$8:$BE$45,'Occupancy Raw Data'!AT$3,FALSE)</f>
        <v>8.2914572864321592</v>
      </c>
      <c r="N40" s="48">
        <f>VLOOKUP($A40,'Occupancy Raw Data'!$B$8:$BE$45,'Occupancy Raw Data'!AU$3,FALSE)</f>
        <v>3.80557648831951</v>
      </c>
      <c r="O40" s="48">
        <f>VLOOKUP($A40,'Occupancy Raw Data'!$B$8:$BE$45,'Occupancy Raw Data'!AV$3,FALSE)</f>
        <v>-0.586813945460821</v>
      </c>
      <c r="P40" s="48">
        <f>VLOOKUP($A40,'Occupancy Raw Data'!$B$8:$BE$45,'Occupancy Raw Data'!AW$3,FALSE)</f>
        <v>-4.0919851200541002</v>
      </c>
      <c r="Q40" s="48">
        <f>VLOOKUP($A40,'Occupancy Raw Data'!$B$8:$BE$45,'Occupancy Raw Data'!AX$3,FALSE)</f>
        <v>-0.22288261515601701</v>
      </c>
      <c r="R40" s="49">
        <f>VLOOKUP($A40,'Occupancy Raw Data'!$B$8:$BE$45,'Occupancy Raw Data'!AY$3,FALSE)</f>
        <v>0.92494313874147005</v>
      </c>
      <c r="S40" s="48">
        <f>VLOOKUP($A40,'Occupancy Raw Data'!$B$8:$BE$45,'Occupancy Raw Data'!BA$3,FALSE)</f>
        <v>1.1673151750972699</v>
      </c>
      <c r="T40" s="48">
        <f>VLOOKUP($A40,'Occupancy Raw Data'!$B$8:$BE$45,'Occupancy Raw Data'!BB$3,FALSE)</f>
        <v>1.2106537530266299</v>
      </c>
      <c r="U40" s="49">
        <f>VLOOKUP($A40,'Occupancy Raw Data'!$B$8:$BE$45,'Occupancy Raw Data'!BC$3,FALSE)</f>
        <v>1.1897307451471499</v>
      </c>
      <c r="V40" s="50">
        <f>VLOOKUP($A40,'Occupancy Raw Data'!$B$8:$BE$45,'Occupancy Raw Data'!BE$3,FALSE)</f>
        <v>1.01133925835121</v>
      </c>
      <c r="X40" s="51">
        <f>VLOOKUP($A40,'ADR Raw Data'!$B$6:$BE$43,'ADR Raw Data'!AG$1,FALSE)</f>
        <v>109.892617169373</v>
      </c>
      <c r="Y40" s="52">
        <f>VLOOKUP($A40,'ADR Raw Data'!$B$6:$BE$43,'ADR Raw Data'!AH$1,FALSE)</f>
        <v>107.940900181488</v>
      </c>
      <c r="Z40" s="52">
        <f>VLOOKUP($A40,'ADR Raw Data'!$B$6:$BE$43,'ADR Raw Data'!AI$1,FALSE)</f>
        <v>108.819378472222</v>
      </c>
      <c r="AA40" s="52">
        <f>VLOOKUP($A40,'ADR Raw Data'!$B$6:$BE$43,'ADR Raw Data'!AJ$1,FALSE)</f>
        <v>103.815687588152</v>
      </c>
      <c r="AB40" s="52">
        <f>VLOOKUP($A40,'ADR Raw Data'!$B$6:$BE$43,'ADR Raw Data'!AK$1,FALSE)</f>
        <v>112.332192851824</v>
      </c>
      <c r="AC40" s="53">
        <f>VLOOKUP($A40,'ADR Raw Data'!$B$6:$BE$43,'ADR Raw Data'!AL$1,FALSE)</f>
        <v>108.45411207932599</v>
      </c>
      <c r="AD40" s="52">
        <f>VLOOKUP($A40,'ADR Raw Data'!$B$6:$BE$43,'ADR Raw Data'!AN$1,FALSE)</f>
        <v>145.69287820512801</v>
      </c>
      <c r="AE40" s="52">
        <f>VLOOKUP($A40,'ADR Raw Data'!$B$6:$BE$43,'ADR Raw Data'!AO$1,FALSE)</f>
        <v>148.690693779904</v>
      </c>
      <c r="AF40" s="53">
        <f>VLOOKUP($A40,'ADR Raw Data'!$B$6:$BE$43,'ADR Raw Data'!AP$1,FALSE)</f>
        <v>147.24372834158399</v>
      </c>
      <c r="AG40" s="54">
        <f>VLOOKUP($A40,'ADR Raw Data'!$B$6:$BE$43,'ADR Raw Data'!AR$1,FALSE)</f>
        <v>121.13291868931999</v>
      </c>
      <c r="AI40" s="47">
        <f>VLOOKUP($A40,'ADR Raw Data'!$B$6:$BE$43,'ADR Raw Data'!AT$1,FALSE)</f>
        <v>0.53310160407152096</v>
      </c>
      <c r="AJ40" s="48">
        <f>VLOOKUP($A40,'ADR Raw Data'!$B$6:$BE$43,'ADR Raw Data'!AU$1,FALSE)</f>
        <v>-2.0018905247107299</v>
      </c>
      <c r="AK40" s="48">
        <f>VLOOKUP($A40,'ADR Raw Data'!$B$6:$BE$43,'ADR Raw Data'!AV$1,FALSE)</f>
        <v>-1.31302790443268</v>
      </c>
      <c r="AL40" s="48">
        <f>VLOOKUP($A40,'ADR Raw Data'!$B$6:$BE$43,'ADR Raw Data'!AW$1,FALSE)</f>
        <v>-5.13061713166939</v>
      </c>
      <c r="AM40" s="48">
        <f>VLOOKUP($A40,'ADR Raw Data'!$B$6:$BE$43,'ADR Raw Data'!AX$1,FALSE)</f>
        <v>0.91729918563908697</v>
      </c>
      <c r="AN40" s="49">
        <f>VLOOKUP($A40,'ADR Raw Data'!$B$6:$BE$43,'ADR Raw Data'!AY$1,FALSE)</f>
        <v>-1.5161624146305901</v>
      </c>
      <c r="AO40" s="48">
        <f>VLOOKUP($A40,'ADR Raw Data'!$B$6:$BE$43,'ADR Raw Data'!BA$1,FALSE)</f>
        <v>2.6679238887003001</v>
      </c>
      <c r="AP40" s="48">
        <f>VLOOKUP($A40,'ADR Raw Data'!$B$6:$BE$43,'ADR Raw Data'!BB$1,FALSE)</f>
        <v>-0.20262147030575001</v>
      </c>
      <c r="AQ40" s="49">
        <f>VLOOKUP($A40,'ADR Raw Data'!$B$6:$BE$43,'ADR Raw Data'!BC$1,FALSE)</f>
        <v>1.1485518992094701</v>
      </c>
      <c r="AR40" s="50">
        <f>VLOOKUP($A40,'ADR Raw Data'!$B$6:$BE$43,'ADR Raw Data'!BE$1,FALSE)</f>
        <v>-0.45770703450415301</v>
      </c>
      <c r="AT40" s="51">
        <f>VLOOKUP($A40,'RevPAR Raw Data'!$B$6:$BE$43,'RevPAR Raw Data'!AG$1,FALSE)</f>
        <v>54.9718175487465</v>
      </c>
      <c r="AU40" s="52">
        <f>VLOOKUP($A40,'RevPAR Raw Data'!$B$6:$BE$43,'RevPAR Raw Data'!AH$1,FALSE)</f>
        <v>69.029057567316599</v>
      </c>
      <c r="AV40" s="52">
        <f>VLOOKUP($A40,'RevPAR Raw Data'!$B$6:$BE$43,'RevPAR Raw Data'!AI$1,FALSE)</f>
        <v>72.748331012070494</v>
      </c>
      <c r="AW40" s="52">
        <f>VLOOKUP($A40,'RevPAR Raw Data'!$B$6:$BE$43,'RevPAR Raw Data'!AJ$1,FALSE)</f>
        <v>68.342917827297995</v>
      </c>
      <c r="AX40" s="52">
        <f>VLOOKUP($A40,'RevPAR Raw Data'!$B$6:$BE$43,'RevPAR Raw Data'!AK$1,FALSE)</f>
        <v>70.038131383472603</v>
      </c>
      <c r="AY40" s="53">
        <f>VLOOKUP($A40,'RevPAR Raw Data'!$B$6:$BE$43,'RevPAR Raw Data'!AL$1,FALSE)</f>
        <v>67.026051067780799</v>
      </c>
      <c r="AZ40" s="52">
        <f>VLOOKUP($A40,'RevPAR Raw Data'!$B$6:$BE$43,'RevPAR Raw Data'!AN$1,FALSE)</f>
        <v>105.515733519034</v>
      </c>
      <c r="BA40" s="52">
        <f>VLOOKUP($A40,'RevPAR Raw Data'!$B$6:$BE$43,'RevPAR Raw Data'!AO$1,FALSE)</f>
        <v>115.41821727019401</v>
      </c>
      <c r="BB40" s="53">
        <f>VLOOKUP($A40,'RevPAR Raw Data'!$B$6:$BE$43,'RevPAR Raw Data'!AP$1,FALSE)</f>
        <v>110.466975394614</v>
      </c>
      <c r="BC40" s="54">
        <f>VLOOKUP($A40,'RevPAR Raw Data'!$B$6:$BE$43,'RevPAR Raw Data'!AR$1,FALSE)</f>
        <v>79.437743732590505</v>
      </c>
      <c r="BE40" s="47">
        <f>VLOOKUP($A40,'RevPAR Raw Data'!$B$6:$BE$43,'RevPAR Raw Data'!AT$1,FALSE)</f>
        <v>8.8687607822985495</v>
      </c>
      <c r="BF40" s="48">
        <f>VLOOKUP($A40,'RevPAR Raw Data'!$B$6:$BE$43,'RevPAR Raw Data'!AU$1,FALSE)</f>
        <v>1.72750248847849</v>
      </c>
      <c r="BG40" s="48">
        <f>VLOOKUP($A40,'RevPAR Raw Data'!$B$6:$BE$43,'RevPAR Raw Data'!AV$1,FALSE)</f>
        <v>-1.8921368190425001</v>
      </c>
      <c r="BH40" s="48">
        <f>VLOOKUP($A40,'RevPAR Raw Data'!$B$6:$BE$43,'RevPAR Raw Data'!AW$1,FALSE)</f>
        <v>-9.0126581621286395</v>
      </c>
      <c r="BI40" s="48">
        <f>VLOOKUP($A40,'RevPAR Raw Data'!$B$6:$BE$43,'RevPAR Raw Data'!AX$1,FALSE)</f>
        <v>0.69237207006931201</v>
      </c>
      <c r="BJ40" s="49">
        <f>VLOOKUP($A40,'RevPAR Raw Data'!$B$6:$BE$43,'RevPAR Raw Data'!AY$1,FALSE)</f>
        <v>-0.60524291611542502</v>
      </c>
      <c r="BK40" s="48">
        <f>VLOOKUP($A40,'RevPAR Raw Data'!$B$6:$BE$43,'RevPAR Raw Data'!BA$1,FALSE)</f>
        <v>3.8663821442104198</v>
      </c>
      <c r="BL40" s="48">
        <f>VLOOKUP($A40,'RevPAR Raw Data'!$B$6:$BE$43,'RevPAR Raw Data'!BB$1,FALSE)</f>
        <v>1.0055792382861799</v>
      </c>
      <c r="BM40" s="49">
        <f>VLOOKUP($A40,'RevPAR Raw Data'!$B$6:$BE$43,'RevPAR Raw Data'!BC$1,FALSE)</f>
        <v>2.3519473194254901</v>
      </c>
      <c r="BN40" s="50">
        <f>VLOOKUP($A40,'RevPAR Raw Data'!$B$6:$BE$43,'RevPAR Raw Data'!BE$1,FALSE)</f>
        <v>0.54900325291888097</v>
      </c>
    </row>
    <row r="41" spans="1:66" x14ac:dyDescent="0.45">
      <c r="A41" s="63" t="s">
        <v>79</v>
      </c>
      <c r="B41" s="47">
        <f>VLOOKUP($A41,'Occupancy Raw Data'!$B$8:$BE$45,'Occupancy Raw Data'!AG$3,FALSE)</f>
        <v>46.379071379071299</v>
      </c>
      <c r="C41" s="48">
        <f>VLOOKUP($A41,'Occupancy Raw Data'!$B$8:$BE$45,'Occupancy Raw Data'!AH$3,FALSE)</f>
        <v>56.8087318087318</v>
      </c>
      <c r="D41" s="48">
        <f>VLOOKUP($A41,'Occupancy Raw Data'!$B$8:$BE$45,'Occupancy Raw Data'!AI$3,FALSE)</f>
        <v>58.3160083160083</v>
      </c>
      <c r="E41" s="48">
        <f>VLOOKUP($A41,'Occupancy Raw Data'!$B$8:$BE$45,'Occupancy Raw Data'!AJ$3,FALSE)</f>
        <v>60.949410949410897</v>
      </c>
      <c r="F41" s="48">
        <f>VLOOKUP($A41,'Occupancy Raw Data'!$B$8:$BE$45,'Occupancy Raw Data'!AK$3,FALSE)</f>
        <v>60.758835758835701</v>
      </c>
      <c r="G41" s="49">
        <f>VLOOKUP($A41,'Occupancy Raw Data'!$B$8:$BE$45,'Occupancy Raw Data'!AL$3,FALSE)</f>
        <v>56.642411642411602</v>
      </c>
      <c r="H41" s="48">
        <f>VLOOKUP($A41,'Occupancy Raw Data'!$B$8:$BE$45,'Occupancy Raw Data'!AN$3,FALSE)</f>
        <v>70.582120582120496</v>
      </c>
      <c r="I41" s="48">
        <f>VLOOKUP($A41,'Occupancy Raw Data'!$B$8:$BE$45,'Occupancy Raw Data'!AO$3,FALSE)</f>
        <v>72.626472626472605</v>
      </c>
      <c r="J41" s="49">
        <f>VLOOKUP($A41,'Occupancy Raw Data'!$B$8:$BE$45,'Occupancy Raw Data'!AP$3,FALSE)</f>
        <v>71.604296604296593</v>
      </c>
      <c r="K41" s="50">
        <f>VLOOKUP($A41,'Occupancy Raw Data'!$B$8:$BE$45,'Occupancy Raw Data'!AR$3,FALSE)</f>
        <v>60.917235917235899</v>
      </c>
      <c r="M41" s="47">
        <f>VLOOKUP($A41,'Occupancy Raw Data'!$B$8:$BE$45,'Occupancy Raw Data'!AT$3,FALSE)</f>
        <v>-0.26080476900149002</v>
      </c>
      <c r="N41" s="48">
        <f>VLOOKUP($A41,'Occupancy Raw Data'!$B$8:$BE$45,'Occupancy Raw Data'!AU$3,FALSE)</f>
        <v>2.6612398246712501</v>
      </c>
      <c r="O41" s="48">
        <f>VLOOKUP($A41,'Occupancy Raw Data'!$B$8:$BE$45,'Occupancy Raw Data'!AV$3,FALSE)</f>
        <v>-3.6082474226804102</v>
      </c>
      <c r="P41" s="48">
        <f>VLOOKUP($A41,'Occupancy Raw Data'!$B$8:$BE$45,'Occupancy Raw Data'!AW$3,FALSE)</f>
        <v>-2.03285992759676</v>
      </c>
      <c r="Q41" s="48">
        <f>VLOOKUP($A41,'Occupancy Raw Data'!$B$8:$BE$45,'Occupancy Raw Data'!AX$3,FALSE)</f>
        <v>-4.2065009560229401</v>
      </c>
      <c r="R41" s="49">
        <f>VLOOKUP($A41,'Occupancy Raw Data'!$B$8:$BE$45,'Occupancy Raw Data'!AY$3,FALSE)</f>
        <v>-1.65443388280591</v>
      </c>
      <c r="S41" s="48">
        <f>VLOOKUP($A41,'Occupancy Raw Data'!$B$8:$BE$45,'Occupancy Raw Data'!BA$3,FALSE)</f>
        <v>-6.2154696132596596</v>
      </c>
      <c r="T41" s="48">
        <f>VLOOKUP($A41,'Occupancy Raw Data'!$B$8:$BE$45,'Occupancy Raw Data'!BB$3,FALSE)</f>
        <v>-3.96334478808705</v>
      </c>
      <c r="U41" s="49">
        <f>VLOOKUP($A41,'Occupancy Raw Data'!$B$8:$BE$45,'Occupancy Raw Data'!BC$3,FALSE)</f>
        <v>-5.0866919278906799</v>
      </c>
      <c r="V41" s="50">
        <f>VLOOKUP($A41,'Occupancy Raw Data'!$B$8:$BE$45,'Occupancy Raw Data'!BE$3,FALSE)</f>
        <v>-2.8344715960680502</v>
      </c>
      <c r="X41" s="51">
        <f>VLOOKUP($A41,'ADR Raw Data'!$B$6:$BE$43,'ADR Raw Data'!AG$1,FALSE)</f>
        <v>108.530847964138</v>
      </c>
      <c r="Y41" s="52">
        <f>VLOOKUP($A41,'ADR Raw Data'!$B$6:$BE$43,'ADR Raw Data'!AH$1,FALSE)</f>
        <v>109.498740469655</v>
      </c>
      <c r="Z41" s="52">
        <f>VLOOKUP($A41,'ADR Raw Data'!$B$6:$BE$43,'ADR Raw Data'!AI$1,FALSE)</f>
        <v>109.131396316102</v>
      </c>
      <c r="AA41" s="52">
        <f>VLOOKUP($A41,'ADR Raw Data'!$B$6:$BE$43,'ADR Raw Data'!AJ$1,FALSE)</f>
        <v>111.068450824332</v>
      </c>
      <c r="AB41" s="52">
        <f>VLOOKUP($A41,'ADR Raw Data'!$B$6:$BE$43,'ADR Raw Data'!AK$1,FALSE)</f>
        <v>119.60203307670299</v>
      </c>
      <c r="AC41" s="53">
        <f>VLOOKUP($A41,'ADR Raw Data'!$B$6:$BE$43,'ADR Raw Data'!AL$1,FALSE)</f>
        <v>111.76991925123799</v>
      </c>
      <c r="AD41" s="52">
        <f>VLOOKUP($A41,'ADR Raw Data'!$B$6:$BE$43,'ADR Raw Data'!AN$1,FALSE)</f>
        <v>159.71611929307801</v>
      </c>
      <c r="AE41" s="52">
        <f>VLOOKUP($A41,'ADR Raw Data'!$B$6:$BE$43,'ADR Raw Data'!AO$1,FALSE)</f>
        <v>162.87887643129699</v>
      </c>
      <c r="AF41" s="53">
        <f>VLOOKUP($A41,'ADR Raw Data'!$B$6:$BE$43,'ADR Raw Data'!AP$1,FALSE)</f>
        <v>161.32007258649799</v>
      </c>
      <c r="AG41" s="54">
        <f>VLOOKUP($A41,'ADR Raw Data'!$B$6:$BE$43,'ADR Raw Data'!AR$1,FALSE)</f>
        <v>128.41078251330501</v>
      </c>
      <c r="AI41" s="47">
        <f>VLOOKUP($A41,'ADR Raw Data'!$B$6:$BE$43,'ADR Raw Data'!AT$1,FALSE)</f>
        <v>-7.1634774694630501</v>
      </c>
      <c r="AJ41" s="48">
        <f>VLOOKUP($A41,'ADR Raw Data'!$B$6:$BE$43,'ADR Raw Data'!AU$1,FALSE)</f>
        <v>-4.4932939726584902</v>
      </c>
      <c r="AK41" s="48">
        <f>VLOOKUP($A41,'ADR Raw Data'!$B$6:$BE$43,'ADR Raw Data'!AV$1,FALSE)</f>
        <v>-3.93623567278848</v>
      </c>
      <c r="AL41" s="48">
        <f>VLOOKUP($A41,'ADR Raw Data'!$B$6:$BE$43,'ADR Raw Data'!AW$1,FALSE)</f>
        <v>-1.6007110882278099</v>
      </c>
      <c r="AM41" s="48">
        <f>VLOOKUP($A41,'ADR Raw Data'!$B$6:$BE$43,'ADR Raw Data'!AX$1,FALSE)</f>
        <v>0.35733414437621502</v>
      </c>
      <c r="AN41" s="49">
        <f>VLOOKUP($A41,'ADR Raw Data'!$B$6:$BE$43,'ADR Raw Data'!AY$1,FALSE)</f>
        <v>-3.1521748111082402</v>
      </c>
      <c r="AO41" s="48">
        <f>VLOOKUP($A41,'ADR Raw Data'!$B$6:$BE$43,'ADR Raw Data'!BA$1,FALSE)</f>
        <v>3.4206871611218599</v>
      </c>
      <c r="AP41" s="48">
        <f>VLOOKUP($A41,'ADR Raw Data'!$B$6:$BE$43,'ADR Raw Data'!BB$1,FALSE)</f>
        <v>3.0297345045120201</v>
      </c>
      <c r="AQ41" s="49">
        <f>VLOOKUP($A41,'ADR Raw Data'!$B$6:$BE$43,'ADR Raw Data'!BC$1,FALSE)</f>
        <v>3.23445914134712</v>
      </c>
      <c r="AR41" s="50">
        <f>VLOOKUP($A41,'ADR Raw Data'!$B$6:$BE$43,'ADR Raw Data'!BE$1,FALSE)</f>
        <v>-0.80667378896014197</v>
      </c>
      <c r="AT41" s="51">
        <f>VLOOKUP($A41,'RevPAR Raw Data'!$B$6:$BE$43,'RevPAR Raw Data'!AG$1,FALSE)</f>
        <v>50.335599445599399</v>
      </c>
      <c r="AU41" s="52">
        <f>VLOOKUP($A41,'RevPAR Raw Data'!$B$6:$BE$43,'RevPAR Raw Data'!AH$1,FALSE)</f>
        <v>62.204845807345798</v>
      </c>
      <c r="AV41" s="52">
        <f>VLOOKUP($A41,'RevPAR Raw Data'!$B$6:$BE$43,'RevPAR Raw Data'!AI$1,FALSE)</f>
        <v>63.6410741510741</v>
      </c>
      <c r="AW41" s="52">
        <f>VLOOKUP($A41,'RevPAR Raw Data'!$B$6:$BE$43,'RevPAR Raw Data'!AJ$1,FALSE)</f>
        <v>67.695566528066493</v>
      </c>
      <c r="AX41" s="52">
        <f>VLOOKUP($A41,'RevPAR Raw Data'!$B$6:$BE$43,'RevPAR Raw Data'!AK$1,FALSE)</f>
        <v>72.668802841302806</v>
      </c>
      <c r="AY41" s="53">
        <f>VLOOKUP($A41,'RevPAR Raw Data'!$B$6:$BE$43,'RevPAR Raw Data'!AL$1,FALSE)</f>
        <v>63.309177754677698</v>
      </c>
      <c r="AZ41" s="52">
        <f>VLOOKUP($A41,'RevPAR Raw Data'!$B$6:$BE$43,'RevPAR Raw Data'!AN$1,FALSE)</f>
        <v>112.731023908523</v>
      </c>
      <c r="BA41" s="52">
        <f>VLOOKUP($A41,'RevPAR Raw Data'!$B$6:$BE$43,'RevPAR Raw Data'!AO$1,FALSE)</f>
        <v>118.29318260568201</v>
      </c>
      <c r="BB41" s="53">
        <f>VLOOKUP($A41,'RevPAR Raw Data'!$B$6:$BE$43,'RevPAR Raw Data'!AP$1,FALSE)</f>
        <v>115.51210325710301</v>
      </c>
      <c r="BC41" s="54">
        <f>VLOOKUP($A41,'RevPAR Raw Data'!$B$6:$BE$43,'RevPAR Raw Data'!AR$1,FALSE)</f>
        <v>78.224299326799297</v>
      </c>
      <c r="BE41" s="47">
        <f>VLOOKUP($A41,'RevPAR Raw Data'!$B$6:$BE$43,'RevPAR Raw Data'!AT$1,FALSE)</f>
        <v>-7.4055995475978298</v>
      </c>
      <c r="BF41" s="48">
        <f>VLOOKUP($A41,'RevPAR Raw Data'!$B$6:$BE$43,'RevPAR Raw Data'!AU$1,FALSE)</f>
        <v>-1.9516314766271801</v>
      </c>
      <c r="BG41" s="48">
        <f>VLOOKUP($A41,'RevPAR Raw Data'!$B$6:$BE$43,'RevPAR Raw Data'!AV$1,FALSE)</f>
        <v>-7.4024539732548797</v>
      </c>
      <c r="BH41" s="48">
        <f>VLOOKUP($A41,'RevPAR Raw Data'!$B$6:$BE$43,'RevPAR Raw Data'!AW$1,FALSE)</f>
        <v>-3.6010308015554</v>
      </c>
      <c r="BI41" s="48">
        <f>VLOOKUP($A41,'RevPAR Raw Data'!$B$6:$BE$43,'RevPAR Raw Data'!AX$1,FALSE)</f>
        <v>-3.8641980758461099</v>
      </c>
      <c r="BJ41" s="49">
        <f>VLOOKUP($A41,'RevPAR Raw Data'!$B$6:$BE$43,'RevPAR Raw Data'!AY$1,FALSE)</f>
        <v>-4.7544580457939096</v>
      </c>
      <c r="BK41" s="48">
        <f>VLOOKUP($A41,'RevPAR Raw Data'!$B$6:$BE$43,'RevPAR Raw Data'!BA$1,FALSE)</f>
        <v>-3.0073942232020001</v>
      </c>
      <c r="BL41" s="48">
        <f>VLOOKUP($A41,'RevPAR Raw Data'!$B$6:$BE$43,'RevPAR Raw Data'!BB$1,FALSE)</f>
        <v>-1.05368910815248</v>
      </c>
      <c r="BM41" s="49">
        <f>VLOOKUP($A41,'RevPAR Raw Data'!$B$6:$BE$43,'RevPAR Raw Data'!BC$1,FALSE)</f>
        <v>-2.01675975859738</v>
      </c>
      <c r="BN41" s="50">
        <f>VLOOKUP($A41,'RevPAR Raw Data'!$B$6:$BE$43,'RevPAR Raw Data'!BE$1,FALSE)</f>
        <v>-3.6182804456071902</v>
      </c>
    </row>
    <row r="42" spans="1:66" x14ac:dyDescent="0.45">
      <c r="A42" s="63" t="s">
        <v>80</v>
      </c>
      <c r="B42" s="47">
        <f>VLOOKUP($A42,'Occupancy Raw Data'!$B$8:$BE$45,'Occupancy Raw Data'!AG$3,FALSE)</f>
        <v>50.847683887331399</v>
      </c>
      <c r="C42" s="48">
        <f>VLOOKUP($A42,'Occupancy Raw Data'!$B$8:$BE$45,'Occupancy Raw Data'!AH$3,FALSE)</f>
        <v>58.490188225871002</v>
      </c>
      <c r="D42" s="48">
        <f>VLOOKUP($A42,'Occupancy Raw Data'!$B$8:$BE$45,'Occupancy Raw Data'!AI$3,FALSE)</f>
        <v>63.582298758510198</v>
      </c>
      <c r="E42" s="48">
        <f>VLOOKUP($A42,'Occupancy Raw Data'!$B$8:$BE$45,'Occupancy Raw Data'!AJ$3,FALSE)</f>
        <v>63.382725937792003</v>
      </c>
      <c r="F42" s="48">
        <f>VLOOKUP($A42,'Occupancy Raw Data'!$B$8:$BE$45,'Occupancy Raw Data'!AK$3,FALSE)</f>
        <v>60.881057268722401</v>
      </c>
      <c r="G42" s="49">
        <f>VLOOKUP($A42,'Occupancy Raw Data'!$B$8:$BE$45,'Occupancy Raw Data'!AL$3,FALSE)</f>
        <v>59.436790815645402</v>
      </c>
      <c r="H42" s="48">
        <f>VLOOKUP($A42,'Occupancy Raw Data'!$B$8:$BE$45,'Occupancy Raw Data'!AN$3,FALSE)</f>
        <v>71.055266319583495</v>
      </c>
      <c r="I42" s="48">
        <f>VLOOKUP($A42,'Occupancy Raw Data'!$B$8:$BE$45,'Occupancy Raw Data'!AO$3,FALSE)</f>
        <v>74.445334401281499</v>
      </c>
      <c r="J42" s="49">
        <f>VLOOKUP($A42,'Occupancy Raw Data'!$B$8:$BE$45,'Occupancy Raw Data'!AP$3,FALSE)</f>
        <v>72.750300360432504</v>
      </c>
      <c r="K42" s="50">
        <f>VLOOKUP($A42,'Occupancy Raw Data'!$B$8:$BE$45,'Occupancy Raw Data'!AR$3,FALSE)</f>
        <v>63.240650685584598</v>
      </c>
      <c r="M42" s="47">
        <f>VLOOKUP($A42,'Occupancy Raw Data'!$B$8:$BE$45,'Occupancy Raw Data'!AT$3,FALSE)</f>
        <v>-1.9551413337030701</v>
      </c>
      <c r="N42" s="48">
        <f>VLOOKUP($A42,'Occupancy Raw Data'!$B$8:$BE$45,'Occupancy Raw Data'!AU$3,FALSE)</f>
        <v>-6.9853448225420098E-2</v>
      </c>
      <c r="O42" s="48">
        <f>VLOOKUP($A42,'Occupancy Raw Data'!$B$8:$BE$45,'Occupancy Raw Data'!AV$3,FALSE)</f>
        <v>1.39414828021088</v>
      </c>
      <c r="P42" s="48">
        <f>VLOOKUP($A42,'Occupancy Raw Data'!$B$8:$BE$45,'Occupancy Raw Data'!AW$3,FALSE)</f>
        <v>0.63604927188813798</v>
      </c>
      <c r="Q42" s="48">
        <f>VLOOKUP($A42,'Occupancy Raw Data'!$B$8:$BE$45,'Occupancy Raw Data'!AX$3,FALSE)</f>
        <v>-1.9395363412819999</v>
      </c>
      <c r="R42" s="49">
        <f>VLOOKUP($A42,'Occupancy Raw Data'!$B$8:$BE$45,'Occupancy Raw Data'!AY$3,FALSE)</f>
        <v>-0.32873035115230498</v>
      </c>
      <c r="S42" s="48">
        <f>VLOOKUP($A42,'Occupancy Raw Data'!$B$8:$BE$45,'Occupancy Raw Data'!BA$3,FALSE)</f>
        <v>-0.91019412732173199</v>
      </c>
      <c r="T42" s="48">
        <f>VLOOKUP($A42,'Occupancy Raw Data'!$B$8:$BE$45,'Occupancy Raw Data'!BB$3,FALSE)</f>
        <v>-2.0616921294680202</v>
      </c>
      <c r="U42" s="49">
        <f>VLOOKUP($A42,'Occupancy Raw Data'!$B$8:$BE$45,'Occupancy Raw Data'!BC$3,FALSE)</f>
        <v>-1.5027202852156301</v>
      </c>
      <c r="V42" s="50">
        <f>VLOOKUP($A42,'Occupancy Raw Data'!$B$8:$BE$45,'Occupancy Raw Data'!BE$3,FALSE)</f>
        <v>-0.71890122354207797</v>
      </c>
      <c r="X42" s="51">
        <f>VLOOKUP($A42,'ADR Raw Data'!$B$6:$BE$43,'ADR Raw Data'!AG$1,FALSE)</f>
        <v>106.552031110527</v>
      </c>
      <c r="Y42" s="52">
        <f>VLOOKUP($A42,'ADR Raw Data'!$B$6:$BE$43,'ADR Raw Data'!AH$1,FALSE)</f>
        <v>109.81455334930899</v>
      </c>
      <c r="Z42" s="52">
        <f>VLOOKUP($A42,'ADR Raw Data'!$B$6:$BE$43,'ADR Raw Data'!AI$1,FALSE)</f>
        <v>114.252929382</v>
      </c>
      <c r="AA42" s="52">
        <f>VLOOKUP($A42,'ADR Raw Data'!$B$6:$BE$43,'ADR Raw Data'!AJ$1,FALSE)</f>
        <v>112.660946819713</v>
      </c>
      <c r="AB42" s="52">
        <f>VLOOKUP($A42,'ADR Raw Data'!$B$6:$BE$43,'ADR Raw Data'!AK$1,FALSE)</f>
        <v>110.34501863789799</v>
      </c>
      <c r="AC42" s="53">
        <f>VLOOKUP($A42,'ADR Raw Data'!$B$6:$BE$43,'ADR Raw Data'!AL$1,FALSE)</f>
        <v>110.921672060749</v>
      </c>
      <c r="AD42" s="52">
        <f>VLOOKUP($A42,'ADR Raw Data'!$B$6:$BE$43,'ADR Raw Data'!AN$1,FALSE)</f>
        <v>137.63852050162001</v>
      </c>
      <c r="AE42" s="52">
        <f>VLOOKUP($A42,'ADR Raw Data'!$B$6:$BE$43,'ADR Raw Data'!AO$1,FALSE)</f>
        <v>144.84966700736899</v>
      </c>
      <c r="AF42" s="53">
        <f>VLOOKUP($A42,'ADR Raw Data'!$B$6:$BE$43,'ADR Raw Data'!AP$1,FALSE)</f>
        <v>141.32810123446501</v>
      </c>
      <c r="AG42" s="54">
        <f>VLOOKUP($A42,'ADR Raw Data'!$B$6:$BE$43,'ADR Raw Data'!AR$1,FALSE)</f>
        <v>120.91559134840099</v>
      </c>
      <c r="AI42" s="47">
        <f>VLOOKUP($A42,'ADR Raw Data'!$B$6:$BE$43,'ADR Raw Data'!AT$1,FALSE)</f>
        <v>2.3150702534237002</v>
      </c>
      <c r="AJ42" s="48">
        <f>VLOOKUP($A42,'ADR Raw Data'!$B$6:$BE$43,'ADR Raw Data'!AU$1,FALSE)</f>
        <v>3.5382460506184601</v>
      </c>
      <c r="AK42" s="48">
        <f>VLOOKUP($A42,'ADR Raw Data'!$B$6:$BE$43,'ADR Raw Data'!AV$1,FALSE)</f>
        <v>4.7250345568908303</v>
      </c>
      <c r="AL42" s="48">
        <f>VLOOKUP($A42,'ADR Raw Data'!$B$6:$BE$43,'ADR Raw Data'!AW$1,FALSE)</f>
        <v>3.0825615428971198</v>
      </c>
      <c r="AM42" s="48">
        <f>VLOOKUP($A42,'ADR Raw Data'!$B$6:$BE$43,'ADR Raw Data'!AX$1,FALSE)</f>
        <v>1.02590242758515</v>
      </c>
      <c r="AN42" s="49">
        <f>VLOOKUP($A42,'ADR Raw Data'!$B$6:$BE$43,'ADR Raw Data'!AY$1,FALSE)</f>
        <v>2.98493609784544</v>
      </c>
      <c r="AO42" s="48">
        <f>VLOOKUP($A42,'ADR Raw Data'!$B$6:$BE$43,'ADR Raw Data'!BA$1,FALSE)</f>
        <v>0.75903792443475504</v>
      </c>
      <c r="AP42" s="48">
        <f>VLOOKUP($A42,'ADR Raw Data'!$B$6:$BE$43,'ADR Raw Data'!BB$1,FALSE)</f>
        <v>0.27778883006368099</v>
      </c>
      <c r="AQ42" s="49">
        <f>VLOOKUP($A42,'ADR Raw Data'!$B$6:$BE$43,'ADR Raw Data'!BC$1,FALSE)</f>
        <v>0.48972176819611901</v>
      </c>
      <c r="AR42" s="50">
        <f>VLOOKUP($A42,'ADR Raw Data'!$B$6:$BE$43,'ADR Raw Data'!BE$1,FALSE)</f>
        <v>1.9359449458632101</v>
      </c>
      <c r="AT42" s="51">
        <f>VLOOKUP($A42,'RevPAR Raw Data'!$B$6:$BE$43,'RevPAR Raw Data'!AG$1,FALSE)</f>
        <v>54.1792399546122</v>
      </c>
      <c r="AU42" s="52">
        <f>VLOOKUP($A42,'RevPAR Raw Data'!$B$6:$BE$43,'RevPAR Raw Data'!AH$1,FALSE)</f>
        <v>64.230738953410693</v>
      </c>
      <c r="AV42" s="52">
        <f>VLOOKUP($A42,'RevPAR Raw Data'!$B$6:$BE$43,'RevPAR Raw Data'!AI$1,FALSE)</f>
        <v>72.644638900013305</v>
      </c>
      <c r="AW42" s="52">
        <f>VLOOKUP($A42,'RevPAR Raw Data'!$B$6:$BE$43,'RevPAR Raw Data'!AJ$1,FALSE)</f>
        <v>71.407579161660607</v>
      </c>
      <c r="AX42" s="52">
        <f>VLOOKUP($A42,'RevPAR Raw Data'!$B$6:$BE$43,'RevPAR Raw Data'!AK$1,FALSE)</f>
        <v>67.179213990121397</v>
      </c>
      <c r="AY42" s="53">
        <f>VLOOKUP($A42,'RevPAR Raw Data'!$B$6:$BE$43,'RevPAR Raw Data'!AL$1,FALSE)</f>
        <v>65.928282191963604</v>
      </c>
      <c r="AZ42" s="52">
        <f>VLOOKUP($A42,'RevPAR Raw Data'!$B$6:$BE$43,'RevPAR Raw Data'!AN$1,FALSE)</f>
        <v>97.799417300760894</v>
      </c>
      <c r="BA42" s="52">
        <f>VLOOKUP($A42,'RevPAR Raw Data'!$B$6:$BE$43,'RevPAR Raw Data'!AO$1,FALSE)</f>
        <v>107.83381898277899</v>
      </c>
      <c r="BB42" s="53">
        <f>VLOOKUP($A42,'RevPAR Raw Data'!$B$6:$BE$43,'RevPAR Raw Data'!AP$1,FALSE)</f>
        <v>102.81661814176999</v>
      </c>
      <c r="BC42" s="54">
        <f>VLOOKUP($A42,'RevPAR Raw Data'!$B$6:$BE$43,'RevPAR Raw Data'!AR$1,FALSE)</f>
        <v>76.467806749051206</v>
      </c>
      <c r="BE42" s="47">
        <f>VLOOKUP($A42,'RevPAR Raw Data'!$B$6:$BE$43,'RevPAR Raw Data'!AT$1,FALSE)</f>
        <v>0.314666024291681</v>
      </c>
      <c r="BF42" s="48">
        <f>VLOOKUP($A42,'RevPAR Raw Data'!$B$6:$BE$43,'RevPAR Raw Data'!AU$1,FALSE)</f>
        <v>3.46592101551999</v>
      </c>
      <c r="BG42" s="48">
        <f>VLOOKUP($A42,'RevPAR Raw Data'!$B$6:$BE$43,'RevPAR Raw Data'!AV$1,FALSE)</f>
        <v>6.1850568251159803</v>
      </c>
      <c r="BH42" s="48">
        <f>VLOOKUP($A42,'RevPAR Raw Data'!$B$6:$BE$43,'RevPAR Raw Data'!AW$1,FALSE)</f>
        <v>3.7382174250343598</v>
      </c>
      <c r="BI42" s="48">
        <f>VLOOKUP($A42,'RevPAR Raw Data'!$B$6:$BE$43,'RevPAR Raw Data'!AX$1,FALSE)</f>
        <v>-0.933531664105963</v>
      </c>
      <c r="BJ42" s="49">
        <f>VLOOKUP($A42,'RevPAR Raw Data'!$B$6:$BE$43,'RevPAR Raw Data'!AY$1,FALSE)</f>
        <v>2.6463933557770098</v>
      </c>
      <c r="BK42" s="48">
        <f>VLOOKUP($A42,'RevPAR Raw Data'!$B$6:$BE$43,'RevPAR Raw Data'!BA$1,FALSE)</f>
        <v>-0.15806492149932599</v>
      </c>
      <c r="BL42" s="48">
        <f>VLOOKUP($A42,'RevPAR Raw Data'!$B$6:$BE$43,'RevPAR Raw Data'!BB$1,FALSE)</f>
        <v>-1.7896304498503</v>
      </c>
      <c r="BM42" s="49">
        <f>VLOOKUP($A42,'RevPAR Raw Data'!$B$6:$BE$43,'RevPAR Raw Data'!BC$1,FALSE)</f>
        <v>-1.02035766537131</v>
      </c>
      <c r="BN42" s="50">
        <f>VLOOKUP($A42,'RevPAR Raw Data'!$B$6:$BE$43,'RevPAR Raw Data'!BE$1,FALSE)</f>
        <v>1.20312619041822</v>
      </c>
    </row>
    <row r="43" spans="1:66" x14ac:dyDescent="0.45">
      <c r="A43" s="66" t="s">
        <v>81</v>
      </c>
      <c r="B43" s="47">
        <f>VLOOKUP($A43,'Occupancy Raw Data'!$B$8:$BE$45,'Occupancy Raw Data'!AG$3,FALSE)</f>
        <v>56.785358069020504</v>
      </c>
      <c r="C43" s="48">
        <f>VLOOKUP($A43,'Occupancy Raw Data'!$B$8:$BE$45,'Occupancy Raw Data'!AH$3,FALSE)</f>
        <v>73.503391182924304</v>
      </c>
      <c r="D43" s="48">
        <f>VLOOKUP($A43,'Occupancy Raw Data'!$B$8:$BE$45,'Occupancy Raw Data'!AI$3,FALSE)</f>
        <v>82.229702772790702</v>
      </c>
      <c r="E43" s="48">
        <f>VLOOKUP($A43,'Occupancy Raw Data'!$B$8:$BE$45,'Occupancy Raw Data'!AJ$3,FALSE)</f>
        <v>81.968382206263698</v>
      </c>
      <c r="F43" s="48">
        <f>VLOOKUP($A43,'Occupancy Raw Data'!$B$8:$BE$45,'Occupancy Raw Data'!AK$3,FALSE)</f>
        <v>72.052663076002304</v>
      </c>
      <c r="G43" s="49">
        <f>VLOOKUP($A43,'Occupancy Raw Data'!$B$8:$BE$45,'Occupancy Raw Data'!AL$3,FALSE)</f>
        <v>73.307899461400297</v>
      </c>
      <c r="H43" s="48">
        <f>VLOOKUP($A43,'Occupancy Raw Data'!$B$8:$BE$45,'Occupancy Raw Data'!AN$3,FALSE)</f>
        <v>73.514362657091496</v>
      </c>
      <c r="I43" s="48">
        <f>VLOOKUP($A43,'Occupancy Raw Data'!$B$8:$BE$45,'Occupancy Raw Data'!AO$3,FALSE)</f>
        <v>76.149511270696095</v>
      </c>
      <c r="J43" s="49">
        <f>VLOOKUP($A43,'Occupancy Raw Data'!$B$8:$BE$45,'Occupancy Raw Data'!AP$3,FALSE)</f>
        <v>74.831936963893796</v>
      </c>
      <c r="K43" s="50">
        <f>VLOOKUP($A43,'Occupancy Raw Data'!$B$8:$BE$45,'Occupancy Raw Data'!AR$3,FALSE)</f>
        <v>73.743338747826996</v>
      </c>
      <c r="M43" s="47">
        <f>VLOOKUP($A43,'Occupancy Raw Data'!$B$8:$BE$45,'Occupancy Raw Data'!AT$3,FALSE)</f>
        <v>1.7023354113042299</v>
      </c>
      <c r="N43" s="48">
        <f>VLOOKUP($A43,'Occupancy Raw Data'!$B$8:$BE$45,'Occupancy Raw Data'!AU$3,FALSE)</f>
        <v>4.9468055056852096</v>
      </c>
      <c r="O43" s="48">
        <f>VLOOKUP($A43,'Occupancy Raw Data'!$B$8:$BE$45,'Occupancy Raw Data'!AV$3,FALSE)</f>
        <v>7.4639048359036204</v>
      </c>
      <c r="P43" s="48">
        <f>VLOOKUP($A43,'Occupancy Raw Data'!$B$8:$BE$45,'Occupancy Raw Data'!AW$3,FALSE)</f>
        <v>7.0518413699686802</v>
      </c>
      <c r="Q43" s="48">
        <f>VLOOKUP($A43,'Occupancy Raw Data'!$B$8:$BE$45,'Occupancy Raw Data'!AX$3,FALSE)</f>
        <v>2.7350155066584501</v>
      </c>
      <c r="R43" s="49">
        <f>VLOOKUP($A43,'Occupancy Raw Data'!$B$8:$BE$45,'Occupancy Raw Data'!AY$3,FALSE)</f>
        <v>4.9969564354697598</v>
      </c>
      <c r="S43" s="48">
        <f>VLOOKUP($A43,'Occupancy Raw Data'!$B$8:$BE$45,'Occupancy Raw Data'!BA$3,FALSE)</f>
        <v>-1.5911979868658399</v>
      </c>
      <c r="T43" s="48">
        <f>VLOOKUP($A43,'Occupancy Raw Data'!$B$8:$BE$45,'Occupancy Raw Data'!BB$3,FALSE)</f>
        <v>-2.9134901082387201</v>
      </c>
      <c r="U43" s="49">
        <f>VLOOKUP($A43,'Occupancy Raw Data'!$B$8:$BE$45,'Occupancy Raw Data'!BC$3,FALSE)</f>
        <v>-2.2684548646111899</v>
      </c>
      <c r="V43" s="50">
        <f>VLOOKUP($A43,'Occupancy Raw Data'!$B$8:$BE$45,'Occupancy Raw Data'!BE$3,FALSE)</f>
        <v>2.7816332119120402</v>
      </c>
      <c r="X43" s="51">
        <f>VLOOKUP($A43,'ADR Raw Data'!$B$6:$BE$43,'ADR Raw Data'!AG$1,FALSE)</f>
        <v>145.67991050884299</v>
      </c>
      <c r="Y43" s="52">
        <f>VLOOKUP($A43,'ADR Raw Data'!$B$6:$BE$43,'ADR Raw Data'!AH$1,FALSE)</f>
        <v>172.24923596740501</v>
      </c>
      <c r="Z43" s="52">
        <f>VLOOKUP($A43,'ADR Raw Data'!$B$6:$BE$43,'ADR Raw Data'!AI$1,FALSE)</f>
        <v>185.01549667347899</v>
      </c>
      <c r="AA43" s="52">
        <f>VLOOKUP($A43,'ADR Raw Data'!$B$6:$BE$43,'ADR Raw Data'!AJ$1,FALSE)</f>
        <v>182.87895907229699</v>
      </c>
      <c r="AB43" s="52">
        <f>VLOOKUP($A43,'ADR Raw Data'!$B$6:$BE$43,'ADR Raw Data'!AK$1,FALSE)</f>
        <v>160.176844822812</v>
      </c>
      <c r="AC43" s="53">
        <f>VLOOKUP($A43,'ADR Raw Data'!$B$6:$BE$43,'ADR Raw Data'!AL$1,FALSE)</f>
        <v>171.00099514956</v>
      </c>
      <c r="AD43" s="52">
        <f>VLOOKUP($A43,'ADR Raw Data'!$B$6:$BE$43,'ADR Raw Data'!AN$1,FALSE)</f>
        <v>142.353144948477</v>
      </c>
      <c r="AE43" s="52">
        <f>VLOOKUP($A43,'ADR Raw Data'!$B$6:$BE$43,'ADR Raw Data'!AO$1,FALSE)</f>
        <v>143.278783326238</v>
      </c>
      <c r="AF43" s="53">
        <f>VLOOKUP($A43,'ADR Raw Data'!$B$6:$BE$43,'ADR Raw Data'!AP$1,FALSE)</f>
        <v>142.824113046723</v>
      </c>
      <c r="AG43" s="54">
        <f>VLOOKUP($A43,'ADR Raw Data'!$B$6:$BE$43,'ADR Raw Data'!AR$1,FALSE)</f>
        <v>162.83161547148899</v>
      </c>
      <c r="AI43" s="47">
        <f>VLOOKUP($A43,'ADR Raw Data'!$B$6:$BE$43,'ADR Raw Data'!AT$1,FALSE)</f>
        <v>8.5554947463559206</v>
      </c>
      <c r="AJ43" s="48">
        <f>VLOOKUP($A43,'ADR Raw Data'!$B$6:$BE$43,'ADR Raw Data'!AU$1,FALSE)</f>
        <v>11.944242691984799</v>
      </c>
      <c r="AK43" s="48">
        <f>VLOOKUP($A43,'ADR Raw Data'!$B$6:$BE$43,'ADR Raw Data'!AV$1,FALSE)</f>
        <v>14.2396055988035</v>
      </c>
      <c r="AL43" s="48">
        <f>VLOOKUP($A43,'ADR Raw Data'!$B$6:$BE$43,'ADR Raw Data'!AW$1,FALSE)</f>
        <v>14.4555787725479</v>
      </c>
      <c r="AM43" s="48">
        <f>VLOOKUP($A43,'ADR Raw Data'!$B$6:$BE$43,'ADR Raw Data'!AX$1,FALSE)</f>
        <v>9.9672719157145195</v>
      </c>
      <c r="AN43" s="49">
        <f>VLOOKUP($A43,'ADR Raw Data'!$B$6:$BE$43,'ADR Raw Data'!AY$1,FALSE)</f>
        <v>12.395150720834501</v>
      </c>
      <c r="AO43" s="48">
        <f>VLOOKUP($A43,'ADR Raw Data'!$B$6:$BE$43,'ADR Raw Data'!BA$1,FALSE)</f>
        <v>5.7719050202731204</v>
      </c>
      <c r="AP43" s="48">
        <f>VLOOKUP($A43,'ADR Raw Data'!$B$6:$BE$43,'ADR Raw Data'!BB$1,FALSE)</f>
        <v>5.0472153883303204</v>
      </c>
      <c r="AQ43" s="49">
        <f>VLOOKUP($A43,'ADR Raw Data'!$B$6:$BE$43,'ADR Raw Data'!BC$1,FALSE)</f>
        <v>5.39600356161632</v>
      </c>
      <c r="AR43" s="50">
        <f>VLOOKUP($A43,'ADR Raw Data'!$B$6:$BE$43,'ADR Raw Data'!BE$1,FALSE)</f>
        <v>10.7157860144872</v>
      </c>
      <c r="AT43" s="51">
        <f>VLOOKUP($A43,'RevPAR Raw Data'!$B$6:$BE$43,'RevPAR Raw Data'!AG$1,FALSE)</f>
        <v>82.724858817075599</v>
      </c>
      <c r="AU43" s="52">
        <f>VLOOKUP($A43,'RevPAR Raw Data'!$B$6:$BE$43,'RevPAR Raw Data'!AH$1,FALSE)</f>
        <v>126.60902972272</v>
      </c>
      <c r="AV43" s="52">
        <f>VLOOKUP($A43,'RevPAR Raw Data'!$B$6:$BE$43,'RevPAR Raw Data'!AI$1,FALSE)</f>
        <v>152.13769299820399</v>
      </c>
      <c r="AW43" s="52">
        <f>VLOOKUP($A43,'RevPAR Raw Data'!$B$6:$BE$43,'RevPAR Raw Data'!AJ$1,FALSE)</f>
        <v>149.90292414721699</v>
      </c>
      <c r="AX43" s="52">
        <f>VLOOKUP($A43,'RevPAR Raw Data'!$B$6:$BE$43,'RevPAR Raw Data'!AK$1,FALSE)</f>
        <v>115.411682325952</v>
      </c>
      <c r="AY43" s="53">
        <f>VLOOKUP($A43,'RevPAR Raw Data'!$B$6:$BE$43,'RevPAR Raw Data'!AL$1,FALSE)</f>
        <v>125.35723760223399</v>
      </c>
      <c r="AZ43" s="52">
        <f>VLOOKUP($A43,'RevPAR Raw Data'!$B$6:$BE$43,'RevPAR Raw Data'!AN$1,FALSE)</f>
        <v>104.650007231198</v>
      </c>
      <c r="BA43" s="52">
        <f>VLOOKUP($A43,'RevPAR Raw Data'!$B$6:$BE$43,'RevPAR Raw Data'!AO$1,FALSE)</f>
        <v>109.10609325753001</v>
      </c>
      <c r="BB43" s="53">
        <f>VLOOKUP($A43,'RevPAR Raw Data'!$B$6:$BE$43,'RevPAR Raw Data'!AP$1,FALSE)</f>
        <v>106.878050244364</v>
      </c>
      <c r="BC43" s="54">
        <f>VLOOKUP($A43,'RevPAR Raw Data'!$B$6:$BE$43,'RevPAR Raw Data'!AR$1,FALSE)</f>
        <v>120.0774697857</v>
      </c>
      <c r="BE43" s="47">
        <f>VLOOKUP($A43,'RevPAR Raw Data'!$B$6:$BE$43,'RevPAR Raw Data'!AT$1,FALSE)</f>
        <v>10.403473374339599</v>
      </c>
      <c r="BF43" s="48">
        <f>VLOOKUP($A43,'RevPAR Raw Data'!$B$6:$BE$43,'RevPAR Raw Data'!AU$1,FALSE)</f>
        <v>17.481906652769499</v>
      </c>
      <c r="BG43" s="48">
        <f>VLOOKUP($A43,'RevPAR Raw Data'!$B$6:$BE$43,'RevPAR Raw Data'!AV$1,FALSE)</f>
        <v>22.766341045609899</v>
      </c>
      <c r="BH43" s="48">
        <f>VLOOKUP($A43,'RevPAR Raw Data'!$B$6:$BE$43,'RevPAR Raw Data'!AW$1,FALSE)</f>
        <v>22.526804626667499</v>
      </c>
      <c r="BI43" s="48">
        <f>VLOOKUP($A43,'RevPAR Raw Data'!$B$6:$BE$43,'RevPAR Raw Data'!AX$1,FALSE)</f>
        <v>12.9748938548585</v>
      </c>
      <c r="BJ43" s="49">
        <f>VLOOKUP($A43,'RevPAR Raw Data'!$B$6:$BE$43,'RevPAR Raw Data'!AY$1,FALSE)</f>
        <v>18.011487437935202</v>
      </c>
      <c r="BK43" s="48">
        <f>VLOOKUP($A43,'RevPAR Raw Data'!$B$6:$BE$43,'RevPAR Raw Data'!BA$1,FALSE)</f>
        <v>4.0888645969208799</v>
      </c>
      <c r="BL43" s="48">
        <f>VLOOKUP($A43,'RevPAR Raw Data'!$B$6:$BE$43,'RevPAR Raw Data'!BB$1,FALSE)</f>
        <v>1.98667515901109</v>
      </c>
      <c r="BM43" s="49">
        <f>VLOOKUP($A43,'RevPAR Raw Data'!$B$6:$BE$43,'RevPAR Raw Data'!BC$1,FALSE)</f>
        <v>3.0051427917170499</v>
      </c>
      <c r="BN43" s="50">
        <f>VLOOKUP($A43,'RevPAR Raw Data'!$B$6:$BE$43,'RevPAR Raw Data'!BE$1,FALSE)</f>
        <v>13.795493089095601</v>
      </c>
    </row>
    <row r="44" spans="1:66" x14ac:dyDescent="0.45">
      <c r="A44" s="63" t="s">
        <v>82</v>
      </c>
      <c r="B44" s="47">
        <f>VLOOKUP($A44,'Occupancy Raw Data'!$B$8:$BE$45,'Occupancy Raw Data'!AG$3,FALSE)</f>
        <v>45.249073320676203</v>
      </c>
      <c r="C44" s="48">
        <f>VLOOKUP($A44,'Occupancy Raw Data'!$B$8:$BE$45,'Occupancy Raw Data'!AH$3,FALSE)</f>
        <v>54.167796763402897</v>
      </c>
      <c r="D44" s="48">
        <f>VLOOKUP($A44,'Occupancy Raw Data'!$B$8:$BE$45,'Occupancy Raw Data'!AI$3,FALSE)</f>
        <v>56.647229002802597</v>
      </c>
      <c r="E44" s="48">
        <f>VLOOKUP($A44,'Occupancy Raw Data'!$B$8:$BE$45,'Occupancy Raw Data'!AJ$3,FALSE)</f>
        <v>57.876774251875901</v>
      </c>
      <c r="F44" s="48">
        <f>VLOOKUP($A44,'Occupancy Raw Data'!$B$8:$BE$45,'Occupancy Raw Data'!AK$3,FALSE)</f>
        <v>61.174396528342797</v>
      </c>
      <c r="G44" s="49">
        <f>VLOOKUP($A44,'Occupancy Raw Data'!$B$8:$BE$45,'Occupancy Raw Data'!AL$3,FALSE)</f>
        <v>55.023053973420097</v>
      </c>
      <c r="H44" s="48">
        <f>VLOOKUP($A44,'Occupancy Raw Data'!$B$8:$BE$45,'Occupancy Raw Data'!AN$3,FALSE)</f>
        <v>76.451044209384307</v>
      </c>
      <c r="I44" s="48">
        <f>VLOOKUP($A44,'Occupancy Raw Data'!$B$8:$BE$45,'Occupancy Raw Data'!AO$3,FALSE)</f>
        <v>79.929481963656002</v>
      </c>
      <c r="J44" s="49">
        <f>VLOOKUP($A44,'Occupancy Raw Data'!$B$8:$BE$45,'Occupancy Raw Data'!AP$3,FALSE)</f>
        <v>78.190263086520204</v>
      </c>
      <c r="K44" s="50">
        <f>VLOOKUP($A44,'Occupancy Raw Data'!$B$8:$BE$45,'Occupancy Raw Data'!AR$3,FALSE)</f>
        <v>61.642256577163003</v>
      </c>
      <c r="M44" s="47">
        <f>VLOOKUP($A44,'Occupancy Raw Data'!$B$8:$BE$45,'Occupancy Raw Data'!AT$3,FALSE)</f>
        <v>-1.6368852690872799</v>
      </c>
      <c r="N44" s="48">
        <f>VLOOKUP($A44,'Occupancy Raw Data'!$B$8:$BE$45,'Occupancy Raw Data'!AU$3,FALSE)</f>
        <v>-1.4266126030613899</v>
      </c>
      <c r="O44" s="48">
        <f>VLOOKUP($A44,'Occupancy Raw Data'!$B$8:$BE$45,'Occupancy Raw Data'!AV$3,FALSE)</f>
        <v>-3.2470128320319001</v>
      </c>
      <c r="P44" s="48">
        <f>VLOOKUP($A44,'Occupancy Raw Data'!$B$8:$BE$45,'Occupancy Raw Data'!AW$3,FALSE)</f>
        <v>-6.8544351675789201</v>
      </c>
      <c r="Q44" s="48">
        <f>VLOOKUP($A44,'Occupancy Raw Data'!$B$8:$BE$45,'Occupancy Raw Data'!AX$3,FALSE)</f>
        <v>-8.7896000121386599</v>
      </c>
      <c r="R44" s="49">
        <f>VLOOKUP($A44,'Occupancy Raw Data'!$B$8:$BE$45,'Occupancy Raw Data'!AY$3,FALSE)</f>
        <v>-4.7079572302619601</v>
      </c>
      <c r="S44" s="48">
        <f>VLOOKUP($A44,'Occupancy Raw Data'!$B$8:$BE$45,'Occupancy Raw Data'!BA$3,FALSE)</f>
        <v>-5.3184699768835699</v>
      </c>
      <c r="T44" s="48">
        <f>VLOOKUP($A44,'Occupancy Raw Data'!$B$8:$BE$45,'Occupancy Raw Data'!BB$3,FALSE)</f>
        <v>-2.7433625229999601</v>
      </c>
      <c r="U44" s="49">
        <f>VLOOKUP($A44,'Occupancy Raw Data'!$B$8:$BE$45,'Occupancy Raw Data'!BC$3,FALSE)</f>
        <v>-4.0195475154728104</v>
      </c>
      <c r="V44" s="50">
        <f>VLOOKUP($A44,'Occupancy Raw Data'!$B$8:$BE$45,'Occupancy Raw Data'!BE$3,FALSE)</f>
        <v>-4.4596111537746097</v>
      </c>
      <c r="X44" s="51">
        <f>VLOOKUP($A44,'ADR Raw Data'!$B$6:$BE$43,'ADR Raw Data'!AG$1,FALSE)</f>
        <v>97.062859640359605</v>
      </c>
      <c r="Y44" s="52">
        <f>VLOOKUP($A44,'ADR Raw Data'!$B$6:$BE$43,'ADR Raw Data'!AH$1,FALSE)</f>
        <v>98.783051406158705</v>
      </c>
      <c r="Z44" s="52">
        <f>VLOOKUP($A44,'ADR Raw Data'!$B$6:$BE$43,'ADR Raw Data'!AI$1,FALSE)</f>
        <v>99.8918114351833</v>
      </c>
      <c r="AA44" s="52">
        <f>VLOOKUP($A44,'ADR Raw Data'!$B$6:$BE$43,'ADR Raw Data'!AJ$1,FALSE)</f>
        <v>100.727558870621</v>
      </c>
      <c r="AB44" s="52">
        <f>VLOOKUP($A44,'ADR Raw Data'!$B$6:$BE$43,'ADR Raw Data'!AK$1,FALSE)</f>
        <v>105.875784009458</v>
      </c>
      <c r="AC44" s="53">
        <f>VLOOKUP($A44,'ADR Raw Data'!$B$6:$BE$43,'ADR Raw Data'!AL$1,FALSE)</f>
        <v>100.714629237114</v>
      </c>
      <c r="AD44" s="52">
        <f>VLOOKUP($A44,'ADR Raw Data'!$B$6:$BE$43,'ADR Raw Data'!AN$1,FALSE)</f>
        <v>148.01745306725701</v>
      </c>
      <c r="AE44" s="52">
        <f>VLOOKUP($A44,'ADR Raw Data'!$B$6:$BE$43,'ADR Raw Data'!AO$1,FALSE)</f>
        <v>152.21157759303199</v>
      </c>
      <c r="AF44" s="53">
        <f>VLOOKUP($A44,'ADR Raw Data'!$B$6:$BE$43,'ADR Raw Data'!AP$1,FALSE)</f>
        <v>150.161161167237</v>
      </c>
      <c r="AG44" s="54">
        <f>VLOOKUP($A44,'ADR Raw Data'!$B$6:$BE$43,'ADR Raw Data'!AR$1,FALSE)</f>
        <v>118.63479149970399</v>
      </c>
      <c r="AI44" s="47">
        <f>VLOOKUP($A44,'ADR Raw Data'!$B$6:$BE$43,'ADR Raw Data'!AT$1,FALSE)</f>
        <v>2.3000738355171801</v>
      </c>
      <c r="AJ44" s="48">
        <f>VLOOKUP($A44,'ADR Raw Data'!$B$6:$BE$43,'ADR Raw Data'!AU$1,FALSE)</f>
        <v>2.3986977408275498</v>
      </c>
      <c r="AK44" s="48">
        <f>VLOOKUP($A44,'ADR Raw Data'!$B$6:$BE$43,'ADR Raw Data'!AV$1,FALSE)</f>
        <v>2.3624923153678798</v>
      </c>
      <c r="AL44" s="48">
        <f>VLOOKUP($A44,'ADR Raw Data'!$B$6:$BE$43,'ADR Raw Data'!AW$1,FALSE)</f>
        <v>1.75796610632762</v>
      </c>
      <c r="AM44" s="48">
        <f>VLOOKUP($A44,'ADR Raw Data'!$B$6:$BE$43,'ADR Raw Data'!AX$1,FALSE)</f>
        <v>-0.71064717995250903</v>
      </c>
      <c r="AN44" s="49">
        <f>VLOOKUP($A44,'ADR Raw Data'!$B$6:$BE$43,'ADR Raw Data'!AY$1,FALSE)</f>
        <v>1.3778054583664801</v>
      </c>
      <c r="AO44" s="48">
        <f>VLOOKUP($A44,'ADR Raw Data'!$B$6:$BE$43,'ADR Raw Data'!BA$1,FALSE)</f>
        <v>1.3404580606276</v>
      </c>
      <c r="AP44" s="48">
        <f>VLOOKUP($A44,'ADR Raw Data'!$B$6:$BE$43,'ADR Raw Data'!BB$1,FALSE)</f>
        <v>1.4251357892469401</v>
      </c>
      <c r="AQ44" s="49">
        <f>VLOOKUP($A44,'ADR Raw Data'!$B$6:$BE$43,'ADR Raw Data'!BC$1,FALSE)</f>
        <v>1.4027399972479</v>
      </c>
      <c r="AR44" s="50">
        <f>VLOOKUP($A44,'ADR Raw Data'!$B$6:$BE$43,'ADR Raw Data'!BE$1,FALSE)</f>
        <v>1.4594650620624301</v>
      </c>
      <c r="AT44" s="51">
        <f>VLOOKUP($A44,'RevPAR Raw Data'!$B$6:$BE$43,'RevPAR Raw Data'!AG$1,FALSE)</f>
        <v>43.920044525811399</v>
      </c>
      <c r="AU44" s="52">
        <f>VLOOKUP($A44,'RevPAR Raw Data'!$B$6:$BE$43,'RevPAR Raw Data'!AH$1,FALSE)</f>
        <v>53.508602522375902</v>
      </c>
      <c r="AV44" s="52">
        <f>VLOOKUP($A44,'RevPAR Raw Data'!$B$6:$BE$43,'RevPAR Raw Data'!AI$1,FALSE)</f>
        <v>56.585943178736002</v>
      </c>
      <c r="AW44" s="52">
        <f>VLOOKUP($A44,'RevPAR Raw Data'!$B$6:$BE$43,'RevPAR Raw Data'!AJ$1,FALSE)</f>
        <v>58.297861856974897</v>
      </c>
      <c r="AX44" s="52">
        <f>VLOOKUP($A44,'RevPAR Raw Data'!$B$6:$BE$43,'RevPAR Raw Data'!AK$1,FALSE)</f>
        <v>64.768871937437794</v>
      </c>
      <c r="AY44" s="53">
        <f>VLOOKUP($A44,'RevPAR Raw Data'!$B$6:$BE$43,'RevPAR Raw Data'!AL$1,FALSE)</f>
        <v>55.4162648042672</v>
      </c>
      <c r="AZ44" s="52">
        <f>VLOOKUP($A44,'RevPAR Raw Data'!$B$6:$BE$43,'RevPAR Raw Data'!AN$1,FALSE)</f>
        <v>113.16088848205401</v>
      </c>
      <c r="BA44" s="52">
        <f>VLOOKUP($A44,'RevPAR Raw Data'!$B$6:$BE$43,'RevPAR Raw Data'!AO$1,FALSE)</f>
        <v>121.661925458819</v>
      </c>
      <c r="BB44" s="53">
        <f>VLOOKUP($A44,'RevPAR Raw Data'!$B$6:$BE$43,'RevPAR Raw Data'!AP$1,FALSE)</f>
        <v>117.411406970436</v>
      </c>
      <c r="BC44" s="54">
        <f>VLOOKUP($A44,'RevPAR Raw Data'!$B$6:$BE$43,'RevPAR Raw Data'!AR$1,FALSE)</f>
        <v>73.129162566029905</v>
      </c>
      <c r="BE44" s="47">
        <f>VLOOKUP($A44,'RevPAR Raw Data'!$B$6:$BE$43,'RevPAR Raw Data'!AT$1,FALSE)</f>
        <v>0.62553899663818602</v>
      </c>
      <c r="BF44" s="48">
        <f>VLOOKUP($A44,'RevPAR Raw Data'!$B$6:$BE$43,'RevPAR Raw Data'!AU$1,FALSE)</f>
        <v>0.93786501348616402</v>
      </c>
      <c r="BG44" s="48">
        <f>VLOOKUP($A44,'RevPAR Raw Data'!$B$6:$BE$43,'RevPAR Raw Data'!AV$1,FALSE)</f>
        <v>-0.96123094529978304</v>
      </c>
      <c r="BH44" s="48">
        <f>VLOOKUP($A44,'RevPAR Raw Data'!$B$6:$BE$43,'RevPAR Raw Data'!AW$1,FALSE)</f>
        <v>-5.2169677082775303</v>
      </c>
      <c r="BI44" s="48">
        <f>VLOOKUP($A44,'RevPAR Raw Data'!$B$6:$BE$43,'RevPAR Raw Data'!AX$1,FALSE)</f>
        <v>-9.4377841474757993</v>
      </c>
      <c r="BJ44" s="49">
        <f>VLOOKUP($A44,'RevPAR Raw Data'!$B$6:$BE$43,'RevPAR Raw Data'!AY$1,FALSE)</f>
        <v>-3.3950182635915902</v>
      </c>
      <c r="BK44" s="48">
        <f>VLOOKUP($A44,'RevPAR Raw Data'!$B$6:$BE$43,'RevPAR Raw Data'!BA$1,FALSE)</f>
        <v>-4.0493037757631702</v>
      </c>
      <c r="BL44" s="48">
        <f>VLOOKUP($A44,'RevPAR Raw Data'!$B$6:$BE$43,'RevPAR Raw Data'!BB$1,FALSE)</f>
        <v>-1.3573233748970801</v>
      </c>
      <c r="BM44" s="49">
        <f>VLOOKUP($A44,'RevPAR Raw Data'!$B$6:$BE$43,'RevPAR Raw Data'!BC$1,FALSE)</f>
        <v>-2.6731913189328198</v>
      </c>
      <c r="BN44" s="50">
        <f>VLOOKUP($A44,'RevPAR Raw Data'!$B$6:$BE$43,'RevPAR Raw Data'!BE$1,FALSE)</f>
        <v>-3.0652325584053601</v>
      </c>
    </row>
    <row r="45" spans="1:66" x14ac:dyDescent="0.45">
      <c r="A45" s="63" t="s">
        <v>83</v>
      </c>
      <c r="B45" s="47">
        <f>VLOOKUP($A45,'Occupancy Raw Data'!$B$8:$BE$45,'Occupancy Raw Data'!AG$3,FALSE)</f>
        <v>50.332080200501203</v>
      </c>
      <c r="C45" s="48">
        <f>VLOOKUP($A45,'Occupancy Raw Data'!$B$8:$BE$45,'Occupancy Raw Data'!AH$3,FALSE)</f>
        <v>62.286967418546297</v>
      </c>
      <c r="D45" s="48">
        <f>VLOOKUP($A45,'Occupancy Raw Data'!$B$8:$BE$45,'Occupancy Raw Data'!AI$3,FALSE)</f>
        <v>65.632832080200501</v>
      </c>
      <c r="E45" s="48">
        <f>VLOOKUP($A45,'Occupancy Raw Data'!$B$8:$BE$45,'Occupancy Raw Data'!AJ$3,FALSE)</f>
        <v>66.190476190476105</v>
      </c>
      <c r="F45" s="48">
        <f>VLOOKUP($A45,'Occupancy Raw Data'!$B$8:$BE$45,'Occupancy Raw Data'!AK$3,FALSE)</f>
        <v>64.078947368420998</v>
      </c>
      <c r="G45" s="49">
        <f>VLOOKUP($A45,'Occupancy Raw Data'!$B$8:$BE$45,'Occupancy Raw Data'!AL$3,FALSE)</f>
        <v>61.704260651628999</v>
      </c>
      <c r="H45" s="48">
        <f>VLOOKUP($A45,'Occupancy Raw Data'!$B$8:$BE$45,'Occupancy Raw Data'!AN$3,FALSE)</f>
        <v>68.508771929824505</v>
      </c>
      <c r="I45" s="48">
        <f>VLOOKUP($A45,'Occupancy Raw Data'!$B$8:$BE$45,'Occupancy Raw Data'!AO$3,FALSE)</f>
        <v>71.597744360902198</v>
      </c>
      <c r="J45" s="49">
        <f>VLOOKUP($A45,'Occupancy Raw Data'!$B$8:$BE$45,'Occupancy Raw Data'!AP$3,FALSE)</f>
        <v>70.053258145363401</v>
      </c>
      <c r="K45" s="50">
        <f>VLOOKUP($A45,'Occupancy Raw Data'!$B$8:$BE$45,'Occupancy Raw Data'!AR$3,FALSE)</f>
        <v>64.089688506981702</v>
      </c>
      <c r="M45" s="47">
        <f>VLOOKUP($A45,'Occupancy Raw Data'!$B$8:$BE$45,'Occupancy Raw Data'!AT$3,FALSE)</f>
        <v>-1.5563725490196001</v>
      </c>
      <c r="N45" s="48">
        <f>VLOOKUP($A45,'Occupancy Raw Data'!$B$8:$BE$45,'Occupancy Raw Data'!AU$3,FALSE)</f>
        <v>2.88760091078451</v>
      </c>
      <c r="O45" s="48">
        <f>VLOOKUP($A45,'Occupancy Raw Data'!$B$8:$BE$45,'Occupancy Raw Data'!AV$3,FALSE)</f>
        <v>1.94647201946472</v>
      </c>
      <c r="P45" s="48">
        <f>VLOOKUP($A45,'Occupancy Raw Data'!$B$8:$BE$45,'Occupancy Raw Data'!AW$3,FALSE)</f>
        <v>0.40870639673034798</v>
      </c>
      <c r="Q45" s="48">
        <f>VLOOKUP($A45,'Occupancy Raw Data'!$B$8:$BE$45,'Occupancy Raw Data'!AX$3,FALSE)</f>
        <v>0.22540180321442499</v>
      </c>
      <c r="R45" s="49">
        <f>VLOOKUP($A45,'Occupancy Raw Data'!$B$8:$BE$45,'Occupancy Raw Data'!AY$3,FALSE)</f>
        <v>0.85617139814018195</v>
      </c>
      <c r="S45" s="48">
        <f>VLOOKUP($A45,'Occupancy Raw Data'!$B$8:$BE$45,'Occupancy Raw Data'!BA$3,FALSE)</f>
        <v>0.65359477124182996</v>
      </c>
      <c r="T45" s="48">
        <f>VLOOKUP($A45,'Occupancy Raw Data'!$B$8:$BE$45,'Occupancy Raw Data'!BB$3,FALSE)</f>
        <v>1.5552790615001699</v>
      </c>
      <c r="U45" s="49">
        <f>VLOOKUP($A45,'Occupancy Raw Data'!$B$8:$BE$45,'Occupancy Raw Data'!BC$3,FALSE)</f>
        <v>1.1123671716029799</v>
      </c>
      <c r="V45" s="50">
        <f>VLOOKUP($A45,'Occupancy Raw Data'!$B$8:$BE$45,'Occupancy Raw Data'!BE$3,FALSE)</f>
        <v>0.93604183994248402</v>
      </c>
      <c r="X45" s="51">
        <f>VLOOKUP($A45,'ADR Raw Data'!$B$6:$BE$43,'ADR Raw Data'!AG$1,FALSE)</f>
        <v>107.648557201543</v>
      </c>
      <c r="Y45" s="52">
        <f>VLOOKUP($A45,'ADR Raw Data'!$B$6:$BE$43,'ADR Raw Data'!AH$1,FALSE)</f>
        <v>104.00538074640301</v>
      </c>
      <c r="Z45" s="52">
        <f>VLOOKUP($A45,'ADR Raw Data'!$B$6:$BE$43,'ADR Raw Data'!AI$1,FALSE)</f>
        <v>104.723513126491</v>
      </c>
      <c r="AA45" s="52">
        <f>VLOOKUP($A45,'ADR Raw Data'!$B$6:$BE$43,'ADR Raw Data'!AJ$1,FALSE)</f>
        <v>104.68530007572799</v>
      </c>
      <c r="AB45" s="52">
        <f>VLOOKUP($A45,'ADR Raw Data'!$B$6:$BE$43,'ADR Raw Data'!AK$1,FALSE)</f>
        <v>105.61720934780401</v>
      </c>
      <c r="AC45" s="53">
        <f>VLOOKUP($A45,'ADR Raw Data'!$B$6:$BE$43,'ADR Raw Data'!AL$1,FALSE)</f>
        <v>105.233140942323</v>
      </c>
      <c r="AD45" s="52">
        <f>VLOOKUP($A45,'ADR Raw Data'!$B$6:$BE$43,'ADR Raw Data'!AN$1,FALSE)</f>
        <v>118.277589171391</v>
      </c>
      <c r="AE45" s="52">
        <f>VLOOKUP($A45,'ADR Raw Data'!$B$6:$BE$43,'ADR Raw Data'!AO$1,FALSE)</f>
        <v>120.03850179399601</v>
      </c>
      <c r="AF45" s="53">
        <f>VLOOKUP($A45,'ADR Raw Data'!$B$6:$BE$43,'ADR Raw Data'!AP$1,FALSE)</f>
        <v>119.177457179911</v>
      </c>
      <c r="AG45" s="54">
        <f>VLOOKUP($A45,'ADR Raw Data'!$B$6:$BE$43,'ADR Raw Data'!AR$1,FALSE)</f>
        <v>109.58795240289901</v>
      </c>
      <c r="AI45" s="47">
        <f>VLOOKUP($A45,'ADR Raw Data'!$B$6:$BE$43,'ADR Raw Data'!AT$1,FALSE)</f>
        <v>9.1321838300328704</v>
      </c>
      <c r="AJ45" s="48">
        <f>VLOOKUP($A45,'ADR Raw Data'!$B$6:$BE$43,'ADR Raw Data'!AU$1,FALSE)</f>
        <v>11.0018606505395</v>
      </c>
      <c r="AK45" s="48">
        <f>VLOOKUP($A45,'ADR Raw Data'!$B$6:$BE$43,'ADR Raw Data'!AV$1,FALSE)</f>
        <v>10.684760573377201</v>
      </c>
      <c r="AL45" s="48">
        <f>VLOOKUP($A45,'ADR Raw Data'!$B$6:$BE$43,'ADR Raw Data'!AW$1,FALSE)</f>
        <v>9.4310461051312409</v>
      </c>
      <c r="AM45" s="48">
        <f>VLOOKUP($A45,'ADR Raw Data'!$B$6:$BE$43,'ADR Raw Data'!AX$1,FALSE)</f>
        <v>6.6691866368398198</v>
      </c>
      <c r="AN45" s="49">
        <f>VLOOKUP($A45,'ADR Raw Data'!$B$6:$BE$43,'ADR Raw Data'!AY$1,FALSE)</f>
        <v>9.3317332722372992</v>
      </c>
      <c r="AO45" s="48">
        <f>VLOOKUP($A45,'ADR Raw Data'!$B$6:$BE$43,'ADR Raw Data'!BA$1,FALSE)</f>
        <v>3.8800453481710901</v>
      </c>
      <c r="AP45" s="48">
        <f>VLOOKUP($A45,'ADR Raw Data'!$B$6:$BE$43,'ADR Raw Data'!BB$1,FALSE)</f>
        <v>3.9778271325731298</v>
      </c>
      <c r="AQ45" s="49">
        <f>VLOOKUP($A45,'ADR Raw Data'!$B$6:$BE$43,'ADR Raw Data'!BC$1,FALSE)</f>
        <v>3.9335569279774401</v>
      </c>
      <c r="AR45" s="50">
        <f>VLOOKUP($A45,'ADR Raw Data'!$B$6:$BE$43,'ADR Raw Data'!BE$1,FALSE)</f>
        <v>7.4471337354336304</v>
      </c>
      <c r="AT45" s="51">
        <f>VLOOKUP($A45,'RevPAR Raw Data'!$B$6:$BE$43,'RevPAR Raw Data'!AG$1,FALSE)</f>
        <v>54.181758145363403</v>
      </c>
      <c r="AU45" s="52">
        <f>VLOOKUP($A45,'RevPAR Raw Data'!$B$6:$BE$43,'RevPAR Raw Data'!AH$1,FALSE)</f>
        <v>64.781797619047595</v>
      </c>
      <c r="AV45" s="52">
        <f>VLOOKUP($A45,'RevPAR Raw Data'!$B$6:$BE$43,'RevPAR Raw Data'!AI$1,FALSE)</f>
        <v>68.733007518796896</v>
      </c>
      <c r="AW45" s="52">
        <f>VLOOKUP($A45,'RevPAR Raw Data'!$B$6:$BE$43,'RevPAR Raw Data'!AJ$1,FALSE)</f>
        <v>69.291698621553806</v>
      </c>
      <c r="AX45" s="52">
        <f>VLOOKUP($A45,'RevPAR Raw Data'!$B$6:$BE$43,'RevPAR Raw Data'!AK$1,FALSE)</f>
        <v>67.678395989974902</v>
      </c>
      <c r="AY45" s="53">
        <f>VLOOKUP($A45,'RevPAR Raw Data'!$B$6:$BE$43,'RevPAR Raw Data'!AL$1,FALSE)</f>
        <v>64.933331578947303</v>
      </c>
      <c r="AZ45" s="52">
        <f>VLOOKUP($A45,'RevPAR Raw Data'!$B$6:$BE$43,'RevPAR Raw Data'!AN$1,FALSE)</f>
        <v>81.0305238095238</v>
      </c>
      <c r="BA45" s="52">
        <f>VLOOKUP($A45,'RevPAR Raw Data'!$B$6:$BE$43,'RevPAR Raw Data'!AO$1,FALSE)</f>
        <v>85.944859649122805</v>
      </c>
      <c r="BB45" s="53">
        <f>VLOOKUP($A45,'RevPAR Raw Data'!$B$6:$BE$43,'RevPAR Raw Data'!AP$1,FALSE)</f>
        <v>83.487691729323302</v>
      </c>
      <c r="BC45" s="54">
        <f>VLOOKUP($A45,'RevPAR Raw Data'!$B$6:$BE$43,'RevPAR Raw Data'!AR$1,FALSE)</f>
        <v>70.234577336197603</v>
      </c>
      <c r="BE45" s="47">
        <f>VLOOKUP($A45,'RevPAR Raw Data'!$B$6:$BE$43,'RevPAR Raw Data'!AT$1,FALSE)</f>
        <v>7.43368047875662</v>
      </c>
      <c r="BF45" s="48">
        <f>VLOOKUP($A45,'RevPAR Raw Data'!$B$6:$BE$43,'RevPAR Raw Data'!AU$1,FALSE)</f>
        <v>14.2071513896722</v>
      </c>
      <c r="BG45" s="48">
        <f>VLOOKUP($A45,'RevPAR Raw Data'!$B$6:$BE$43,'RevPAR Raw Data'!AV$1,FALSE)</f>
        <v>12.839208467749501</v>
      </c>
      <c r="BH45" s="48">
        <f>VLOOKUP($A45,'RevPAR Raw Data'!$B$6:$BE$43,'RevPAR Raw Data'!AW$1,FALSE)</f>
        <v>9.8782977905718408</v>
      </c>
      <c r="BI45" s="48">
        <f>VLOOKUP($A45,'RevPAR Raw Data'!$B$6:$BE$43,'RevPAR Raw Data'!AX$1,FALSE)</f>
        <v>6.9096209069934202</v>
      </c>
      <c r="BJ45" s="49">
        <f>VLOOKUP($A45,'RevPAR Raw Data'!$B$6:$BE$43,'RevPAR Raw Data'!AY$1,FALSE)</f>
        <v>10.267800301605099</v>
      </c>
      <c r="BK45" s="48">
        <f>VLOOKUP($A45,'RevPAR Raw Data'!$B$6:$BE$43,'RevPAR Raw Data'!BA$1,FALSE)</f>
        <v>4.5589998929303697</v>
      </c>
      <c r="BL45" s="48">
        <f>VLOOKUP($A45,'RevPAR Raw Data'!$B$6:$BE$43,'RevPAR Raw Data'!BB$1,FALSE)</f>
        <v>5.5949725065688902</v>
      </c>
      <c r="BM45" s="49">
        <f>VLOOKUP($A45,'RevPAR Raw Data'!$B$6:$BE$43,'RevPAR Raw Data'!BC$1,FALSE)</f>
        <v>5.0896796955235599</v>
      </c>
      <c r="BN45" s="50">
        <f>VLOOKUP($A45,'RevPAR Raw Data'!$B$6:$BE$43,'RevPAR Raw Data'!BE$1,FALSE)</f>
        <v>8.4528838630162397</v>
      </c>
    </row>
    <row r="46" spans="1:66" x14ac:dyDescent="0.45">
      <c r="A46" s="66" t="s">
        <v>84</v>
      </c>
      <c r="B46" s="47">
        <f>VLOOKUP($A46,'Occupancy Raw Data'!$B$8:$BE$45,'Occupancy Raw Data'!AG$3,FALSE)</f>
        <v>43.0129189050908</v>
      </c>
      <c r="C46" s="48">
        <f>VLOOKUP($A46,'Occupancy Raw Data'!$B$8:$BE$45,'Occupancy Raw Data'!AH$3,FALSE)</f>
        <v>53.504732668201498</v>
      </c>
      <c r="D46" s="48">
        <f>VLOOKUP($A46,'Occupancy Raw Data'!$B$8:$BE$45,'Occupancy Raw Data'!AI$3,FALSE)</f>
        <v>57.060629316960799</v>
      </c>
      <c r="E46" s="48">
        <f>VLOOKUP($A46,'Occupancy Raw Data'!$B$8:$BE$45,'Occupancy Raw Data'!AJ$3,FALSE)</f>
        <v>59.602839600920902</v>
      </c>
      <c r="F46" s="48">
        <f>VLOOKUP($A46,'Occupancy Raw Data'!$B$8:$BE$45,'Occupancy Raw Data'!AK$3,FALSE)</f>
        <v>62.004348938347398</v>
      </c>
      <c r="G46" s="49">
        <f>VLOOKUP($A46,'Occupancy Raw Data'!$B$8:$BE$45,'Occupancy Raw Data'!AL$3,FALSE)</f>
        <v>55.037093885904298</v>
      </c>
      <c r="H46" s="48">
        <f>VLOOKUP($A46,'Occupancy Raw Data'!$B$8:$BE$45,'Occupancy Raw Data'!AN$3,FALSE)</f>
        <v>74.939242773087699</v>
      </c>
      <c r="I46" s="48">
        <f>VLOOKUP($A46,'Occupancy Raw Data'!$B$8:$BE$45,'Occupancy Raw Data'!AO$3,FALSE)</f>
        <v>77.427091327705199</v>
      </c>
      <c r="J46" s="49">
        <f>VLOOKUP($A46,'Occupancy Raw Data'!$B$8:$BE$45,'Occupancy Raw Data'!AP$3,FALSE)</f>
        <v>76.183167050396506</v>
      </c>
      <c r="K46" s="50">
        <f>VLOOKUP($A46,'Occupancy Raw Data'!$B$8:$BE$45,'Occupancy Raw Data'!AR$3,FALSE)</f>
        <v>61.078829075759202</v>
      </c>
      <c r="M46" s="47">
        <f>VLOOKUP($A46,'Occupancy Raw Data'!$B$8:$BE$45,'Occupancy Raw Data'!AT$3,FALSE)</f>
        <v>4.5139936593224004</v>
      </c>
      <c r="N46" s="48">
        <f>VLOOKUP($A46,'Occupancy Raw Data'!$B$8:$BE$45,'Occupancy Raw Data'!AU$3,FALSE)</f>
        <v>1.99717465469195</v>
      </c>
      <c r="O46" s="48">
        <f>VLOOKUP($A46,'Occupancy Raw Data'!$B$8:$BE$45,'Occupancy Raw Data'!AV$3,FALSE)</f>
        <v>-2.5012532290628799</v>
      </c>
      <c r="P46" s="48">
        <f>VLOOKUP($A46,'Occupancy Raw Data'!$B$8:$BE$45,'Occupancy Raw Data'!AW$3,FALSE)</f>
        <v>-2.6546203640271799</v>
      </c>
      <c r="Q46" s="48">
        <f>VLOOKUP($A46,'Occupancy Raw Data'!$B$8:$BE$45,'Occupancy Raw Data'!AX$3,FALSE)</f>
        <v>-7.4928185986974798</v>
      </c>
      <c r="R46" s="49">
        <f>VLOOKUP($A46,'Occupancy Raw Data'!$B$8:$BE$45,'Occupancy Raw Data'!AY$3,FALSE)</f>
        <v>-1.8566886365127599</v>
      </c>
      <c r="S46" s="48">
        <f>VLOOKUP($A46,'Occupancy Raw Data'!$B$8:$BE$45,'Occupancy Raw Data'!BA$3,FALSE)</f>
        <v>-1.28688486772271</v>
      </c>
      <c r="T46" s="48">
        <f>VLOOKUP($A46,'Occupancy Raw Data'!$B$8:$BE$45,'Occupancy Raw Data'!BB$3,FALSE)</f>
        <v>0.31394051986587901</v>
      </c>
      <c r="U46" s="49">
        <f>VLOOKUP($A46,'Occupancy Raw Data'!$B$8:$BE$45,'Occupancy Raw Data'!BC$3,FALSE)</f>
        <v>-0.47984002991388502</v>
      </c>
      <c r="V46" s="50">
        <f>VLOOKUP($A46,'Occupancy Raw Data'!$B$8:$BE$45,'Occupancy Raw Data'!BE$3,FALSE)</f>
        <v>-1.3704128836135101</v>
      </c>
      <c r="X46" s="51">
        <f>VLOOKUP($A46,'ADR Raw Data'!$B$6:$BE$43,'ADR Raw Data'!AG$1,FALSE)</f>
        <v>107.688764404133</v>
      </c>
      <c r="Y46" s="52">
        <f>VLOOKUP($A46,'ADR Raw Data'!$B$6:$BE$43,'ADR Raw Data'!AH$1,FALSE)</f>
        <v>108.122734281616</v>
      </c>
      <c r="Z46" s="52">
        <f>VLOOKUP($A46,'ADR Raw Data'!$B$6:$BE$43,'ADR Raw Data'!AI$1,FALSE)</f>
        <v>110.755345214077</v>
      </c>
      <c r="AA46" s="52">
        <f>VLOOKUP($A46,'ADR Raw Data'!$B$6:$BE$43,'ADR Raw Data'!AJ$1,FALSE)</f>
        <v>112.780327807285</v>
      </c>
      <c r="AB46" s="52">
        <f>VLOOKUP($A46,'ADR Raw Data'!$B$6:$BE$43,'ADR Raw Data'!AK$1,FALSE)</f>
        <v>122.91732955131501</v>
      </c>
      <c r="AC46" s="53">
        <f>VLOOKUP($A46,'ADR Raw Data'!$B$6:$BE$43,'ADR Raw Data'!AL$1,FALSE)</f>
        <v>112.943072998977</v>
      </c>
      <c r="AD46" s="52">
        <f>VLOOKUP($A46,'ADR Raw Data'!$B$6:$BE$43,'ADR Raw Data'!AN$1,FALSE)</f>
        <v>177.952625560059</v>
      </c>
      <c r="AE46" s="52">
        <f>VLOOKUP($A46,'ADR Raw Data'!$B$6:$BE$43,'ADR Raw Data'!AO$1,FALSE)</f>
        <v>178.83638541279399</v>
      </c>
      <c r="AF46" s="53">
        <f>VLOOKUP($A46,'ADR Raw Data'!$B$6:$BE$43,'ADR Raw Data'!AP$1,FALSE)</f>
        <v>178.40172053391501</v>
      </c>
      <c r="AG46" s="54">
        <f>VLOOKUP($A46,'ADR Raw Data'!$B$6:$BE$43,'ADR Raw Data'!AR$1,FALSE)</f>
        <v>136.270524965595</v>
      </c>
      <c r="AI46" s="47">
        <f>VLOOKUP($A46,'ADR Raw Data'!$B$6:$BE$43,'ADR Raw Data'!AT$1,FALSE)</f>
        <v>-0.62337727051587599</v>
      </c>
      <c r="AJ46" s="48">
        <f>VLOOKUP($A46,'ADR Raw Data'!$B$6:$BE$43,'ADR Raw Data'!AU$1,FALSE)</f>
        <v>1.0858145978359699</v>
      </c>
      <c r="AK46" s="48">
        <f>VLOOKUP($A46,'ADR Raw Data'!$B$6:$BE$43,'ADR Raw Data'!AV$1,FALSE)</f>
        <v>1.14652752469335</v>
      </c>
      <c r="AL46" s="48">
        <f>VLOOKUP($A46,'ADR Raw Data'!$B$6:$BE$43,'ADR Raw Data'!AW$1,FALSE)</f>
        <v>-2.0073884161026401</v>
      </c>
      <c r="AM46" s="48">
        <f>VLOOKUP($A46,'ADR Raw Data'!$B$6:$BE$43,'ADR Raw Data'!AX$1,FALSE)</f>
        <v>-11.3628875148248</v>
      </c>
      <c r="AN46" s="49">
        <f>VLOOKUP($A46,'ADR Raw Data'!$B$6:$BE$43,'ADR Raw Data'!AY$1,FALSE)</f>
        <v>-3.5113897491281798</v>
      </c>
      <c r="AO46" s="48">
        <f>VLOOKUP($A46,'ADR Raw Data'!$B$6:$BE$43,'ADR Raw Data'!BA$1,FALSE)</f>
        <v>2.64943521133796</v>
      </c>
      <c r="AP46" s="48">
        <f>VLOOKUP($A46,'ADR Raw Data'!$B$6:$BE$43,'ADR Raw Data'!BB$1,FALSE)</f>
        <v>5.0327927514342701</v>
      </c>
      <c r="AQ46" s="49">
        <f>VLOOKUP($A46,'ADR Raw Data'!$B$6:$BE$43,'ADR Raw Data'!BC$1,FALSE)</f>
        <v>3.8423323199485</v>
      </c>
      <c r="AR46" s="50">
        <f>VLOOKUP($A46,'ADR Raw Data'!$B$6:$BE$43,'ADR Raw Data'!BE$1,FALSE)</f>
        <v>-8.6818702015292903E-2</v>
      </c>
      <c r="AT46" s="51">
        <f>VLOOKUP($A46,'RevPAR Raw Data'!$B$6:$BE$43,'RevPAR Raw Data'!AG$1,FALSE)</f>
        <v>46.3200809030442</v>
      </c>
      <c r="AU46" s="52">
        <f>VLOOKUP($A46,'RevPAR Raw Data'!$B$6:$BE$43,'RevPAR Raw Data'!AH$1,FALSE)</f>
        <v>57.850779930928603</v>
      </c>
      <c r="AV46" s="52">
        <f>VLOOKUP($A46,'RevPAR Raw Data'!$B$6:$BE$43,'RevPAR Raw Data'!AI$1,FALSE)</f>
        <v>63.197696981325102</v>
      </c>
      <c r="AW46" s="52">
        <f>VLOOKUP($A46,'RevPAR Raw Data'!$B$6:$BE$43,'RevPAR Raw Data'!AJ$1,FALSE)</f>
        <v>67.220277884369395</v>
      </c>
      <c r="AX46" s="52">
        <f>VLOOKUP($A46,'RevPAR Raw Data'!$B$6:$BE$43,'RevPAR Raw Data'!AK$1,FALSE)</f>
        <v>76.214089920695798</v>
      </c>
      <c r="AY46" s="53">
        <f>VLOOKUP($A46,'RevPAR Raw Data'!$B$6:$BE$43,'RevPAR Raw Data'!AL$1,FALSE)</f>
        <v>62.160585124072597</v>
      </c>
      <c r="AZ46" s="52">
        <f>VLOOKUP($A46,'RevPAR Raw Data'!$B$6:$BE$43,'RevPAR Raw Data'!AN$1,FALSE)</f>
        <v>133.35635008953599</v>
      </c>
      <c r="BA46" s="52">
        <f>VLOOKUP($A46,'RevPAR Raw Data'!$B$6:$BE$43,'RevPAR Raw Data'!AO$1,FALSE)</f>
        <v>138.46781146073101</v>
      </c>
      <c r="BB46" s="53">
        <f>VLOOKUP($A46,'RevPAR Raw Data'!$B$6:$BE$43,'RevPAR Raw Data'!AP$1,FALSE)</f>
        <v>135.912080775134</v>
      </c>
      <c r="BC46" s="54">
        <f>VLOOKUP($A46,'RevPAR Raw Data'!$B$6:$BE$43,'RevPAR Raw Data'!AR$1,FALSE)</f>
        <v>83.232441024375902</v>
      </c>
      <c r="BE46" s="47">
        <f>VLOOKUP($A46,'RevPAR Raw Data'!$B$6:$BE$43,'RevPAR Raw Data'!AT$1,FALSE)</f>
        <v>3.8624771783417802</v>
      </c>
      <c r="BF46" s="48">
        <f>VLOOKUP($A46,'RevPAR Raw Data'!$B$6:$BE$43,'RevPAR Raw Data'!AU$1,FALSE)</f>
        <v>3.1046748664728501</v>
      </c>
      <c r="BG46" s="48">
        <f>VLOOKUP($A46,'RevPAR Raw Data'!$B$6:$BE$43,'RevPAR Raw Data'!AV$1,FALSE)</f>
        <v>-1.38340326110301</v>
      </c>
      <c r="BH46" s="48">
        <f>VLOOKUP($A46,'RevPAR Raw Data'!$B$6:$BE$43,'RevPAR Raw Data'!AW$1,FALSE)</f>
        <v>-4.6087202384508403</v>
      </c>
      <c r="BI46" s="48">
        <f>VLOOKUP($A46,'RevPAR Raw Data'!$B$6:$BE$43,'RevPAR Raw Data'!AX$1,FALSE)</f>
        <v>-18.004305564462399</v>
      </c>
      <c r="BJ46" s="49">
        <f>VLOOKUP($A46,'RevPAR Raw Data'!$B$6:$BE$43,'RevPAR Raw Data'!AY$1,FALSE)</f>
        <v>-5.3028828111852198</v>
      </c>
      <c r="BK46" s="48">
        <f>VLOOKUP($A46,'RevPAR Raw Data'!$B$6:$BE$43,'RevPAR Raw Data'!BA$1,FALSE)</f>
        <v>1.32845516280042</v>
      </c>
      <c r="BL46" s="48">
        <f>VLOOKUP($A46,'RevPAR Raw Data'!$B$6:$BE$43,'RevPAR Raw Data'!BB$1,FALSE)</f>
        <v>5.3625332470277698</v>
      </c>
      <c r="BM46" s="49">
        <f>VLOOKUP($A46,'RevPAR Raw Data'!$B$6:$BE$43,'RevPAR Raw Data'!BC$1,FALSE)</f>
        <v>3.3440552414811799</v>
      </c>
      <c r="BN46" s="50">
        <f>VLOOKUP($A46,'RevPAR Raw Data'!$B$6:$BE$43,'RevPAR Raw Data'!BE$1,FALSE)</f>
        <v>-1.456041810951</v>
      </c>
    </row>
    <row r="47" spans="1:66" x14ac:dyDescent="0.45">
      <c r="A47" s="63" t="s">
        <v>85</v>
      </c>
      <c r="B47" s="47">
        <f>VLOOKUP($A47,'Occupancy Raw Data'!$B$8:$BE$45,'Occupancy Raw Data'!AG$3,FALSE)</f>
        <v>42.932862190812699</v>
      </c>
      <c r="C47" s="48">
        <f>VLOOKUP($A47,'Occupancy Raw Data'!$B$8:$BE$45,'Occupancy Raw Data'!AH$3,FALSE)</f>
        <v>58.692579505300301</v>
      </c>
      <c r="D47" s="48">
        <f>VLOOKUP($A47,'Occupancy Raw Data'!$B$8:$BE$45,'Occupancy Raw Data'!AI$3,FALSE)</f>
        <v>61.766784452296797</v>
      </c>
      <c r="E47" s="48">
        <f>VLOOKUP($A47,'Occupancy Raw Data'!$B$8:$BE$45,'Occupancy Raw Data'!AJ$3,FALSE)</f>
        <v>63.197879858657203</v>
      </c>
      <c r="F47" s="48">
        <f>VLOOKUP($A47,'Occupancy Raw Data'!$B$8:$BE$45,'Occupancy Raw Data'!AK$3,FALSE)</f>
        <v>59.045936395759703</v>
      </c>
      <c r="G47" s="49">
        <f>VLOOKUP($A47,'Occupancy Raw Data'!$B$8:$BE$45,'Occupancy Raw Data'!AL$3,FALSE)</f>
        <v>57.127208480565301</v>
      </c>
      <c r="H47" s="48">
        <f>VLOOKUP($A47,'Occupancy Raw Data'!$B$8:$BE$45,'Occupancy Raw Data'!AN$3,FALSE)</f>
        <v>68.533568904593594</v>
      </c>
      <c r="I47" s="48">
        <f>VLOOKUP($A47,'Occupancy Raw Data'!$B$8:$BE$45,'Occupancy Raw Data'!AO$3,FALSE)</f>
        <v>68.586572438162506</v>
      </c>
      <c r="J47" s="49">
        <f>VLOOKUP($A47,'Occupancy Raw Data'!$B$8:$BE$45,'Occupancy Raw Data'!AP$3,FALSE)</f>
        <v>68.560070671378</v>
      </c>
      <c r="K47" s="50">
        <f>VLOOKUP($A47,'Occupancy Raw Data'!$B$8:$BE$45,'Occupancy Raw Data'!AR$3,FALSE)</f>
        <v>60.393740535083197</v>
      </c>
      <c r="M47" s="47">
        <f>VLOOKUP($A47,'Occupancy Raw Data'!$B$8:$BE$45,'Occupancy Raw Data'!AT$3,FALSE)</f>
        <v>-20.691906005221899</v>
      </c>
      <c r="N47" s="48">
        <f>VLOOKUP($A47,'Occupancy Raw Data'!$B$8:$BE$45,'Occupancy Raw Data'!AU$3,FALSE)</f>
        <v>-14.270967741935401</v>
      </c>
      <c r="O47" s="48">
        <f>VLOOKUP($A47,'Occupancy Raw Data'!$B$8:$BE$45,'Occupancy Raw Data'!AV$3,FALSE)</f>
        <v>-14.7317073170731</v>
      </c>
      <c r="P47" s="48">
        <f>VLOOKUP($A47,'Occupancy Raw Data'!$B$8:$BE$45,'Occupancy Raw Data'!AW$3,FALSE)</f>
        <v>-13.619898575223299</v>
      </c>
      <c r="Q47" s="48">
        <f>VLOOKUP($A47,'Occupancy Raw Data'!$B$8:$BE$45,'Occupancy Raw Data'!AX$3,FALSE)</f>
        <v>-17.2362555720653</v>
      </c>
      <c r="R47" s="49">
        <f>VLOOKUP($A47,'Occupancy Raw Data'!$B$8:$BE$45,'Occupancy Raw Data'!AY$3,FALSE)</f>
        <v>-15.875741492350899</v>
      </c>
      <c r="S47" s="48">
        <f>VLOOKUP($A47,'Occupancy Raw Data'!$B$8:$BE$45,'Occupancy Raw Data'!BA$3,FALSE)</f>
        <v>-10.9708515033279</v>
      </c>
      <c r="T47" s="48">
        <f>VLOOKUP($A47,'Occupancy Raw Data'!$B$8:$BE$45,'Occupancy Raw Data'!BB$3,FALSE)</f>
        <v>-9.0014064697608998</v>
      </c>
      <c r="U47" s="49">
        <f>VLOOKUP($A47,'Occupancy Raw Data'!$B$8:$BE$45,'Occupancy Raw Data'!BC$3,FALSE)</f>
        <v>-9.9965209323901103</v>
      </c>
      <c r="V47" s="50">
        <f>VLOOKUP($A47,'Occupancy Raw Data'!$B$8:$BE$45,'Occupancy Raw Data'!BE$3,FALSE)</f>
        <v>-14.0548112495959</v>
      </c>
      <c r="X47" s="51">
        <f>VLOOKUP($A47,'ADR Raw Data'!$B$6:$BE$43,'ADR Raw Data'!AG$1,FALSE)</f>
        <v>84.414576131687198</v>
      </c>
      <c r="Y47" s="52">
        <f>VLOOKUP($A47,'ADR Raw Data'!$B$6:$BE$43,'ADR Raw Data'!AH$1,FALSE)</f>
        <v>87.815674292594807</v>
      </c>
      <c r="Z47" s="52">
        <f>VLOOKUP($A47,'ADR Raw Data'!$B$6:$BE$43,'ADR Raw Data'!AI$1,FALSE)</f>
        <v>89.497949084668093</v>
      </c>
      <c r="AA47" s="52">
        <f>VLOOKUP($A47,'ADR Raw Data'!$B$6:$BE$43,'ADR Raw Data'!AJ$1,FALSE)</f>
        <v>89.919667318982306</v>
      </c>
      <c r="AB47" s="52">
        <f>VLOOKUP($A47,'ADR Raw Data'!$B$6:$BE$43,'ADR Raw Data'!AK$1,FALSE)</f>
        <v>91.869030520646305</v>
      </c>
      <c r="AC47" s="53">
        <f>VLOOKUP($A47,'ADR Raw Data'!$B$6:$BE$43,'ADR Raw Data'!AL$1,FALSE)</f>
        <v>88.971662646130994</v>
      </c>
      <c r="AD47" s="52">
        <f>VLOOKUP($A47,'ADR Raw Data'!$B$6:$BE$43,'ADR Raw Data'!AN$1,FALSE)</f>
        <v>107.051154936839</v>
      </c>
      <c r="AE47" s="52">
        <f>VLOOKUP($A47,'ADR Raw Data'!$B$6:$BE$43,'ADR Raw Data'!AO$1,FALSE)</f>
        <v>108.36544049459</v>
      </c>
      <c r="AF47" s="53">
        <f>VLOOKUP($A47,'ADR Raw Data'!$B$6:$BE$43,'ADR Raw Data'!AP$1,FALSE)</f>
        <v>107.708551733024</v>
      </c>
      <c r="AG47" s="54">
        <f>VLOOKUP($A47,'ADR Raw Data'!$B$6:$BE$43,'ADR Raw Data'!AR$1,FALSE)</f>
        <v>95.048935974590407</v>
      </c>
      <c r="AI47" s="47">
        <f>VLOOKUP($A47,'ADR Raw Data'!$B$6:$BE$43,'ADR Raw Data'!AT$1,FALSE)</f>
        <v>4.8657313125125103</v>
      </c>
      <c r="AJ47" s="48">
        <f>VLOOKUP($A47,'ADR Raw Data'!$B$6:$BE$43,'ADR Raw Data'!AU$1,FALSE)</f>
        <v>7.2591914889447704</v>
      </c>
      <c r="AK47" s="48">
        <f>VLOOKUP($A47,'ADR Raw Data'!$B$6:$BE$43,'ADR Raw Data'!AV$1,FALSE)</f>
        <v>7.5013149026455999</v>
      </c>
      <c r="AL47" s="48">
        <f>VLOOKUP($A47,'ADR Raw Data'!$B$6:$BE$43,'ADR Raw Data'!AW$1,FALSE)</f>
        <v>7.0685878367094199</v>
      </c>
      <c r="AM47" s="48">
        <f>VLOOKUP($A47,'ADR Raw Data'!$B$6:$BE$43,'ADR Raw Data'!AX$1,FALSE)</f>
        <v>4.9152436690967001</v>
      </c>
      <c r="AN47" s="49">
        <f>VLOOKUP($A47,'ADR Raw Data'!$B$6:$BE$43,'ADR Raw Data'!AY$1,FALSE)</f>
        <v>6.4271024398758296</v>
      </c>
      <c r="AO47" s="48">
        <f>VLOOKUP($A47,'ADR Raw Data'!$B$6:$BE$43,'ADR Raw Data'!BA$1,FALSE)</f>
        <v>6.6005943252403396</v>
      </c>
      <c r="AP47" s="48">
        <f>VLOOKUP($A47,'ADR Raw Data'!$B$6:$BE$43,'ADR Raw Data'!BB$1,FALSE)</f>
        <v>6.9996226669692998</v>
      </c>
      <c r="AQ47" s="49">
        <f>VLOOKUP($A47,'ADR Raw Data'!$B$6:$BE$43,'ADR Raw Data'!BC$1,FALSE)</f>
        <v>6.8059762066656004</v>
      </c>
      <c r="AR47" s="50">
        <f>VLOOKUP($A47,'ADR Raw Data'!$B$6:$BE$43,'ADR Raw Data'!BE$1,FALSE)</f>
        <v>6.8682569612907702</v>
      </c>
      <c r="AT47" s="51">
        <f>VLOOKUP($A47,'RevPAR Raw Data'!$B$6:$BE$43,'RevPAR Raw Data'!AG$1,FALSE)</f>
        <v>36.241593639575903</v>
      </c>
      <c r="AU47" s="52">
        <f>VLOOKUP($A47,'RevPAR Raw Data'!$B$6:$BE$43,'RevPAR Raw Data'!AH$1,FALSE)</f>
        <v>51.5412844522968</v>
      </c>
      <c r="AV47" s="52">
        <f>VLOOKUP($A47,'RevPAR Raw Data'!$B$6:$BE$43,'RevPAR Raw Data'!AI$1,FALSE)</f>
        <v>55.280005300353302</v>
      </c>
      <c r="AW47" s="52">
        <f>VLOOKUP($A47,'RevPAR Raw Data'!$B$6:$BE$43,'RevPAR Raw Data'!AJ$1,FALSE)</f>
        <v>56.827323321554701</v>
      </c>
      <c r="AX47" s="52">
        <f>VLOOKUP($A47,'RevPAR Raw Data'!$B$6:$BE$43,'RevPAR Raw Data'!AK$1,FALSE)</f>
        <v>54.2449293286219</v>
      </c>
      <c r="AY47" s="53">
        <f>VLOOKUP($A47,'RevPAR Raw Data'!$B$6:$BE$43,'RevPAR Raw Data'!AL$1,FALSE)</f>
        <v>50.827027208480501</v>
      </c>
      <c r="AZ47" s="52">
        <f>VLOOKUP($A47,'RevPAR Raw Data'!$B$6:$BE$43,'RevPAR Raw Data'!AN$1,FALSE)</f>
        <v>73.365977031802103</v>
      </c>
      <c r="BA47" s="52">
        <f>VLOOKUP($A47,'RevPAR Raw Data'!$B$6:$BE$43,'RevPAR Raw Data'!AO$1,FALSE)</f>
        <v>74.324141342756107</v>
      </c>
      <c r="BB47" s="53">
        <f>VLOOKUP($A47,'RevPAR Raw Data'!$B$6:$BE$43,'RevPAR Raw Data'!AP$1,FALSE)</f>
        <v>73.845059187279105</v>
      </c>
      <c r="BC47" s="54">
        <f>VLOOKUP($A47,'RevPAR Raw Data'!$B$6:$BE$43,'RevPAR Raw Data'!AR$1,FALSE)</f>
        <v>57.403607773851498</v>
      </c>
      <c r="BE47" s="47">
        <f>VLOOKUP($A47,'RevPAR Raw Data'!$B$6:$BE$43,'RevPAR Raw Data'!AT$1,FALSE)</f>
        <v>-16.832987242361099</v>
      </c>
      <c r="BF47" s="48">
        <f>VLOOKUP($A47,'RevPAR Raw Data'!$B$6:$BE$43,'RevPAR Raw Data'!AU$1,FALSE)</f>
        <v>-8.0477331287033405</v>
      </c>
      <c r="BG47" s="48">
        <f>VLOOKUP($A47,'RevPAR Raw Data'!$B$6:$BE$43,'RevPAR Raw Data'!AV$1,FALSE)</f>
        <v>-8.3354641708172998</v>
      </c>
      <c r="BH47" s="48">
        <f>VLOOKUP($A47,'RevPAR Raw Data'!$B$6:$BE$43,'RevPAR Raw Data'!AW$1,FALSE)</f>
        <v>-7.5140452325743503</v>
      </c>
      <c r="BI47" s="48">
        <f>VLOOKUP($A47,'RevPAR Raw Data'!$B$6:$BE$43,'RevPAR Raw Data'!AX$1,FALSE)</f>
        <v>-13.1682158637639</v>
      </c>
      <c r="BJ47" s="49">
        <f>VLOOKUP($A47,'RevPAR Raw Data'!$B$6:$BE$43,'RevPAR Raw Data'!AY$1,FALSE)</f>
        <v>-10.468989221278299</v>
      </c>
      <c r="BK47" s="48">
        <f>VLOOKUP($A47,'RevPAR Raw Data'!$B$6:$BE$43,'RevPAR Raw Data'!BA$1,FALSE)</f>
        <v>-5.0943985798468399</v>
      </c>
      <c r="BL47" s="48">
        <f>VLOOKUP($A47,'RevPAR Raw Data'!$B$6:$BE$43,'RevPAR Raw Data'!BB$1,FALSE)</f>
        <v>-2.6318482903950202</v>
      </c>
      <c r="BM47" s="49">
        <f>VLOOKUP($A47,'RevPAR Raw Data'!$B$6:$BE$43,'RevPAR Raw Data'!BC$1,FALSE)</f>
        <v>-3.87090556187733</v>
      </c>
      <c r="BN47" s="50">
        <f>VLOOKUP($A47,'RevPAR Raw Data'!$B$6:$BE$43,'RevPAR Raw Data'!BE$1,FALSE)</f>
        <v>-8.1518748403517893</v>
      </c>
    </row>
    <row r="48" spans="1:66" ht="16.5" thickBot="1" x14ac:dyDescent="0.5">
      <c r="A48" s="63" t="s">
        <v>86</v>
      </c>
      <c r="B48" s="67">
        <f>VLOOKUP($A48,'Occupancy Raw Data'!$B$8:$BE$45,'Occupancy Raw Data'!AG$3,FALSE)</f>
        <v>48.381770145310398</v>
      </c>
      <c r="C48" s="68">
        <f>VLOOKUP($A48,'Occupancy Raw Data'!$B$8:$BE$45,'Occupancy Raw Data'!AH$3,FALSE)</f>
        <v>60.846910318508698</v>
      </c>
      <c r="D48" s="68">
        <f>VLOOKUP($A48,'Occupancy Raw Data'!$B$8:$BE$45,'Occupancy Raw Data'!AI$3,FALSE)</f>
        <v>65.631880228973998</v>
      </c>
      <c r="E48" s="68">
        <f>VLOOKUP($A48,'Occupancy Raw Data'!$B$8:$BE$45,'Occupancy Raw Data'!AJ$3,FALSE)</f>
        <v>67.558344341699595</v>
      </c>
      <c r="F48" s="68">
        <f>VLOOKUP($A48,'Occupancy Raw Data'!$B$8:$BE$45,'Occupancy Raw Data'!AK$3,FALSE)</f>
        <v>67.334507559078205</v>
      </c>
      <c r="G48" s="69">
        <f>VLOOKUP($A48,'Occupancy Raw Data'!$B$8:$BE$45,'Occupancy Raw Data'!AL$3,FALSE)</f>
        <v>61.950682518714203</v>
      </c>
      <c r="H48" s="68">
        <f>VLOOKUP($A48,'Occupancy Raw Data'!$B$8:$BE$45,'Occupancy Raw Data'!AN$3,FALSE)</f>
        <v>75.638485248788996</v>
      </c>
      <c r="I48" s="68">
        <f>VLOOKUP($A48,'Occupancy Raw Data'!$B$8:$BE$45,'Occupancy Raw Data'!AO$3,FALSE)</f>
        <v>79.051078819903097</v>
      </c>
      <c r="J48" s="69">
        <f>VLOOKUP($A48,'Occupancy Raw Data'!$B$8:$BE$45,'Occupancy Raw Data'!AP$3,FALSE)</f>
        <v>77.344782034346096</v>
      </c>
      <c r="K48" s="70">
        <f>VLOOKUP($A48,'Occupancy Raw Data'!$B$8:$BE$45,'Occupancy Raw Data'!AR$3,FALSE)</f>
        <v>66.348996666037607</v>
      </c>
      <c r="M48" s="67">
        <f>VLOOKUP($A48,'Occupancy Raw Data'!$B$8:$BE$45,'Occupancy Raw Data'!AT$3,FALSE)</f>
        <v>9.0361539219935008</v>
      </c>
      <c r="N48" s="68">
        <f>VLOOKUP($A48,'Occupancy Raw Data'!$B$8:$BE$45,'Occupancy Raw Data'!AU$3,FALSE)</f>
        <v>10.3165599570992</v>
      </c>
      <c r="O48" s="68">
        <f>VLOOKUP($A48,'Occupancy Raw Data'!$B$8:$BE$45,'Occupancy Raw Data'!AV$3,FALSE)</f>
        <v>9.0140769508388292</v>
      </c>
      <c r="P48" s="68">
        <f>VLOOKUP($A48,'Occupancy Raw Data'!$B$8:$BE$45,'Occupancy Raw Data'!AW$3,FALSE)</f>
        <v>7.2458289721740998</v>
      </c>
      <c r="Q48" s="68">
        <f>VLOOKUP($A48,'Occupancy Raw Data'!$B$8:$BE$45,'Occupancy Raw Data'!AX$3,FALSE)</f>
        <v>5.5877990352909697</v>
      </c>
      <c r="R48" s="69">
        <f>VLOOKUP($A48,'Occupancy Raw Data'!$B$8:$BE$45,'Occupancy Raw Data'!AY$3,FALSE)</f>
        <v>8.1168091225462895</v>
      </c>
      <c r="S48" s="68">
        <f>VLOOKUP($A48,'Occupancy Raw Data'!$B$8:$BE$45,'Occupancy Raw Data'!BA$3,FALSE)</f>
        <v>7.82878284878604</v>
      </c>
      <c r="T48" s="68">
        <f>VLOOKUP($A48,'Occupancy Raw Data'!$B$8:$BE$45,'Occupancy Raw Data'!BB$3,FALSE)</f>
        <v>8.3210697596644199</v>
      </c>
      <c r="U48" s="69">
        <f>VLOOKUP($A48,'Occupancy Raw Data'!$B$8:$BE$45,'Occupancy Raw Data'!BC$3,FALSE)</f>
        <v>8.0858802505562402</v>
      </c>
      <c r="V48" s="70">
        <f>VLOOKUP($A48,'Occupancy Raw Data'!$B$8:$BE$45,'Occupancy Raw Data'!BE$3,FALSE)</f>
        <v>8.1210618853622201</v>
      </c>
      <c r="X48" s="71">
        <f>VLOOKUP($A48,'ADR Raw Data'!$B$6:$BE$43,'ADR Raw Data'!AG$1,FALSE)</f>
        <v>103.206505119453</v>
      </c>
      <c r="Y48" s="72">
        <f>VLOOKUP($A48,'ADR Raw Data'!$B$6:$BE$43,'ADR Raw Data'!AH$1,FALSE)</f>
        <v>109.66019599565701</v>
      </c>
      <c r="Z48" s="72">
        <f>VLOOKUP($A48,'ADR Raw Data'!$B$6:$BE$43,'ADR Raw Data'!AI$1,FALSE)</f>
        <v>113.555305266689</v>
      </c>
      <c r="AA48" s="72">
        <f>VLOOKUP($A48,'ADR Raw Data'!$B$6:$BE$43,'ADR Raw Data'!AJ$1,FALSE)</f>
        <v>117.698290152626</v>
      </c>
      <c r="AB48" s="72">
        <f>VLOOKUP($A48,'ADR Raw Data'!$B$6:$BE$43,'ADR Raw Data'!AK$1,FALSE)</f>
        <v>118.582339509536</v>
      </c>
      <c r="AC48" s="73">
        <f>VLOOKUP($A48,'ADR Raw Data'!$B$6:$BE$43,'ADR Raw Data'!AL$1,FALSE)</f>
        <v>113.17011964839899</v>
      </c>
      <c r="AD48" s="72">
        <f>VLOOKUP($A48,'ADR Raw Data'!$B$6:$BE$43,'ADR Raw Data'!AN$1,FALSE)</f>
        <v>152.97774753796099</v>
      </c>
      <c r="AE48" s="72">
        <f>VLOOKUP($A48,'ADR Raw Data'!$B$6:$BE$43,'ADR Raw Data'!AO$1,FALSE)</f>
        <v>158.12258970431199</v>
      </c>
      <c r="AF48" s="73">
        <f>VLOOKUP($A48,'ADR Raw Data'!$B$6:$BE$43,'ADR Raw Data'!AP$1,FALSE)</f>
        <v>155.606918588101</v>
      </c>
      <c r="AG48" s="74">
        <f>VLOOKUP($A48,'ADR Raw Data'!$B$6:$BE$43,'ADR Raw Data'!AR$1,FALSE)</f>
        <v>127.304319665007</v>
      </c>
      <c r="AI48" s="67">
        <f>VLOOKUP($A48,'ADR Raw Data'!$B$6:$BE$43,'ADR Raw Data'!AT$1,FALSE)</f>
        <v>1.6355432042576901</v>
      </c>
      <c r="AJ48" s="68">
        <f>VLOOKUP($A48,'ADR Raw Data'!$B$6:$BE$43,'ADR Raw Data'!AU$1,FALSE)</f>
        <v>5.08274095831002</v>
      </c>
      <c r="AK48" s="68">
        <f>VLOOKUP($A48,'ADR Raw Data'!$B$6:$BE$43,'ADR Raw Data'!AV$1,FALSE)</f>
        <v>5.9470659394448102</v>
      </c>
      <c r="AL48" s="68">
        <f>VLOOKUP($A48,'ADR Raw Data'!$B$6:$BE$43,'ADR Raw Data'!AW$1,FALSE)</f>
        <v>6.93827510089538</v>
      </c>
      <c r="AM48" s="68">
        <f>VLOOKUP($A48,'ADR Raw Data'!$B$6:$BE$43,'ADR Raw Data'!AX$1,FALSE)</f>
        <v>0.86658487517192995</v>
      </c>
      <c r="AN48" s="69">
        <f>VLOOKUP($A48,'ADR Raw Data'!$B$6:$BE$43,'ADR Raw Data'!AY$1,FALSE)</f>
        <v>4.1038629148199499</v>
      </c>
      <c r="AO48" s="68">
        <f>VLOOKUP($A48,'ADR Raw Data'!$B$6:$BE$43,'ADR Raw Data'!BA$1,FALSE)</f>
        <v>10.0605978119476</v>
      </c>
      <c r="AP48" s="68">
        <f>VLOOKUP($A48,'ADR Raw Data'!$B$6:$BE$43,'ADR Raw Data'!BB$1,FALSE)</f>
        <v>12.620257019258</v>
      </c>
      <c r="AQ48" s="69">
        <f>VLOOKUP($A48,'ADR Raw Data'!$B$6:$BE$43,'ADR Raw Data'!BC$1,FALSE)</f>
        <v>11.377989294539899</v>
      </c>
      <c r="AR48" s="70">
        <f>VLOOKUP($A48,'ADR Raw Data'!$B$6:$BE$43,'ADR Raw Data'!BE$1,FALSE)</f>
        <v>6.9632524174430701</v>
      </c>
      <c r="AT48" s="71">
        <f>VLOOKUP($A48,'RevPAR Raw Data'!$B$6:$BE$43,'RevPAR Raw Data'!AG$1,FALSE)</f>
        <v>49.933134081902203</v>
      </c>
      <c r="AU48" s="72">
        <f>VLOOKUP($A48,'RevPAR Raw Data'!$B$6:$BE$43,'RevPAR Raw Data'!AH$1,FALSE)</f>
        <v>66.724841112578801</v>
      </c>
      <c r="AV48" s="72">
        <f>VLOOKUP($A48,'RevPAR Raw Data'!$B$6:$BE$43,'RevPAR Raw Data'!AI$1,FALSE)</f>
        <v>74.528481946279101</v>
      </c>
      <c r="AW48" s="72">
        <f>VLOOKUP($A48,'RevPAR Raw Data'!$B$6:$BE$43,'RevPAR Raw Data'!AJ$1,FALSE)</f>
        <v>79.515016145603894</v>
      </c>
      <c r="AX48" s="72">
        <f>VLOOKUP($A48,'RevPAR Raw Data'!$B$6:$BE$43,'RevPAR Raw Data'!AK$1,FALSE)</f>
        <v>79.846834360780804</v>
      </c>
      <c r="AY48" s="73">
        <f>VLOOKUP($A48,'RevPAR Raw Data'!$B$6:$BE$43,'RevPAR Raw Data'!AL$1,FALSE)</f>
        <v>70.109661529429005</v>
      </c>
      <c r="AZ48" s="72">
        <f>VLOOKUP($A48,'RevPAR Raw Data'!$B$6:$BE$43,'RevPAR Raw Data'!AN$1,FALSE)</f>
        <v>115.71005100543</v>
      </c>
      <c r="BA48" s="72">
        <f>VLOOKUP($A48,'RevPAR Raw Data'!$B$6:$BE$43,'RevPAR Raw Data'!AO$1,FALSE)</f>
        <v>124.997613019227</v>
      </c>
      <c r="BB48" s="73">
        <f>VLOOKUP($A48,'RevPAR Raw Data'!$B$6:$BE$43,'RevPAR Raw Data'!AP$1,FALSE)</f>
        <v>120.35383201232899</v>
      </c>
      <c r="BC48" s="74">
        <f>VLOOKUP($A48,'RevPAR Raw Data'!$B$6:$BE$43,'RevPAR Raw Data'!AR$1,FALSE)</f>
        <v>84.465138810257699</v>
      </c>
      <c r="BE48" s="67">
        <f>VLOOKUP($A48,'RevPAR Raw Data'!$B$6:$BE$43,'RevPAR Raw Data'!AT$1,FALSE)</f>
        <v>10.8194873276486</v>
      </c>
      <c r="BF48" s="68">
        <f>VLOOKUP($A48,'RevPAR Raw Data'!$B$6:$BE$43,'RevPAR Raw Data'!AU$1,FALSE)</f>
        <v>15.923664933837401</v>
      </c>
      <c r="BG48" s="68">
        <f>VLOOKUP($A48,'RevPAR Raw Data'!$B$6:$BE$43,'RevPAR Raw Data'!AV$1,FALSE)</f>
        <v>15.497215990382299</v>
      </c>
      <c r="BH48" s="68">
        <f>VLOOKUP($A48,'RevPAR Raw Data'!$B$6:$BE$43,'RevPAR Raw Data'!AW$1,FALSE)</f>
        <v>14.686839620499301</v>
      </c>
      <c r="BI48" s="68">
        <f>VLOOKUP($A48,'RevPAR Raw Data'!$B$6:$BE$43,'RevPAR Raw Data'!AX$1,FALSE)</f>
        <v>6.5028069317577399</v>
      </c>
      <c r="BJ48" s="69">
        <f>VLOOKUP($A48,'RevPAR Raw Data'!$B$6:$BE$43,'RevPAR Raw Data'!AY$1,FALSE)</f>
        <v>12.5537747568131</v>
      </c>
      <c r="BK48" s="68">
        <f>VLOOKUP($A48,'RevPAR Raw Data'!$B$6:$BE$43,'RevPAR Raw Data'!BA$1,FALSE)</f>
        <v>18.6770030167207</v>
      </c>
      <c r="BL48" s="68">
        <f>VLOOKUP($A48,'RevPAR Raw Data'!$B$6:$BE$43,'RevPAR Raw Data'!BB$1,FALSE)</f>
        <v>21.9914671693438</v>
      </c>
      <c r="BM48" s="69">
        <f>VLOOKUP($A48,'RevPAR Raw Data'!$B$6:$BE$43,'RevPAR Raw Data'!BC$1,FALSE)</f>
        <v>20.383880134373701</v>
      </c>
      <c r="BN48" s="70">
        <f>VLOOKUP($A48,'RevPAR Raw Data'!$B$6:$BE$43,'RevPAR Raw Data'!BE$1,FALSE)</f>
        <v>15.6498043408598</v>
      </c>
    </row>
    <row r="49" spans="1:11" ht="14.25" customHeight="1" x14ac:dyDescent="0.45">
      <c r="A49" s="149" t="s">
        <v>106</v>
      </c>
      <c r="B49" s="149"/>
      <c r="C49" s="149"/>
      <c r="D49" s="149"/>
      <c r="E49" s="149"/>
      <c r="F49" s="149"/>
      <c r="G49" s="149"/>
      <c r="H49" s="149"/>
      <c r="I49" s="149"/>
      <c r="J49" s="149"/>
      <c r="K49" s="149"/>
    </row>
    <row r="50" spans="1:11" x14ac:dyDescent="0.45">
      <c r="A50" s="149"/>
      <c r="B50" s="149"/>
      <c r="C50" s="149"/>
      <c r="D50" s="149"/>
      <c r="E50" s="149"/>
      <c r="F50" s="149"/>
      <c r="G50" s="149"/>
      <c r="H50" s="149"/>
      <c r="I50" s="149"/>
      <c r="J50" s="149"/>
      <c r="K50" s="149"/>
    </row>
    <row r="51" spans="1:11" x14ac:dyDescent="0.45">
      <c r="A51" s="149"/>
      <c r="B51" s="149"/>
      <c r="C51" s="149"/>
      <c r="D51" s="149"/>
      <c r="E51" s="149"/>
      <c r="F51" s="149"/>
      <c r="G51" s="149"/>
      <c r="H51" s="149"/>
      <c r="I51" s="149"/>
      <c r="J51" s="149"/>
      <c r="K51" s="149"/>
    </row>
  </sheetData>
  <sheetProtection algorithmName="SHA-512" hashValue="qIksMW2wHqK23l5vb3Gq8erZC2eWb+Zt5bErFOUfgbQZob/wypI66x+mV+XfNCLtg2yw2cXOqd6Gp4b7cHDBOA==" saltValue="vOUuZUyRyHFORraiV4+Wu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A18" sqref="AA18"/>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5">
      <c r="A2" s="118"/>
      <c r="B2" t="s">
        <v>124</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5">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5">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5">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5">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5">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35">
      <c r="A8" s="84"/>
      <c r="B8" s="118"/>
      <c r="C8" s="118"/>
      <c r="D8" s="152">
        <v>2023</v>
      </c>
      <c r="E8" s="152"/>
      <c r="F8" s="152"/>
      <c r="G8" s="152"/>
      <c r="H8" s="152"/>
      <c r="I8" s="152"/>
      <c r="J8" s="152"/>
      <c r="K8" s="84"/>
      <c r="L8" s="84"/>
      <c r="M8" s="84"/>
      <c r="N8" s="84"/>
      <c r="O8" s="118"/>
      <c r="P8" s="152">
        <v>2022</v>
      </c>
      <c r="Q8" s="152"/>
      <c r="R8" s="152"/>
      <c r="S8" s="152"/>
      <c r="T8" s="152"/>
      <c r="U8" s="152"/>
      <c r="V8" s="152"/>
      <c r="W8" s="84"/>
      <c r="X8" s="84"/>
      <c r="Y8" s="119"/>
      <c r="Z8" s="119"/>
      <c r="AA8" s="119"/>
      <c r="AB8" s="119"/>
      <c r="AC8" s="119"/>
      <c r="AD8" s="119"/>
      <c r="AE8" s="119"/>
      <c r="AF8" s="119"/>
      <c r="AG8" s="119"/>
      <c r="AH8" s="119"/>
      <c r="AI8" s="119"/>
      <c r="AJ8" s="119"/>
      <c r="AK8" s="119"/>
      <c r="AL8" s="119"/>
    </row>
    <row r="9" spans="1:50" ht="15.75" customHeight="1" x14ac:dyDescent="0.3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49999999999999" customHeight="1" x14ac:dyDescent="0.25">
      <c r="A10" s="120"/>
      <c r="B10" s="118"/>
      <c r="C10" s="90" t="s">
        <v>112</v>
      </c>
      <c r="D10" s="91">
        <v>10</v>
      </c>
      <c r="E10" s="92">
        <v>11</v>
      </c>
      <c r="F10" s="92">
        <v>12</v>
      </c>
      <c r="G10" s="92">
        <v>13</v>
      </c>
      <c r="H10" s="92">
        <v>14</v>
      </c>
      <c r="I10" s="92">
        <v>15</v>
      </c>
      <c r="J10" s="93">
        <v>16</v>
      </c>
      <c r="K10" s="120"/>
      <c r="L10" s="120"/>
      <c r="M10" s="154" t="s">
        <v>101</v>
      </c>
      <c r="N10" s="155"/>
      <c r="O10" s="90" t="s">
        <v>112</v>
      </c>
      <c r="P10" s="91">
        <v>11</v>
      </c>
      <c r="Q10" s="92">
        <v>12</v>
      </c>
      <c r="R10" s="92">
        <v>13</v>
      </c>
      <c r="S10" s="92">
        <v>14</v>
      </c>
      <c r="T10" s="92">
        <v>15</v>
      </c>
      <c r="U10" s="92">
        <v>16</v>
      </c>
      <c r="V10" s="93">
        <v>17</v>
      </c>
      <c r="W10" s="120"/>
      <c r="X10" s="120"/>
      <c r="Y10" s="119"/>
      <c r="Z10" s="119"/>
      <c r="AA10" s="119"/>
      <c r="AB10" s="119"/>
      <c r="AC10" s="119"/>
      <c r="AD10" s="119"/>
      <c r="AE10" s="119"/>
      <c r="AF10" s="119"/>
      <c r="AG10" s="119"/>
      <c r="AH10" s="119"/>
      <c r="AI10" s="119"/>
      <c r="AJ10" s="119"/>
      <c r="AK10" s="119"/>
      <c r="AL10" s="119"/>
    </row>
    <row r="11" spans="1:50" ht="20.149999999999999" customHeight="1" x14ac:dyDescent="0.25">
      <c r="A11" s="120"/>
      <c r="B11" s="118"/>
      <c r="C11" s="90" t="s">
        <v>112</v>
      </c>
      <c r="D11" s="94">
        <v>17</v>
      </c>
      <c r="E11" s="95">
        <v>18</v>
      </c>
      <c r="F11" s="95">
        <v>19</v>
      </c>
      <c r="G11" s="95">
        <v>20</v>
      </c>
      <c r="H11" s="95">
        <v>21</v>
      </c>
      <c r="I11" s="95">
        <v>22</v>
      </c>
      <c r="J11" s="96">
        <v>23</v>
      </c>
      <c r="K11" s="120"/>
      <c r="L11" s="120"/>
      <c r="M11" s="154" t="s">
        <v>101</v>
      </c>
      <c r="N11" s="155"/>
      <c r="O11" s="90" t="s">
        <v>112</v>
      </c>
      <c r="P11" s="94">
        <v>18</v>
      </c>
      <c r="Q11" s="95">
        <v>19</v>
      </c>
      <c r="R11" s="95">
        <v>20</v>
      </c>
      <c r="S11" s="95">
        <v>21</v>
      </c>
      <c r="T11" s="95">
        <v>22</v>
      </c>
      <c r="U11" s="95">
        <v>23</v>
      </c>
      <c r="V11" s="96">
        <v>24</v>
      </c>
      <c r="W11" s="120"/>
      <c r="X11" s="120"/>
      <c r="Y11" s="119"/>
      <c r="Z11" s="119"/>
      <c r="AA11" s="119"/>
      <c r="AB11" s="119"/>
      <c r="AC11" s="119"/>
      <c r="AD11" s="119"/>
      <c r="AE11" s="119"/>
      <c r="AF11" s="119"/>
      <c r="AG11" s="119"/>
      <c r="AH11" s="119"/>
      <c r="AI11" s="119"/>
      <c r="AJ11" s="119"/>
      <c r="AK11" s="119"/>
      <c r="AL11" s="119"/>
    </row>
    <row r="12" spans="1:50" ht="20.149999999999999" customHeight="1" x14ac:dyDescent="0.25">
      <c r="A12" s="120"/>
      <c r="B12" s="118"/>
      <c r="C12" s="90" t="s">
        <v>112</v>
      </c>
      <c r="D12" s="97">
        <v>24</v>
      </c>
      <c r="E12" s="98">
        <v>25</v>
      </c>
      <c r="F12" s="98">
        <v>26</v>
      </c>
      <c r="G12" s="98">
        <v>27</v>
      </c>
      <c r="H12" s="98">
        <v>28</v>
      </c>
      <c r="I12" s="98">
        <v>29</v>
      </c>
      <c r="J12" s="99">
        <v>30</v>
      </c>
      <c r="K12" s="120"/>
      <c r="L12" s="120"/>
      <c r="M12" s="154" t="s">
        <v>101</v>
      </c>
      <c r="N12" s="155"/>
      <c r="O12" s="90" t="s">
        <v>115</v>
      </c>
      <c r="P12" s="97">
        <v>25</v>
      </c>
      <c r="Q12" s="98">
        <v>26</v>
      </c>
      <c r="R12" s="98">
        <v>27</v>
      </c>
      <c r="S12" s="98">
        <v>28</v>
      </c>
      <c r="T12" s="98">
        <v>29</v>
      </c>
      <c r="U12" s="98">
        <v>30</v>
      </c>
      <c r="V12" s="99">
        <v>1</v>
      </c>
      <c r="W12" s="120"/>
      <c r="X12" s="120"/>
      <c r="Y12" s="119"/>
      <c r="Z12" s="119"/>
      <c r="AA12" s="119"/>
      <c r="AB12" s="119"/>
      <c r="AC12" s="119"/>
      <c r="AD12" s="119"/>
      <c r="AE12" s="119"/>
      <c r="AF12" s="119"/>
      <c r="AG12" s="119"/>
      <c r="AH12" s="119"/>
      <c r="AI12" s="119"/>
      <c r="AJ12" s="119"/>
      <c r="AK12" s="119"/>
      <c r="AL12" s="119"/>
    </row>
    <row r="13" spans="1:50" ht="20.149999999999999" customHeight="1" x14ac:dyDescent="0.25">
      <c r="A13" s="120"/>
      <c r="B13" s="118"/>
      <c r="C13" s="90" t="s">
        <v>119</v>
      </c>
      <c r="D13" s="111">
        <v>1</v>
      </c>
      <c r="E13" s="112">
        <v>2</v>
      </c>
      <c r="F13" s="112">
        <v>3</v>
      </c>
      <c r="G13" s="112">
        <v>4</v>
      </c>
      <c r="H13" s="112">
        <v>5</v>
      </c>
      <c r="I13" s="112">
        <v>6</v>
      </c>
      <c r="J13" s="113">
        <v>7</v>
      </c>
      <c r="K13" s="120"/>
      <c r="L13" s="120"/>
      <c r="M13" s="154" t="s">
        <v>101</v>
      </c>
      <c r="N13" s="155"/>
      <c r="O13" s="90" t="s">
        <v>119</v>
      </c>
      <c r="P13" s="111">
        <v>2</v>
      </c>
      <c r="Q13" s="112">
        <v>3</v>
      </c>
      <c r="R13" s="112">
        <v>4</v>
      </c>
      <c r="S13" s="112">
        <v>5</v>
      </c>
      <c r="T13" s="112">
        <v>6</v>
      </c>
      <c r="U13" s="112">
        <v>7</v>
      </c>
      <c r="V13" s="113">
        <v>8</v>
      </c>
      <c r="W13" s="120"/>
      <c r="X13" s="120"/>
      <c r="Y13" s="119"/>
      <c r="Z13" s="119"/>
      <c r="AA13" s="119"/>
      <c r="AB13" s="119"/>
      <c r="AC13" s="119"/>
      <c r="AD13" s="119"/>
      <c r="AE13" s="119"/>
      <c r="AF13" s="119"/>
      <c r="AG13" s="119"/>
      <c r="AH13" s="119"/>
      <c r="AI13" s="119"/>
      <c r="AJ13" s="119"/>
      <c r="AK13" s="119"/>
      <c r="AL13" s="119"/>
    </row>
    <row r="14" spans="1:50" ht="20.149999999999999" customHeight="1" x14ac:dyDescent="0.25">
      <c r="A14" s="120"/>
      <c r="B14" s="118"/>
      <c r="C14" s="90" t="s">
        <v>119</v>
      </c>
      <c r="D14" s="100">
        <v>8</v>
      </c>
      <c r="E14" s="101">
        <v>9</v>
      </c>
      <c r="F14" s="101">
        <v>10</v>
      </c>
      <c r="G14" s="101">
        <v>11</v>
      </c>
      <c r="H14" s="101">
        <v>12</v>
      </c>
      <c r="I14" s="101">
        <v>13</v>
      </c>
      <c r="J14" s="102">
        <v>14</v>
      </c>
      <c r="K14" s="120"/>
      <c r="L14" s="120"/>
      <c r="M14" s="154" t="s">
        <v>101</v>
      </c>
      <c r="N14" s="155"/>
      <c r="O14" s="90" t="s">
        <v>119</v>
      </c>
      <c r="P14" s="100">
        <v>9</v>
      </c>
      <c r="Q14" s="101">
        <v>10</v>
      </c>
      <c r="R14" s="101">
        <v>11</v>
      </c>
      <c r="S14" s="101">
        <v>12</v>
      </c>
      <c r="T14" s="101">
        <v>13</v>
      </c>
      <c r="U14" s="101">
        <v>14</v>
      </c>
      <c r="V14" s="102">
        <v>15</v>
      </c>
      <c r="W14" s="120"/>
      <c r="X14" s="120"/>
      <c r="Y14" s="119"/>
      <c r="Z14" s="119"/>
      <c r="AA14" s="119"/>
      <c r="AB14" s="119"/>
      <c r="AC14" s="119"/>
      <c r="AD14" s="119"/>
      <c r="AE14" s="119"/>
      <c r="AF14" s="119"/>
      <c r="AG14" s="119"/>
      <c r="AH14" s="119"/>
      <c r="AI14" s="119"/>
      <c r="AJ14" s="119"/>
      <c r="AK14" s="119"/>
      <c r="AL14" s="119"/>
    </row>
    <row r="15" spans="1:50" ht="20.149999999999999" customHeight="1" x14ac:dyDescent="0.25">
      <c r="A15" s="120"/>
      <c r="B15" s="118"/>
      <c r="C15" s="90" t="s">
        <v>119</v>
      </c>
      <c r="D15" s="114">
        <v>15</v>
      </c>
      <c r="E15" s="115">
        <v>16</v>
      </c>
      <c r="F15" s="115">
        <v>17</v>
      </c>
      <c r="G15" s="115">
        <v>18</v>
      </c>
      <c r="H15" s="115">
        <v>19</v>
      </c>
      <c r="I15" s="115">
        <v>20</v>
      </c>
      <c r="J15" s="116">
        <v>21</v>
      </c>
      <c r="K15" s="120"/>
      <c r="L15" s="120"/>
      <c r="M15" s="154" t="s">
        <v>101</v>
      </c>
      <c r="N15" s="155"/>
      <c r="O15" s="90" t="s">
        <v>119</v>
      </c>
      <c r="P15" s="114">
        <v>16</v>
      </c>
      <c r="Q15" s="115">
        <v>17</v>
      </c>
      <c r="R15" s="115">
        <v>18</v>
      </c>
      <c r="S15" s="115">
        <v>19</v>
      </c>
      <c r="T15" s="115">
        <v>20</v>
      </c>
      <c r="U15" s="115">
        <v>21</v>
      </c>
      <c r="V15" s="116">
        <v>22</v>
      </c>
      <c r="W15" s="120"/>
      <c r="X15" s="120"/>
      <c r="Y15" s="119"/>
      <c r="Z15" s="119"/>
      <c r="AA15" s="119"/>
      <c r="AB15" s="119"/>
      <c r="AC15" s="119"/>
      <c r="AD15" s="119"/>
      <c r="AE15" s="119"/>
      <c r="AF15" s="119"/>
      <c r="AG15" s="119"/>
      <c r="AH15" s="119"/>
      <c r="AI15" s="119"/>
      <c r="AJ15" s="119"/>
      <c r="AK15" s="119"/>
      <c r="AL15" s="119"/>
    </row>
    <row r="16" spans="1:50" x14ac:dyDescent="0.25">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5">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ht="13" x14ac:dyDescent="0.3">
      <c r="A18" s="118"/>
      <c r="B18" s="118"/>
      <c r="C18" s="118"/>
      <c r="D18" s="156" t="s">
        <v>102</v>
      </c>
      <c r="E18" s="156"/>
      <c r="F18" s="156"/>
      <c r="G18" s="156"/>
      <c r="H18" s="156"/>
      <c r="I18" s="156"/>
      <c r="J18" s="156"/>
      <c r="K18" s="118"/>
      <c r="L18" s="118"/>
      <c r="M18" s="118"/>
      <c r="N18" s="118"/>
      <c r="O18" s="118"/>
      <c r="P18" s="156" t="s">
        <v>103</v>
      </c>
      <c r="Q18" s="156"/>
      <c r="R18" s="156"/>
      <c r="S18" s="156"/>
      <c r="T18" s="156"/>
      <c r="U18" s="156"/>
      <c r="V18" s="156"/>
      <c r="W18" s="118"/>
      <c r="X18" s="118"/>
      <c r="Y18" s="119"/>
      <c r="Z18" s="119"/>
      <c r="AA18" s="119"/>
      <c r="AB18" s="119"/>
      <c r="AC18" s="119"/>
      <c r="AD18" s="119"/>
      <c r="AE18" s="119"/>
      <c r="AF18" s="119"/>
      <c r="AG18" s="119"/>
      <c r="AH18" s="119"/>
      <c r="AI18" s="119"/>
      <c r="AJ18" s="119"/>
      <c r="AK18" s="119"/>
      <c r="AL18" s="119"/>
    </row>
    <row r="19" spans="1:50" ht="13.15" customHeight="1" x14ac:dyDescent="0.25">
      <c r="A19" s="118"/>
      <c r="B19" s="118"/>
      <c r="C19" s="153" t="s">
        <v>113</v>
      </c>
      <c r="D19" s="153"/>
      <c r="E19" s="153"/>
      <c r="F19" s="153"/>
      <c r="G19" s="118"/>
      <c r="H19" s="118" t="s">
        <v>114</v>
      </c>
      <c r="I19" s="118"/>
      <c r="J19" s="118"/>
      <c r="K19" s="118"/>
      <c r="L19" s="118"/>
      <c r="M19" s="118"/>
      <c r="N19" s="118"/>
      <c r="O19" s="153" t="s">
        <v>116</v>
      </c>
      <c r="P19" s="153"/>
      <c r="Q19" s="153"/>
      <c r="R19" s="153"/>
      <c r="S19" s="118"/>
      <c r="T19" s="118" t="s">
        <v>114</v>
      </c>
      <c r="U19" s="118"/>
      <c r="V19" s="118"/>
      <c r="W19" s="118"/>
      <c r="X19" s="118"/>
      <c r="Y19" s="119"/>
      <c r="Z19" s="119"/>
      <c r="AA19" s="119"/>
      <c r="AB19" s="119"/>
      <c r="AC19" s="119"/>
      <c r="AD19" s="119"/>
      <c r="AE19" s="119"/>
      <c r="AF19" s="119"/>
      <c r="AG19" s="119"/>
      <c r="AH19" s="119"/>
      <c r="AI19" s="119"/>
      <c r="AJ19" s="119"/>
      <c r="AK19" s="119"/>
      <c r="AL19" s="119"/>
    </row>
    <row r="20" spans="1:50" x14ac:dyDescent="0.25">
      <c r="A20" s="103"/>
      <c r="B20" s="103"/>
      <c r="C20" s="153" t="s">
        <v>117</v>
      </c>
      <c r="D20" s="153"/>
      <c r="E20" s="153"/>
      <c r="F20" s="153"/>
      <c r="G20" s="7"/>
      <c r="H20" s="7" t="s">
        <v>118</v>
      </c>
      <c r="I20" s="7"/>
      <c r="J20" s="7"/>
      <c r="K20" s="103"/>
      <c r="L20" s="103"/>
      <c r="M20" s="103"/>
      <c r="N20" s="103"/>
      <c r="O20" s="153" t="s">
        <v>120</v>
      </c>
      <c r="P20" s="153"/>
      <c r="Q20" s="153"/>
      <c r="R20" s="153"/>
      <c r="S20" s="7"/>
      <c r="T20" s="7" t="s">
        <v>118</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5">
      <c r="A21" s="105"/>
      <c r="B21" s="105"/>
      <c r="C21" s="153" t="s">
        <v>121</v>
      </c>
      <c r="D21" s="153"/>
      <c r="E21" s="153"/>
      <c r="F21" s="153"/>
      <c r="G21" s="7"/>
      <c r="H21" s="7" t="s">
        <v>122</v>
      </c>
      <c r="I21" s="7"/>
      <c r="J21" s="7"/>
      <c r="K21" s="103"/>
      <c r="L21" s="103"/>
      <c r="M21" s="103"/>
      <c r="N21" s="103"/>
      <c r="O21" s="153" t="s">
        <v>123</v>
      </c>
      <c r="P21" s="153"/>
      <c r="Q21" s="153"/>
      <c r="R21" s="153"/>
      <c r="S21" s="106"/>
      <c r="T21" s="106" t="s">
        <v>122</v>
      </c>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5">
      <c r="A22" s="103"/>
      <c r="B22" s="103"/>
      <c r="C22" s="153"/>
      <c r="D22" s="153"/>
      <c r="E22" s="153"/>
      <c r="F22" s="153"/>
      <c r="G22" s="7"/>
      <c r="H22" s="7"/>
      <c r="I22" s="7"/>
      <c r="J22" s="7"/>
      <c r="K22" s="103"/>
      <c r="L22" s="103"/>
      <c r="M22" s="103"/>
      <c r="N22" s="103"/>
      <c r="O22" s="153"/>
      <c r="P22" s="153"/>
      <c r="Q22" s="153"/>
      <c r="R22" s="153"/>
      <c r="S22" s="7"/>
      <c r="T22" s="7"/>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5">
      <c r="A23" s="103"/>
      <c r="B23" s="103"/>
      <c r="C23" s="153"/>
      <c r="D23" s="153"/>
      <c r="E23" s="153"/>
      <c r="F23" s="153"/>
      <c r="G23" s="7"/>
      <c r="H23" s="7"/>
      <c r="I23" s="7"/>
      <c r="J23" s="103"/>
      <c r="K23" s="103"/>
      <c r="L23" s="103"/>
      <c r="M23" s="103"/>
      <c r="N23" s="103"/>
      <c r="O23" s="153"/>
      <c r="P23" s="153"/>
      <c r="Q23" s="153"/>
      <c r="R23" s="153"/>
      <c r="S23" s="7"/>
      <c r="T23" s="7"/>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5">
      <c r="A24" s="118"/>
      <c r="B24" s="118"/>
      <c r="C24" s="153"/>
      <c r="D24" s="153"/>
      <c r="E24" s="153"/>
      <c r="F24" s="153"/>
      <c r="G24" s="7"/>
      <c r="H24" s="7"/>
      <c r="I24" s="7"/>
      <c r="J24" s="118"/>
      <c r="K24" s="118"/>
      <c r="L24" s="118"/>
      <c r="M24" s="118"/>
      <c r="N24" s="118"/>
      <c r="O24" s="153"/>
      <c r="P24" s="153"/>
      <c r="Q24" s="153"/>
      <c r="R24" s="153"/>
      <c r="S24" s="7"/>
      <c r="T24" s="7"/>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5">
      <c r="Y25" s="119"/>
      <c r="Z25" s="119"/>
      <c r="AA25" s="119"/>
      <c r="AB25" s="119"/>
      <c r="AC25" s="119"/>
      <c r="AD25" s="119"/>
      <c r="AE25" s="119"/>
      <c r="AF25" s="119"/>
      <c r="AG25" s="119"/>
      <c r="AH25" s="119"/>
      <c r="AI25" s="119"/>
      <c r="AJ25" s="119"/>
      <c r="AK25" s="119"/>
      <c r="AL25" s="119"/>
    </row>
    <row r="26" spans="1:50" x14ac:dyDescent="0.25">
      <c r="A26" s="118"/>
      <c r="B26" s="118"/>
      <c r="C26" s="153"/>
      <c r="D26" s="153"/>
      <c r="E26" s="153"/>
      <c r="F26" s="153"/>
      <c r="G26" s="7"/>
      <c r="H26" s="7"/>
      <c r="I26" s="7"/>
      <c r="J26" s="118"/>
      <c r="K26" s="118"/>
      <c r="L26" s="118"/>
      <c r="M26" s="118"/>
      <c r="N26" s="118"/>
      <c r="O26" s="153"/>
      <c r="P26" s="153"/>
      <c r="Q26" s="153"/>
      <c r="R26" s="153"/>
      <c r="S26" s="7"/>
      <c r="T26" s="7"/>
      <c r="U26" s="7"/>
      <c r="V26" s="7"/>
      <c r="W26" s="7"/>
      <c r="X26" s="118"/>
      <c r="Y26" s="119"/>
      <c r="Z26" s="119"/>
      <c r="AA26" s="119"/>
      <c r="AB26" s="119"/>
      <c r="AC26" s="119"/>
      <c r="AD26" s="119"/>
      <c r="AE26" s="119"/>
      <c r="AF26" s="119"/>
      <c r="AG26" s="119"/>
      <c r="AH26" s="119"/>
      <c r="AI26" s="119"/>
      <c r="AJ26" s="119"/>
      <c r="AK26" s="119"/>
      <c r="AL26" s="119"/>
    </row>
    <row r="27" spans="1:50" x14ac:dyDescent="0.25">
      <c r="A27" s="118"/>
      <c r="B27" s="118"/>
      <c r="C27" s="153"/>
      <c r="D27" s="158"/>
      <c r="E27" s="158"/>
      <c r="F27" s="7"/>
      <c r="G27" s="7"/>
      <c r="H27" s="7"/>
      <c r="I27" s="7"/>
      <c r="J27" s="118"/>
      <c r="K27" s="118"/>
      <c r="L27" s="118"/>
      <c r="M27" s="118"/>
      <c r="N27" s="118"/>
      <c r="O27" s="153"/>
      <c r="P27" s="158"/>
      <c r="Q27" s="158"/>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5">
      <c r="A28" s="118"/>
      <c r="B28" s="118"/>
      <c r="C28" s="153"/>
      <c r="D28" s="158"/>
      <c r="E28" s="158"/>
      <c r="F28" s="118"/>
      <c r="G28" s="118"/>
      <c r="H28" s="118"/>
      <c r="I28" s="118"/>
      <c r="J28" s="118"/>
      <c r="K28" s="118"/>
      <c r="L28" s="118"/>
      <c r="M28" s="118"/>
      <c r="N28" s="118"/>
      <c r="O28" s="153"/>
      <c r="P28" s="158"/>
      <c r="Q28" s="158"/>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5">
      <c r="A29" s="118"/>
      <c r="B29" s="118"/>
      <c r="C29" s="153"/>
      <c r="D29" s="158"/>
      <c r="E29" s="158"/>
      <c r="F29" s="118"/>
      <c r="G29" s="118"/>
      <c r="H29" s="118"/>
      <c r="I29" s="118"/>
      <c r="J29" s="118"/>
      <c r="K29" s="118"/>
      <c r="L29" s="118"/>
      <c r="M29" s="118"/>
      <c r="N29" s="118"/>
      <c r="O29" s="153"/>
      <c r="P29" s="158"/>
      <c r="Q29" s="158"/>
      <c r="R29" s="118"/>
      <c r="T29" s="118"/>
      <c r="U29" s="118"/>
      <c r="V29" s="118"/>
      <c r="W29" s="118"/>
      <c r="X29" s="118"/>
      <c r="Y29" s="119"/>
      <c r="Z29" s="119"/>
      <c r="AA29" s="119"/>
      <c r="AB29" s="119"/>
      <c r="AC29" s="119"/>
      <c r="AD29" s="119"/>
      <c r="AE29" s="119"/>
      <c r="AF29" s="119"/>
      <c r="AG29" s="119"/>
      <c r="AH29" s="119"/>
      <c r="AI29" s="119"/>
      <c r="AJ29" s="119"/>
      <c r="AK29" s="119"/>
      <c r="AL29" s="119"/>
    </row>
    <row r="30" spans="1:50" ht="13" x14ac:dyDescent="0.3">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ht="13" x14ac:dyDescent="0.3">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5">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5">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ht="13" x14ac:dyDescent="0.3">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ht="13" x14ac:dyDescent="0.3">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ht="13" x14ac:dyDescent="0.3">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ht="13" x14ac:dyDescent="0.3">
      <c r="A37" s="118"/>
      <c r="C37" s="110" t="s">
        <v>125</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5">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5">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5">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5">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5">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5">
      <c r="A43" s="118"/>
      <c r="X43" s="118"/>
      <c r="Y43" s="119"/>
      <c r="Z43" s="119"/>
      <c r="AA43" s="119"/>
      <c r="AB43" s="119"/>
      <c r="AC43" s="119"/>
      <c r="AD43" s="119"/>
      <c r="AE43" s="119"/>
      <c r="AF43" s="119"/>
      <c r="AG43" s="119"/>
      <c r="AH43" s="119"/>
      <c r="AI43" s="119"/>
      <c r="AJ43" s="119"/>
      <c r="AK43" s="119"/>
      <c r="AL43" s="119"/>
    </row>
    <row r="44" spans="1:38" ht="41.25" customHeight="1" x14ac:dyDescent="0.25">
      <c r="A44" s="118"/>
      <c r="B44" s="157" t="s">
        <v>110</v>
      </c>
      <c r="C44" s="157"/>
      <c r="D44" s="157"/>
      <c r="E44" s="157"/>
      <c r="F44" s="157"/>
      <c r="G44" s="157"/>
      <c r="H44" s="157"/>
      <c r="I44" s="157"/>
      <c r="J44" s="157"/>
      <c r="K44" s="157"/>
      <c r="L44" s="157"/>
      <c r="M44" s="157"/>
      <c r="N44" s="157"/>
      <c r="O44" s="157"/>
      <c r="P44" s="157"/>
      <c r="Q44" s="157"/>
      <c r="R44" s="157"/>
      <c r="S44" s="157"/>
      <c r="T44" s="157"/>
      <c r="U44" s="157"/>
      <c r="V44" s="157"/>
      <c r="W44" s="157"/>
      <c r="X44" s="118"/>
      <c r="Y44" s="119"/>
      <c r="Z44" s="119"/>
      <c r="AA44" s="119"/>
      <c r="AB44" s="119"/>
      <c r="AC44" s="119"/>
      <c r="AD44" s="119"/>
      <c r="AE44" s="119"/>
      <c r="AF44" s="119"/>
      <c r="AG44" s="119"/>
      <c r="AH44" s="119"/>
      <c r="AI44" s="119"/>
      <c r="AJ44" s="119"/>
      <c r="AK44" s="119"/>
      <c r="AL44" s="119"/>
    </row>
    <row r="45" spans="1:38" x14ac:dyDescent="0.2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5">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5">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5">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5">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5">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5">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5">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91" zoomScaleNormal="85" workbookViewId="0">
      <selection activeCell="H23" sqref="H23"/>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109</v>
      </c>
      <c r="B1" s="79" t="s">
        <v>126</v>
      </c>
    </row>
    <row r="2" spans="1:57" ht="54" x14ac:dyDescent="0.4">
      <c r="A2" s="79" t="s">
        <v>108</v>
      </c>
      <c r="B2" s="80" t="s">
        <v>127</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59" t="s">
        <v>5</v>
      </c>
      <c r="E4" s="160"/>
      <c r="G4" s="161" t="s">
        <v>6</v>
      </c>
      <c r="H4" s="162"/>
      <c r="I4" s="162"/>
      <c r="J4" s="162"/>
      <c r="K4" s="162"/>
      <c r="L4" s="162"/>
      <c r="M4" s="162"/>
      <c r="N4" s="162"/>
      <c r="O4" s="162"/>
      <c r="P4" s="162"/>
      <c r="Q4" s="162"/>
      <c r="R4" s="162"/>
      <c r="T4" s="161" t="s">
        <v>7</v>
      </c>
      <c r="U4" s="162"/>
      <c r="V4" s="162"/>
      <c r="W4" s="162"/>
      <c r="X4" s="162"/>
      <c r="Y4" s="162"/>
      <c r="Z4" s="162"/>
      <c r="AA4" s="162"/>
      <c r="AB4" s="162"/>
      <c r="AC4" s="162"/>
      <c r="AD4" s="162"/>
      <c r="AE4" s="162"/>
      <c r="AF4" s="4"/>
      <c r="AG4" s="161" t="s">
        <v>34</v>
      </c>
      <c r="AH4" s="162"/>
      <c r="AI4" s="162"/>
      <c r="AJ4" s="162"/>
      <c r="AK4" s="162"/>
      <c r="AL4" s="162"/>
      <c r="AM4" s="162"/>
      <c r="AN4" s="162"/>
      <c r="AO4" s="162"/>
      <c r="AP4" s="162"/>
      <c r="AQ4" s="162"/>
      <c r="AR4" s="162"/>
      <c r="AT4" s="161" t="s">
        <v>35</v>
      </c>
      <c r="AU4" s="162"/>
      <c r="AV4" s="162"/>
      <c r="AW4" s="162"/>
      <c r="AX4" s="162"/>
      <c r="AY4" s="162"/>
      <c r="AZ4" s="162"/>
      <c r="BA4" s="162"/>
      <c r="BB4" s="162"/>
      <c r="BC4" s="162"/>
      <c r="BD4" s="162"/>
      <c r="BE4" s="162"/>
    </row>
    <row r="5" spans="1:57" ht="13" x14ac:dyDescent="0.25">
      <c r="A5" s="32"/>
      <c r="B5" s="32"/>
      <c r="C5" s="3"/>
      <c r="D5" s="163" t="s">
        <v>8</v>
      </c>
      <c r="E5" s="165" t="s">
        <v>9</v>
      </c>
      <c r="F5" s="5"/>
      <c r="G5" s="167" t="s">
        <v>0</v>
      </c>
      <c r="H5" s="169" t="s">
        <v>1</v>
      </c>
      <c r="I5" s="169" t="s">
        <v>10</v>
      </c>
      <c r="J5" s="169" t="s">
        <v>2</v>
      </c>
      <c r="K5" s="169" t="s">
        <v>11</v>
      </c>
      <c r="L5" s="171" t="s">
        <v>12</v>
      </c>
      <c r="M5" s="5"/>
      <c r="N5" s="167" t="s">
        <v>3</v>
      </c>
      <c r="O5" s="169" t="s">
        <v>4</v>
      </c>
      <c r="P5" s="171" t="s">
        <v>13</v>
      </c>
      <c r="Q5" s="2"/>
      <c r="R5" s="173" t="s">
        <v>14</v>
      </c>
      <c r="S5" s="2"/>
      <c r="T5" s="167" t="s">
        <v>0</v>
      </c>
      <c r="U5" s="169" t="s">
        <v>1</v>
      </c>
      <c r="V5" s="169" t="s">
        <v>10</v>
      </c>
      <c r="W5" s="169" t="s">
        <v>2</v>
      </c>
      <c r="X5" s="169" t="s">
        <v>11</v>
      </c>
      <c r="Y5" s="171" t="s">
        <v>12</v>
      </c>
      <c r="Z5" s="2"/>
      <c r="AA5" s="167" t="s">
        <v>3</v>
      </c>
      <c r="AB5" s="169" t="s">
        <v>4</v>
      </c>
      <c r="AC5" s="171" t="s">
        <v>13</v>
      </c>
      <c r="AD5" s="1"/>
      <c r="AE5" s="175" t="s">
        <v>14</v>
      </c>
      <c r="AF5" s="38"/>
      <c r="AG5" s="167" t="s">
        <v>0</v>
      </c>
      <c r="AH5" s="169" t="s">
        <v>1</v>
      </c>
      <c r="AI5" s="169" t="s">
        <v>10</v>
      </c>
      <c r="AJ5" s="169" t="s">
        <v>2</v>
      </c>
      <c r="AK5" s="169" t="s">
        <v>11</v>
      </c>
      <c r="AL5" s="171" t="s">
        <v>12</v>
      </c>
      <c r="AM5" s="5"/>
      <c r="AN5" s="167" t="s">
        <v>3</v>
      </c>
      <c r="AO5" s="169" t="s">
        <v>4</v>
      </c>
      <c r="AP5" s="171" t="s">
        <v>13</v>
      </c>
      <c r="AQ5" s="2"/>
      <c r="AR5" s="173" t="s">
        <v>14</v>
      </c>
      <c r="AS5" s="2"/>
      <c r="AT5" s="167" t="s">
        <v>0</v>
      </c>
      <c r="AU5" s="169" t="s">
        <v>1</v>
      </c>
      <c r="AV5" s="169" t="s">
        <v>10</v>
      </c>
      <c r="AW5" s="169" t="s">
        <v>2</v>
      </c>
      <c r="AX5" s="169" t="s">
        <v>11</v>
      </c>
      <c r="AY5" s="171" t="s">
        <v>12</v>
      </c>
      <c r="AZ5" s="2"/>
      <c r="BA5" s="167" t="s">
        <v>3</v>
      </c>
      <c r="BB5" s="169" t="s">
        <v>4</v>
      </c>
      <c r="BC5" s="171" t="s">
        <v>13</v>
      </c>
      <c r="BD5" s="1"/>
      <c r="BE5" s="175" t="s">
        <v>14</v>
      </c>
    </row>
    <row r="6" spans="1:57" ht="13" x14ac:dyDescent="0.25">
      <c r="A6" s="32"/>
      <c r="B6" s="32"/>
      <c r="C6" s="3"/>
      <c r="D6" s="164"/>
      <c r="E6" s="166"/>
      <c r="F6" s="5"/>
      <c r="G6" s="168"/>
      <c r="H6" s="170"/>
      <c r="I6" s="170"/>
      <c r="J6" s="170"/>
      <c r="K6" s="170"/>
      <c r="L6" s="172"/>
      <c r="M6" s="5"/>
      <c r="N6" s="168"/>
      <c r="O6" s="170"/>
      <c r="P6" s="172"/>
      <c r="Q6" s="2"/>
      <c r="R6" s="174"/>
      <c r="S6" s="2"/>
      <c r="T6" s="168"/>
      <c r="U6" s="170"/>
      <c r="V6" s="170"/>
      <c r="W6" s="170"/>
      <c r="X6" s="170"/>
      <c r="Y6" s="172"/>
      <c r="Z6" s="2"/>
      <c r="AA6" s="168"/>
      <c r="AB6" s="170"/>
      <c r="AC6" s="172"/>
      <c r="AD6" s="1"/>
      <c r="AE6" s="176"/>
      <c r="AF6" s="39"/>
      <c r="AG6" s="168"/>
      <c r="AH6" s="170"/>
      <c r="AI6" s="170"/>
      <c r="AJ6" s="170"/>
      <c r="AK6" s="170"/>
      <c r="AL6" s="172"/>
      <c r="AM6" s="5"/>
      <c r="AN6" s="168"/>
      <c r="AO6" s="170"/>
      <c r="AP6" s="172"/>
      <c r="AQ6" s="2"/>
      <c r="AR6" s="174"/>
      <c r="AS6" s="2"/>
      <c r="AT6" s="168"/>
      <c r="AU6" s="170"/>
      <c r="AV6" s="170"/>
      <c r="AW6" s="170"/>
      <c r="AX6" s="170"/>
      <c r="AY6" s="172"/>
      <c r="AZ6" s="2"/>
      <c r="BA6" s="168"/>
      <c r="BB6" s="170"/>
      <c r="BC6" s="172"/>
      <c r="BD6" s="1"/>
      <c r="BE6" s="176"/>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2">
        <v>53.337230936544202</v>
      </c>
      <c r="H8" s="123">
        <v>62.452462209222197</v>
      </c>
      <c r="I8" s="123">
        <v>67.283911675848302</v>
      </c>
      <c r="J8" s="123">
        <v>67.859301333121905</v>
      </c>
      <c r="K8" s="123">
        <v>66.816988679911802</v>
      </c>
      <c r="L8" s="124">
        <v>63.549943166636503</v>
      </c>
      <c r="M8" s="125"/>
      <c r="N8" s="126">
        <v>76.197906865036899</v>
      </c>
      <c r="O8" s="127">
        <v>80.805430287211095</v>
      </c>
      <c r="P8" s="128">
        <v>78.501668576124004</v>
      </c>
      <c r="Q8" s="125"/>
      <c r="R8" s="129">
        <v>67.821823827018093</v>
      </c>
      <c r="S8" s="130"/>
      <c r="T8" s="122">
        <v>-0.91776189244406203</v>
      </c>
      <c r="U8" s="123">
        <v>1.2602015855066799</v>
      </c>
      <c r="V8" s="123">
        <v>3.3723698287489801</v>
      </c>
      <c r="W8" s="123">
        <v>2.0117859154966902</v>
      </c>
      <c r="X8" s="123">
        <v>-1.4206766345580399</v>
      </c>
      <c r="Y8" s="124">
        <v>0.90621938648998102</v>
      </c>
      <c r="Z8" s="125"/>
      <c r="AA8" s="126">
        <v>-2.5074857520513301</v>
      </c>
      <c r="AB8" s="127">
        <v>-2.2642813245661699</v>
      </c>
      <c r="AC8" s="128">
        <v>-2.3825274915078301</v>
      </c>
      <c r="AD8" s="125"/>
      <c r="AE8" s="129">
        <v>-0.205877194515452</v>
      </c>
      <c r="AF8" s="29"/>
      <c r="AG8" s="122">
        <v>53.276108530084699</v>
      </c>
      <c r="AH8" s="123">
        <v>63.981571268718703</v>
      </c>
      <c r="AI8" s="123">
        <v>69.388826999614906</v>
      </c>
      <c r="AJ8" s="123">
        <v>69.7892872457941</v>
      </c>
      <c r="AK8" s="123">
        <v>66.998677962199196</v>
      </c>
      <c r="AL8" s="124">
        <v>64.686880212065603</v>
      </c>
      <c r="AM8" s="125"/>
      <c r="AN8" s="126">
        <v>73.204298734957703</v>
      </c>
      <c r="AO8" s="127">
        <v>76.877755588160497</v>
      </c>
      <c r="AP8" s="128">
        <v>75.0410275688144</v>
      </c>
      <c r="AQ8" s="125"/>
      <c r="AR8" s="129">
        <v>67.645201318902593</v>
      </c>
      <c r="AS8" s="130"/>
      <c r="AT8" s="122">
        <v>-1.7131635956207101</v>
      </c>
      <c r="AU8" s="123">
        <v>0.54531827405823197</v>
      </c>
      <c r="AV8" s="123">
        <v>1.13409065183064</v>
      </c>
      <c r="AW8" s="123">
        <v>0.58671392370768805</v>
      </c>
      <c r="AX8" s="123">
        <v>-1.2615852712978599</v>
      </c>
      <c r="AY8" s="124">
        <v>-7.8029152763769399E-2</v>
      </c>
      <c r="AZ8" s="125"/>
      <c r="BA8" s="126">
        <v>-2.4608778480042801</v>
      </c>
      <c r="BB8" s="127">
        <v>-2.514007987376</v>
      </c>
      <c r="BC8" s="128">
        <v>-2.4869582876918699</v>
      </c>
      <c r="BD8" s="125"/>
      <c r="BE8" s="129">
        <v>-0.85274206442113099</v>
      </c>
    </row>
    <row r="9" spans="1:57" x14ac:dyDescent="0.25">
      <c r="A9" s="20" t="s">
        <v>18</v>
      </c>
      <c r="B9" s="3" t="str">
        <f>TRIM(A9)</f>
        <v>Virginia</v>
      </c>
      <c r="C9" s="10"/>
      <c r="D9" s="24" t="s">
        <v>16</v>
      </c>
      <c r="E9" s="27" t="s">
        <v>17</v>
      </c>
      <c r="F9" s="3"/>
      <c r="G9" s="131">
        <v>48.970508141405602</v>
      </c>
      <c r="H9" s="125">
        <v>59.266678769743102</v>
      </c>
      <c r="I9" s="125">
        <v>64.329312190510706</v>
      </c>
      <c r="J9" s="125">
        <v>66.139139471262396</v>
      </c>
      <c r="K9" s="125">
        <v>65.130619322770201</v>
      </c>
      <c r="L9" s="132">
        <v>60.767251579138403</v>
      </c>
      <c r="M9" s="125"/>
      <c r="N9" s="133">
        <v>76.360813577147695</v>
      </c>
      <c r="O9" s="134">
        <v>83.593236466986696</v>
      </c>
      <c r="P9" s="135">
        <v>79.977025022067195</v>
      </c>
      <c r="Q9" s="125"/>
      <c r="R9" s="136">
        <v>66.255758277118105</v>
      </c>
      <c r="S9" s="130"/>
      <c r="T9" s="131">
        <v>2.6811261896718999</v>
      </c>
      <c r="U9" s="125">
        <v>4.8710005155004898</v>
      </c>
      <c r="V9" s="125">
        <v>5.0061057395107298</v>
      </c>
      <c r="W9" s="125">
        <v>2.8637600502486298</v>
      </c>
      <c r="X9" s="125">
        <v>8.1526512294747402E-2</v>
      </c>
      <c r="Y9" s="132">
        <v>3.0520670370177299</v>
      </c>
      <c r="Z9" s="125"/>
      <c r="AA9" s="133">
        <v>-5.4104599810348297</v>
      </c>
      <c r="AB9" s="134">
        <v>-3.690060350884</v>
      </c>
      <c r="AC9" s="135">
        <v>-4.5191051771772699</v>
      </c>
      <c r="AD9" s="125"/>
      <c r="AE9" s="136">
        <v>0.30686721293821301</v>
      </c>
      <c r="AF9" s="30"/>
      <c r="AG9" s="131">
        <v>51.250391138369103</v>
      </c>
      <c r="AH9" s="125">
        <v>63.985230615182402</v>
      </c>
      <c r="AI9" s="125">
        <v>70.102791163401903</v>
      </c>
      <c r="AJ9" s="125">
        <v>70.389730270980607</v>
      </c>
      <c r="AK9" s="125">
        <v>66.207522373114699</v>
      </c>
      <c r="AL9" s="132">
        <v>64.387133112209696</v>
      </c>
      <c r="AM9" s="125"/>
      <c r="AN9" s="133">
        <v>72.895675574191102</v>
      </c>
      <c r="AO9" s="134">
        <v>75.977220101382997</v>
      </c>
      <c r="AP9" s="135">
        <v>74.436447837787</v>
      </c>
      <c r="AQ9" s="125"/>
      <c r="AR9" s="136">
        <v>67.258365890946095</v>
      </c>
      <c r="AS9" s="130"/>
      <c r="AT9" s="131">
        <v>4.0198039997010902E-2</v>
      </c>
      <c r="AU9" s="125">
        <v>2.3084920108741498</v>
      </c>
      <c r="AV9" s="125">
        <v>3.4675244942476899</v>
      </c>
      <c r="AW9" s="125">
        <v>2.6241915131304498</v>
      </c>
      <c r="AX9" s="125">
        <v>-0.42778610768131398</v>
      </c>
      <c r="AY9" s="132">
        <v>1.68367352373392</v>
      </c>
      <c r="AZ9" s="125"/>
      <c r="BA9" s="133">
        <v>-1.6081629511394699</v>
      </c>
      <c r="BB9" s="134">
        <v>-1.9678831116967399</v>
      </c>
      <c r="BC9" s="135">
        <v>-1.79207171200066</v>
      </c>
      <c r="BD9" s="125"/>
      <c r="BE9" s="136">
        <v>0.55807430988792495</v>
      </c>
    </row>
    <row r="10" spans="1:57" x14ac:dyDescent="0.25">
      <c r="A10" s="21" t="s">
        <v>19</v>
      </c>
      <c r="B10" s="3" t="str">
        <f t="shared" ref="B10:B45" si="0">TRIM(A10)</f>
        <v>Norfolk/Virginia Beach, VA</v>
      </c>
      <c r="C10" s="3"/>
      <c r="D10" s="24" t="s">
        <v>16</v>
      </c>
      <c r="E10" s="27" t="s">
        <v>17</v>
      </c>
      <c r="F10" s="3"/>
      <c r="G10" s="131">
        <v>47.845195315529502</v>
      </c>
      <c r="H10" s="125">
        <v>52.312504847341003</v>
      </c>
      <c r="I10" s="125">
        <v>56.591091233421999</v>
      </c>
      <c r="J10" s="125">
        <v>56.728109407719501</v>
      </c>
      <c r="K10" s="125">
        <v>55.8723921305033</v>
      </c>
      <c r="L10" s="132">
        <v>53.869858586903099</v>
      </c>
      <c r="M10" s="125"/>
      <c r="N10" s="133">
        <v>72.867816240531496</v>
      </c>
      <c r="O10" s="134">
        <v>80.093585998293705</v>
      </c>
      <c r="P10" s="135">
        <v>76.480701119412601</v>
      </c>
      <c r="Q10" s="125"/>
      <c r="R10" s="136">
        <v>60.330099310477202</v>
      </c>
      <c r="S10" s="130"/>
      <c r="T10" s="131">
        <v>2.4820601680863801</v>
      </c>
      <c r="U10" s="125">
        <v>3.3443802457634</v>
      </c>
      <c r="V10" s="125">
        <v>4.2481749194229801</v>
      </c>
      <c r="W10" s="125">
        <v>-0.66635052900000902</v>
      </c>
      <c r="X10" s="125">
        <v>-7.0446541559321396</v>
      </c>
      <c r="Y10" s="132">
        <v>0.20872605850305001</v>
      </c>
      <c r="Z10" s="125"/>
      <c r="AA10" s="133">
        <v>-4.1256203668724298</v>
      </c>
      <c r="AB10" s="134">
        <v>-1.85144512185404</v>
      </c>
      <c r="AC10" s="135">
        <v>-2.9481232877447598</v>
      </c>
      <c r="AD10" s="125"/>
      <c r="AE10" s="136">
        <v>-0.96694823867338997</v>
      </c>
      <c r="AF10" s="30"/>
      <c r="AG10" s="131">
        <v>50.9598006816069</v>
      </c>
      <c r="AH10" s="125">
        <v>58.7066250129092</v>
      </c>
      <c r="AI10" s="125">
        <v>63.838686357533803</v>
      </c>
      <c r="AJ10" s="125">
        <v>63.632784261076097</v>
      </c>
      <c r="AK10" s="125">
        <v>61.034157802333901</v>
      </c>
      <c r="AL10" s="132">
        <v>59.634410823091997</v>
      </c>
      <c r="AM10" s="125"/>
      <c r="AN10" s="133">
        <v>71.202752246204597</v>
      </c>
      <c r="AO10" s="134">
        <v>74.647578229887401</v>
      </c>
      <c r="AP10" s="135">
        <v>72.925165238046006</v>
      </c>
      <c r="AQ10" s="125"/>
      <c r="AR10" s="136">
        <v>63.431769227364597</v>
      </c>
      <c r="AS10" s="130"/>
      <c r="AT10" s="131">
        <v>-1.9606608455464101</v>
      </c>
      <c r="AU10" s="125">
        <v>3.4046397092316098E-2</v>
      </c>
      <c r="AV10" s="125">
        <v>1.4814615886825</v>
      </c>
      <c r="AW10" s="125">
        <v>0.72861947972906205</v>
      </c>
      <c r="AX10" s="125">
        <v>-1.84431370849841</v>
      </c>
      <c r="AY10" s="132">
        <v>-0.25083541651408198</v>
      </c>
      <c r="AZ10" s="125"/>
      <c r="BA10" s="133">
        <v>-0.786145203639529</v>
      </c>
      <c r="BB10" s="134">
        <v>-1.85103057784339</v>
      </c>
      <c r="BC10" s="135">
        <v>-1.3340344717169801</v>
      </c>
      <c r="BD10" s="125"/>
      <c r="BE10" s="136">
        <v>-0.61044303230136099</v>
      </c>
    </row>
    <row r="11" spans="1:57" x14ac:dyDescent="0.25">
      <c r="A11" s="21" t="s">
        <v>20</v>
      </c>
      <c r="B11" s="2" t="s">
        <v>71</v>
      </c>
      <c r="C11" s="3"/>
      <c r="D11" s="24" t="s">
        <v>16</v>
      </c>
      <c r="E11" s="27" t="s">
        <v>17</v>
      </c>
      <c r="F11" s="3"/>
      <c r="G11" s="131">
        <v>47.177687969090002</v>
      </c>
      <c r="H11" s="125">
        <v>58.626815295110298</v>
      </c>
      <c r="I11" s="125">
        <v>65.4705333747834</v>
      </c>
      <c r="J11" s="125">
        <v>64.733312608251495</v>
      </c>
      <c r="K11" s="125">
        <v>60.452102855620097</v>
      </c>
      <c r="L11" s="132">
        <v>59.2920904205711</v>
      </c>
      <c r="M11" s="125"/>
      <c r="N11" s="133">
        <v>70.990806945863099</v>
      </c>
      <c r="O11" s="134">
        <v>77.719056712705907</v>
      </c>
      <c r="P11" s="135">
        <v>74.354931829284496</v>
      </c>
      <c r="Q11" s="125"/>
      <c r="R11" s="136">
        <v>63.5957593944892</v>
      </c>
      <c r="S11" s="130"/>
      <c r="T11" s="131">
        <v>-4.9889644690720196</v>
      </c>
      <c r="U11" s="125">
        <v>-5.1944920198780498</v>
      </c>
      <c r="V11" s="125">
        <v>2.6804710655470099</v>
      </c>
      <c r="W11" s="125">
        <v>-0.77011923576442898</v>
      </c>
      <c r="X11" s="125">
        <v>-4.6810480233151699</v>
      </c>
      <c r="Y11" s="132">
        <v>-2.45187406367753</v>
      </c>
      <c r="Z11" s="125"/>
      <c r="AA11" s="133">
        <v>-12.753009813642301</v>
      </c>
      <c r="AB11" s="134">
        <v>-12.147782919625801</v>
      </c>
      <c r="AC11" s="135">
        <v>-12.4377488811443</v>
      </c>
      <c r="AD11" s="125"/>
      <c r="AE11" s="136">
        <v>-6.0317177615426099</v>
      </c>
      <c r="AF11" s="30"/>
      <c r="AG11" s="131">
        <v>49.039614513478703</v>
      </c>
      <c r="AH11" s="125">
        <v>62.7792334680463</v>
      </c>
      <c r="AI11" s="125">
        <v>69.424212816982703</v>
      </c>
      <c r="AJ11" s="125">
        <v>68.786916551938504</v>
      </c>
      <c r="AK11" s="125">
        <v>63.397655105031703</v>
      </c>
      <c r="AL11" s="132">
        <v>62.685526491095601</v>
      </c>
      <c r="AM11" s="125"/>
      <c r="AN11" s="133">
        <v>69.060043522671705</v>
      </c>
      <c r="AO11" s="134">
        <v>73.343473819780598</v>
      </c>
      <c r="AP11" s="135">
        <v>71.201758671226102</v>
      </c>
      <c r="AQ11" s="125"/>
      <c r="AR11" s="136">
        <v>65.118735685418599</v>
      </c>
      <c r="AS11" s="130"/>
      <c r="AT11" s="131">
        <v>-5.5765282586030303</v>
      </c>
      <c r="AU11" s="125">
        <v>-3.36893252130962</v>
      </c>
      <c r="AV11" s="125">
        <v>-0.464456586971636</v>
      </c>
      <c r="AW11" s="125">
        <v>-1.25763348944678</v>
      </c>
      <c r="AX11" s="125">
        <v>-2.6470276054437498</v>
      </c>
      <c r="AY11" s="132">
        <v>-2.4915599316000301</v>
      </c>
      <c r="AZ11" s="125"/>
      <c r="BA11" s="133">
        <v>-4.5967604771608901</v>
      </c>
      <c r="BB11" s="134">
        <v>-4.2580271267033698</v>
      </c>
      <c r="BC11" s="135">
        <v>-4.4225992160975904</v>
      </c>
      <c r="BD11" s="125"/>
      <c r="BE11" s="136">
        <v>-3.1031525810325999</v>
      </c>
    </row>
    <row r="12" spans="1:57" x14ac:dyDescent="0.25">
      <c r="A12" s="21" t="s">
        <v>21</v>
      </c>
      <c r="B12" s="3" t="str">
        <f t="shared" si="0"/>
        <v>Virginia Area</v>
      </c>
      <c r="C12" s="3"/>
      <c r="D12" s="24" t="s">
        <v>16</v>
      </c>
      <c r="E12" s="27" t="s">
        <v>17</v>
      </c>
      <c r="F12" s="3"/>
      <c r="G12" s="131">
        <v>48.164609432571801</v>
      </c>
      <c r="H12" s="125">
        <v>59.725036845983702</v>
      </c>
      <c r="I12" s="125">
        <v>61.852892409727303</v>
      </c>
      <c r="J12" s="125">
        <v>66.398765659543102</v>
      </c>
      <c r="K12" s="125">
        <v>71.474299926308007</v>
      </c>
      <c r="L12" s="132">
        <v>61.5231208548268</v>
      </c>
      <c r="M12" s="125"/>
      <c r="N12" s="133">
        <v>78.972457627118601</v>
      </c>
      <c r="O12" s="134">
        <v>83.212048636698498</v>
      </c>
      <c r="P12" s="135">
        <v>81.092253131908606</v>
      </c>
      <c r="Q12" s="125"/>
      <c r="R12" s="136">
        <v>67.114301505421594</v>
      </c>
      <c r="S12" s="130"/>
      <c r="T12" s="131">
        <v>6.3830561677975002</v>
      </c>
      <c r="U12" s="125">
        <v>8.2955337226577992</v>
      </c>
      <c r="V12" s="125">
        <v>1.88863408583878</v>
      </c>
      <c r="W12" s="125">
        <v>2.0142760806996498</v>
      </c>
      <c r="X12" s="125">
        <v>4.8267147241650701</v>
      </c>
      <c r="Y12" s="132">
        <v>4.4882422641274102</v>
      </c>
      <c r="Z12" s="125"/>
      <c r="AA12" s="133">
        <v>-3.3782341230044999</v>
      </c>
      <c r="AB12" s="134">
        <v>-0.195305749438414</v>
      </c>
      <c r="AC12" s="135">
        <v>-1.77094985881072</v>
      </c>
      <c r="AD12" s="125"/>
      <c r="AE12" s="136">
        <v>2.2392283156035999</v>
      </c>
      <c r="AF12" s="30"/>
      <c r="AG12" s="131">
        <v>46.554324797347</v>
      </c>
      <c r="AH12" s="125">
        <v>58.626565954310898</v>
      </c>
      <c r="AI12" s="125">
        <v>62.185657700810602</v>
      </c>
      <c r="AJ12" s="125">
        <v>63.9916866249078</v>
      </c>
      <c r="AK12" s="125">
        <v>65.268054532055999</v>
      </c>
      <c r="AL12" s="132">
        <v>59.325257921886497</v>
      </c>
      <c r="AM12" s="125"/>
      <c r="AN12" s="133">
        <v>75.296495025792098</v>
      </c>
      <c r="AO12" s="134">
        <v>77.981646094325697</v>
      </c>
      <c r="AP12" s="135">
        <v>76.639070560058897</v>
      </c>
      <c r="AQ12" s="125"/>
      <c r="AR12" s="136">
        <v>64.272061532792904</v>
      </c>
      <c r="AS12" s="130"/>
      <c r="AT12" s="131">
        <v>1.96968198178002</v>
      </c>
      <c r="AU12" s="125">
        <v>3.53491248283665</v>
      </c>
      <c r="AV12" s="125">
        <v>1.52289243765959</v>
      </c>
      <c r="AW12" s="125">
        <v>0.10263975004166399</v>
      </c>
      <c r="AX12" s="125">
        <v>-1.9191890274172001</v>
      </c>
      <c r="AY12" s="132">
        <v>0.89189295574443905</v>
      </c>
      <c r="AZ12" s="125"/>
      <c r="BA12" s="133">
        <v>-0.75152927809487502</v>
      </c>
      <c r="BB12" s="134">
        <v>0.375393490148618</v>
      </c>
      <c r="BC12" s="135">
        <v>-0.18091648191271201</v>
      </c>
      <c r="BD12" s="125"/>
      <c r="BE12" s="136">
        <v>0.52605861367973095</v>
      </c>
    </row>
    <row r="13" spans="1:57" x14ac:dyDescent="0.25">
      <c r="A13" s="34" t="s">
        <v>22</v>
      </c>
      <c r="B13" s="2" t="s">
        <v>87</v>
      </c>
      <c r="C13" s="3"/>
      <c r="D13" s="24" t="s">
        <v>16</v>
      </c>
      <c r="E13" s="27" t="s">
        <v>17</v>
      </c>
      <c r="F13" s="3"/>
      <c r="G13" s="131">
        <v>54.607366840385097</v>
      </c>
      <c r="H13" s="125">
        <v>66.283013868032796</v>
      </c>
      <c r="I13" s="125">
        <v>71.930924829961995</v>
      </c>
      <c r="J13" s="125">
        <v>73.627771398286299</v>
      </c>
      <c r="K13" s="125">
        <v>70.729617524953596</v>
      </c>
      <c r="L13" s="132">
        <v>67.435738892323897</v>
      </c>
      <c r="M13" s="125"/>
      <c r="N13" s="133">
        <v>77.977210493772603</v>
      </c>
      <c r="O13" s="134">
        <v>87.234343255896107</v>
      </c>
      <c r="P13" s="135">
        <v>82.605776874834305</v>
      </c>
      <c r="Q13" s="125"/>
      <c r="R13" s="136">
        <v>71.770035458755501</v>
      </c>
      <c r="S13" s="130"/>
      <c r="T13" s="131">
        <v>10.7835454460074</v>
      </c>
      <c r="U13" s="125">
        <v>14.8060596391087</v>
      </c>
      <c r="V13" s="125">
        <v>13.9585102700338</v>
      </c>
      <c r="W13" s="125">
        <v>11.7454863916688</v>
      </c>
      <c r="X13" s="125">
        <v>4.1281841968458002</v>
      </c>
      <c r="Y13" s="132">
        <v>10.9281553157739</v>
      </c>
      <c r="Z13" s="125"/>
      <c r="AA13" s="133">
        <v>-5.9921406687592</v>
      </c>
      <c r="AB13" s="134">
        <v>-5.1423711643796102</v>
      </c>
      <c r="AC13" s="135">
        <v>-5.5453549551132104</v>
      </c>
      <c r="AD13" s="125"/>
      <c r="AE13" s="136">
        <v>4.9111067863204898</v>
      </c>
      <c r="AF13" s="30"/>
      <c r="AG13" s="131">
        <v>57.800868212119603</v>
      </c>
      <c r="AH13" s="125">
        <v>73.930485715864506</v>
      </c>
      <c r="AI13" s="125">
        <v>83.158755594849893</v>
      </c>
      <c r="AJ13" s="125">
        <v>82.504282477758693</v>
      </c>
      <c r="AK13" s="125">
        <v>73.958027119917702</v>
      </c>
      <c r="AL13" s="132">
        <v>74.270489723420397</v>
      </c>
      <c r="AM13" s="125"/>
      <c r="AN13" s="133">
        <v>74.508937155891303</v>
      </c>
      <c r="AO13" s="134">
        <v>77.702973010606996</v>
      </c>
      <c r="AP13" s="135">
        <v>76.1059550832491</v>
      </c>
      <c r="AQ13" s="125"/>
      <c r="AR13" s="136">
        <v>74.794916842647595</v>
      </c>
      <c r="AS13" s="130"/>
      <c r="AT13" s="131">
        <v>5.9661956475544304</v>
      </c>
      <c r="AU13" s="125">
        <v>9.0597755224054701</v>
      </c>
      <c r="AV13" s="125">
        <v>9.5143109672412098</v>
      </c>
      <c r="AW13" s="125">
        <v>8.2751366086205707</v>
      </c>
      <c r="AX13" s="125">
        <v>4.2593116239734501</v>
      </c>
      <c r="AY13" s="132">
        <v>7.5121908096088896</v>
      </c>
      <c r="AZ13" s="125"/>
      <c r="BA13" s="133">
        <v>-0.17973616104086801</v>
      </c>
      <c r="BB13" s="134">
        <v>-1.31727965602665</v>
      </c>
      <c r="BC13" s="135">
        <v>-0.76448634027711904</v>
      </c>
      <c r="BD13" s="125"/>
      <c r="BE13" s="136">
        <v>4.9663341134171901</v>
      </c>
    </row>
    <row r="14" spans="1:57" x14ac:dyDescent="0.25">
      <c r="A14" s="21" t="s">
        <v>23</v>
      </c>
      <c r="B14" s="3" t="str">
        <f t="shared" si="0"/>
        <v>Arlington, VA</v>
      </c>
      <c r="C14" s="3"/>
      <c r="D14" s="24" t="s">
        <v>16</v>
      </c>
      <c r="E14" s="27" t="s">
        <v>17</v>
      </c>
      <c r="F14" s="3"/>
      <c r="G14" s="131">
        <v>51.078097596203399</v>
      </c>
      <c r="H14" s="125">
        <v>67.450737645723706</v>
      </c>
      <c r="I14" s="125">
        <v>75.343031053337398</v>
      </c>
      <c r="J14" s="125">
        <v>78.262663777984102</v>
      </c>
      <c r="K14" s="125">
        <v>67.285670071185294</v>
      </c>
      <c r="L14" s="132">
        <v>67.884040028886801</v>
      </c>
      <c r="M14" s="125"/>
      <c r="N14" s="133">
        <v>73.9193232229443</v>
      </c>
      <c r="O14" s="134">
        <v>88.342102548230599</v>
      </c>
      <c r="P14" s="135">
        <v>81.130712885587499</v>
      </c>
      <c r="Q14" s="125"/>
      <c r="R14" s="136">
        <v>71.668803702229795</v>
      </c>
      <c r="S14" s="130"/>
      <c r="T14" s="131">
        <v>10.711091234347</v>
      </c>
      <c r="U14" s="125">
        <v>6.6731930168053504</v>
      </c>
      <c r="V14" s="125">
        <v>4.5077275329135604</v>
      </c>
      <c r="W14" s="125">
        <v>6.8751761059453296</v>
      </c>
      <c r="X14" s="125">
        <v>-4.7744196233026699</v>
      </c>
      <c r="Y14" s="132">
        <v>4.3252156265854804</v>
      </c>
      <c r="Z14" s="125"/>
      <c r="AA14" s="133">
        <v>-7.08079367137855</v>
      </c>
      <c r="AB14" s="134">
        <v>-5.5273609885260298</v>
      </c>
      <c r="AC14" s="135">
        <v>-6.2414307004470899</v>
      </c>
      <c r="AD14" s="125"/>
      <c r="AE14" s="136">
        <v>0.65616526256960095</v>
      </c>
      <c r="AF14" s="30"/>
      <c r="AG14" s="131">
        <v>58.1347364077169</v>
      </c>
      <c r="AH14" s="125">
        <v>81.744557928401903</v>
      </c>
      <c r="AI14" s="125">
        <v>89.830289899927706</v>
      </c>
      <c r="AJ14" s="125">
        <v>90.049520272361406</v>
      </c>
      <c r="AK14" s="125">
        <v>77.537913958526701</v>
      </c>
      <c r="AL14" s="132">
        <v>79.459403693386903</v>
      </c>
      <c r="AM14" s="125"/>
      <c r="AN14" s="133">
        <v>75.381718766119803</v>
      </c>
      <c r="AO14" s="134">
        <v>75.864025585473996</v>
      </c>
      <c r="AP14" s="135">
        <v>75.6228721757969</v>
      </c>
      <c r="AQ14" s="125"/>
      <c r="AR14" s="136">
        <v>78.363251831218406</v>
      </c>
      <c r="AS14" s="130"/>
      <c r="AT14" s="131">
        <v>3.39764728497431</v>
      </c>
      <c r="AU14" s="125">
        <v>5.0989721030143897</v>
      </c>
      <c r="AV14" s="125">
        <v>4.7706061922108303</v>
      </c>
      <c r="AW14" s="125">
        <v>4.7175659558557399</v>
      </c>
      <c r="AX14" s="125">
        <v>0.93159104211634702</v>
      </c>
      <c r="AY14" s="132">
        <v>3.8527407518558898</v>
      </c>
      <c r="AZ14" s="125"/>
      <c r="BA14" s="133">
        <v>2.4807870124111799</v>
      </c>
      <c r="BB14" s="134">
        <v>0.234016236421352</v>
      </c>
      <c r="BC14" s="135">
        <v>1.3388668294072601</v>
      </c>
      <c r="BD14" s="125"/>
      <c r="BE14" s="136">
        <v>3.1481456544772102</v>
      </c>
    </row>
    <row r="15" spans="1:57" x14ac:dyDescent="0.25">
      <c r="A15" s="21" t="s">
        <v>24</v>
      </c>
      <c r="B15" s="3" t="str">
        <f t="shared" si="0"/>
        <v>Suburban Virginia Area</v>
      </c>
      <c r="C15" s="3"/>
      <c r="D15" s="24" t="s">
        <v>16</v>
      </c>
      <c r="E15" s="27" t="s">
        <v>17</v>
      </c>
      <c r="F15" s="3"/>
      <c r="G15" s="131">
        <v>52.072636192861602</v>
      </c>
      <c r="H15" s="125">
        <v>63.306199123356201</v>
      </c>
      <c r="I15" s="125">
        <v>64.270507201001806</v>
      </c>
      <c r="J15" s="125">
        <v>65.923606762679995</v>
      </c>
      <c r="K15" s="125">
        <v>64.909204758922897</v>
      </c>
      <c r="L15" s="132">
        <v>62.096430807764499</v>
      </c>
      <c r="M15" s="125"/>
      <c r="N15" s="133">
        <v>80.601127113337498</v>
      </c>
      <c r="O15" s="134">
        <v>88.202880400751397</v>
      </c>
      <c r="P15" s="135">
        <v>84.402003757044398</v>
      </c>
      <c r="Q15" s="125"/>
      <c r="R15" s="136">
        <v>68.469451650415905</v>
      </c>
      <c r="S15" s="130"/>
      <c r="T15" s="131">
        <v>-2.4864876894581198</v>
      </c>
      <c r="U15" s="125">
        <v>1.9200497460516199</v>
      </c>
      <c r="V15" s="125">
        <v>1.4298564971563501</v>
      </c>
      <c r="W15" s="125">
        <v>-4.8560520783482897</v>
      </c>
      <c r="X15" s="125">
        <v>-4.6380399031877202</v>
      </c>
      <c r="Y15" s="132">
        <v>-1.8185240820218</v>
      </c>
      <c r="Z15" s="125"/>
      <c r="AA15" s="133">
        <v>-7.00384222407724</v>
      </c>
      <c r="AB15" s="134">
        <v>-3.8176492337368999</v>
      </c>
      <c r="AC15" s="135">
        <v>-5.3658010430043097</v>
      </c>
      <c r="AD15" s="125"/>
      <c r="AE15" s="136">
        <v>-3.09781239533427</v>
      </c>
      <c r="AF15" s="30"/>
      <c r="AG15" s="131">
        <v>50.432060112711298</v>
      </c>
      <c r="AH15" s="125">
        <v>65.150281778334303</v>
      </c>
      <c r="AI15" s="125">
        <v>71.296180338133993</v>
      </c>
      <c r="AJ15" s="125">
        <v>69.984345648090098</v>
      </c>
      <c r="AK15" s="125">
        <v>65.613650594865305</v>
      </c>
      <c r="AL15" s="132">
        <v>64.495303694426994</v>
      </c>
      <c r="AM15" s="125"/>
      <c r="AN15" s="133">
        <v>74.088916718847798</v>
      </c>
      <c r="AO15" s="134">
        <v>79.023168440826495</v>
      </c>
      <c r="AP15" s="135">
        <v>76.556042579837097</v>
      </c>
      <c r="AQ15" s="125"/>
      <c r="AR15" s="136">
        <v>67.941229090258503</v>
      </c>
      <c r="AS15" s="130"/>
      <c r="AT15" s="131">
        <v>-7.4952256652186104</v>
      </c>
      <c r="AU15" s="125">
        <v>-0.89776154665304997</v>
      </c>
      <c r="AV15" s="125">
        <v>2.6688615873952002</v>
      </c>
      <c r="AW15" s="125">
        <v>-1.0839559045943901</v>
      </c>
      <c r="AX15" s="125">
        <v>-5.4701315614109403</v>
      </c>
      <c r="AY15" s="132">
        <v>-2.2393781721863499</v>
      </c>
      <c r="AZ15" s="125"/>
      <c r="BA15" s="133">
        <v>-7.5964465561576704</v>
      </c>
      <c r="BB15" s="134">
        <v>-6.4818552822956104</v>
      </c>
      <c r="BC15" s="135">
        <v>-7.0245294202178004</v>
      </c>
      <c r="BD15" s="125"/>
      <c r="BE15" s="136">
        <v>-3.8328055048120802</v>
      </c>
    </row>
    <row r="16" spans="1:57" x14ac:dyDescent="0.25">
      <c r="A16" s="21" t="s">
        <v>25</v>
      </c>
      <c r="B16" s="3" t="str">
        <f t="shared" si="0"/>
        <v>Alexandria, VA</v>
      </c>
      <c r="C16" s="3"/>
      <c r="D16" s="24" t="s">
        <v>16</v>
      </c>
      <c r="E16" s="27" t="s">
        <v>17</v>
      </c>
      <c r="F16" s="3"/>
      <c r="G16" s="131">
        <v>45.907143684149503</v>
      </c>
      <c r="H16" s="125">
        <v>54.857010536065701</v>
      </c>
      <c r="I16" s="125">
        <v>66.574041912701105</v>
      </c>
      <c r="J16" s="125">
        <v>68.032881787657701</v>
      </c>
      <c r="K16" s="125">
        <v>70.661109181428699</v>
      </c>
      <c r="L16" s="132">
        <v>61.206437420400597</v>
      </c>
      <c r="M16" s="125"/>
      <c r="N16" s="133">
        <v>79.309945582956999</v>
      </c>
      <c r="O16" s="134">
        <v>88.560842885260996</v>
      </c>
      <c r="P16" s="135">
        <v>83.935394234108998</v>
      </c>
      <c r="Q16" s="125"/>
      <c r="R16" s="136">
        <v>67.700425081460097</v>
      </c>
      <c r="S16" s="130"/>
      <c r="T16" s="131">
        <v>-9.6690153309311206</v>
      </c>
      <c r="U16" s="125">
        <v>-0.513958449482805</v>
      </c>
      <c r="V16" s="125">
        <v>13.578613121059799</v>
      </c>
      <c r="W16" s="125">
        <v>9.7616315115138601</v>
      </c>
      <c r="X16" s="125">
        <v>11.142796474027101</v>
      </c>
      <c r="Y16" s="132">
        <v>5.4790017801432596</v>
      </c>
      <c r="Z16" s="125"/>
      <c r="AA16" s="133">
        <v>-4.4414648488643698</v>
      </c>
      <c r="AB16" s="134">
        <v>-5.7534096989066503</v>
      </c>
      <c r="AC16" s="135">
        <v>-5.1381047413323504</v>
      </c>
      <c r="AD16" s="125"/>
      <c r="AE16" s="136">
        <v>1.4566451838527099</v>
      </c>
      <c r="AF16" s="30"/>
      <c r="AG16" s="131">
        <v>58.414379993053103</v>
      </c>
      <c r="AH16" s="125">
        <v>72.652541391686896</v>
      </c>
      <c r="AI16" s="125">
        <v>83.770406391107997</v>
      </c>
      <c r="AJ16" s="125">
        <v>82.667592914206296</v>
      </c>
      <c r="AK16" s="125">
        <v>73.208289915479895</v>
      </c>
      <c r="AL16" s="132">
        <v>74.142642121106803</v>
      </c>
      <c r="AM16" s="125"/>
      <c r="AN16" s="133">
        <v>71.801551464628901</v>
      </c>
      <c r="AO16" s="134">
        <v>75.327081162440606</v>
      </c>
      <c r="AP16" s="135">
        <v>73.564316313534704</v>
      </c>
      <c r="AQ16" s="125"/>
      <c r="AR16" s="136">
        <v>73.977406176086205</v>
      </c>
      <c r="AS16" s="130"/>
      <c r="AT16" s="131">
        <v>-1.2691539118872499</v>
      </c>
      <c r="AU16" s="125">
        <v>5.1215009436124301</v>
      </c>
      <c r="AV16" s="125">
        <v>10.155921657154</v>
      </c>
      <c r="AW16" s="125">
        <v>9.2184327701603408</v>
      </c>
      <c r="AX16" s="125">
        <v>6.2824389461789103</v>
      </c>
      <c r="AY16" s="132">
        <v>6.2531038727513399</v>
      </c>
      <c r="AZ16" s="125"/>
      <c r="BA16" s="133">
        <v>-5.0031110660041698</v>
      </c>
      <c r="BB16" s="134">
        <v>-8.0539157459475099</v>
      </c>
      <c r="BC16" s="135">
        <v>-6.5899351365193901</v>
      </c>
      <c r="BD16" s="125"/>
      <c r="BE16" s="136">
        <v>2.2585010080725398</v>
      </c>
    </row>
    <row r="17" spans="1:57" x14ac:dyDescent="0.25">
      <c r="A17" s="21" t="s">
        <v>26</v>
      </c>
      <c r="B17" s="3" t="str">
        <f t="shared" si="0"/>
        <v>Fairfax/Tysons Corner, VA</v>
      </c>
      <c r="C17" s="3"/>
      <c r="D17" s="24" t="s">
        <v>16</v>
      </c>
      <c r="E17" s="27" t="s">
        <v>17</v>
      </c>
      <c r="F17" s="3"/>
      <c r="G17" s="131">
        <v>50.063547082611201</v>
      </c>
      <c r="H17" s="125">
        <v>71.5771230502599</v>
      </c>
      <c r="I17" s="125">
        <v>82.391681109185399</v>
      </c>
      <c r="J17" s="125">
        <v>85.938763720392799</v>
      </c>
      <c r="K17" s="125">
        <v>70.040439052570704</v>
      </c>
      <c r="L17" s="132">
        <v>72.002310803003994</v>
      </c>
      <c r="M17" s="125"/>
      <c r="N17" s="133">
        <v>76.938186019641805</v>
      </c>
      <c r="O17" s="134">
        <v>88.665511265164596</v>
      </c>
      <c r="P17" s="135">
        <v>82.801848642403201</v>
      </c>
      <c r="Q17" s="125"/>
      <c r="R17" s="136">
        <v>75.087893042832306</v>
      </c>
      <c r="S17" s="130"/>
      <c r="T17" s="131">
        <v>11.576084587411099</v>
      </c>
      <c r="U17" s="125">
        <v>24.608413372952999</v>
      </c>
      <c r="V17" s="125">
        <v>27.597997193788601</v>
      </c>
      <c r="W17" s="125">
        <v>35.5164105751238</v>
      </c>
      <c r="X17" s="125">
        <v>18.177024675559998</v>
      </c>
      <c r="Y17" s="132">
        <v>24.328185021189299</v>
      </c>
      <c r="Z17" s="125"/>
      <c r="AA17" s="133">
        <v>-3.6016994622874798</v>
      </c>
      <c r="AB17" s="134">
        <v>-2.1161711329589399</v>
      </c>
      <c r="AC17" s="135">
        <v>-2.8119899428512598</v>
      </c>
      <c r="AD17" s="125"/>
      <c r="AE17" s="136">
        <v>14.2739451010852</v>
      </c>
      <c r="AF17" s="30"/>
      <c r="AG17" s="131">
        <v>54.647602541883302</v>
      </c>
      <c r="AH17" s="125">
        <v>76.083188908145502</v>
      </c>
      <c r="AI17" s="125">
        <v>87.593876372039205</v>
      </c>
      <c r="AJ17" s="125">
        <v>87.247255921432597</v>
      </c>
      <c r="AK17" s="125">
        <v>70.4072790294627</v>
      </c>
      <c r="AL17" s="132">
        <v>75.195840554592706</v>
      </c>
      <c r="AM17" s="125"/>
      <c r="AN17" s="133">
        <v>70.667244367417595</v>
      </c>
      <c r="AO17" s="134">
        <v>75.999422299248906</v>
      </c>
      <c r="AP17" s="135">
        <v>73.3333333333333</v>
      </c>
      <c r="AQ17" s="125"/>
      <c r="AR17" s="136">
        <v>74.663695634232795</v>
      </c>
      <c r="AS17" s="130"/>
      <c r="AT17" s="131">
        <v>12.976672813535099</v>
      </c>
      <c r="AU17" s="125">
        <v>17.828188405707198</v>
      </c>
      <c r="AV17" s="125">
        <v>17.438693384504099</v>
      </c>
      <c r="AW17" s="125">
        <v>20.574537327383901</v>
      </c>
      <c r="AX17" s="125">
        <v>13.148485184952699</v>
      </c>
      <c r="AY17" s="132">
        <v>16.7223848971678</v>
      </c>
      <c r="AZ17" s="125"/>
      <c r="BA17" s="133">
        <v>2.5108884474931998</v>
      </c>
      <c r="BB17" s="134">
        <v>1.8780158119042301</v>
      </c>
      <c r="BC17" s="135">
        <v>2.18196943471668</v>
      </c>
      <c r="BD17" s="125"/>
      <c r="BE17" s="136">
        <v>12.2403477689063</v>
      </c>
    </row>
    <row r="18" spans="1:57" x14ac:dyDescent="0.25">
      <c r="A18" s="21" t="s">
        <v>27</v>
      </c>
      <c r="B18" s="3" t="str">
        <f t="shared" si="0"/>
        <v>I-95 Fredericksburg, VA</v>
      </c>
      <c r="C18" s="3"/>
      <c r="D18" s="24" t="s">
        <v>16</v>
      </c>
      <c r="E18" s="27" t="s">
        <v>17</v>
      </c>
      <c r="F18" s="3"/>
      <c r="G18" s="131">
        <v>49.639863029873602</v>
      </c>
      <c r="H18" s="125">
        <v>53.926083362852701</v>
      </c>
      <c r="I18" s="125">
        <v>56.830794662888103</v>
      </c>
      <c r="J18" s="125">
        <v>58.826307710473401</v>
      </c>
      <c r="K18" s="125">
        <v>62.392254103199903</v>
      </c>
      <c r="L18" s="132">
        <v>56.323060573857497</v>
      </c>
      <c r="M18" s="125"/>
      <c r="N18" s="133">
        <v>77.706931160703704</v>
      </c>
      <c r="O18" s="134">
        <v>86.161294131538497</v>
      </c>
      <c r="P18" s="135">
        <v>81.934112646121093</v>
      </c>
      <c r="Q18" s="125"/>
      <c r="R18" s="136">
        <v>63.6405040230757</v>
      </c>
      <c r="S18" s="130"/>
      <c r="T18" s="131">
        <v>-4.5626179152185697</v>
      </c>
      <c r="U18" s="125">
        <v>-4.7336483010590902</v>
      </c>
      <c r="V18" s="125">
        <v>-2.9701023825230801</v>
      </c>
      <c r="W18" s="125">
        <v>-6.4552331289844496</v>
      </c>
      <c r="X18" s="125">
        <v>-1.01240389364191</v>
      </c>
      <c r="Y18" s="132">
        <v>-3.9200299143110202</v>
      </c>
      <c r="Z18" s="125"/>
      <c r="AA18" s="133">
        <v>-5.5032687028439904</v>
      </c>
      <c r="AB18" s="134">
        <v>-5.4380081868972301</v>
      </c>
      <c r="AC18" s="135">
        <v>-5.4689662037103002</v>
      </c>
      <c r="AD18" s="125"/>
      <c r="AE18" s="136">
        <v>-4.4956624640655498</v>
      </c>
      <c r="AF18" s="30"/>
      <c r="AG18" s="131">
        <v>54.374778604321598</v>
      </c>
      <c r="AH18" s="125">
        <v>61.046168378793197</v>
      </c>
      <c r="AI18" s="125">
        <v>65.716141220923305</v>
      </c>
      <c r="AJ18" s="125">
        <v>67.676230959971605</v>
      </c>
      <c r="AK18" s="125">
        <v>67.035659463927203</v>
      </c>
      <c r="AL18" s="132">
        <v>63.169795725587399</v>
      </c>
      <c r="AM18" s="125"/>
      <c r="AN18" s="133">
        <v>73.281969535954602</v>
      </c>
      <c r="AO18" s="134">
        <v>74.397803754870694</v>
      </c>
      <c r="AP18" s="135">
        <v>73.839886645412605</v>
      </c>
      <c r="AQ18" s="125"/>
      <c r="AR18" s="136">
        <v>66.218393131251702</v>
      </c>
      <c r="AS18" s="130"/>
      <c r="AT18" s="131">
        <v>-3.75652585844839</v>
      </c>
      <c r="AU18" s="125">
        <v>-3.28673486671082</v>
      </c>
      <c r="AV18" s="125">
        <v>0.115895247228033</v>
      </c>
      <c r="AW18" s="125">
        <v>-0.63852543245289695</v>
      </c>
      <c r="AX18" s="125">
        <v>-0.38906843762482801</v>
      </c>
      <c r="AY18" s="132">
        <v>-1.5023728334793001</v>
      </c>
      <c r="AZ18" s="125"/>
      <c r="BA18" s="133">
        <v>-3.7791763114343602</v>
      </c>
      <c r="BB18" s="134">
        <v>-5.8530023337669403</v>
      </c>
      <c r="BC18" s="135">
        <v>-4.8352183299139897</v>
      </c>
      <c r="BD18" s="125"/>
      <c r="BE18" s="136">
        <v>-2.5892739751990601</v>
      </c>
    </row>
    <row r="19" spans="1:57" x14ac:dyDescent="0.25">
      <c r="A19" s="21" t="s">
        <v>28</v>
      </c>
      <c r="B19" s="3" t="str">
        <f t="shared" si="0"/>
        <v>Dulles Airport Area, VA</v>
      </c>
      <c r="C19" s="3"/>
      <c r="D19" s="24" t="s">
        <v>16</v>
      </c>
      <c r="E19" s="27" t="s">
        <v>17</v>
      </c>
      <c r="F19" s="3"/>
      <c r="G19" s="131">
        <v>57.844811231265403</v>
      </c>
      <c r="H19" s="125">
        <v>72.832479605387903</v>
      </c>
      <c r="I19" s="125">
        <v>80.867008157844793</v>
      </c>
      <c r="J19" s="125">
        <v>80.060709542781197</v>
      </c>
      <c r="K19" s="125">
        <v>73.0032251944602</v>
      </c>
      <c r="L19" s="132">
        <v>72.921646746347903</v>
      </c>
      <c r="M19" s="125"/>
      <c r="N19" s="133">
        <v>84.822614304685999</v>
      </c>
      <c r="O19" s="134">
        <v>92.439764750521704</v>
      </c>
      <c r="P19" s="135">
        <v>88.631189527603794</v>
      </c>
      <c r="Q19" s="125"/>
      <c r="R19" s="136">
        <v>77.410087540992393</v>
      </c>
      <c r="S19" s="130"/>
      <c r="T19" s="131">
        <v>9.8145146767512994</v>
      </c>
      <c r="U19" s="125">
        <v>14.9229157311779</v>
      </c>
      <c r="V19" s="125">
        <v>9.7309821083794503</v>
      </c>
      <c r="W19" s="125">
        <v>3.50748099092469</v>
      </c>
      <c r="X19" s="125">
        <v>2.5994281258123201E-2</v>
      </c>
      <c r="Y19" s="132">
        <v>7.2131879166550403</v>
      </c>
      <c r="Z19" s="125"/>
      <c r="AA19" s="133">
        <v>-2.75149537792278</v>
      </c>
      <c r="AB19" s="134">
        <v>-2.6667998401917599</v>
      </c>
      <c r="AC19" s="135">
        <v>-2.70734628000208</v>
      </c>
      <c r="AD19" s="125"/>
      <c r="AE19" s="136">
        <v>3.7524065530894601</v>
      </c>
      <c r="AF19" s="30"/>
      <c r="AG19" s="131">
        <v>60.8328590400303</v>
      </c>
      <c r="AH19" s="125">
        <v>78.467084044773202</v>
      </c>
      <c r="AI19" s="125">
        <v>87.730032251944607</v>
      </c>
      <c r="AJ19" s="125">
        <v>86.515841396319402</v>
      </c>
      <c r="AK19" s="125">
        <v>74.063270726617304</v>
      </c>
      <c r="AL19" s="132">
        <v>77.521817491937</v>
      </c>
      <c r="AM19" s="125"/>
      <c r="AN19" s="133">
        <v>75.604723961297594</v>
      </c>
      <c r="AO19" s="134">
        <v>77.9169038133181</v>
      </c>
      <c r="AP19" s="135">
        <v>76.760813887307904</v>
      </c>
      <c r="AQ19" s="125"/>
      <c r="AR19" s="136">
        <v>77.304387890614393</v>
      </c>
      <c r="AS19" s="130"/>
      <c r="AT19" s="131">
        <v>5.6768558951964998</v>
      </c>
      <c r="AU19" s="125">
        <v>5.4563997960224304</v>
      </c>
      <c r="AV19" s="125">
        <v>7.6752917891550396</v>
      </c>
      <c r="AW19" s="125">
        <v>6.9821999354857596</v>
      </c>
      <c r="AX19" s="125">
        <v>0.72241751862482595</v>
      </c>
      <c r="AY19" s="132">
        <v>5.37149856558037</v>
      </c>
      <c r="AZ19" s="125"/>
      <c r="BA19" s="133">
        <v>-2.1951831409934699E-2</v>
      </c>
      <c r="BB19" s="134">
        <v>9.1315861565153793E-3</v>
      </c>
      <c r="BC19" s="135">
        <v>-6.17846496038059E-3</v>
      </c>
      <c r="BD19" s="125"/>
      <c r="BE19" s="136">
        <v>3.7879339203842499</v>
      </c>
    </row>
    <row r="20" spans="1:57" x14ac:dyDescent="0.25">
      <c r="A20" s="21" t="s">
        <v>29</v>
      </c>
      <c r="B20" s="3" t="str">
        <f t="shared" si="0"/>
        <v>Williamsburg, VA</v>
      </c>
      <c r="C20" s="3"/>
      <c r="D20" s="24" t="s">
        <v>16</v>
      </c>
      <c r="E20" s="27" t="s">
        <v>17</v>
      </c>
      <c r="F20" s="3"/>
      <c r="G20" s="131">
        <v>41.0483765810405</v>
      </c>
      <c r="H20" s="125">
        <v>40.670230799321899</v>
      </c>
      <c r="I20" s="125">
        <v>38.883817968444298</v>
      </c>
      <c r="J20" s="125">
        <v>36.5236667101316</v>
      </c>
      <c r="K20" s="125">
        <v>44.529925674794598</v>
      </c>
      <c r="L20" s="132">
        <v>40.3312035467466</v>
      </c>
      <c r="M20" s="125"/>
      <c r="N20" s="133">
        <v>77.741556917459903</v>
      </c>
      <c r="O20" s="134">
        <v>85.473986178119702</v>
      </c>
      <c r="P20" s="135">
        <v>81.607771547789795</v>
      </c>
      <c r="Q20" s="125"/>
      <c r="R20" s="136">
        <v>52.124508689901802</v>
      </c>
      <c r="S20" s="130"/>
      <c r="T20" s="131">
        <v>17.668962075862801</v>
      </c>
      <c r="U20" s="125">
        <v>12.9338230331063</v>
      </c>
      <c r="V20" s="125">
        <v>5.6905467965398104</v>
      </c>
      <c r="W20" s="125">
        <v>-10.1009684103522</v>
      </c>
      <c r="X20" s="125">
        <v>-16.605038442494301</v>
      </c>
      <c r="Y20" s="132">
        <v>-2.73444217212085E-2</v>
      </c>
      <c r="Z20" s="125"/>
      <c r="AA20" s="133">
        <v>-1.59199703621829</v>
      </c>
      <c r="AB20" s="134">
        <v>0.31132350190406</v>
      </c>
      <c r="AC20" s="135">
        <v>-0.60434992979386704</v>
      </c>
      <c r="AD20" s="125"/>
      <c r="AE20" s="136">
        <v>-0.286278377535016</v>
      </c>
      <c r="AF20" s="30"/>
      <c r="AG20" s="131">
        <v>39.154387795018899</v>
      </c>
      <c r="AH20" s="125">
        <v>40.712609205893799</v>
      </c>
      <c r="AI20" s="125">
        <v>40.171469552744803</v>
      </c>
      <c r="AJ20" s="125">
        <v>41.540618072760402</v>
      </c>
      <c r="AK20" s="125">
        <v>44.810275133654898</v>
      </c>
      <c r="AL20" s="132">
        <v>41.2778719520146</v>
      </c>
      <c r="AM20" s="125"/>
      <c r="AN20" s="133">
        <v>64.838962055026698</v>
      </c>
      <c r="AO20" s="134">
        <v>69.005085408788602</v>
      </c>
      <c r="AP20" s="135">
        <v>66.922023731907601</v>
      </c>
      <c r="AQ20" s="125"/>
      <c r="AR20" s="136">
        <v>48.604772460555402</v>
      </c>
      <c r="AS20" s="130"/>
      <c r="AT20" s="131">
        <v>3.3311486318083601</v>
      </c>
      <c r="AU20" s="125">
        <v>5.38827765579369</v>
      </c>
      <c r="AV20" s="125">
        <v>1.2192442037803399</v>
      </c>
      <c r="AW20" s="125">
        <v>-3.2912848005811899</v>
      </c>
      <c r="AX20" s="125">
        <v>-10.4954784098875</v>
      </c>
      <c r="AY20" s="132">
        <v>-1.3576504839403101</v>
      </c>
      <c r="AZ20" s="125"/>
      <c r="BA20" s="133">
        <v>-2.2059334651527598</v>
      </c>
      <c r="BB20" s="134">
        <v>-3.99400688188376</v>
      </c>
      <c r="BC20" s="135">
        <v>-3.13603695132079</v>
      </c>
      <c r="BD20" s="125"/>
      <c r="BE20" s="136">
        <v>-2.0649836439764502</v>
      </c>
    </row>
    <row r="21" spans="1:57" x14ac:dyDescent="0.25">
      <c r="A21" s="21" t="s">
        <v>30</v>
      </c>
      <c r="B21" s="3" t="str">
        <f t="shared" si="0"/>
        <v>Virginia Beach, VA</v>
      </c>
      <c r="C21" s="3"/>
      <c r="D21" s="24" t="s">
        <v>16</v>
      </c>
      <c r="E21" s="27" t="s">
        <v>17</v>
      </c>
      <c r="F21" s="3"/>
      <c r="G21" s="131">
        <v>48.600126542233397</v>
      </c>
      <c r="H21" s="125">
        <v>50.253084466940798</v>
      </c>
      <c r="I21" s="125">
        <v>56.809553938626998</v>
      </c>
      <c r="J21" s="125">
        <v>57.410629547611499</v>
      </c>
      <c r="K21" s="125">
        <v>55.409680480860402</v>
      </c>
      <c r="L21" s="132">
        <v>53.696614995254599</v>
      </c>
      <c r="M21" s="125"/>
      <c r="N21" s="133">
        <v>71.836444163239406</v>
      </c>
      <c r="O21" s="134">
        <v>79.721607086364997</v>
      </c>
      <c r="P21" s="135">
        <v>75.779025624802202</v>
      </c>
      <c r="Q21" s="125"/>
      <c r="R21" s="136">
        <v>60.005875175125396</v>
      </c>
      <c r="S21" s="130"/>
      <c r="T21" s="131">
        <v>19.436422642792301</v>
      </c>
      <c r="U21" s="125">
        <v>15.260816239493099</v>
      </c>
      <c r="V21" s="125">
        <v>12.769567996840401</v>
      </c>
      <c r="W21" s="125">
        <v>3.7830168055738902</v>
      </c>
      <c r="X21" s="125">
        <v>-3.0428766071973401</v>
      </c>
      <c r="Y21" s="132">
        <v>8.6738958392151009</v>
      </c>
      <c r="Z21" s="125"/>
      <c r="AA21" s="133">
        <v>-3.3171656295899701</v>
      </c>
      <c r="AB21" s="134">
        <v>-0.54429057657792201</v>
      </c>
      <c r="AC21" s="135">
        <v>-1.8781572961278099</v>
      </c>
      <c r="AD21" s="125"/>
      <c r="AE21" s="136">
        <v>4.5804962163713903</v>
      </c>
      <c r="AF21" s="30"/>
      <c r="AG21" s="131">
        <v>49.925167388735701</v>
      </c>
      <c r="AH21" s="125">
        <v>57.865301299724301</v>
      </c>
      <c r="AI21" s="125">
        <v>66.632532493107504</v>
      </c>
      <c r="AJ21" s="125">
        <v>65.452934226073197</v>
      </c>
      <c r="AK21" s="125">
        <v>61.437573847971599</v>
      </c>
      <c r="AL21" s="132">
        <v>60.262701851122401</v>
      </c>
      <c r="AM21" s="125"/>
      <c r="AN21" s="133">
        <v>71.352894840488304</v>
      </c>
      <c r="AO21" s="134">
        <v>75.573060259944796</v>
      </c>
      <c r="AP21" s="135">
        <v>73.462977550216607</v>
      </c>
      <c r="AQ21" s="125"/>
      <c r="AR21" s="136">
        <v>64.034209193720798</v>
      </c>
      <c r="AS21" s="130"/>
      <c r="AT21" s="131">
        <v>-3.2668223216457402</v>
      </c>
      <c r="AU21" s="125">
        <v>-0.117227876450165</v>
      </c>
      <c r="AV21" s="125">
        <v>4.2242110769161902</v>
      </c>
      <c r="AW21" s="125">
        <v>1.6066588605746901</v>
      </c>
      <c r="AX21" s="125">
        <v>0.96850159682562398</v>
      </c>
      <c r="AY21" s="132">
        <v>0.86519686094100701</v>
      </c>
      <c r="AZ21" s="125"/>
      <c r="BA21" s="133">
        <v>-0.19961309839913499</v>
      </c>
      <c r="BB21" s="134">
        <v>-0.51293612888664997</v>
      </c>
      <c r="BC21" s="135">
        <v>-0.361020505808685</v>
      </c>
      <c r="BD21" s="125"/>
      <c r="BE21" s="136">
        <v>0.45625219846020998</v>
      </c>
    </row>
    <row r="22" spans="1:57" x14ac:dyDescent="0.25">
      <c r="A22" s="34" t="s">
        <v>31</v>
      </c>
      <c r="B22" s="3" t="str">
        <f t="shared" si="0"/>
        <v>Norfolk/Portsmouth, VA</v>
      </c>
      <c r="C22" s="3"/>
      <c r="D22" s="24" t="s">
        <v>16</v>
      </c>
      <c r="E22" s="27" t="s">
        <v>17</v>
      </c>
      <c r="F22" s="3"/>
      <c r="G22" s="131">
        <v>48.831898823116099</v>
      </c>
      <c r="H22" s="125">
        <v>56.982258914456303</v>
      </c>
      <c r="I22" s="125">
        <v>62.497804321095998</v>
      </c>
      <c r="J22" s="125">
        <v>66.660811522922799</v>
      </c>
      <c r="K22" s="125">
        <v>63.920604250834302</v>
      </c>
      <c r="L22" s="132">
        <v>59.778675566485099</v>
      </c>
      <c r="M22" s="125"/>
      <c r="N22" s="133">
        <v>72.106095204637199</v>
      </c>
      <c r="O22" s="134">
        <v>75.759704900755295</v>
      </c>
      <c r="P22" s="135">
        <v>73.932900052696198</v>
      </c>
      <c r="Q22" s="125"/>
      <c r="R22" s="136">
        <v>63.822739705402597</v>
      </c>
      <c r="S22" s="130"/>
      <c r="T22" s="131">
        <v>-16.1787792215992</v>
      </c>
      <c r="U22" s="125">
        <v>-4.8009927381609696</v>
      </c>
      <c r="V22" s="125">
        <v>2.5475647724643702</v>
      </c>
      <c r="W22" s="125">
        <v>3.9258666635105599</v>
      </c>
      <c r="X22" s="125">
        <v>-4.1275153107380298</v>
      </c>
      <c r="Y22" s="132">
        <v>-3.5434229151736201</v>
      </c>
      <c r="Z22" s="125"/>
      <c r="AA22" s="133">
        <v>-1.5996418353403501</v>
      </c>
      <c r="AB22" s="134">
        <v>-0.82239183645371505</v>
      </c>
      <c r="AC22" s="135">
        <v>-1.20294234066268</v>
      </c>
      <c r="AD22" s="125"/>
      <c r="AE22" s="136">
        <v>-2.7811583582955901</v>
      </c>
      <c r="AF22" s="30"/>
      <c r="AG22" s="131">
        <v>56.718777445986198</v>
      </c>
      <c r="AH22" s="125">
        <v>66.318285613911797</v>
      </c>
      <c r="AI22" s="125">
        <v>71.688916212893005</v>
      </c>
      <c r="AJ22" s="125">
        <v>71.078517477603995</v>
      </c>
      <c r="AK22" s="125">
        <v>67.622518882838506</v>
      </c>
      <c r="AL22" s="132">
        <v>66.685403126646705</v>
      </c>
      <c r="AM22" s="125"/>
      <c r="AN22" s="133">
        <v>74.868259265764905</v>
      </c>
      <c r="AO22" s="134">
        <v>76.954154224486203</v>
      </c>
      <c r="AP22" s="135">
        <v>75.911206745125497</v>
      </c>
      <c r="AQ22" s="125"/>
      <c r="AR22" s="136">
        <v>69.321347017640704</v>
      </c>
      <c r="AS22" s="130"/>
      <c r="AT22" s="131">
        <v>-7.93004955866133</v>
      </c>
      <c r="AU22" s="125">
        <v>-6.3722498383118698</v>
      </c>
      <c r="AV22" s="125">
        <v>-4.5377679064715997</v>
      </c>
      <c r="AW22" s="125">
        <v>-2.3876177133669301</v>
      </c>
      <c r="AX22" s="125">
        <v>-4.6728060228797803</v>
      </c>
      <c r="AY22" s="132">
        <v>-5.0841288313791102</v>
      </c>
      <c r="AZ22" s="125"/>
      <c r="BA22" s="133">
        <v>-1.06213204695937</v>
      </c>
      <c r="BB22" s="134">
        <v>-1.22380294378723</v>
      </c>
      <c r="BC22" s="135">
        <v>-1.14414418320018</v>
      </c>
      <c r="BD22" s="125"/>
      <c r="BE22" s="136">
        <v>-3.8855917259673398</v>
      </c>
    </row>
    <row r="23" spans="1:57" x14ac:dyDescent="0.25">
      <c r="A23" s="35" t="s">
        <v>32</v>
      </c>
      <c r="B23" s="3" t="str">
        <f t="shared" si="0"/>
        <v>Newport News/Hampton, VA</v>
      </c>
      <c r="C23" s="3"/>
      <c r="D23" s="24" t="s">
        <v>16</v>
      </c>
      <c r="E23" s="27" t="s">
        <v>17</v>
      </c>
      <c r="F23" s="3"/>
      <c r="G23" s="131">
        <v>48.610911184683999</v>
      </c>
      <c r="H23" s="125">
        <v>54.0665035267021</v>
      </c>
      <c r="I23" s="125">
        <v>58.773571325752101</v>
      </c>
      <c r="J23" s="125">
        <v>57.492442781056504</v>
      </c>
      <c r="K23" s="125">
        <v>55.563552612638503</v>
      </c>
      <c r="L23" s="132">
        <v>54.901396286166602</v>
      </c>
      <c r="M23" s="125"/>
      <c r="N23" s="133">
        <v>68.561969195336104</v>
      </c>
      <c r="O23" s="134">
        <v>78.076867712681704</v>
      </c>
      <c r="P23" s="135">
        <v>73.319418454008897</v>
      </c>
      <c r="Q23" s="125"/>
      <c r="R23" s="136">
        <v>60.163688334121602</v>
      </c>
      <c r="S23" s="130"/>
      <c r="T23" s="131">
        <v>-8.5930687655792397</v>
      </c>
      <c r="U23" s="125">
        <v>-8.5554852717802508</v>
      </c>
      <c r="V23" s="125">
        <v>-5.03284335550563</v>
      </c>
      <c r="W23" s="125">
        <v>-6.6469987280249896</v>
      </c>
      <c r="X23" s="125">
        <v>-10.052291809736101</v>
      </c>
      <c r="Y23" s="132">
        <v>-7.7452594088501998</v>
      </c>
      <c r="Z23" s="125"/>
      <c r="AA23" s="133">
        <v>-9.4356346066168495</v>
      </c>
      <c r="AB23" s="134">
        <v>-6.0155791982479698</v>
      </c>
      <c r="AC23" s="135">
        <v>-7.6462437602512603</v>
      </c>
      <c r="AD23" s="125"/>
      <c r="AE23" s="136">
        <v>-7.7108072346452099</v>
      </c>
      <c r="AF23" s="30"/>
      <c r="AG23" s="131">
        <v>54.804232042608298</v>
      </c>
      <c r="AH23" s="125">
        <v>61.832445659997099</v>
      </c>
      <c r="AI23" s="125">
        <v>66.525118756297601</v>
      </c>
      <c r="AJ23" s="125">
        <v>66.841802216784203</v>
      </c>
      <c r="AK23" s="125">
        <v>64.0996113430257</v>
      </c>
      <c r="AL23" s="132">
        <v>62.820642003742599</v>
      </c>
      <c r="AM23" s="125"/>
      <c r="AN23" s="133">
        <v>70.796746797178599</v>
      </c>
      <c r="AO23" s="134">
        <v>74.755290053260396</v>
      </c>
      <c r="AP23" s="135">
        <v>72.776018425219505</v>
      </c>
      <c r="AQ23" s="125"/>
      <c r="AR23" s="136">
        <v>65.665035267021693</v>
      </c>
      <c r="AS23" s="130"/>
      <c r="AT23" s="131">
        <v>3.0318079502246098</v>
      </c>
      <c r="AU23" s="125">
        <v>-0.217899791973058</v>
      </c>
      <c r="AV23" s="125">
        <v>0.42727324687806501</v>
      </c>
      <c r="AW23" s="125">
        <v>1.9911808064602501</v>
      </c>
      <c r="AX23" s="125">
        <v>1.5537794120038799</v>
      </c>
      <c r="AY23" s="132">
        <v>1.3050378066875701</v>
      </c>
      <c r="AZ23" s="125"/>
      <c r="BA23" s="133">
        <v>-0.55177220181002196</v>
      </c>
      <c r="BB23" s="134">
        <v>-2.4372377947774999</v>
      </c>
      <c r="BC23" s="135">
        <v>-1.5291575426630499</v>
      </c>
      <c r="BD23" s="125"/>
      <c r="BE23" s="136">
        <v>0.390084329297817</v>
      </c>
    </row>
    <row r="24" spans="1:57" x14ac:dyDescent="0.25">
      <c r="A24" s="36" t="s">
        <v>33</v>
      </c>
      <c r="B24" s="3" t="str">
        <f t="shared" si="0"/>
        <v>Chesapeake/Suffolk, VA</v>
      </c>
      <c r="C24" s="3"/>
      <c r="D24" s="25" t="s">
        <v>16</v>
      </c>
      <c r="E24" s="28" t="s">
        <v>17</v>
      </c>
      <c r="F24" s="3"/>
      <c r="G24" s="137">
        <v>53.369413407821199</v>
      </c>
      <c r="H24" s="138">
        <v>65.677374301675897</v>
      </c>
      <c r="I24" s="138">
        <v>71.298882681564194</v>
      </c>
      <c r="J24" s="138">
        <v>71.473463687150797</v>
      </c>
      <c r="K24" s="138">
        <v>64.455307262569804</v>
      </c>
      <c r="L24" s="139">
        <v>65.254888268156407</v>
      </c>
      <c r="M24" s="125"/>
      <c r="N24" s="140">
        <v>74.598463687150797</v>
      </c>
      <c r="O24" s="141">
        <v>80.464385474860293</v>
      </c>
      <c r="P24" s="142">
        <v>77.531424581005496</v>
      </c>
      <c r="Q24" s="125"/>
      <c r="R24" s="143">
        <v>68.762470071827593</v>
      </c>
      <c r="S24" s="130"/>
      <c r="T24" s="137">
        <v>-5.0362768262323296</v>
      </c>
      <c r="U24" s="138">
        <v>-0.51094040968342602</v>
      </c>
      <c r="V24" s="138">
        <v>1.2292095796272899</v>
      </c>
      <c r="W24" s="138">
        <v>1.0261794797891099</v>
      </c>
      <c r="X24" s="138">
        <v>-3.7624278003976799</v>
      </c>
      <c r="Y24" s="139">
        <v>-1.23976047378979</v>
      </c>
      <c r="Z24" s="125"/>
      <c r="AA24" s="140">
        <v>-5.2460507824698901</v>
      </c>
      <c r="AB24" s="141">
        <v>-3.3887458106415802</v>
      </c>
      <c r="AC24" s="142">
        <v>-4.29127149922647</v>
      </c>
      <c r="AD24" s="125"/>
      <c r="AE24" s="143">
        <v>-2.2438346662767099</v>
      </c>
      <c r="AF24" s="31"/>
      <c r="AG24" s="137">
        <v>58.672311452513902</v>
      </c>
      <c r="AH24" s="138">
        <v>73.306564245809994</v>
      </c>
      <c r="AI24" s="138">
        <v>78.273393854748605</v>
      </c>
      <c r="AJ24" s="138">
        <v>77.884951117318394</v>
      </c>
      <c r="AK24" s="138">
        <v>71.595670391061404</v>
      </c>
      <c r="AL24" s="139">
        <v>71.946578212290504</v>
      </c>
      <c r="AM24" s="125"/>
      <c r="AN24" s="140">
        <v>76.239525139664806</v>
      </c>
      <c r="AO24" s="141">
        <v>77.727828212290504</v>
      </c>
      <c r="AP24" s="142">
        <v>76.983676675977605</v>
      </c>
      <c r="AQ24" s="125"/>
      <c r="AR24" s="143">
        <v>73.385749201915402</v>
      </c>
      <c r="AS24" s="75"/>
      <c r="AT24" s="137">
        <v>-3.3632517252711098</v>
      </c>
      <c r="AU24" s="138">
        <v>2.8366232306016701</v>
      </c>
      <c r="AV24" s="138">
        <v>3.2584847856907002</v>
      </c>
      <c r="AW24" s="138">
        <v>3.4911481343076698</v>
      </c>
      <c r="AX24" s="138">
        <v>6.8788346669403005E-2</v>
      </c>
      <c r="AY24" s="139">
        <v>1.44574713886539</v>
      </c>
      <c r="AZ24" s="125"/>
      <c r="BA24" s="140">
        <v>-0.38847211643567098</v>
      </c>
      <c r="BB24" s="141">
        <v>-2.0533573187554</v>
      </c>
      <c r="BC24" s="142">
        <v>-1.2359754334513899</v>
      </c>
      <c r="BD24" s="125"/>
      <c r="BE24" s="143">
        <v>0.62681546328580395</v>
      </c>
    </row>
    <row r="25" spans="1:57" ht="13" x14ac:dyDescent="0.3">
      <c r="A25" s="35" t="s">
        <v>111</v>
      </c>
      <c r="B25" s="3" t="s">
        <v>111</v>
      </c>
      <c r="C25" s="9"/>
      <c r="D25" s="23" t="s">
        <v>16</v>
      </c>
      <c r="E25" s="26" t="s">
        <v>17</v>
      </c>
      <c r="F25" s="3"/>
      <c r="G25" s="122">
        <v>40.413837698027798</v>
      </c>
      <c r="H25" s="123">
        <v>53.6372453928225</v>
      </c>
      <c r="I25" s="123">
        <v>66.795990947300297</v>
      </c>
      <c r="J25" s="123">
        <v>61.461364371160599</v>
      </c>
      <c r="K25" s="123">
        <v>56.773359198189397</v>
      </c>
      <c r="L25" s="124">
        <v>55.816359521500097</v>
      </c>
      <c r="M25" s="125"/>
      <c r="N25" s="126">
        <v>78.855480116391803</v>
      </c>
      <c r="O25" s="127">
        <v>87.261558357581606</v>
      </c>
      <c r="P25" s="128">
        <v>83.058519236986697</v>
      </c>
      <c r="Q25" s="125"/>
      <c r="R25" s="129">
        <v>63.599833725924803</v>
      </c>
      <c r="S25" s="130"/>
      <c r="T25" s="122">
        <v>-14.9376819759513</v>
      </c>
      <c r="U25" s="123">
        <v>-6.3928422969575802</v>
      </c>
      <c r="V25" s="123">
        <v>27.094978325028499</v>
      </c>
      <c r="W25" s="123">
        <v>-1.7340472420491799</v>
      </c>
      <c r="X25" s="123">
        <v>-3.2881820829931301</v>
      </c>
      <c r="Y25" s="124">
        <v>0.16690493335530801</v>
      </c>
      <c r="Z25" s="125"/>
      <c r="AA25" s="126">
        <v>-4.2925985448658404</v>
      </c>
      <c r="AB25" s="127">
        <v>-1.2948434753432201</v>
      </c>
      <c r="AC25" s="128">
        <v>-2.74094363211998</v>
      </c>
      <c r="AD25" s="125"/>
      <c r="AE25" s="129">
        <v>-0.93821155365009501</v>
      </c>
      <c r="AF25" s="29"/>
      <c r="AG25" s="122">
        <v>40.0339476236663</v>
      </c>
      <c r="AH25" s="123">
        <v>61.509860976398301</v>
      </c>
      <c r="AI25" s="123">
        <v>74.523116715163198</v>
      </c>
      <c r="AJ25" s="123">
        <v>71.015195602974401</v>
      </c>
      <c r="AK25" s="123">
        <v>60.879405108309001</v>
      </c>
      <c r="AL25" s="124">
        <v>61.592305205302203</v>
      </c>
      <c r="AM25" s="125"/>
      <c r="AN25" s="126">
        <v>74.676689298415695</v>
      </c>
      <c r="AO25" s="127">
        <v>79.510184287099904</v>
      </c>
      <c r="AP25" s="128">
        <v>77.093436792757799</v>
      </c>
      <c r="AQ25" s="125"/>
      <c r="AR25" s="129">
        <v>66.021199944575301</v>
      </c>
      <c r="AS25" s="130"/>
      <c r="AT25" s="122">
        <v>-5.9115781408454104</v>
      </c>
      <c r="AU25" s="123">
        <v>1.3621549359175</v>
      </c>
      <c r="AV25" s="123">
        <v>5.0625003902419499</v>
      </c>
      <c r="AW25" s="123">
        <v>-2.0626746044453101</v>
      </c>
      <c r="AX25" s="123">
        <v>-2.6254859109316802</v>
      </c>
      <c r="AY25" s="124">
        <v>-0.39940055678754599</v>
      </c>
      <c r="AZ25" s="125"/>
      <c r="BA25" s="126">
        <v>4.1264062754057402</v>
      </c>
      <c r="BB25" s="127">
        <v>5.7544635357360301</v>
      </c>
      <c r="BC25" s="128">
        <v>4.9596435188374199</v>
      </c>
      <c r="BD25" s="125"/>
      <c r="BE25" s="129">
        <v>1.32665446039098</v>
      </c>
    </row>
    <row r="26" spans="1:57" x14ac:dyDescent="0.25">
      <c r="A26" s="35" t="s">
        <v>43</v>
      </c>
      <c r="B26" s="3" t="str">
        <f t="shared" si="0"/>
        <v>Richmond North/Glen Allen, VA</v>
      </c>
      <c r="C26" s="10"/>
      <c r="D26" s="24" t="s">
        <v>16</v>
      </c>
      <c r="E26" s="27" t="s">
        <v>17</v>
      </c>
      <c r="F26" s="3"/>
      <c r="G26" s="131">
        <v>47.078142695356703</v>
      </c>
      <c r="H26" s="125">
        <v>59.1166477916194</v>
      </c>
      <c r="I26" s="125">
        <v>68.391845979614899</v>
      </c>
      <c r="J26" s="125">
        <v>68.244620611551497</v>
      </c>
      <c r="K26" s="125">
        <v>61.630804077010097</v>
      </c>
      <c r="L26" s="132">
        <v>60.892412231030498</v>
      </c>
      <c r="M26" s="125"/>
      <c r="N26" s="133">
        <v>74.575311438278504</v>
      </c>
      <c r="O26" s="134">
        <v>83.261608154020294</v>
      </c>
      <c r="P26" s="135">
        <v>78.918459796149406</v>
      </c>
      <c r="Q26" s="125"/>
      <c r="R26" s="136">
        <v>66.042711535350193</v>
      </c>
      <c r="S26" s="130"/>
      <c r="T26" s="131">
        <v>-2.9203047452328401</v>
      </c>
      <c r="U26" s="125">
        <v>-7.7177477792727203</v>
      </c>
      <c r="V26" s="125">
        <v>2.4453848348361298</v>
      </c>
      <c r="W26" s="125">
        <v>2.8673279260013702</v>
      </c>
      <c r="X26" s="125">
        <v>-1.2030519121971699</v>
      </c>
      <c r="Y26" s="132">
        <v>-1.1608724615133801</v>
      </c>
      <c r="Z26" s="125"/>
      <c r="AA26" s="133">
        <v>-7.1009610506279897</v>
      </c>
      <c r="AB26" s="134">
        <v>-6.2492534165607703</v>
      </c>
      <c r="AC26" s="135">
        <v>-6.6536088937660498</v>
      </c>
      <c r="AD26" s="125"/>
      <c r="AE26" s="136">
        <v>-3.1074305189100699</v>
      </c>
      <c r="AF26" s="30"/>
      <c r="AG26" s="131">
        <v>47.834088335220798</v>
      </c>
      <c r="AH26" s="125">
        <v>61.593997734994304</v>
      </c>
      <c r="AI26" s="125">
        <v>70.285956964892407</v>
      </c>
      <c r="AJ26" s="125">
        <v>69.855605889014697</v>
      </c>
      <c r="AK26" s="125">
        <v>63.9552661381653</v>
      </c>
      <c r="AL26" s="132">
        <v>62.704983012457497</v>
      </c>
      <c r="AM26" s="125"/>
      <c r="AN26" s="133">
        <v>69.096828992072403</v>
      </c>
      <c r="AO26" s="134">
        <v>75.334088335220798</v>
      </c>
      <c r="AP26" s="135">
        <v>72.215458663646601</v>
      </c>
      <c r="AQ26" s="125"/>
      <c r="AR26" s="136">
        <v>65.422261769940107</v>
      </c>
      <c r="AS26" s="130"/>
      <c r="AT26" s="131">
        <v>-4.4314430900620803</v>
      </c>
      <c r="AU26" s="125">
        <v>-3.3393781171552401</v>
      </c>
      <c r="AV26" s="125">
        <v>1.3441804333468701</v>
      </c>
      <c r="AW26" s="125">
        <v>1.6573910746255001</v>
      </c>
      <c r="AX26" s="125">
        <v>-0.58247867184235602</v>
      </c>
      <c r="AY26" s="132">
        <v>-0.83799048856927505</v>
      </c>
      <c r="AZ26" s="125"/>
      <c r="BA26" s="133">
        <v>-5.1991067030742402</v>
      </c>
      <c r="BB26" s="134">
        <v>-4.4462290750261904</v>
      </c>
      <c r="BC26" s="135">
        <v>-4.8078976943625502</v>
      </c>
      <c r="BD26" s="125"/>
      <c r="BE26" s="136">
        <v>-2.1253101760797501</v>
      </c>
    </row>
    <row r="27" spans="1:57" x14ac:dyDescent="0.25">
      <c r="A27" s="21" t="s">
        <v>44</v>
      </c>
      <c r="B27" s="3" t="str">
        <f t="shared" si="0"/>
        <v>Richmond West/Midlothian, VA</v>
      </c>
      <c r="C27" s="3"/>
      <c r="D27" s="24" t="s">
        <v>16</v>
      </c>
      <c r="E27" s="27" t="s">
        <v>17</v>
      </c>
      <c r="F27" s="3"/>
      <c r="G27" s="131">
        <v>47.277739490006802</v>
      </c>
      <c r="H27" s="125">
        <v>61.853893866299103</v>
      </c>
      <c r="I27" s="125">
        <v>65.4376292212267</v>
      </c>
      <c r="J27" s="125">
        <v>61.0957960027567</v>
      </c>
      <c r="K27" s="125">
        <v>61.474844934527901</v>
      </c>
      <c r="L27" s="132">
        <v>59.427980702963403</v>
      </c>
      <c r="M27" s="125"/>
      <c r="N27" s="133">
        <v>70.847691247415497</v>
      </c>
      <c r="O27" s="134">
        <v>80.151619572708398</v>
      </c>
      <c r="P27" s="135">
        <v>75.499655410062005</v>
      </c>
      <c r="Q27" s="125"/>
      <c r="R27" s="136">
        <v>64.019887762134402</v>
      </c>
      <c r="S27" s="130"/>
      <c r="T27" s="131">
        <v>-6.7309901217551102</v>
      </c>
      <c r="U27" s="125">
        <v>-5.4421232407657296</v>
      </c>
      <c r="V27" s="125">
        <v>-3.5235766438446601</v>
      </c>
      <c r="W27" s="125">
        <v>-7.8159165411058797</v>
      </c>
      <c r="X27" s="125">
        <v>-8.4820070276535109</v>
      </c>
      <c r="Y27" s="132">
        <v>-6.3770403962439799</v>
      </c>
      <c r="Z27" s="125"/>
      <c r="AA27" s="133">
        <v>-13.9981981508977</v>
      </c>
      <c r="AB27" s="134">
        <v>-9.8372006358205599</v>
      </c>
      <c r="AC27" s="135">
        <v>-11.838534049051701</v>
      </c>
      <c r="AD27" s="125"/>
      <c r="AE27" s="136">
        <v>-8.2913187798087495</v>
      </c>
      <c r="AF27" s="30"/>
      <c r="AG27" s="131">
        <v>46.8986905582356</v>
      </c>
      <c r="AH27" s="125">
        <v>60.449689869055803</v>
      </c>
      <c r="AI27" s="125">
        <v>64.877670572019198</v>
      </c>
      <c r="AJ27" s="125">
        <v>64.059269469331397</v>
      </c>
      <c r="AK27" s="125">
        <v>62.758442453480299</v>
      </c>
      <c r="AL27" s="132">
        <v>59.808752584424496</v>
      </c>
      <c r="AM27" s="125"/>
      <c r="AN27" s="133">
        <v>68.754307374224595</v>
      </c>
      <c r="AO27" s="134">
        <v>72.424190213645701</v>
      </c>
      <c r="AP27" s="135">
        <v>70.589248793935198</v>
      </c>
      <c r="AQ27" s="125"/>
      <c r="AR27" s="136">
        <v>62.888894358570397</v>
      </c>
      <c r="AS27" s="130"/>
      <c r="AT27" s="131">
        <v>-9.3443075361549504</v>
      </c>
      <c r="AU27" s="125">
        <v>-7.7953448414138604</v>
      </c>
      <c r="AV27" s="125">
        <v>-3.49051312702951</v>
      </c>
      <c r="AW27" s="125">
        <v>-2.6862852482654</v>
      </c>
      <c r="AX27" s="125">
        <v>-1.1006748457584301</v>
      </c>
      <c r="AY27" s="132">
        <v>-4.7029573391768604</v>
      </c>
      <c r="AZ27" s="125"/>
      <c r="BA27" s="133">
        <v>-5.7380964967490602</v>
      </c>
      <c r="BB27" s="134">
        <v>-6.4870206502347596</v>
      </c>
      <c r="BC27" s="135">
        <v>-6.1237849229408399</v>
      </c>
      <c r="BD27" s="125"/>
      <c r="BE27" s="136">
        <v>-5.16327634520818</v>
      </c>
    </row>
    <row r="28" spans="1:57" x14ac:dyDescent="0.25">
      <c r="A28" s="21" t="s">
        <v>45</v>
      </c>
      <c r="B28" s="3" t="str">
        <f t="shared" si="0"/>
        <v>Petersburg/Chester, VA</v>
      </c>
      <c r="C28" s="3"/>
      <c r="D28" s="24" t="s">
        <v>16</v>
      </c>
      <c r="E28" s="27" t="s">
        <v>17</v>
      </c>
      <c r="F28" s="3"/>
      <c r="G28" s="131">
        <v>51.198762567671999</v>
      </c>
      <c r="H28" s="125">
        <v>59.899458623356502</v>
      </c>
      <c r="I28" s="125">
        <v>61.948955916473302</v>
      </c>
      <c r="J28" s="125">
        <v>64.1144624903325</v>
      </c>
      <c r="K28" s="125">
        <v>59.609435421500301</v>
      </c>
      <c r="L28" s="132">
        <v>59.354215003866898</v>
      </c>
      <c r="M28" s="125"/>
      <c r="N28" s="133">
        <v>62.6063418406805</v>
      </c>
      <c r="O28" s="134">
        <v>64.1144624903325</v>
      </c>
      <c r="P28" s="135">
        <v>63.3604021655065</v>
      </c>
      <c r="Q28" s="125"/>
      <c r="R28" s="136">
        <v>60.498839907192497</v>
      </c>
      <c r="S28" s="130"/>
      <c r="T28" s="131">
        <v>-1.7602767774711601</v>
      </c>
      <c r="U28" s="125">
        <v>0.35301986851051897</v>
      </c>
      <c r="V28" s="125">
        <v>3.3419774409412101E-2</v>
      </c>
      <c r="W28" s="125">
        <v>-0.14215109028605999</v>
      </c>
      <c r="X28" s="125">
        <v>-6.6065669830848801</v>
      </c>
      <c r="Y28" s="132">
        <v>-1.6549185989386399</v>
      </c>
      <c r="Z28" s="125"/>
      <c r="AA28" s="133">
        <v>-23.178198612355299</v>
      </c>
      <c r="AB28" s="134">
        <v>-26.624869057002101</v>
      </c>
      <c r="AC28" s="135">
        <v>-24.961573609787699</v>
      </c>
      <c r="AD28" s="125"/>
      <c r="AE28" s="136">
        <v>-10.017795294096899</v>
      </c>
      <c r="AF28" s="30"/>
      <c r="AG28" s="131">
        <v>57.105568445475598</v>
      </c>
      <c r="AH28" s="125">
        <v>67.681747873163104</v>
      </c>
      <c r="AI28" s="125">
        <v>68.764501160092806</v>
      </c>
      <c r="AJ28" s="125">
        <v>69.141531322505799</v>
      </c>
      <c r="AK28" s="125">
        <v>64.757347254446998</v>
      </c>
      <c r="AL28" s="132">
        <v>65.490139211136807</v>
      </c>
      <c r="AM28" s="125"/>
      <c r="AN28" s="133">
        <v>67.536736272235103</v>
      </c>
      <c r="AO28" s="134">
        <v>69.281709203402897</v>
      </c>
      <c r="AP28" s="135">
        <v>68.409222737818993</v>
      </c>
      <c r="AQ28" s="125"/>
      <c r="AR28" s="136">
        <v>66.324163075903201</v>
      </c>
      <c r="AS28" s="130"/>
      <c r="AT28" s="131">
        <v>-4.9172886272045702</v>
      </c>
      <c r="AU28" s="125">
        <v>-1.7318463643712201</v>
      </c>
      <c r="AV28" s="125">
        <v>-2.0557797898144199</v>
      </c>
      <c r="AW28" s="125">
        <v>-2.4940171192283498</v>
      </c>
      <c r="AX28" s="125">
        <v>-4.87029687497557</v>
      </c>
      <c r="AY28" s="132">
        <v>-3.1566048290191802</v>
      </c>
      <c r="AZ28" s="125"/>
      <c r="BA28" s="133">
        <v>-7.0642299769112498</v>
      </c>
      <c r="BB28" s="134">
        <v>-6.5364332605184403</v>
      </c>
      <c r="BC28" s="135">
        <v>-6.7977130209590602</v>
      </c>
      <c r="BD28" s="125"/>
      <c r="BE28" s="136">
        <v>-4.2588557277337697</v>
      </c>
    </row>
    <row r="29" spans="1:57" x14ac:dyDescent="0.25">
      <c r="A29" s="77" t="s">
        <v>97</v>
      </c>
      <c r="B29" s="37" t="s">
        <v>70</v>
      </c>
      <c r="C29" s="3"/>
      <c r="D29" s="24" t="s">
        <v>16</v>
      </c>
      <c r="E29" s="27" t="s">
        <v>17</v>
      </c>
      <c r="F29" s="3"/>
      <c r="G29" s="131">
        <v>47.255418270204501</v>
      </c>
      <c r="H29" s="125">
        <v>58.005874012558202</v>
      </c>
      <c r="I29" s="125">
        <v>59.494632367834697</v>
      </c>
      <c r="J29" s="125">
        <v>65.216730808183101</v>
      </c>
      <c r="K29" s="125">
        <v>67.556208223617503</v>
      </c>
      <c r="L29" s="132">
        <v>59.505772736479599</v>
      </c>
      <c r="M29" s="125"/>
      <c r="N29" s="133">
        <v>77.602795219769007</v>
      </c>
      <c r="O29" s="134">
        <v>80.549929106744898</v>
      </c>
      <c r="P29" s="135">
        <v>79.076362163257002</v>
      </c>
      <c r="Q29" s="125"/>
      <c r="R29" s="136">
        <v>65.097369715558798</v>
      </c>
      <c r="S29" s="130"/>
      <c r="T29" s="131">
        <v>7.7845235588575497</v>
      </c>
      <c r="U29" s="125">
        <v>9.1627950420409192</v>
      </c>
      <c r="V29" s="125">
        <v>-7.2515672274885506E-2</v>
      </c>
      <c r="W29" s="125">
        <v>1.8163250500094199</v>
      </c>
      <c r="X29" s="125">
        <v>0.54450902612928898</v>
      </c>
      <c r="Y29" s="132">
        <v>3.3944371916852698</v>
      </c>
      <c r="Z29" s="125"/>
      <c r="AA29" s="133">
        <v>-1.41902045474256</v>
      </c>
      <c r="AB29" s="134">
        <v>3.8469356387970798E-2</v>
      </c>
      <c r="AC29" s="135">
        <v>-0.68204206069902995</v>
      </c>
      <c r="AD29" s="125"/>
      <c r="AE29" s="136">
        <v>1.94223594240331</v>
      </c>
      <c r="AF29" s="30"/>
      <c r="AG29" s="131">
        <v>46.433816082641201</v>
      </c>
      <c r="AH29" s="125">
        <v>57.248835325096202</v>
      </c>
      <c r="AI29" s="125">
        <v>60.145331172776899</v>
      </c>
      <c r="AJ29" s="125">
        <v>62.2138950779825</v>
      </c>
      <c r="AK29" s="125">
        <v>62.097427587603804</v>
      </c>
      <c r="AL29" s="132">
        <v>57.627861049220101</v>
      </c>
      <c r="AM29" s="125"/>
      <c r="AN29" s="133">
        <v>71.824994936196006</v>
      </c>
      <c r="AO29" s="134">
        <v>74.788586185942805</v>
      </c>
      <c r="AP29" s="135">
        <v>73.306790561069405</v>
      </c>
      <c r="AQ29" s="125"/>
      <c r="AR29" s="136">
        <v>62.107555195462801</v>
      </c>
      <c r="AS29" s="130"/>
      <c r="AT29" s="131">
        <v>1.27748185178961</v>
      </c>
      <c r="AU29" s="125">
        <v>2.49367315109544</v>
      </c>
      <c r="AV29" s="125">
        <v>0.102285785482619</v>
      </c>
      <c r="AW29" s="125">
        <v>-0.148071034934845</v>
      </c>
      <c r="AX29" s="125">
        <v>-2.5794918577938102</v>
      </c>
      <c r="AY29" s="132">
        <v>0.105461607885491</v>
      </c>
      <c r="AZ29" s="125"/>
      <c r="BA29" s="133">
        <v>-1.7418632407646499</v>
      </c>
      <c r="BB29" s="134">
        <v>-0.17902205996280199</v>
      </c>
      <c r="BC29" s="135">
        <v>-0.95081117171802498</v>
      </c>
      <c r="BD29" s="125"/>
      <c r="BE29" s="136">
        <v>-0.25325840804727501</v>
      </c>
    </row>
    <row r="30" spans="1:57" x14ac:dyDescent="0.25">
      <c r="A30" s="21" t="s">
        <v>47</v>
      </c>
      <c r="B30" s="3" t="str">
        <f t="shared" si="0"/>
        <v>Roanoke, VA</v>
      </c>
      <c r="C30" s="3"/>
      <c r="D30" s="24" t="s">
        <v>16</v>
      </c>
      <c r="E30" s="27" t="s">
        <v>17</v>
      </c>
      <c r="F30" s="3"/>
      <c r="G30" s="131">
        <v>53.579844118180098</v>
      </c>
      <c r="H30" s="125">
        <v>66.449157150625297</v>
      </c>
      <c r="I30" s="125">
        <v>73.155700561899494</v>
      </c>
      <c r="J30" s="125">
        <v>74.913902483233599</v>
      </c>
      <c r="K30" s="125">
        <v>77.433387710712296</v>
      </c>
      <c r="L30" s="132">
        <v>69.106398404930204</v>
      </c>
      <c r="M30" s="125"/>
      <c r="N30" s="133">
        <v>77.705274605764004</v>
      </c>
      <c r="O30" s="134">
        <v>85.499365597244804</v>
      </c>
      <c r="P30" s="135">
        <v>81.602320101504404</v>
      </c>
      <c r="Q30" s="125"/>
      <c r="R30" s="136">
        <v>72.676661746808506</v>
      </c>
      <c r="S30" s="130"/>
      <c r="T30" s="131">
        <v>12.3391385648845</v>
      </c>
      <c r="U30" s="125">
        <v>13.680273033905101</v>
      </c>
      <c r="V30" s="125">
        <v>12.122468259485199</v>
      </c>
      <c r="W30" s="125">
        <v>8.0224139055642905</v>
      </c>
      <c r="X30" s="125">
        <v>16.343106279595599</v>
      </c>
      <c r="Y30" s="132">
        <v>12.4412472342095</v>
      </c>
      <c r="Z30" s="125"/>
      <c r="AA30" s="133">
        <v>-6.1505162639517597</v>
      </c>
      <c r="AB30" s="134">
        <v>-6.74898122424617E-2</v>
      </c>
      <c r="AC30" s="135">
        <v>-3.0591525101214798</v>
      </c>
      <c r="AD30" s="125"/>
      <c r="AE30" s="136">
        <v>6.9549844373469201</v>
      </c>
      <c r="AF30" s="30"/>
      <c r="AG30" s="131">
        <v>52.116186333152001</v>
      </c>
      <c r="AH30" s="125">
        <v>65.665216603226298</v>
      </c>
      <c r="AI30" s="125">
        <v>71.302338227297398</v>
      </c>
      <c r="AJ30" s="125">
        <v>72.403480152256606</v>
      </c>
      <c r="AK30" s="125">
        <v>71.886895051658499</v>
      </c>
      <c r="AL30" s="132">
        <v>66.6748232735182</v>
      </c>
      <c r="AM30" s="125"/>
      <c r="AN30" s="133">
        <v>80.242885626246107</v>
      </c>
      <c r="AO30" s="134">
        <v>84.013050570962406</v>
      </c>
      <c r="AP30" s="135">
        <v>82.127968098604299</v>
      </c>
      <c r="AQ30" s="125"/>
      <c r="AR30" s="136">
        <v>71.090007509257106</v>
      </c>
      <c r="AS30" s="130"/>
      <c r="AT30" s="131">
        <v>11.5195833570576</v>
      </c>
      <c r="AU30" s="125">
        <v>13.629670411099999</v>
      </c>
      <c r="AV30" s="125">
        <v>12.8977813087381</v>
      </c>
      <c r="AW30" s="125">
        <v>8.4268180532898302</v>
      </c>
      <c r="AX30" s="125">
        <v>6.0781646789277497</v>
      </c>
      <c r="AY30" s="132">
        <v>10.3075773701551</v>
      </c>
      <c r="AZ30" s="125"/>
      <c r="BA30" s="133">
        <v>7.73486807255758</v>
      </c>
      <c r="BB30" s="134">
        <v>8.11183699616406</v>
      </c>
      <c r="BC30" s="135">
        <v>7.9354489852102397</v>
      </c>
      <c r="BD30" s="125"/>
      <c r="BE30" s="136">
        <v>9.5321633589898305</v>
      </c>
    </row>
    <row r="31" spans="1:57" x14ac:dyDescent="0.25">
      <c r="A31" s="21" t="s">
        <v>48</v>
      </c>
      <c r="B31" s="3" t="str">
        <f t="shared" si="0"/>
        <v>Charlottesville, VA</v>
      </c>
      <c r="C31" s="3"/>
      <c r="D31" s="24" t="s">
        <v>16</v>
      </c>
      <c r="E31" s="27" t="s">
        <v>17</v>
      </c>
      <c r="F31" s="3"/>
      <c r="G31" s="131">
        <v>54.564411492122296</v>
      </c>
      <c r="H31" s="125">
        <v>70.2734012974976</v>
      </c>
      <c r="I31" s="125">
        <v>68.952734012974901</v>
      </c>
      <c r="J31" s="125">
        <v>69.995366079703402</v>
      </c>
      <c r="K31" s="125">
        <v>91.682113067655195</v>
      </c>
      <c r="L31" s="132">
        <v>71.093605189990697</v>
      </c>
      <c r="M31" s="125"/>
      <c r="N31" s="133">
        <v>88.577386468952696</v>
      </c>
      <c r="O31" s="134">
        <v>92.469879518072204</v>
      </c>
      <c r="P31" s="135">
        <v>90.523632993512507</v>
      </c>
      <c r="Q31" s="125"/>
      <c r="R31" s="136">
        <v>76.645041705282594</v>
      </c>
      <c r="S31" s="130"/>
      <c r="T31" s="131">
        <v>5.2598917027812799</v>
      </c>
      <c r="U31" s="125">
        <v>12.166136741691</v>
      </c>
      <c r="V31" s="125">
        <v>13.6278543699552</v>
      </c>
      <c r="W31" s="125">
        <v>6.1000930115418202</v>
      </c>
      <c r="X31" s="125">
        <v>17.372031210170601</v>
      </c>
      <c r="Y31" s="132">
        <v>11.342840780729</v>
      </c>
      <c r="Z31" s="125"/>
      <c r="AA31" s="133">
        <v>-3.43049670641838</v>
      </c>
      <c r="AB31" s="134">
        <v>-1.1795534901898499</v>
      </c>
      <c r="AC31" s="135">
        <v>-2.2937905468025899</v>
      </c>
      <c r="AD31" s="125"/>
      <c r="AE31" s="136">
        <v>6.3347739859115002</v>
      </c>
      <c r="AF31" s="30"/>
      <c r="AG31" s="131">
        <v>49.571362372567101</v>
      </c>
      <c r="AH31" s="125">
        <v>64.637395736793295</v>
      </c>
      <c r="AI31" s="125">
        <v>70.974281742353995</v>
      </c>
      <c r="AJ31" s="125">
        <v>73.627201112140796</v>
      </c>
      <c r="AK31" s="125">
        <v>82.136237256719099</v>
      </c>
      <c r="AL31" s="132">
        <v>68.189295644114907</v>
      </c>
      <c r="AM31" s="125"/>
      <c r="AN31" s="133">
        <v>85.472659870250197</v>
      </c>
      <c r="AO31" s="134">
        <v>82.8602873030583</v>
      </c>
      <c r="AP31" s="135">
        <v>84.166473586654305</v>
      </c>
      <c r="AQ31" s="125"/>
      <c r="AR31" s="136">
        <v>72.754203627697606</v>
      </c>
      <c r="AS31" s="130"/>
      <c r="AT31" s="131">
        <v>2.03038876152382E-2</v>
      </c>
      <c r="AU31" s="125">
        <v>4.1857230089087203</v>
      </c>
      <c r="AV31" s="125">
        <v>10.381171347042899</v>
      </c>
      <c r="AW31" s="125">
        <v>7.9481641338194002</v>
      </c>
      <c r="AX31" s="125">
        <v>9.6536644278859605</v>
      </c>
      <c r="AY31" s="132">
        <v>6.8756424267278504</v>
      </c>
      <c r="AZ31" s="125"/>
      <c r="BA31" s="133">
        <v>1.8834588856887</v>
      </c>
      <c r="BB31" s="134">
        <v>-2.4029518729146702</v>
      </c>
      <c r="BC31" s="135">
        <v>-0.27254309780240898</v>
      </c>
      <c r="BD31" s="125"/>
      <c r="BE31" s="136">
        <v>4.4021893652883604</v>
      </c>
    </row>
    <row r="32" spans="1:57" x14ac:dyDescent="0.25">
      <c r="A32" s="21" t="s">
        <v>49</v>
      </c>
      <c r="B32" t="s">
        <v>72</v>
      </c>
      <c r="C32" s="3"/>
      <c r="D32" s="24" t="s">
        <v>16</v>
      </c>
      <c r="E32" s="27" t="s">
        <v>17</v>
      </c>
      <c r="F32" s="3"/>
      <c r="G32" s="131">
        <v>46.077117760905097</v>
      </c>
      <c r="H32" s="125">
        <v>58.016971862438503</v>
      </c>
      <c r="I32" s="125">
        <v>61.5602203364597</v>
      </c>
      <c r="J32" s="125">
        <v>64.091112103617604</v>
      </c>
      <c r="K32" s="125">
        <v>69.227333631085301</v>
      </c>
      <c r="L32" s="132">
        <v>59.794551138901198</v>
      </c>
      <c r="M32" s="125"/>
      <c r="N32" s="133">
        <v>82.209319636742507</v>
      </c>
      <c r="O32" s="134">
        <v>84.650885812118503</v>
      </c>
      <c r="P32" s="135">
        <v>83.430102724430498</v>
      </c>
      <c r="Q32" s="125"/>
      <c r="R32" s="136">
        <v>66.547565877623896</v>
      </c>
      <c r="S32" s="130"/>
      <c r="T32" s="131">
        <v>9.0669815914084602</v>
      </c>
      <c r="U32" s="125">
        <v>4.7913088665166503</v>
      </c>
      <c r="V32" s="125">
        <v>1.87974578767242</v>
      </c>
      <c r="W32" s="125">
        <v>0.234394167157017</v>
      </c>
      <c r="X32" s="125">
        <v>-1.2022445277670699</v>
      </c>
      <c r="Y32" s="132">
        <v>2.37169862432189</v>
      </c>
      <c r="Z32" s="125"/>
      <c r="AA32" s="133">
        <v>-2.3773383203509502</v>
      </c>
      <c r="AB32" s="134">
        <v>-2.1673264469445002</v>
      </c>
      <c r="AC32" s="135">
        <v>-2.2709086980814401</v>
      </c>
      <c r="AD32" s="125"/>
      <c r="AE32" s="136">
        <v>0.658874696032131</v>
      </c>
      <c r="AF32" s="30"/>
      <c r="AG32" s="131">
        <v>44.919606967396099</v>
      </c>
      <c r="AH32" s="125">
        <v>57.745273187434798</v>
      </c>
      <c r="AI32" s="125">
        <v>64.563793360131001</v>
      </c>
      <c r="AJ32" s="125">
        <v>65.564984368021399</v>
      </c>
      <c r="AK32" s="125">
        <v>68.345243412237593</v>
      </c>
      <c r="AL32" s="132">
        <v>60.227780259044202</v>
      </c>
      <c r="AM32" s="125"/>
      <c r="AN32" s="133">
        <v>77.977519726068095</v>
      </c>
      <c r="AO32" s="134">
        <v>80.783832067887403</v>
      </c>
      <c r="AP32" s="135">
        <v>79.380675896977806</v>
      </c>
      <c r="AQ32" s="125"/>
      <c r="AR32" s="136">
        <v>65.700036155596607</v>
      </c>
      <c r="AS32" s="130"/>
      <c r="AT32" s="131">
        <v>-2.7271107476597898</v>
      </c>
      <c r="AU32" s="125">
        <v>-3.4977319255738202</v>
      </c>
      <c r="AV32" s="125">
        <v>-1.29414622188682</v>
      </c>
      <c r="AW32" s="125">
        <v>-4.2335562923659698</v>
      </c>
      <c r="AX32" s="125">
        <v>-6.6804588481269898</v>
      </c>
      <c r="AY32" s="132">
        <v>-3.8290636639854498</v>
      </c>
      <c r="AZ32" s="125"/>
      <c r="BA32" s="133">
        <v>-8.9113355115317194</v>
      </c>
      <c r="BB32" s="134">
        <v>-8.1952370479774803</v>
      </c>
      <c r="BC32" s="135">
        <v>-8.5483588563580604</v>
      </c>
      <c r="BD32" s="125"/>
      <c r="BE32" s="136">
        <v>-5.5122884212110401</v>
      </c>
    </row>
    <row r="33" spans="1:57" x14ac:dyDescent="0.25">
      <c r="A33" s="21" t="s">
        <v>50</v>
      </c>
      <c r="B33" s="3" t="str">
        <f t="shared" si="0"/>
        <v>Staunton &amp; Harrisonburg, VA</v>
      </c>
      <c r="C33" s="3"/>
      <c r="D33" s="24" t="s">
        <v>16</v>
      </c>
      <c r="E33" s="27" t="s">
        <v>17</v>
      </c>
      <c r="F33" s="3"/>
      <c r="G33" s="131">
        <v>44.498035012504403</v>
      </c>
      <c r="H33" s="125">
        <v>54.108610217934903</v>
      </c>
      <c r="I33" s="125">
        <v>56.109324758842398</v>
      </c>
      <c r="J33" s="125">
        <v>60.075026795284003</v>
      </c>
      <c r="K33" s="125">
        <v>66.184351554126394</v>
      </c>
      <c r="L33" s="132">
        <v>56.195069667738402</v>
      </c>
      <c r="M33" s="125"/>
      <c r="N33" s="133">
        <v>82.422293676312904</v>
      </c>
      <c r="O33" s="134">
        <v>91.997141836370105</v>
      </c>
      <c r="P33" s="135">
        <v>87.209717756341504</v>
      </c>
      <c r="Q33" s="125"/>
      <c r="R33" s="136">
        <v>65.056397693053597</v>
      </c>
      <c r="S33" s="130"/>
      <c r="T33" s="131">
        <v>-5.0835905527265197</v>
      </c>
      <c r="U33" s="125">
        <v>-6.9188885898519397</v>
      </c>
      <c r="V33" s="125">
        <v>-12.681560359638</v>
      </c>
      <c r="W33" s="125">
        <v>-11.996202709052</v>
      </c>
      <c r="X33" s="125">
        <v>-8.6979939575045506</v>
      </c>
      <c r="Y33" s="132">
        <v>-9.3697427949949006</v>
      </c>
      <c r="Z33" s="125"/>
      <c r="AA33" s="133">
        <v>-5.8695050076450803</v>
      </c>
      <c r="AB33" s="134">
        <v>2.95770203059068</v>
      </c>
      <c r="AC33" s="135">
        <v>-1.41118135361471</v>
      </c>
      <c r="AD33" s="125"/>
      <c r="AE33" s="136">
        <v>-6.4782208288392598</v>
      </c>
      <c r="AF33" s="30"/>
      <c r="AG33" s="131">
        <v>43.962129331904201</v>
      </c>
      <c r="AH33" s="125">
        <v>54.175598428009998</v>
      </c>
      <c r="AI33" s="125">
        <v>56.515719899964203</v>
      </c>
      <c r="AJ33" s="125">
        <v>56.846195069667701</v>
      </c>
      <c r="AK33" s="125">
        <v>60.744908896034197</v>
      </c>
      <c r="AL33" s="132">
        <v>54.448910325116103</v>
      </c>
      <c r="AM33" s="125"/>
      <c r="AN33" s="133">
        <v>78.327081100392903</v>
      </c>
      <c r="AO33" s="134">
        <v>81.033404787424004</v>
      </c>
      <c r="AP33" s="135">
        <v>79.680242943908496</v>
      </c>
      <c r="AQ33" s="125"/>
      <c r="AR33" s="136">
        <v>61.657862501913897</v>
      </c>
      <c r="AS33" s="130"/>
      <c r="AT33" s="131">
        <v>-5.0002726145851497</v>
      </c>
      <c r="AU33" s="125">
        <v>-3.4029652394627501</v>
      </c>
      <c r="AV33" s="125">
        <v>-5.6063081538904802</v>
      </c>
      <c r="AW33" s="125">
        <v>-9.9049242247853808</v>
      </c>
      <c r="AX33" s="125">
        <v>-8.2973363414782302</v>
      </c>
      <c r="AY33" s="132">
        <v>-6.62789622819784</v>
      </c>
      <c r="AZ33" s="125"/>
      <c r="BA33" s="133">
        <v>-3.1781602790124399</v>
      </c>
      <c r="BB33" s="134">
        <v>-1.50615920164171</v>
      </c>
      <c r="BC33" s="135">
        <v>-2.33568422516317</v>
      </c>
      <c r="BD33" s="125"/>
      <c r="BE33" s="136">
        <v>-5.0925291966137802</v>
      </c>
    </row>
    <row r="34" spans="1:57" x14ac:dyDescent="0.25">
      <c r="A34" s="21" t="s">
        <v>51</v>
      </c>
      <c r="B34" s="3" t="str">
        <f t="shared" si="0"/>
        <v>Blacksburg &amp; Wytheville, VA</v>
      </c>
      <c r="C34" s="3"/>
      <c r="D34" s="24" t="s">
        <v>16</v>
      </c>
      <c r="E34" s="27" t="s">
        <v>17</v>
      </c>
      <c r="F34" s="3"/>
      <c r="G34" s="131">
        <v>44.5146467547386</v>
      </c>
      <c r="H34" s="125">
        <v>53.800497798200198</v>
      </c>
      <c r="I34" s="125">
        <v>54.7578020294849</v>
      </c>
      <c r="J34" s="125">
        <v>58.395558108366799</v>
      </c>
      <c r="K34" s="125">
        <v>62.837449741527799</v>
      </c>
      <c r="L34" s="132">
        <v>54.861190886463703</v>
      </c>
      <c r="M34" s="125"/>
      <c r="N34" s="133">
        <v>69.136511583381093</v>
      </c>
      <c r="O34" s="134">
        <v>70.859659199693596</v>
      </c>
      <c r="P34" s="135">
        <v>69.998085391537401</v>
      </c>
      <c r="Q34" s="125"/>
      <c r="R34" s="136">
        <v>59.186017887913302</v>
      </c>
      <c r="S34" s="130"/>
      <c r="T34" s="131">
        <v>13.7943273324691</v>
      </c>
      <c r="U34" s="125">
        <v>4.4302438250237097</v>
      </c>
      <c r="V34" s="125">
        <v>-1.8818605263177299</v>
      </c>
      <c r="W34" s="125">
        <v>0.171143865326852</v>
      </c>
      <c r="X34" s="125">
        <v>5.4174107559972704</v>
      </c>
      <c r="Y34" s="132">
        <v>3.7667208134113599</v>
      </c>
      <c r="Z34" s="125"/>
      <c r="AA34" s="133">
        <v>-4.8417655343324197</v>
      </c>
      <c r="AB34" s="134">
        <v>-7.1274556573976504</v>
      </c>
      <c r="AC34" s="135">
        <v>-6.0125655118888499</v>
      </c>
      <c r="AD34" s="125"/>
      <c r="AE34" s="136">
        <v>0.24230291599524001</v>
      </c>
      <c r="AF34" s="30"/>
      <c r="AG34" s="131">
        <v>42.805858701895403</v>
      </c>
      <c r="AH34" s="125">
        <v>55.753398430021001</v>
      </c>
      <c r="AI34" s="125">
        <v>57.711085582998201</v>
      </c>
      <c r="AJ34" s="125">
        <v>59.300210606930797</v>
      </c>
      <c r="AK34" s="125">
        <v>59.434233199310697</v>
      </c>
      <c r="AL34" s="132">
        <v>55.0009573042312</v>
      </c>
      <c r="AM34" s="125"/>
      <c r="AN34" s="133">
        <v>73.386942370285198</v>
      </c>
      <c r="AO34" s="134">
        <v>77.575148382155803</v>
      </c>
      <c r="AP34" s="135">
        <v>75.481045376220493</v>
      </c>
      <c r="AQ34" s="125"/>
      <c r="AR34" s="136">
        <v>60.852411039085297</v>
      </c>
      <c r="AS34" s="130"/>
      <c r="AT34" s="131">
        <v>5.5033958591074601</v>
      </c>
      <c r="AU34" s="125">
        <v>4.8907680063598704</v>
      </c>
      <c r="AV34" s="125">
        <v>-4.5935583221482501</v>
      </c>
      <c r="AW34" s="125">
        <v>-4.8923735003511899</v>
      </c>
      <c r="AX34" s="125">
        <v>-10.458385574005799</v>
      </c>
      <c r="AY34" s="132">
        <v>-2.80565379368928</v>
      </c>
      <c r="AZ34" s="125"/>
      <c r="BA34" s="133">
        <v>-0.12919938678938001</v>
      </c>
      <c r="BB34" s="134">
        <v>3.2918968416550798</v>
      </c>
      <c r="BC34" s="135">
        <v>1.60000966233307</v>
      </c>
      <c r="BD34" s="125"/>
      <c r="BE34" s="136">
        <v>-1.2886852410760301</v>
      </c>
    </row>
    <row r="35" spans="1:57" x14ac:dyDescent="0.25">
      <c r="A35" s="21" t="s">
        <v>52</v>
      </c>
      <c r="B35" s="3" t="str">
        <f t="shared" si="0"/>
        <v>Lynchburg, VA</v>
      </c>
      <c r="C35" s="3"/>
      <c r="D35" s="24" t="s">
        <v>16</v>
      </c>
      <c r="E35" s="27" t="s">
        <v>17</v>
      </c>
      <c r="F35" s="3"/>
      <c r="G35" s="131">
        <v>48.1800132362673</v>
      </c>
      <c r="H35" s="125">
        <v>64.262078093977394</v>
      </c>
      <c r="I35" s="125">
        <v>69.391131700860299</v>
      </c>
      <c r="J35" s="125">
        <v>78.987425545996004</v>
      </c>
      <c r="K35" s="125">
        <v>82.064857710125693</v>
      </c>
      <c r="L35" s="132">
        <v>68.577101257445406</v>
      </c>
      <c r="M35" s="125"/>
      <c r="N35" s="133">
        <v>87.127729980145503</v>
      </c>
      <c r="O35" s="134">
        <v>88.285903375248097</v>
      </c>
      <c r="P35" s="135">
        <v>87.706816677696807</v>
      </c>
      <c r="Q35" s="125"/>
      <c r="R35" s="136">
        <v>74.042734234660102</v>
      </c>
      <c r="S35" s="130"/>
      <c r="T35" s="131">
        <v>-0.29819483161640598</v>
      </c>
      <c r="U35" s="125">
        <v>22.732980722680399</v>
      </c>
      <c r="V35" s="125">
        <v>12.6460368287078</v>
      </c>
      <c r="W35" s="125">
        <v>15.8055146483042</v>
      </c>
      <c r="X35" s="125">
        <v>16.321636412922601</v>
      </c>
      <c r="Y35" s="132">
        <v>13.8998120009348</v>
      </c>
      <c r="Z35" s="125"/>
      <c r="AA35" s="133">
        <v>-3.3067843160030899</v>
      </c>
      <c r="AB35" s="134">
        <v>4.1468641351775997</v>
      </c>
      <c r="AC35" s="135">
        <v>0.30630727598159302</v>
      </c>
      <c r="AD35" s="125"/>
      <c r="AE35" s="136">
        <v>8.9048380254204194</v>
      </c>
      <c r="AF35" s="30"/>
      <c r="AG35" s="131">
        <v>44.159497021839798</v>
      </c>
      <c r="AH35" s="125">
        <v>59.406022501654498</v>
      </c>
      <c r="AI35" s="125">
        <v>64.559894109861006</v>
      </c>
      <c r="AJ35" s="125">
        <v>67.835870284579698</v>
      </c>
      <c r="AK35" s="125">
        <v>68.274321641297107</v>
      </c>
      <c r="AL35" s="132">
        <v>60.847121111846398</v>
      </c>
      <c r="AM35" s="125"/>
      <c r="AN35" s="133">
        <v>72.104566512243494</v>
      </c>
      <c r="AO35" s="134">
        <v>75.918266048974104</v>
      </c>
      <c r="AP35" s="135">
        <v>74.011416280608799</v>
      </c>
      <c r="AQ35" s="125"/>
      <c r="AR35" s="136">
        <v>64.608348302921399</v>
      </c>
      <c r="AS35" s="130"/>
      <c r="AT35" s="131">
        <v>-0.42037472161890799</v>
      </c>
      <c r="AU35" s="125">
        <v>1.30671872784926</v>
      </c>
      <c r="AV35" s="125">
        <v>-0.16728916864867899</v>
      </c>
      <c r="AW35" s="125">
        <v>1.0713354591580899</v>
      </c>
      <c r="AX35" s="125">
        <v>-4.6006636791150797</v>
      </c>
      <c r="AY35" s="132">
        <v>-0.686122333446198</v>
      </c>
      <c r="AZ35" s="125"/>
      <c r="BA35" s="133">
        <v>-10.2198813240986</v>
      </c>
      <c r="BB35" s="134">
        <v>-7.0715667920742096</v>
      </c>
      <c r="BC35" s="135">
        <v>-8.6322859374064205</v>
      </c>
      <c r="BD35" s="125"/>
      <c r="BE35" s="136">
        <v>-3.4348221894323001</v>
      </c>
    </row>
    <row r="36" spans="1:57" x14ac:dyDescent="0.25">
      <c r="A36" s="21" t="s">
        <v>77</v>
      </c>
      <c r="B36" s="3" t="str">
        <f t="shared" si="0"/>
        <v>Central Virginia</v>
      </c>
      <c r="C36" s="3"/>
      <c r="D36" s="24" t="s">
        <v>16</v>
      </c>
      <c r="E36" s="27" t="s">
        <v>17</v>
      </c>
      <c r="F36" s="3"/>
      <c r="G36" s="131">
        <v>47.736639531319099</v>
      </c>
      <c r="H36" s="125">
        <v>60.107633093770197</v>
      </c>
      <c r="I36" s="125">
        <v>65.308763922476899</v>
      </c>
      <c r="J36" s="125">
        <v>66.357845975680306</v>
      </c>
      <c r="K36" s="125">
        <v>67.035661977587694</v>
      </c>
      <c r="L36" s="132">
        <v>61.309308900166798</v>
      </c>
      <c r="M36" s="125"/>
      <c r="N36" s="133">
        <v>75.012772914608803</v>
      </c>
      <c r="O36" s="134">
        <v>80.431894819305796</v>
      </c>
      <c r="P36" s="135">
        <v>77.7223338669573</v>
      </c>
      <c r="Q36" s="125"/>
      <c r="R36" s="136">
        <v>65.998744604964102</v>
      </c>
      <c r="S36" s="130"/>
      <c r="T36" s="131">
        <v>-3.36360461790483</v>
      </c>
      <c r="U36" s="125">
        <v>-0.42155355259614502</v>
      </c>
      <c r="V36" s="125">
        <v>3.32426107875976</v>
      </c>
      <c r="W36" s="125">
        <v>0.728765070862613</v>
      </c>
      <c r="X36" s="125">
        <v>0.99785492544478605</v>
      </c>
      <c r="Y36" s="132">
        <v>0.434956605353437</v>
      </c>
      <c r="Z36" s="125"/>
      <c r="AA36" s="133">
        <v>-10.479043316157799</v>
      </c>
      <c r="AB36" s="134">
        <v>-9.2824385034820001</v>
      </c>
      <c r="AC36" s="135">
        <v>-9.8638510780488993</v>
      </c>
      <c r="AD36" s="125"/>
      <c r="AE36" s="136">
        <v>-3.2832354898266201</v>
      </c>
      <c r="AF36" s="30"/>
      <c r="AG36" s="131">
        <v>48.182840014986802</v>
      </c>
      <c r="AH36" s="125">
        <v>62.045710003746699</v>
      </c>
      <c r="AI36" s="125">
        <v>68.174154433052806</v>
      </c>
      <c r="AJ36" s="125">
        <v>68.651009911781699</v>
      </c>
      <c r="AK36" s="125">
        <v>66.044483803944203</v>
      </c>
      <c r="AL36" s="132">
        <v>62.619639633502501</v>
      </c>
      <c r="AM36" s="125"/>
      <c r="AN36" s="133">
        <v>71.656902483054495</v>
      </c>
      <c r="AO36" s="134">
        <v>74.790524200415504</v>
      </c>
      <c r="AP36" s="135">
        <v>73.223713341735007</v>
      </c>
      <c r="AQ36" s="125"/>
      <c r="AR36" s="136">
        <v>65.649374978711805</v>
      </c>
      <c r="AS36" s="130"/>
      <c r="AT36" s="131">
        <v>-4.2797483215882801</v>
      </c>
      <c r="AU36" s="125">
        <v>-1.90358442359577</v>
      </c>
      <c r="AV36" s="125">
        <v>0.42529833571463199</v>
      </c>
      <c r="AW36" s="125">
        <v>2.0021366670338402E-2</v>
      </c>
      <c r="AX36" s="125">
        <v>-1.09333363077899</v>
      </c>
      <c r="AY36" s="132">
        <v>-1.1947350720112599</v>
      </c>
      <c r="AZ36" s="125"/>
      <c r="BA36" s="133">
        <v>-4.1828787057126204</v>
      </c>
      <c r="BB36" s="134">
        <v>-4.4417132078301202</v>
      </c>
      <c r="BC36" s="135">
        <v>-4.3152401249338697</v>
      </c>
      <c r="BD36" s="125"/>
      <c r="BE36" s="136">
        <v>-2.2110423713346599</v>
      </c>
    </row>
    <row r="37" spans="1:57" x14ac:dyDescent="0.25">
      <c r="A37" s="21" t="s">
        <v>78</v>
      </c>
      <c r="B37" s="3" t="str">
        <f t="shared" si="0"/>
        <v>Chesapeake Bay</v>
      </c>
      <c r="C37" s="3"/>
      <c r="D37" s="24" t="s">
        <v>16</v>
      </c>
      <c r="E37" s="27" t="s">
        <v>17</v>
      </c>
      <c r="F37" s="3"/>
      <c r="G37" s="131">
        <v>50.046425255338903</v>
      </c>
      <c r="H37" s="125">
        <v>61.652739090064898</v>
      </c>
      <c r="I37" s="125">
        <v>61.931290622098402</v>
      </c>
      <c r="J37" s="125">
        <v>60.8170844939647</v>
      </c>
      <c r="K37" s="125">
        <v>58.960074280408499</v>
      </c>
      <c r="L37" s="132">
        <v>58.681522748375102</v>
      </c>
      <c r="M37" s="125"/>
      <c r="N37" s="133">
        <v>72.237697307335097</v>
      </c>
      <c r="O37" s="134">
        <v>80.408542246982293</v>
      </c>
      <c r="P37" s="135">
        <v>76.323119777158695</v>
      </c>
      <c r="Q37" s="125"/>
      <c r="R37" s="136">
        <v>63.721979042313301</v>
      </c>
      <c r="S37" s="130"/>
      <c r="T37" s="131">
        <v>23.3409610983981</v>
      </c>
      <c r="U37" s="125">
        <v>10.8514190317195</v>
      </c>
      <c r="V37" s="125">
        <v>5.7052297939778098</v>
      </c>
      <c r="W37" s="125">
        <v>0.46012269938650302</v>
      </c>
      <c r="X37" s="125">
        <v>-1.09034267912772</v>
      </c>
      <c r="Y37" s="132">
        <v>6.7207024653833098</v>
      </c>
      <c r="Z37" s="125"/>
      <c r="AA37" s="133">
        <v>-9.3240093240093191</v>
      </c>
      <c r="AB37" s="134">
        <v>-7.0815450643776803</v>
      </c>
      <c r="AC37" s="135">
        <v>-8.1564245810055809</v>
      </c>
      <c r="AD37" s="125"/>
      <c r="AE37" s="136">
        <v>1.11555462007998</v>
      </c>
      <c r="AF37" s="30"/>
      <c r="AG37" s="131">
        <v>50.023212627669402</v>
      </c>
      <c r="AH37" s="125">
        <v>63.9507892293407</v>
      </c>
      <c r="AI37" s="125">
        <v>66.852367688022198</v>
      </c>
      <c r="AJ37" s="125">
        <v>65.831012070566302</v>
      </c>
      <c r="AK37" s="125">
        <v>62.349117920148501</v>
      </c>
      <c r="AL37" s="132">
        <v>61.801299907149399</v>
      </c>
      <c r="AM37" s="125"/>
      <c r="AN37" s="133">
        <v>72.423398328690794</v>
      </c>
      <c r="AO37" s="134">
        <v>77.623026926647995</v>
      </c>
      <c r="AP37" s="135">
        <v>75.023212627669395</v>
      </c>
      <c r="AQ37" s="125"/>
      <c r="AR37" s="136">
        <v>65.578989255869402</v>
      </c>
      <c r="AS37" s="130"/>
      <c r="AT37" s="131">
        <v>8.2914572864321592</v>
      </c>
      <c r="AU37" s="125">
        <v>3.80557648831951</v>
      </c>
      <c r="AV37" s="125">
        <v>-0.586813945460821</v>
      </c>
      <c r="AW37" s="125">
        <v>-4.0919851200541002</v>
      </c>
      <c r="AX37" s="125">
        <v>-0.22288261515601701</v>
      </c>
      <c r="AY37" s="132">
        <v>0.92494313874147005</v>
      </c>
      <c r="AZ37" s="125"/>
      <c r="BA37" s="133">
        <v>1.1673151750972699</v>
      </c>
      <c r="BB37" s="134">
        <v>1.2106537530266299</v>
      </c>
      <c r="BC37" s="135">
        <v>1.1897307451471499</v>
      </c>
      <c r="BD37" s="125"/>
      <c r="BE37" s="136">
        <v>1.01133925835121</v>
      </c>
    </row>
    <row r="38" spans="1:57" x14ac:dyDescent="0.25">
      <c r="A38" s="21" t="s">
        <v>79</v>
      </c>
      <c r="B38" s="3" t="str">
        <f t="shared" si="0"/>
        <v>Coastal Virginia - Eastern Shore</v>
      </c>
      <c r="C38" s="3"/>
      <c r="D38" s="24" t="s">
        <v>16</v>
      </c>
      <c r="E38" s="27" t="s">
        <v>17</v>
      </c>
      <c r="F38" s="3"/>
      <c r="G38" s="131">
        <v>44.559944559944498</v>
      </c>
      <c r="H38" s="125">
        <v>54.192654192654103</v>
      </c>
      <c r="I38" s="125">
        <v>54.885654885654802</v>
      </c>
      <c r="J38" s="125">
        <v>57.934857934857902</v>
      </c>
      <c r="K38" s="125">
        <v>61.469161469161399</v>
      </c>
      <c r="L38" s="132">
        <v>54.608454608454601</v>
      </c>
      <c r="M38" s="125"/>
      <c r="N38" s="133">
        <v>75.259875259875201</v>
      </c>
      <c r="O38" s="134">
        <v>77.408177408177394</v>
      </c>
      <c r="P38" s="135">
        <v>76.334026334026305</v>
      </c>
      <c r="Q38" s="125"/>
      <c r="R38" s="136">
        <v>60.815760815760797</v>
      </c>
      <c r="S38" s="130"/>
      <c r="T38" s="131">
        <v>26.824457593688301</v>
      </c>
      <c r="U38" s="125">
        <v>18.8449848024316</v>
      </c>
      <c r="V38" s="125">
        <v>3.125</v>
      </c>
      <c r="W38" s="125">
        <v>-1.7626321974148</v>
      </c>
      <c r="X38" s="125">
        <v>-0.78299776286353395</v>
      </c>
      <c r="Y38" s="132">
        <v>7.1234366503534501</v>
      </c>
      <c r="Z38" s="125"/>
      <c r="AA38" s="133">
        <v>-9.0452261306532602</v>
      </c>
      <c r="AB38" s="134">
        <v>-5.7383966244725704</v>
      </c>
      <c r="AC38" s="135">
        <v>-7.3980664144598496</v>
      </c>
      <c r="AD38" s="125"/>
      <c r="AE38" s="136">
        <v>1.4198448076605501</v>
      </c>
      <c r="AF38" s="30"/>
      <c r="AG38" s="131">
        <v>46.379071379071299</v>
      </c>
      <c r="AH38" s="125">
        <v>56.8087318087318</v>
      </c>
      <c r="AI38" s="125">
        <v>58.3160083160083</v>
      </c>
      <c r="AJ38" s="125">
        <v>60.949410949410897</v>
      </c>
      <c r="AK38" s="125">
        <v>60.758835758835701</v>
      </c>
      <c r="AL38" s="132">
        <v>56.642411642411602</v>
      </c>
      <c r="AM38" s="125"/>
      <c r="AN38" s="133">
        <v>70.582120582120496</v>
      </c>
      <c r="AO38" s="134">
        <v>72.626472626472605</v>
      </c>
      <c r="AP38" s="135">
        <v>71.604296604296593</v>
      </c>
      <c r="AQ38" s="125"/>
      <c r="AR38" s="136">
        <v>60.917235917235899</v>
      </c>
      <c r="AS38" s="130"/>
      <c r="AT38" s="131">
        <v>-0.26080476900149002</v>
      </c>
      <c r="AU38" s="125">
        <v>2.6612398246712501</v>
      </c>
      <c r="AV38" s="125">
        <v>-3.6082474226804102</v>
      </c>
      <c r="AW38" s="125">
        <v>-2.03285992759676</v>
      </c>
      <c r="AX38" s="125">
        <v>-4.2065009560229401</v>
      </c>
      <c r="AY38" s="132">
        <v>-1.65443388280591</v>
      </c>
      <c r="AZ38" s="125"/>
      <c r="BA38" s="133">
        <v>-6.2154696132596596</v>
      </c>
      <c r="BB38" s="134">
        <v>-3.96334478808705</v>
      </c>
      <c r="BC38" s="135">
        <v>-5.0866919278906799</v>
      </c>
      <c r="BD38" s="125"/>
      <c r="BE38" s="136">
        <v>-2.8344715960680502</v>
      </c>
    </row>
    <row r="39" spans="1:57" x14ac:dyDescent="0.25">
      <c r="A39" s="21" t="s">
        <v>80</v>
      </c>
      <c r="B39" s="3" t="str">
        <f t="shared" si="0"/>
        <v>Coastal Virginia - Hampton Roads</v>
      </c>
      <c r="C39" s="3"/>
      <c r="D39" s="24" t="s">
        <v>16</v>
      </c>
      <c r="E39" s="27" t="s">
        <v>17</v>
      </c>
      <c r="F39" s="3"/>
      <c r="G39" s="131">
        <v>47.735536306277403</v>
      </c>
      <c r="H39" s="125">
        <v>52.261790182868097</v>
      </c>
      <c r="I39" s="125">
        <v>56.4993048871778</v>
      </c>
      <c r="J39" s="125">
        <v>56.5554486151213</v>
      </c>
      <c r="K39" s="125">
        <v>55.836274195273198</v>
      </c>
      <c r="L39" s="132">
        <v>53.7776708373435</v>
      </c>
      <c r="M39" s="125"/>
      <c r="N39" s="133">
        <v>72.706127686878403</v>
      </c>
      <c r="O39" s="134">
        <v>79.750828788364799</v>
      </c>
      <c r="P39" s="135">
        <v>76.228478237621601</v>
      </c>
      <c r="Q39" s="125"/>
      <c r="R39" s="136">
        <v>60.192187237422999</v>
      </c>
      <c r="S39" s="130"/>
      <c r="T39" s="131">
        <v>2.2919933862507298</v>
      </c>
      <c r="U39" s="125">
        <v>3.47249600870119</v>
      </c>
      <c r="V39" s="125">
        <v>4.3293452858718204</v>
      </c>
      <c r="W39" s="125">
        <v>-0.82996390325842995</v>
      </c>
      <c r="X39" s="125">
        <v>-7.05374284839115</v>
      </c>
      <c r="Y39" s="132">
        <v>0.177248872662323</v>
      </c>
      <c r="Z39" s="125"/>
      <c r="AA39" s="133">
        <v>-4.2993952920951504</v>
      </c>
      <c r="AB39" s="134">
        <v>-2.24470291953326</v>
      </c>
      <c r="AC39" s="135">
        <v>-3.2354711727595</v>
      </c>
      <c r="AD39" s="125"/>
      <c r="AE39" s="136">
        <v>-1.0940926179599599</v>
      </c>
      <c r="AF39" s="30"/>
      <c r="AG39" s="131">
        <v>50.847683887331399</v>
      </c>
      <c r="AH39" s="125">
        <v>58.490188225871002</v>
      </c>
      <c r="AI39" s="125">
        <v>63.582298758510198</v>
      </c>
      <c r="AJ39" s="125">
        <v>63.382725937792003</v>
      </c>
      <c r="AK39" s="125">
        <v>60.881057268722401</v>
      </c>
      <c r="AL39" s="132">
        <v>59.436790815645402</v>
      </c>
      <c r="AM39" s="125"/>
      <c r="AN39" s="133">
        <v>71.055266319583495</v>
      </c>
      <c r="AO39" s="134">
        <v>74.445334401281499</v>
      </c>
      <c r="AP39" s="135">
        <v>72.750300360432504</v>
      </c>
      <c r="AQ39" s="125"/>
      <c r="AR39" s="136">
        <v>63.240650685584598</v>
      </c>
      <c r="AS39" s="130"/>
      <c r="AT39" s="131">
        <v>-1.9551413337030701</v>
      </c>
      <c r="AU39" s="125">
        <v>-6.9853448225420098E-2</v>
      </c>
      <c r="AV39" s="125">
        <v>1.39414828021088</v>
      </c>
      <c r="AW39" s="125">
        <v>0.63604927188813798</v>
      </c>
      <c r="AX39" s="125">
        <v>-1.9395363412819999</v>
      </c>
      <c r="AY39" s="132">
        <v>-0.32873035115230498</v>
      </c>
      <c r="AZ39" s="125"/>
      <c r="BA39" s="133">
        <v>-0.91019412732173199</v>
      </c>
      <c r="BB39" s="134">
        <v>-2.0616921294680202</v>
      </c>
      <c r="BC39" s="135">
        <v>-1.5027202852156301</v>
      </c>
      <c r="BD39" s="125"/>
      <c r="BE39" s="136">
        <v>-0.71890122354207797</v>
      </c>
    </row>
    <row r="40" spans="1:57" x14ac:dyDescent="0.25">
      <c r="A40" s="20" t="s">
        <v>81</v>
      </c>
      <c r="B40" s="3" t="str">
        <f t="shared" si="0"/>
        <v>Northern Virginia</v>
      </c>
      <c r="C40" s="3"/>
      <c r="D40" s="24" t="s">
        <v>16</v>
      </c>
      <c r="E40" s="27" t="s">
        <v>17</v>
      </c>
      <c r="F40" s="3"/>
      <c r="G40" s="131">
        <v>51.392379812487498</v>
      </c>
      <c r="H40" s="125">
        <v>64.602034709754605</v>
      </c>
      <c r="I40" s="125">
        <v>72.052663076002304</v>
      </c>
      <c r="J40" s="125">
        <v>73.905844803510803</v>
      </c>
      <c r="K40" s="125">
        <v>68.571713544783506</v>
      </c>
      <c r="L40" s="132">
        <v>66.104927189307702</v>
      </c>
      <c r="M40" s="125"/>
      <c r="N40" s="133">
        <v>78.942748852982206</v>
      </c>
      <c r="O40" s="134">
        <v>89.126271693596607</v>
      </c>
      <c r="P40" s="135">
        <v>84.034510273289399</v>
      </c>
      <c r="Q40" s="125"/>
      <c r="R40" s="136">
        <v>71.227665213302501</v>
      </c>
      <c r="S40" s="130"/>
      <c r="T40" s="131">
        <v>2.1851402202596</v>
      </c>
      <c r="U40" s="125">
        <v>7.62985381563385</v>
      </c>
      <c r="V40" s="125">
        <v>9.2577224880340303</v>
      </c>
      <c r="W40" s="125">
        <v>7.5169357961974503</v>
      </c>
      <c r="X40" s="125">
        <v>2.8387123625856199</v>
      </c>
      <c r="Y40" s="132">
        <v>6.0458324819159799</v>
      </c>
      <c r="Z40" s="125"/>
      <c r="AA40" s="133">
        <v>-4.9013275316781497</v>
      </c>
      <c r="AB40" s="134">
        <v>-4.03199985253233</v>
      </c>
      <c r="AC40" s="135">
        <v>-4.4422977836023696</v>
      </c>
      <c r="AD40" s="125"/>
      <c r="AE40" s="136">
        <v>2.2623723784861598</v>
      </c>
      <c r="AF40" s="30"/>
      <c r="AG40" s="131">
        <v>56.785358069020504</v>
      </c>
      <c r="AH40" s="125">
        <v>73.503391182924304</v>
      </c>
      <c r="AI40" s="125">
        <v>82.229702772790702</v>
      </c>
      <c r="AJ40" s="125">
        <v>81.968382206263698</v>
      </c>
      <c r="AK40" s="125">
        <v>72.052663076002304</v>
      </c>
      <c r="AL40" s="132">
        <v>73.307899461400297</v>
      </c>
      <c r="AM40" s="125"/>
      <c r="AN40" s="133">
        <v>73.514362657091496</v>
      </c>
      <c r="AO40" s="134">
        <v>76.149511270696095</v>
      </c>
      <c r="AP40" s="135">
        <v>74.831936963893796</v>
      </c>
      <c r="AQ40" s="125"/>
      <c r="AR40" s="136">
        <v>73.743338747826996</v>
      </c>
      <c r="AS40" s="130"/>
      <c r="AT40" s="131">
        <v>1.7023354113042299</v>
      </c>
      <c r="AU40" s="125">
        <v>4.9468055056852096</v>
      </c>
      <c r="AV40" s="125">
        <v>7.4639048359036204</v>
      </c>
      <c r="AW40" s="125">
        <v>7.0518413699686802</v>
      </c>
      <c r="AX40" s="125">
        <v>2.7350155066584501</v>
      </c>
      <c r="AY40" s="132">
        <v>4.9969564354697598</v>
      </c>
      <c r="AZ40" s="125"/>
      <c r="BA40" s="133">
        <v>-1.5911979868658399</v>
      </c>
      <c r="BB40" s="134">
        <v>-2.9134901082387201</v>
      </c>
      <c r="BC40" s="135">
        <v>-2.2684548646111899</v>
      </c>
      <c r="BD40" s="125"/>
      <c r="BE40" s="136">
        <v>2.7816332119120402</v>
      </c>
    </row>
    <row r="41" spans="1:57" x14ac:dyDescent="0.25">
      <c r="A41" s="22" t="s">
        <v>82</v>
      </c>
      <c r="B41" s="3" t="str">
        <f t="shared" si="0"/>
        <v>Shenandoah Valley</v>
      </c>
      <c r="C41" s="3"/>
      <c r="D41" s="25" t="s">
        <v>16</v>
      </c>
      <c r="E41" s="28" t="s">
        <v>17</v>
      </c>
      <c r="F41" s="3"/>
      <c r="G41" s="137">
        <v>46.207395353042202</v>
      </c>
      <c r="H41" s="138">
        <v>54.678600488201702</v>
      </c>
      <c r="I41" s="138">
        <v>55.826778772262898</v>
      </c>
      <c r="J41" s="138">
        <v>60.853449055239103</v>
      </c>
      <c r="K41" s="138">
        <v>67.136786908959394</v>
      </c>
      <c r="L41" s="139">
        <v>56.940602115540997</v>
      </c>
      <c r="M41" s="125"/>
      <c r="N41" s="140">
        <v>82.451857879034407</v>
      </c>
      <c r="O41" s="141">
        <v>89.811047825693805</v>
      </c>
      <c r="P41" s="142">
        <v>86.131452852364106</v>
      </c>
      <c r="Q41" s="125"/>
      <c r="R41" s="143">
        <v>65.280845183204804</v>
      </c>
      <c r="S41" s="130"/>
      <c r="T41" s="137">
        <v>1.44582025330279</v>
      </c>
      <c r="U41" s="138">
        <v>-0.48889632096302499</v>
      </c>
      <c r="V41" s="138">
        <v>-6.9945159657281897</v>
      </c>
      <c r="W41" s="138">
        <v>-8.6291725791662692</v>
      </c>
      <c r="X41" s="138">
        <v>-10.352215288494101</v>
      </c>
      <c r="Y41" s="139">
        <v>-5.7310274078658301</v>
      </c>
      <c r="Z41" s="125"/>
      <c r="AA41" s="140">
        <v>-6.4527478198060804</v>
      </c>
      <c r="AB41" s="141">
        <v>0.245151237638985</v>
      </c>
      <c r="AC41" s="142">
        <v>-3.0764356483977102</v>
      </c>
      <c r="AD41" s="125"/>
      <c r="AE41" s="143">
        <v>-4.7475772467362898</v>
      </c>
      <c r="AF41" s="31"/>
      <c r="AG41" s="137">
        <v>45.249073320676203</v>
      </c>
      <c r="AH41" s="138">
        <v>54.167796763402897</v>
      </c>
      <c r="AI41" s="138">
        <v>56.647229002802597</v>
      </c>
      <c r="AJ41" s="138">
        <v>57.876774251875901</v>
      </c>
      <c r="AK41" s="138">
        <v>61.174396528342797</v>
      </c>
      <c r="AL41" s="139">
        <v>55.023053973420097</v>
      </c>
      <c r="AM41" s="125"/>
      <c r="AN41" s="140">
        <v>76.451044209384307</v>
      </c>
      <c r="AO41" s="141">
        <v>79.929481963656002</v>
      </c>
      <c r="AP41" s="142">
        <v>78.190263086520204</v>
      </c>
      <c r="AQ41" s="125"/>
      <c r="AR41" s="143">
        <v>61.642256577163003</v>
      </c>
      <c r="AS41" s="75"/>
      <c r="AT41" s="137">
        <v>-1.6368852690872799</v>
      </c>
      <c r="AU41" s="138">
        <v>-1.4266126030613899</v>
      </c>
      <c r="AV41" s="138">
        <v>-3.2470128320319001</v>
      </c>
      <c r="AW41" s="138">
        <v>-6.8544351675789201</v>
      </c>
      <c r="AX41" s="138">
        <v>-8.7896000121386599</v>
      </c>
      <c r="AY41" s="139">
        <v>-4.7079572302619601</v>
      </c>
      <c r="AZ41" s="125"/>
      <c r="BA41" s="140">
        <v>-5.3184699768835699</v>
      </c>
      <c r="BB41" s="141">
        <v>-2.7433625229999601</v>
      </c>
      <c r="BC41" s="142">
        <v>-4.0195475154728104</v>
      </c>
      <c r="BD41" s="125"/>
      <c r="BE41" s="143">
        <v>-4.4596111537746097</v>
      </c>
    </row>
    <row r="42" spans="1:57" ht="13" x14ac:dyDescent="0.3">
      <c r="A42" s="19" t="s">
        <v>83</v>
      </c>
      <c r="B42" s="3" t="str">
        <f t="shared" si="0"/>
        <v>Southern Virginia</v>
      </c>
      <c r="C42" s="9"/>
      <c r="D42" s="23" t="s">
        <v>16</v>
      </c>
      <c r="E42" s="26" t="s">
        <v>17</v>
      </c>
      <c r="F42" s="3"/>
      <c r="G42" s="122">
        <v>50.551378446115201</v>
      </c>
      <c r="H42" s="123">
        <v>62.506265664160402</v>
      </c>
      <c r="I42" s="123">
        <v>65.739348370927303</v>
      </c>
      <c r="J42" s="123">
        <v>71.979949874686696</v>
      </c>
      <c r="K42" s="123">
        <v>71.1779448621553</v>
      </c>
      <c r="L42" s="124">
        <v>64.390977443609003</v>
      </c>
      <c r="M42" s="125"/>
      <c r="N42" s="126">
        <v>75.513784461152795</v>
      </c>
      <c r="O42" s="127">
        <v>75.814536340852101</v>
      </c>
      <c r="P42" s="128">
        <v>75.664160401002505</v>
      </c>
      <c r="Q42" s="125"/>
      <c r="R42" s="129">
        <v>67.611886860007104</v>
      </c>
      <c r="S42" s="130"/>
      <c r="T42" s="122">
        <v>5.8792650918635099</v>
      </c>
      <c r="U42" s="123">
        <v>8.6236933797909394</v>
      </c>
      <c r="V42" s="123">
        <v>3.8400633412509801</v>
      </c>
      <c r="W42" s="123">
        <v>8.5001888930865093</v>
      </c>
      <c r="X42" s="123">
        <v>7.8208048595292299</v>
      </c>
      <c r="Y42" s="124">
        <v>6.9786808794137203</v>
      </c>
      <c r="Z42" s="125"/>
      <c r="AA42" s="126">
        <v>3.3264746227709101</v>
      </c>
      <c r="AB42" s="127">
        <v>0.93426760093426697</v>
      </c>
      <c r="AC42" s="128">
        <v>2.1139861322509699</v>
      </c>
      <c r="AD42" s="125"/>
      <c r="AE42" s="129">
        <v>5.3735840633893099</v>
      </c>
      <c r="AF42" s="29"/>
      <c r="AG42" s="122">
        <v>50.332080200501203</v>
      </c>
      <c r="AH42" s="123">
        <v>62.286967418546297</v>
      </c>
      <c r="AI42" s="123">
        <v>65.632832080200501</v>
      </c>
      <c r="AJ42" s="123">
        <v>66.190476190476105</v>
      </c>
      <c r="AK42" s="123">
        <v>64.078947368420998</v>
      </c>
      <c r="AL42" s="124">
        <v>61.704260651628999</v>
      </c>
      <c r="AM42" s="125"/>
      <c r="AN42" s="126">
        <v>68.508771929824505</v>
      </c>
      <c r="AO42" s="127">
        <v>71.597744360902198</v>
      </c>
      <c r="AP42" s="128">
        <v>70.053258145363401</v>
      </c>
      <c r="AQ42" s="125"/>
      <c r="AR42" s="129">
        <v>64.089688506981702</v>
      </c>
      <c r="AS42" s="130"/>
      <c r="AT42" s="122">
        <v>-1.5563725490196001</v>
      </c>
      <c r="AU42" s="123">
        <v>2.88760091078451</v>
      </c>
      <c r="AV42" s="123">
        <v>1.94647201946472</v>
      </c>
      <c r="AW42" s="123">
        <v>0.40870639673034798</v>
      </c>
      <c r="AX42" s="123">
        <v>0.22540180321442499</v>
      </c>
      <c r="AY42" s="124">
        <v>0.85617139814018195</v>
      </c>
      <c r="AZ42" s="125"/>
      <c r="BA42" s="126">
        <v>0.65359477124182996</v>
      </c>
      <c r="BB42" s="127">
        <v>1.5552790615001699</v>
      </c>
      <c r="BC42" s="128">
        <v>1.1123671716029799</v>
      </c>
      <c r="BD42" s="125"/>
      <c r="BE42" s="129">
        <v>0.93604183994248402</v>
      </c>
    </row>
    <row r="43" spans="1:57" x14ac:dyDescent="0.25">
      <c r="A43" s="20" t="s">
        <v>84</v>
      </c>
      <c r="B43" s="3" t="str">
        <f t="shared" si="0"/>
        <v>Southwest Virginia - Blue Ridge Highlands</v>
      </c>
      <c r="C43" s="10"/>
      <c r="D43" s="24" t="s">
        <v>16</v>
      </c>
      <c r="E43" s="27" t="s">
        <v>17</v>
      </c>
      <c r="F43" s="3"/>
      <c r="G43" s="131">
        <v>43.566129444870803</v>
      </c>
      <c r="H43" s="125">
        <v>52.020977232028599</v>
      </c>
      <c r="I43" s="125">
        <v>54.783832182143698</v>
      </c>
      <c r="J43" s="125">
        <v>59.324635456638497</v>
      </c>
      <c r="K43" s="125">
        <v>64.185213609618799</v>
      </c>
      <c r="L43" s="132">
        <v>54.776157585060098</v>
      </c>
      <c r="M43" s="125"/>
      <c r="N43" s="133">
        <v>73.535431056536098</v>
      </c>
      <c r="O43" s="134">
        <v>74.430800716295707</v>
      </c>
      <c r="P43" s="135">
        <v>73.983115886415902</v>
      </c>
      <c r="Q43" s="125"/>
      <c r="R43" s="136">
        <v>60.263859956875997</v>
      </c>
      <c r="S43" s="130"/>
      <c r="T43" s="131">
        <v>13.481333173488499</v>
      </c>
      <c r="U43" s="125">
        <v>1.7218006311078899</v>
      </c>
      <c r="V43" s="125">
        <v>-1.89696504142955</v>
      </c>
      <c r="W43" s="125">
        <v>1.0629677152602099</v>
      </c>
      <c r="X43" s="125">
        <v>5.6308323512158003</v>
      </c>
      <c r="Y43" s="132">
        <v>3.4142475793035501</v>
      </c>
      <c r="Z43" s="125"/>
      <c r="AA43" s="133">
        <v>-1.2780829235836</v>
      </c>
      <c r="AB43" s="134">
        <v>-4.13303040271136</v>
      </c>
      <c r="AC43" s="135">
        <v>-2.73513538113373</v>
      </c>
      <c r="AD43" s="125"/>
      <c r="AE43" s="136">
        <v>1.1706865926314101</v>
      </c>
      <c r="AF43" s="30"/>
      <c r="AG43" s="131">
        <v>43.0129189050908</v>
      </c>
      <c r="AH43" s="125">
        <v>53.504732668201498</v>
      </c>
      <c r="AI43" s="125">
        <v>57.060629316960799</v>
      </c>
      <c r="AJ43" s="125">
        <v>59.602839600920902</v>
      </c>
      <c r="AK43" s="125">
        <v>62.004348938347398</v>
      </c>
      <c r="AL43" s="132">
        <v>55.037093885904298</v>
      </c>
      <c r="AM43" s="125"/>
      <c r="AN43" s="133">
        <v>74.939242773087699</v>
      </c>
      <c r="AO43" s="134">
        <v>77.427091327705199</v>
      </c>
      <c r="AP43" s="135">
        <v>76.183167050396506</v>
      </c>
      <c r="AQ43" s="125"/>
      <c r="AR43" s="136">
        <v>61.078829075759202</v>
      </c>
      <c r="AS43" s="130"/>
      <c r="AT43" s="131">
        <v>4.5139936593224004</v>
      </c>
      <c r="AU43" s="125">
        <v>1.99717465469195</v>
      </c>
      <c r="AV43" s="125">
        <v>-2.5012532290628799</v>
      </c>
      <c r="AW43" s="125">
        <v>-2.6546203640271799</v>
      </c>
      <c r="AX43" s="125">
        <v>-7.4928185986974798</v>
      </c>
      <c r="AY43" s="132">
        <v>-1.8566886365127599</v>
      </c>
      <c r="AZ43" s="125"/>
      <c r="BA43" s="133">
        <v>-1.28688486772271</v>
      </c>
      <c r="BB43" s="134">
        <v>0.31394051986587901</v>
      </c>
      <c r="BC43" s="135">
        <v>-0.47984002991388502</v>
      </c>
      <c r="BD43" s="125"/>
      <c r="BE43" s="136">
        <v>-1.3704128836135101</v>
      </c>
    </row>
    <row r="44" spans="1:57" x14ac:dyDescent="0.25">
      <c r="A44" s="21" t="s">
        <v>85</v>
      </c>
      <c r="B44" s="3" t="str">
        <f t="shared" si="0"/>
        <v>Southwest Virginia - Heart of Appalachia</v>
      </c>
      <c r="C44" s="3"/>
      <c r="D44" s="24" t="s">
        <v>16</v>
      </c>
      <c r="E44" s="27" t="s">
        <v>17</v>
      </c>
      <c r="F44" s="3"/>
      <c r="G44" s="131">
        <v>43.2508833922261</v>
      </c>
      <c r="H44" s="125">
        <v>60.353356890459303</v>
      </c>
      <c r="I44" s="125">
        <v>64.3109540636042</v>
      </c>
      <c r="J44" s="125">
        <v>68.339222614840907</v>
      </c>
      <c r="K44" s="125">
        <v>64.098939929328594</v>
      </c>
      <c r="L44" s="132">
        <v>60.070671378091802</v>
      </c>
      <c r="M44" s="125"/>
      <c r="N44" s="133">
        <v>77.385159010600702</v>
      </c>
      <c r="O44" s="134">
        <v>78.233215547703097</v>
      </c>
      <c r="P44" s="135">
        <v>77.809187279151899</v>
      </c>
      <c r="Q44" s="125"/>
      <c r="R44" s="136">
        <v>65.138818778394693</v>
      </c>
      <c r="S44" s="130"/>
      <c r="T44" s="131">
        <v>-17.6312247644683</v>
      </c>
      <c r="U44" s="125">
        <v>-7.2747014115092199</v>
      </c>
      <c r="V44" s="125">
        <v>-7.7079107505070903</v>
      </c>
      <c r="W44" s="125">
        <v>-5.8422590068159597</v>
      </c>
      <c r="X44" s="125">
        <v>-11.42578125</v>
      </c>
      <c r="Y44" s="132">
        <v>-9.5937034673473693</v>
      </c>
      <c r="Z44" s="125"/>
      <c r="AA44" s="133">
        <v>-1.0840108401084001</v>
      </c>
      <c r="AB44" s="134">
        <v>1.83992640294388</v>
      </c>
      <c r="AC44" s="135">
        <v>0.36463081130355501</v>
      </c>
      <c r="AD44" s="125"/>
      <c r="AE44" s="136">
        <v>-6.4249456127628699</v>
      </c>
      <c r="AF44" s="30"/>
      <c r="AG44" s="131">
        <v>42.932862190812699</v>
      </c>
      <c r="AH44" s="125">
        <v>58.692579505300301</v>
      </c>
      <c r="AI44" s="125">
        <v>61.766784452296797</v>
      </c>
      <c r="AJ44" s="125">
        <v>63.197879858657203</v>
      </c>
      <c r="AK44" s="125">
        <v>59.045936395759703</v>
      </c>
      <c r="AL44" s="132">
        <v>57.127208480565301</v>
      </c>
      <c r="AM44" s="125"/>
      <c r="AN44" s="133">
        <v>68.533568904593594</v>
      </c>
      <c r="AO44" s="134">
        <v>68.586572438162506</v>
      </c>
      <c r="AP44" s="135">
        <v>68.560070671378</v>
      </c>
      <c r="AQ44" s="125"/>
      <c r="AR44" s="136">
        <v>60.393740535083197</v>
      </c>
      <c r="AS44" s="130"/>
      <c r="AT44" s="131">
        <v>-20.691906005221899</v>
      </c>
      <c r="AU44" s="125">
        <v>-14.270967741935401</v>
      </c>
      <c r="AV44" s="125">
        <v>-14.7317073170731</v>
      </c>
      <c r="AW44" s="125">
        <v>-13.619898575223299</v>
      </c>
      <c r="AX44" s="125">
        <v>-17.2362555720653</v>
      </c>
      <c r="AY44" s="132">
        <v>-15.875741492350899</v>
      </c>
      <c r="AZ44" s="125"/>
      <c r="BA44" s="133">
        <v>-10.9708515033279</v>
      </c>
      <c r="BB44" s="134">
        <v>-9.0014064697608998</v>
      </c>
      <c r="BC44" s="135">
        <v>-9.9965209323901103</v>
      </c>
      <c r="BD44" s="125"/>
      <c r="BE44" s="136">
        <v>-14.0548112495959</v>
      </c>
    </row>
    <row r="45" spans="1:57" x14ac:dyDescent="0.25">
      <c r="A45" s="22" t="s">
        <v>86</v>
      </c>
      <c r="B45" s="3" t="str">
        <f t="shared" si="0"/>
        <v>Virginia Mountains</v>
      </c>
      <c r="C45" s="3"/>
      <c r="D45" s="25" t="s">
        <v>16</v>
      </c>
      <c r="E45" s="28" t="s">
        <v>17</v>
      </c>
      <c r="F45" s="3"/>
      <c r="G45" s="137">
        <v>49.713782474680698</v>
      </c>
      <c r="H45" s="138">
        <v>61.705562894466397</v>
      </c>
      <c r="I45" s="138">
        <v>65.932775576104504</v>
      </c>
      <c r="J45" s="138">
        <v>71.172757962718293</v>
      </c>
      <c r="K45" s="138">
        <v>73.521209452517198</v>
      </c>
      <c r="L45" s="139">
        <v>64.409217672097398</v>
      </c>
      <c r="M45" s="125"/>
      <c r="N45" s="140">
        <v>73.139586085424895</v>
      </c>
      <c r="O45" s="141">
        <v>80.698664318215094</v>
      </c>
      <c r="P45" s="142">
        <v>76.919125201819995</v>
      </c>
      <c r="Q45" s="125"/>
      <c r="R45" s="143">
        <v>67.983476966303897</v>
      </c>
      <c r="S45" s="130"/>
      <c r="T45" s="137">
        <v>7.0366645266853496</v>
      </c>
      <c r="U45" s="138">
        <v>8.63462735744206</v>
      </c>
      <c r="V45" s="138">
        <v>4.51544238394915</v>
      </c>
      <c r="W45" s="138">
        <v>8.25894601992022</v>
      </c>
      <c r="X45" s="138">
        <v>16.855552212564099</v>
      </c>
      <c r="Y45" s="139">
        <v>9.1717906747648108</v>
      </c>
      <c r="Z45" s="125"/>
      <c r="AA45" s="140">
        <v>-4.8852625720752503</v>
      </c>
      <c r="AB45" s="141">
        <v>2.0840246447097899</v>
      </c>
      <c r="AC45" s="142">
        <v>-1.3524643409536801</v>
      </c>
      <c r="AD45" s="125"/>
      <c r="AE45" s="143">
        <v>5.5321960280677196</v>
      </c>
      <c r="AF45" s="31"/>
      <c r="AG45" s="137">
        <v>48.381770145310398</v>
      </c>
      <c r="AH45" s="138">
        <v>60.846910318508698</v>
      </c>
      <c r="AI45" s="138">
        <v>65.631880228973998</v>
      </c>
      <c r="AJ45" s="138">
        <v>67.558344341699595</v>
      </c>
      <c r="AK45" s="138">
        <v>67.334507559078205</v>
      </c>
      <c r="AL45" s="139">
        <v>61.950682518714203</v>
      </c>
      <c r="AM45" s="125"/>
      <c r="AN45" s="140">
        <v>75.638485248788996</v>
      </c>
      <c r="AO45" s="141">
        <v>79.051078819903097</v>
      </c>
      <c r="AP45" s="142">
        <v>77.344782034346096</v>
      </c>
      <c r="AQ45" s="125"/>
      <c r="AR45" s="143">
        <v>66.348996666037607</v>
      </c>
      <c r="AS45" s="130"/>
      <c r="AT45" s="137">
        <v>9.0361539219935008</v>
      </c>
      <c r="AU45" s="138">
        <v>10.3165599570992</v>
      </c>
      <c r="AV45" s="138">
        <v>9.0140769508388292</v>
      </c>
      <c r="AW45" s="138">
        <v>7.2458289721740998</v>
      </c>
      <c r="AX45" s="138">
        <v>5.5877990352909697</v>
      </c>
      <c r="AY45" s="139">
        <v>8.1168091225462895</v>
      </c>
      <c r="AZ45" s="125"/>
      <c r="BA45" s="140">
        <v>7.82878284878604</v>
      </c>
      <c r="BB45" s="141">
        <v>8.3210697596644199</v>
      </c>
      <c r="BC45" s="142">
        <v>8.0858802505562402</v>
      </c>
      <c r="BD45" s="125"/>
      <c r="BE45" s="143">
        <v>8.1210618853622201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Normal="100" workbookViewId="0">
      <selection activeCell="H23" sqref="H23"/>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59" t="s">
        <v>5</v>
      </c>
      <c r="E2" s="160"/>
      <c r="G2" s="161" t="s">
        <v>36</v>
      </c>
      <c r="H2" s="162"/>
      <c r="I2" s="162"/>
      <c r="J2" s="162"/>
      <c r="K2" s="162"/>
      <c r="L2" s="162"/>
      <c r="M2" s="162"/>
      <c r="N2" s="162"/>
      <c r="O2" s="162"/>
      <c r="P2" s="162"/>
      <c r="Q2" s="162"/>
      <c r="R2" s="162"/>
      <c r="T2" s="161" t="s">
        <v>37</v>
      </c>
      <c r="U2" s="162"/>
      <c r="V2" s="162"/>
      <c r="W2" s="162"/>
      <c r="X2" s="162"/>
      <c r="Y2" s="162"/>
      <c r="Z2" s="162"/>
      <c r="AA2" s="162"/>
      <c r="AB2" s="162"/>
      <c r="AC2" s="162"/>
      <c r="AD2" s="162"/>
      <c r="AE2" s="162"/>
      <c r="AF2" s="4"/>
      <c r="AG2" s="161" t="s">
        <v>38</v>
      </c>
      <c r="AH2" s="162"/>
      <c r="AI2" s="162"/>
      <c r="AJ2" s="162"/>
      <c r="AK2" s="162"/>
      <c r="AL2" s="162"/>
      <c r="AM2" s="162"/>
      <c r="AN2" s="162"/>
      <c r="AO2" s="162"/>
      <c r="AP2" s="162"/>
      <c r="AQ2" s="162"/>
      <c r="AR2" s="162"/>
      <c r="AT2" s="161" t="s">
        <v>39</v>
      </c>
      <c r="AU2" s="162"/>
      <c r="AV2" s="162"/>
      <c r="AW2" s="162"/>
      <c r="AX2" s="162"/>
      <c r="AY2" s="162"/>
      <c r="AZ2" s="162"/>
      <c r="BA2" s="162"/>
      <c r="BB2" s="162"/>
      <c r="BC2" s="162"/>
      <c r="BD2" s="162"/>
      <c r="BE2" s="162"/>
    </row>
    <row r="3" spans="1:57" ht="13" x14ac:dyDescent="0.25">
      <c r="A3" s="32"/>
      <c r="B3" s="32"/>
      <c r="C3" s="3"/>
      <c r="D3" s="163" t="s">
        <v>8</v>
      </c>
      <c r="E3" s="165" t="s">
        <v>9</v>
      </c>
      <c r="F3" s="5"/>
      <c r="G3" s="167" t="s">
        <v>0</v>
      </c>
      <c r="H3" s="169" t="s">
        <v>1</v>
      </c>
      <c r="I3" s="169" t="s">
        <v>10</v>
      </c>
      <c r="J3" s="169" t="s">
        <v>2</v>
      </c>
      <c r="K3" s="169" t="s">
        <v>11</v>
      </c>
      <c r="L3" s="171" t="s">
        <v>12</v>
      </c>
      <c r="M3" s="5"/>
      <c r="N3" s="167" t="s">
        <v>3</v>
      </c>
      <c r="O3" s="169" t="s">
        <v>4</v>
      </c>
      <c r="P3" s="171" t="s">
        <v>13</v>
      </c>
      <c r="Q3" s="2"/>
      <c r="R3" s="173" t="s">
        <v>14</v>
      </c>
      <c r="S3" s="2"/>
      <c r="T3" s="167" t="s">
        <v>0</v>
      </c>
      <c r="U3" s="169" t="s">
        <v>1</v>
      </c>
      <c r="V3" s="169" t="s">
        <v>10</v>
      </c>
      <c r="W3" s="169" t="s">
        <v>2</v>
      </c>
      <c r="X3" s="169" t="s">
        <v>11</v>
      </c>
      <c r="Y3" s="171" t="s">
        <v>12</v>
      </c>
      <c r="Z3" s="2"/>
      <c r="AA3" s="167" t="s">
        <v>3</v>
      </c>
      <c r="AB3" s="169" t="s">
        <v>4</v>
      </c>
      <c r="AC3" s="171" t="s">
        <v>13</v>
      </c>
      <c r="AD3" s="1"/>
      <c r="AE3" s="175" t="s">
        <v>14</v>
      </c>
      <c r="AF3" s="38"/>
      <c r="AG3" s="167" t="s">
        <v>0</v>
      </c>
      <c r="AH3" s="169" t="s">
        <v>1</v>
      </c>
      <c r="AI3" s="169" t="s">
        <v>10</v>
      </c>
      <c r="AJ3" s="169" t="s">
        <v>2</v>
      </c>
      <c r="AK3" s="169" t="s">
        <v>11</v>
      </c>
      <c r="AL3" s="171" t="s">
        <v>12</v>
      </c>
      <c r="AM3" s="5"/>
      <c r="AN3" s="167" t="s">
        <v>3</v>
      </c>
      <c r="AO3" s="169" t="s">
        <v>4</v>
      </c>
      <c r="AP3" s="171" t="s">
        <v>13</v>
      </c>
      <c r="AQ3" s="2"/>
      <c r="AR3" s="173" t="s">
        <v>14</v>
      </c>
      <c r="AS3" s="2"/>
      <c r="AT3" s="167" t="s">
        <v>0</v>
      </c>
      <c r="AU3" s="169" t="s">
        <v>1</v>
      </c>
      <c r="AV3" s="169" t="s">
        <v>10</v>
      </c>
      <c r="AW3" s="169" t="s">
        <v>2</v>
      </c>
      <c r="AX3" s="169" t="s">
        <v>11</v>
      </c>
      <c r="AY3" s="171" t="s">
        <v>12</v>
      </c>
      <c r="AZ3" s="2"/>
      <c r="BA3" s="167" t="s">
        <v>3</v>
      </c>
      <c r="BB3" s="169" t="s">
        <v>4</v>
      </c>
      <c r="BC3" s="171" t="s">
        <v>13</v>
      </c>
      <c r="BD3" s="1"/>
      <c r="BE3" s="175" t="s">
        <v>14</v>
      </c>
    </row>
    <row r="4" spans="1:57" ht="13" x14ac:dyDescent="0.25">
      <c r="A4" s="32"/>
      <c r="B4" s="32"/>
      <c r="C4" s="3"/>
      <c r="D4" s="164"/>
      <c r="E4" s="166"/>
      <c r="F4" s="5"/>
      <c r="G4" s="168"/>
      <c r="H4" s="170"/>
      <c r="I4" s="170"/>
      <c r="J4" s="170"/>
      <c r="K4" s="170"/>
      <c r="L4" s="172"/>
      <c r="M4" s="5"/>
      <c r="N4" s="168"/>
      <c r="O4" s="170"/>
      <c r="P4" s="172"/>
      <c r="Q4" s="2"/>
      <c r="R4" s="174"/>
      <c r="S4" s="2"/>
      <c r="T4" s="168"/>
      <c r="U4" s="170"/>
      <c r="V4" s="170"/>
      <c r="W4" s="170"/>
      <c r="X4" s="170"/>
      <c r="Y4" s="172"/>
      <c r="Z4" s="2"/>
      <c r="AA4" s="168"/>
      <c r="AB4" s="170"/>
      <c r="AC4" s="172"/>
      <c r="AD4" s="1"/>
      <c r="AE4" s="176"/>
      <c r="AF4" s="39"/>
      <c r="AG4" s="168"/>
      <c r="AH4" s="170"/>
      <c r="AI4" s="170"/>
      <c r="AJ4" s="170"/>
      <c r="AK4" s="170"/>
      <c r="AL4" s="172"/>
      <c r="AM4" s="5"/>
      <c r="AN4" s="168"/>
      <c r="AO4" s="170"/>
      <c r="AP4" s="172"/>
      <c r="AQ4" s="2"/>
      <c r="AR4" s="174"/>
      <c r="AS4" s="2"/>
      <c r="AT4" s="168"/>
      <c r="AU4" s="170"/>
      <c r="AV4" s="170"/>
      <c r="AW4" s="170"/>
      <c r="AX4" s="170"/>
      <c r="AY4" s="172"/>
      <c r="AZ4" s="2"/>
      <c r="BA4" s="168"/>
      <c r="BB4" s="170"/>
      <c r="BC4" s="172"/>
      <c r="BD4" s="1"/>
      <c r="BE4" s="176"/>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84">
        <v>146.623292963137</v>
      </c>
      <c r="H6" s="185">
        <v>152.209081238995</v>
      </c>
      <c r="I6" s="185">
        <v>157.14030320494001</v>
      </c>
      <c r="J6" s="185">
        <v>155.68623638602801</v>
      </c>
      <c r="K6" s="185">
        <v>154.13592638452801</v>
      </c>
      <c r="L6" s="186">
        <v>153.463397377653</v>
      </c>
      <c r="M6" s="187"/>
      <c r="N6" s="188">
        <v>177.79676581875901</v>
      </c>
      <c r="O6" s="189">
        <v>187.66266134070099</v>
      </c>
      <c r="P6" s="190">
        <v>182.87447911631801</v>
      </c>
      <c r="Q6" s="187"/>
      <c r="R6" s="191">
        <v>163.18970991613699</v>
      </c>
      <c r="S6" s="130"/>
      <c r="T6" s="122">
        <v>4.1305175534221403</v>
      </c>
      <c r="U6" s="123">
        <v>8.0901809868721806</v>
      </c>
      <c r="V6" s="123">
        <v>10.4545258449357</v>
      </c>
      <c r="W6" s="123">
        <v>8.0117174550197507</v>
      </c>
      <c r="X6" s="123">
        <v>4.0225962931871599</v>
      </c>
      <c r="Y6" s="124">
        <v>7.0173673983745903</v>
      </c>
      <c r="Z6" s="125"/>
      <c r="AA6" s="126">
        <v>3.09724105512145</v>
      </c>
      <c r="AB6" s="127">
        <v>3.4555276046116101</v>
      </c>
      <c r="AC6" s="128">
        <v>3.2893472891044802</v>
      </c>
      <c r="AD6" s="125"/>
      <c r="AE6" s="129">
        <v>5.4352528052788101</v>
      </c>
      <c r="AF6" s="29"/>
      <c r="AG6" s="184">
        <v>146.04045823864101</v>
      </c>
      <c r="AH6" s="185">
        <v>154.577430429853</v>
      </c>
      <c r="AI6" s="185">
        <v>161.54301174136199</v>
      </c>
      <c r="AJ6" s="185">
        <v>160.15573929288999</v>
      </c>
      <c r="AK6" s="185">
        <v>154.76526556273001</v>
      </c>
      <c r="AL6" s="186">
        <v>155.90816376759699</v>
      </c>
      <c r="AM6" s="187"/>
      <c r="AN6" s="188">
        <v>171.74585905151099</v>
      </c>
      <c r="AO6" s="189">
        <v>177.69452654870699</v>
      </c>
      <c r="AP6" s="190">
        <v>174.79299421304799</v>
      </c>
      <c r="AQ6" s="187"/>
      <c r="AR6" s="191">
        <v>161.89373825010799</v>
      </c>
      <c r="AS6" s="130"/>
      <c r="AT6" s="122">
        <v>2.4477844413707102</v>
      </c>
      <c r="AU6" s="123">
        <v>5.3440779012364796</v>
      </c>
      <c r="AV6" s="123">
        <v>6.7341484744939502</v>
      </c>
      <c r="AW6" s="123">
        <v>5.4520199339923998</v>
      </c>
      <c r="AX6" s="123">
        <v>2.8645785149305198</v>
      </c>
      <c r="AY6" s="124">
        <v>4.7103713493970201</v>
      </c>
      <c r="AZ6" s="125"/>
      <c r="BA6" s="126">
        <v>2.4540319907021</v>
      </c>
      <c r="BB6" s="127">
        <v>2.1498416465153798</v>
      </c>
      <c r="BC6" s="128">
        <v>2.2957816238571098</v>
      </c>
      <c r="BD6" s="125"/>
      <c r="BE6" s="129">
        <v>3.79509622607232</v>
      </c>
    </row>
    <row r="7" spans="1:57" x14ac:dyDescent="0.25">
      <c r="A7" s="20" t="s">
        <v>18</v>
      </c>
      <c r="B7" s="3" t="str">
        <f>TRIM(A7)</f>
        <v>Virginia</v>
      </c>
      <c r="C7" s="10"/>
      <c r="D7" s="24" t="s">
        <v>16</v>
      </c>
      <c r="E7" s="27" t="s">
        <v>17</v>
      </c>
      <c r="F7" s="3"/>
      <c r="G7" s="192">
        <v>116.932348878235</v>
      </c>
      <c r="H7" s="187">
        <v>128.07032791532799</v>
      </c>
      <c r="I7" s="187">
        <v>134.215900277347</v>
      </c>
      <c r="J7" s="187">
        <v>135.41363218078499</v>
      </c>
      <c r="K7" s="187">
        <v>133.44473000221001</v>
      </c>
      <c r="L7" s="193">
        <v>130.326891750404</v>
      </c>
      <c r="M7" s="187"/>
      <c r="N7" s="194">
        <v>151.041475147977</v>
      </c>
      <c r="O7" s="195">
        <v>157.99675972995001</v>
      </c>
      <c r="P7" s="196">
        <v>154.67636122054401</v>
      </c>
      <c r="Q7" s="187"/>
      <c r="R7" s="197">
        <v>138.72464433707501</v>
      </c>
      <c r="S7" s="130"/>
      <c r="T7" s="131">
        <v>6.6681189009402297</v>
      </c>
      <c r="U7" s="125">
        <v>9.8329056014877896</v>
      </c>
      <c r="V7" s="125">
        <v>11.487707113570201</v>
      </c>
      <c r="W7" s="125">
        <v>11.105748277415699</v>
      </c>
      <c r="X7" s="125">
        <v>9.8931400007198995</v>
      </c>
      <c r="Y7" s="132">
        <v>10.0031286461838</v>
      </c>
      <c r="Z7" s="125"/>
      <c r="AA7" s="133">
        <v>4.0914899205911102</v>
      </c>
      <c r="AB7" s="134">
        <v>4.1010690803589602</v>
      </c>
      <c r="AC7" s="135">
        <v>4.1176222397025697</v>
      </c>
      <c r="AD7" s="125"/>
      <c r="AE7" s="136">
        <v>7.22477044545656</v>
      </c>
      <c r="AF7" s="30"/>
      <c r="AG7" s="192">
        <v>120.228386304995</v>
      </c>
      <c r="AH7" s="187">
        <v>133.34386787499199</v>
      </c>
      <c r="AI7" s="187">
        <v>140.98806132336699</v>
      </c>
      <c r="AJ7" s="187">
        <v>139.91764523575</v>
      </c>
      <c r="AK7" s="187">
        <v>131.950210464066</v>
      </c>
      <c r="AL7" s="193">
        <v>134.071222972963</v>
      </c>
      <c r="AM7" s="187"/>
      <c r="AN7" s="194">
        <v>146.27204356692101</v>
      </c>
      <c r="AO7" s="195">
        <v>149.190678573811</v>
      </c>
      <c r="AP7" s="196">
        <v>147.761567723133</v>
      </c>
      <c r="AQ7" s="187"/>
      <c r="AR7" s="197">
        <v>138.40020386575199</v>
      </c>
      <c r="AS7" s="130"/>
      <c r="AT7" s="131">
        <v>5.3178859037936403</v>
      </c>
      <c r="AU7" s="125">
        <v>8.4926743331554206</v>
      </c>
      <c r="AV7" s="125">
        <v>10.3618383476775</v>
      </c>
      <c r="AW7" s="125">
        <v>9.8325421412930005</v>
      </c>
      <c r="AX7" s="125">
        <v>6.1073263333123302</v>
      </c>
      <c r="AY7" s="132">
        <v>8.2938342003724905</v>
      </c>
      <c r="AZ7" s="125"/>
      <c r="BA7" s="133">
        <v>3.9618868547047499</v>
      </c>
      <c r="BB7" s="134">
        <v>3.4381651930494801</v>
      </c>
      <c r="BC7" s="135">
        <v>3.6890085932379599</v>
      </c>
      <c r="BD7" s="125"/>
      <c r="BE7" s="136">
        <v>6.5777192283427404</v>
      </c>
    </row>
    <row r="8" spans="1:57" x14ac:dyDescent="0.25">
      <c r="A8" s="21" t="s">
        <v>19</v>
      </c>
      <c r="B8" s="3" t="str">
        <f t="shared" ref="B8:B43" si="0">TRIM(A8)</f>
        <v>Norfolk/Virginia Beach, VA</v>
      </c>
      <c r="C8" s="3"/>
      <c r="D8" s="24" t="s">
        <v>16</v>
      </c>
      <c r="E8" s="27" t="s">
        <v>17</v>
      </c>
      <c r="F8" s="3"/>
      <c r="G8" s="192">
        <v>105.66367110282501</v>
      </c>
      <c r="H8" s="187">
        <v>107.793174356313</v>
      </c>
      <c r="I8" s="187">
        <v>108.24295858839599</v>
      </c>
      <c r="J8" s="187">
        <v>109.834354318005</v>
      </c>
      <c r="K8" s="187">
        <v>108.691540556172</v>
      </c>
      <c r="L8" s="193">
        <v>108.125655014541</v>
      </c>
      <c r="M8" s="187"/>
      <c r="N8" s="194">
        <v>138.87798171787401</v>
      </c>
      <c r="O8" s="195">
        <v>147.36771681998599</v>
      </c>
      <c r="P8" s="196">
        <v>143.32337329085399</v>
      </c>
      <c r="Q8" s="187"/>
      <c r="R8" s="197">
        <v>120.87430761719899</v>
      </c>
      <c r="S8" s="130"/>
      <c r="T8" s="131">
        <v>6.2897414206551101</v>
      </c>
      <c r="U8" s="125">
        <v>8.3808804742749405</v>
      </c>
      <c r="V8" s="125">
        <v>6.2451236283053699</v>
      </c>
      <c r="W8" s="125">
        <v>6.4165083342694</v>
      </c>
      <c r="X8" s="125">
        <v>2.4041761515744202</v>
      </c>
      <c r="Y8" s="132">
        <v>5.7683203803521197</v>
      </c>
      <c r="Z8" s="125"/>
      <c r="AA8" s="133">
        <v>0.93376778495045798</v>
      </c>
      <c r="AB8" s="134">
        <v>1.1326126458260899</v>
      </c>
      <c r="AC8" s="135">
        <v>1.0745971723904799</v>
      </c>
      <c r="AD8" s="125"/>
      <c r="AE8" s="136">
        <v>3.43069078989312</v>
      </c>
      <c r="AF8" s="30"/>
      <c r="AG8" s="192">
        <v>107.399336637914</v>
      </c>
      <c r="AH8" s="187">
        <v>110.755598815871</v>
      </c>
      <c r="AI8" s="187">
        <v>115.362039841664</v>
      </c>
      <c r="AJ8" s="187">
        <v>113.705366072931</v>
      </c>
      <c r="AK8" s="187">
        <v>111.395639206209</v>
      </c>
      <c r="AL8" s="193">
        <v>111.928750079012</v>
      </c>
      <c r="AM8" s="187"/>
      <c r="AN8" s="194">
        <v>138.92889021783401</v>
      </c>
      <c r="AO8" s="195">
        <v>146.19349376912999</v>
      </c>
      <c r="AP8" s="196">
        <v>142.64698300606699</v>
      </c>
      <c r="AQ8" s="187"/>
      <c r="AR8" s="197">
        <v>122.018927014965</v>
      </c>
      <c r="AS8" s="130"/>
      <c r="AT8" s="131">
        <v>2.66040599486375</v>
      </c>
      <c r="AU8" s="125">
        <v>4.1870216729073499</v>
      </c>
      <c r="AV8" s="125">
        <v>5.5044380695242099</v>
      </c>
      <c r="AW8" s="125">
        <v>3.7979470902378898</v>
      </c>
      <c r="AX8" s="125">
        <v>1.8035346748277199</v>
      </c>
      <c r="AY8" s="132">
        <v>3.6537131755423502</v>
      </c>
      <c r="AZ8" s="125"/>
      <c r="BA8" s="133">
        <v>1.65655277551529</v>
      </c>
      <c r="BB8" s="134">
        <v>1.2182583348414699</v>
      </c>
      <c r="BC8" s="135">
        <v>1.41107774607735</v>
      </c>
      <c r="BD8" s="125"/>
      <c r="BE8" s="136">
        <v>2.7110165589119002</v>
      </c>
    </row>
    <row r="9" spans="1:57" ht="16" x14ac:dyDescent="0.45">
      <c r="A9" s="21" t="s">
        <v>20</v>
      </c>
      <c r="B9" s="81" t="s">
        <v>71</v>
      </c>
      <c r="C9" s="3"/>
      <c r="D9" s="24" t="s">
        <v>16</v>
      </c>
      <c r="E9" s="27" t="s">
        <v>17</v>
      </c>
      <c r="F9" s="3"/>
      <c r="G9" s="192">
        <v>99.4187639932222</v>
      </c>
      <c r="H9" s="187">
        <v>107.32733590637</v>
      </c>
      <c r="I9" s="187">
        <v>113.285246445529</v>
      </c>
      <c r="J9" s="187">
        <v>109.20627765504901</v>
      </c>
      <c r="K9" s="187">
        <v>107.367455201292</v>
      </c>
      <c r="L9" s="193">
        <v>107.80299753722601</v>
      </c>
      <c r="M9" s="187"/>
      <c r="N9" s="194">
        <v>124.76663515170399</v>
      </c>
      <c r="O9" s="195">
        <v>128.47361763999999</v>
      </c>
      <c r="P9" s="196">
        <v>126.703986011647</v>
      </c>
      <c r="Q9" s="187"/>
      <c r="R9" s="197">
        <v>114.116903293129</v>
      </c>
      <c r="S9" s="130"/>
      <c r="T9" s="131">
        <v>1.1465524694893401</v>
      </c>
      <c r="U9" s="125">
        <v>2.9194542012638598</v>
      </c>
      <c r="V9" s="125">
        <v>9.2302627301192093</v>
      </c>
      <c r="W9" s="125">
        <v>4.0200732454180503</v>
      </c>
      <c r="X9" s="125">
        <v>4.1543085586224704</v>
      </c>
      <c r="Y9" s="132">
        <v>4.5765895798190002</v>
      </c>
      <c r="Z9" s="125"/>
      <c r="AA9" s="133">
        <v>-0.23432305226323999</v>
      </c>
      <c r="AB9" s="134">
        <v>-2.4506751074538999</v>
      </c>
      <c r="AC9" s="135">
        <v>-1.4124226040327399</v>
      </c>
      <c r="AD9" s="125"/>
      <c r="AE9" s="136">
        <v>1.7056891741398199</v>
      </c>
      <c r="AF9" s="30"/>
      <c r="AG9" s="192">
        <v>99.981968615997602</v>
      </c>
      <c r="AH9" s="187">
        <v>109.748709111488</v>
      </c>
      <c r="AI9" s="187">
        <v>114.525039591229</v>
      </c>
      <c r="AJ9" s="187">
        <v>112.719025586312</v>
      </c>
      <c r="AK9" s="187">
        <v>109.359825306036</v>
      </c>
      <c r="AL9" s="193">
        <v>109.85176443120299</v>
      </c>
      <c r="AM9" s="187"/>
      <c r="AN9" s="194">
        <v>120.88257539428599</v>
      </c>
      <c r="AO9" s="195">
        <v>123.312539425362</v>
      </c>
      <c r="AP9" s="196">
        <v>122.134103492905</v>
      </c>
      <c r="AQ9" s="187"/>
      <c r="AR9" s="197">
        <v>113.688817437243</v>
      </c>
      <c r="AS9" s="130"/>
      <c r="AT9" s="131">
        <v>3.84862200681069</v>
      </c>
      <c r="AU9" s="125">
        <v>5.3801682266248099</v>
      </c>
      <c r="AV9" s="125">
        <v>5.8471545368310203</v>
      </c>
      <c r="AW9" s="125">
        <v>4.7721901587287796</v>
      </c>
      <c r="AX9" s="125">
        <v>5.6217681810076101</v>
      </c>
      <c r="AY9" s="132">
        <v>5.2460951415874604</v>
      </c>
      <c r="AZ9" s="125"/>
      <c r="BA9" s="133">
        <v>2.3526722777332099</v>
      </c>
      <c r="BB9" s="134">
        <v>0.98535429133408603</v>
      </c>
      <c r="BC9" s="135">
        <v>1.6400650031856101</v>
      </c>
      <c r="BD9" s="125"/>
      <c r="BE9" s="136">
        <v>3.9429369932187202</v>
      </c>
    </row>
    <row r="10" spans="1:57" x14ac:dyDescent="0.25">
      <c r="A10" s="21" t="s">
        <v>21</v>
      </c>
      <c r="B10" s="3" t="str">
        <f t="shared" si="0"/>
        <v>Virginia Area</v>
      </c>
      <c r="C10" s="3"/>
      <c r="D10" s="24" t="s">
        <v>16</v>
      </c>
      <c r="E10" s="27" t="s">
        <v>17</v>
      </c>
      <c r="F10" s="3"/>
      <c r="G10" s="192">
        <v>106.116270141047</v>
      </c>
      <c r="H10" s="187">
        <v>109.582955080007</v>
      </c>
      <c r="I10" s="187">
        <v>110.361476600022</v>
      </c>
      <c r="J10" s="187">
        <v>115.163588943224</v>
      </c>
      <c r="K10" s="187">
        <v>135.004878370976</v>
      </c>
      <c r="L10" s="193">
        <v>116.308048420784</v>
      </c>
      <c r="M10" s="187"/>
      <c r="N10" s="194">
        <v>170.96828857201101</v>
      </c>
      <c r="O10" s="195">
        <v>177.91559030276099</v>
      </c>
      <c r="P10" s="196">
        <v>174.53274255612101</v>
      </c>
      <c r="Q10" s="187"/>
      <c r="R10" s="197">
        <v>136.40839122378699</v>
      </c>
      <c r="S10" s="130"/>
      <c r="T10" s="131">
        <v>2.3738958906842198</v>
      </c>
      <c r="U10" s="125">
        <v>5.4052857791839299</v>
      </c>
      <c r="V10" s="125">
        <v>2.8591701353247698</v>
      </c>
      <c r="W10" s="125">
        <v>4.2440016701616798</v>
      </c>
      <c r="X10" s="125">
        <v>14.3639095005674</v>
      </c>
      <c r="Y10" s="132">
        <v>6.4073591480901202</v>
      </c>
      <c r="Z10" s="125"/>
      <c r="AA10" s="133">
        <v>4.1268525059512502</v>
      </c>
      <c r="AB10" s="134">
        <v>4.7945659401898197</v>
      </c>
      <c r="AC10" s="135">
        <v>4.50330194326206</v>
      </c>
      <c r="AD10" s="125"/>
      <c r="AE10" s="136">
        <v>4.8976570963041501</v>
      </c>
      <c r="AF10" s="30"/>
      <c r="AG10" s="192">
        <v>106.501577359237</v>
      </c>
      <c r="AH10" s="187">
        <v>109.05984435148</v>
      </c>
      <c r="AI10" s="187">
        <v>111.31419251208099</v>
      </c>
      <c r="AJ10" s="187">
        <v>113.537497818283</v>
      </c>
      <c r="AK10" s="187">
        <v>122.136153323689</v>
      </c>
      <c r="AL10" s="193">
        <v>112.974155441862</v>
      </c>
      <c r="AM10" s="187"/>
      <c r="AN10" s="194">
        <v>165.689483358437</v>
      </c>
      <c r="AO10" s="195">
        <v>167.76583103853</v>
      </c>
      <c r="AP10" s="196">
        <v>166.745844094381</v>
      </c>
      <c r="AQ10" s="187"/>
      <c r="AR10" s="197">
        <v>131.29365602598099</v>
      </c>
      <c r="AS10" s="130"/>
      <c r="AT10" s="131">
        <v>1.13571278824531</v>
      </c>
      <c r="AU10" s="125">
        <v>3.99972090073011</v>
      </c>
      <c r="AV10" s="125">
        <v>4.7730375701196097</v>
      </c>
      <c r="AW10" s="125">
        <v>4.2193785379257003</v>
      </c>
      <c r="AX10" s="125">
        <v>1.9096242687831999</v>
      </c>
      <c r="AY10" s="132">
        <v>3.1745986216015698</v>
      </c>
      <c r="AZ10" s="125"/>
      <c r="BA10" s="133">
        <v>4.4111465649986403</v>
      </c>
      <c r="BB10" s="134">
        <v>4.2528217040846501</v>
      </c>
      <c r="BC10" s="135">
        <v>4.3344409242229203</v>
      </c>
      <c r="BD10" s="125"/>
      <c r="BE10" s="136">
        <v>3.5778759519304599</v>
      </c>
    </row>
    <row r="11" spans="1:57" x14ac:dyDescent="0.25">
      <c r="A11" s="34" t="s">
        <v>22</v>
      </c>
      <c r="B11" s="3" t="str">
        <f t="shared" si="0"/>
        <v>Washington, DC</v>
      </c>
      <c r="C11" s="3"/>
      <c r="D11" s="24" t="s">
        <v>16</v>
      </c>
      <c r="E11" s="27" t="s">
        <v>17</v>
      </c>
      <c r="F11" s="3"/>
      <c r="G11" s="192">
        <v>183.02265880525999</v>
      </c>
      <c r="H11" s="187">
        <v>206.275544583483</v>
      </c>
      <c r="I11" s="187">
        <v>218.14609200201301</v>
      </c>
      <c r="J11" s="187">
        <v>215.36632219209599</v>
      </c>
      <c r="K11" s="187">
        <v>198.95836162002101</v>
      </c>
      <c r="L11" s="193">
        <v>205.49219951797099</v>
      </c>
      <c r="M11" s="187"/>
      <c r="N11" s="194">
        <v>182.12889632751001</v>
      </c>
      <c r="O11" s="195">
        <v>190.74194151359799</v>
      </c>
      <c r="P11" s="196">
        <v>186.676721967963</v>
      </c>
      <c r="Q11" s="187"/>
      <c r="R11" s="197">
        <v>199.30471022723199</v>
      </c>
      <c r="S11" s="130"/>
      <c r="T11" s="131">
        <v>14.353095597948</v>
      </c>
      <c r="U11" s="125">
        <v>17.148939291845601</v>
      </c>
      <c r="V11" s="125">
        <v>20.417487767836899</v>
      </c>
      <c r="W11" s="125">
        <v>16.5435774020388</v>
      </c>
      <c r="X11" s="125">
        <v>9.1984139056333092</v>
      </c>
      <c r="Y11" s="132">
        <v>15.580453118243399</v>
      </c>
      <c r="Z11" s="125"/>
      <c r="AA11" s="133">
        <v>0.87242816781462895</v>
      </c>
      <c r="AB11" s="134">
        <v>-1.4364038194227999</v>
      </c>
      <c r="AC11" s="135">
        <v>-0.37102401267914098</v>
      </c>
      <c r="AD11" s="125"/>
      <c r="AE11" s="136">
        <v>9.9364767354618397</v>
      </c>
      <c r="AF11" s="30"/>
      <c r="AG11" s="192">
        <v>181.89857234087299</v>
      </c>
      <c r="AH11" s="187">
        <v>215.627395748624</v>
      </c>
      <c r="AI11" s="187">
        <v>234.632798732693</v>
      </c>
      <c r="AJ11" s="187">
        <v>229.938136067725</v>
      </c>
      <c r="AK11" s="187">
        <v>204.66251607832299</v>
      </c>
      <c r="AL11" s="193">
        <v>215.629154888583</v>
      </c>
      <c r="AM11" s="187"/>
      <c r="AN11" s="194">
        <v>178.217553054528</v>
      </c>
      <c r="AO11" s="195">
        <v>178.74156122620201</v>
      </c>
      <c r="AP11" s="196">
        <v>178.48505507047699</v>
      </c>
      <c r="AQ11" s="187"/>
      <c r="AR11" s="197">
        <v>204.83035871917801</v>
      </c>
      <c r="AS11" s="130"/>
      <c r="AT11" s="131">
        <v>8.3829397122330391</v>
      </c>
      <c r="AU11" s="125">
        <v>11.678994402276601</v>
      </c>
      <c r="AV11" s="125">
        <v>13.016011525029301</v>
      </c>
      <c r="AW11" s="125">
        <v>10.871978807706</v>
      </c>
      <c r="AX11" s="125">
        <v>7.2631014221868497</v>
      </c>
      <c r="AY11" s="132">
        <v>10.5926667549092</v>
      </c>
      <c r="AZ11" s="125"/>
      <c r="BA11" s="133">
        <v>3.1592415593427901</v>
      </c>
      <c r="BB11" s="134">
        <v>2.34522258957205</v>
      </c>
      <c r="BC11" s="135">
        <v>2.7381235157862598</v>
      </c>
      <c r="BD11" s="125"/>
      <c r="BE11" s="136">
        <v>8.6975386648006303</v>
      </c>
    </row>
    <row r="12" spans="1:57" x14ac:dyDescent="0.25">
      <c r="A12" s="21" t="s">
        <v>23</v>
      </c>
      <c r="B12" s="3" t="str">
        <f t="shared" si="0"/>
        <v>Arlington, VA</v>
      </c>
      <c r="C12" s="3"/>
      <c r="D12" s="24" t="s">
        <v>16</v>
      </c>
      <c r="E12" s="27" t="s">
        <v>17</v>
      </c>
      <c r="F12" s="3"/>
      <c r="G12" s="192">
        <v>188.82930519087</v>
      </c>
      <c r="H12" s="187">
        <v>228.008637197919</v>
      </c>
      <c r="I12" s="187">
        <v>241.61571682869999</v>
      </c>
      <c r="J12" s="187">
        <v>236.393273134721</v>
      </c>
      <c r="K12" s="187">
        <v>206.31815240723699</v>
      </c>
      <c r="L12" s="193">
        <v>222.766574468085</v>
      </c>
      <c r="M12" s="187"/>
      <c r="N12" s="194">
        <v>181.53545708304199</v>
      </c>
      <c r="O12" s="195">
        <v>204.476254817236</v>
      </c>
      <c r="P12" s="196">
        <v>194.025414547304</v>
      </c>
      <c r="Q12" s="187"/>
      <c r="R12" s="197">
        <v>213.47067574236999</v>
      </c>
      <c r="S12" s="130"/>
      <c r="T12" s="131">
        <v>13.509129408912001</v>
      </c>
      <c r="U12" s="125">
        <v>15.6356366932583</v>
      </c>
      <c r="V12" s="125">
        <v>19.289873436527301</v>
      </c>
      <c r="W12" s="125">
        <v>16.838922363797099</v>
      </c>
      <c r="X12" s="125">
        <v>9.0454916315549898</v>
      </c>
      <c r="Y12" s="132">
        <v>15.1706533151782</v>
      </c>
      <c r="Z12" s="125"/>
      <c r="AA12" s="133">
        <v>2.2335454930901602</v>
      </c>
      <c r="AB12" s="134">
        <v>5.41104282738499</v>
      </c>
      <c r="AC12" s="135">
        <v>4.07054021553314</v>
      </c>
      <c r="AD12" s="125"/>
      <c r="AE12" s="136">
        <v>11.766456888647999</v>
      </c>
      <c r="AF12" s="30"/>
      <c r="AG12" s="192">
        <v>197.886416592724</v>
      </c>
      <c r="AH12" s="187">
        <v>240.30320944027201</v>
      </c>
      <c r="AI12" s="187">
        <v>254.74727324930299</v>
      </c>
      <c r="AJ12" s="187">
        <v>251.390464283668</v>
      </c>
      <c r="AK12" s="187">
        <v>216.95289192695299</v>
      </c>
      <c r="AL12" s="193">
        <v>235.31825493378301</v>
      </c>
      <c r="AM12" s="187"/>
      <c r="AN12" s="194">
        <v>170.85634344955</v>
      </c>
      <c r="AO12" s="195">
        <v>171.18915890392299</v>
      </c>
      <c r="AP12" s="196">
        <v>171.02328183352901</v>
      </c>
      <c r="AQ12" s="187"/>
      <c r="AR12" s="197">
        <v>217.590665174604</v>
      </c>
      <c r="AS12" s="130"/>
      <c r="AT12" s="131">
        <v>8.3764917876168301</v>
      </c>
      <c r="AU12" s="125">
        <v>12.568642493943599</v>
      </c>
      <c r="AV12" s="125">
        <v>14.062588066744199</v>
      </c>
      <c r="AW12" s="125">
        <v>13.8936681351323</v>
      </c>
      <c r="AX12" s="125">
        <v>10.168480828644901</v>
      </c>
      <c r="AY12" s="132">
        <v>12.3488565053468</v>
      </c>
      <c r="AZ12" s="125"/>
      <c r="BA12" s="133">
        <v>4.3554763673080998</v>
      </c>
      <c r="BB12" s="134">
        <v>3.3428292016483199</v>
      </c>
      <c r="BC12" s="135">
        <v>3.8367961709696998</v>
      </c>
      <c r="BD12" s="125"/>
      <c r="BE12" s="136">
        <v>10.5200151271114</v>
      </c>
    </row>
    <row r="13" spans="1:57" x14ac:dyDescent="0.25">
      <c r="A13" s="21" t="s">
        <v>24</v>
      </c>
      <c r="B13" s="3" t="str">
        <f t="shared" si="0"/>
        <v>Suburban Virginia Area</v>
      </c>
      <c r="C13" s="3"/>
      <c r="D13" s="24" t="s">
        <v>16</v>
      </c>
      <c r="E13" s="27" t="s">
        <v>17</v>
      </c>
      <c r="F13" s="3"/>
      <c r="G13" s="192">
        <v>141.52857383357301</v>
      </c>
      <c r="H13" s="187">
        <v>144.019208704253</v>
      </c>
      <c r="I13" s="187">
        <v>144.226258768511</v>
      </c>
      <c r="J13" s="187">
        <v>151.03598024316099</v>
      </c>
      <c r="K13" s="187">
        <v>152.46300791047599</v>
      </c>
      <c r="L13" s="193">
        <v>146.89945304937001</v>
      </c>
      <c r="M13" s="187"/>
      <c r="N13" s="194">
        <v>164.695969546302</v>
      </c>
      <c r="O13" s="195">
        <v>174.179880732642</v>
      </c>
      <c r="P13" s="196">
        <v>169.65146969359699</v>
      </c>
      <c r="Q13" s="187"/>
      <c r="R13" s="197">
        <v>154.91268584567899</v>
      </c>
      <c r="S13" s="130"/>
      <c r="T13" s="131">
        <v>16.179699358051501</v>
      </c>
      <c r="U13" s="125">
        <v>21.143853255723201</v>
      </c>
      <c r="V13" s="125">
        <v>24.181620680728798</v>
      </c>
      <c r="W13" s="125">
        <v>22.841593798928798</v>
      </c>
      <c r="X13" s="125">
        <v>13.264233097660499</v>
      </c>
      <c r="Y13" s="132">
        <v>19.328040361886501</v>
      </c>
      <c r="Z13" s="125"/>
      <c r="AA13" s="133">
        <v>4.6318937904728497</v>
      </c>
      <c r="AB13" s="134">
        <v>4.7988868240900704</v>
      </c>
      <c r="AC13" s="135">
        <v>4.7692712043446104</v>
      </c>
      <c r="AD13" s="125"/>
      <c r="AE13" s="136">
        <v>12.986953146436599</v>
      </c>
      <c r="AF13" s="30"/>
      <c r="AG13" s="192">
        <v>136.558912341693</v>
      </c>
      <c r="AH13" s="187">
        <v>144.732532558027</v>
      </c>
      <c r="AI13" s="187">
        <v>153.46685007904401</v>
      </c>
      <c r="AJ13" s="187">
        <v>155.43936384377901</v>
      </c>
      <c r="AK13" s="187">
        <v>150.37287398005401</v>
      </c>
      <c r="AL13" s="193">
        <v>148.85656909290299</v>
      </c>
      <c r="AM13" s="187"/>
      <c r="AN13" s="194">
        <v>161.583269100743</v>
      </c>
      <c r="AO13" s="195">
        <v>169.07682527733701</v>
      </c>
      <c r="AP13" s="196">
        <v>165.45079236872201</v>
      </c>
      <c r="AQ13" s="187"/>
      <c r="AR13" s="197">
        <v>154.198951370282</v>
      </c>
      <c r="AS13" s="130"/>
      <c r="AT13" s="131">
        <v>15.181251549721599</v>
      </c>
      <c r="AU13" s="125">
        <v>20.0534632966144</v>
      </c>
      <c r="AV13" s="125">
        <v>23.255958971901801</v>
      </c>
      <c r="AW13" s="125">
        <v>23.696390266283601</v>
      </c>
      <c r="AX13" s="125">
        <v>15.52348696746</v>
      </c>
      <c r="AY13" s="132">
        <v>19.875252837060501</v>
      </c>
      <c r="AZ13" s="125"/>
      <c r="BA13" s="133">
        <v>5.5389340579031803</v>
      </c>
      <c r="BB13" s="134">
        <v>6.5614051623126901</v>
      </c>
      <c r="BC13" s="135">
        <v>6.0870847252453997</v>
      </c>
      <c r="BD13" s="125"/>
      <c r="BE13" s="136">
        <v>14.425534044479701</v>
      </c>
    </row>
    <row r="14" spans="1:57" x14ac:dyDescent="0.25">
      <c r="A14" s="21" t="s">
        <v>25</v>
      </c>
      <c r="B14" s="3" t="str">
        <f t="shared" si="0"/>
        <v>Alexandria, VA</v>
      </c>
      <c r="C14" s="3"/>
      <c r="D14" s="24" t="s">
        <v>16</v>
      </c>
      <c r="E14" s="27" t="s">
        <v>17</v>
      </c>
      <c r="F14" s="3"/>
      <c r="G14" s="192">
        <v>143.717896595208</v>
      </c>
      <c r="H14" s="187">
        <v>160.257051498522</v>
      </c>
      <c r="I14" s="187">
        <v>174.407899130434</v>
      </c>
      <c r="J14" s="187">
        <v>177.122288972089</v>
      </c>
      <c r="K14" s="187">
        <v>165.10493527773201</v>
      </c>
      <c r="L14" s="193">
        <v>165.72301679782001</v>
      </c>
      <c r="M14" s="187"/>
      <c r="N14" s="194">
        <v>161.31573138686099</v>
      </c>
      <c r="O14" s="195">
        <v>169.166374689501</v>
      </c>
      <c r="P14" s="196">
        <v>165.45736671494501</v>
      </c>
      <c r="Q14" s="187"/>
      <c r="R14" s="197">
        <v>165.628915491925</v>
      </c>
      <c r="S14" s="130"/>
      <c r="T14" s="131">
        <v>10.0494747072997</v>
      </c>
      <c r="U14" s="125">
        <v>11.240924852338299</v>
      </c>
      <c r="V14" s="125">
        <v>17.667753541170601</v>
      </c>
      <c r="W14" s="125">
        <v>19.157998439529901</v>
      </c>
      <c r="X14" s="125">
        <v>14.0265994677659</v>
      </c>
      <c r="Y14" s="132">
        <v>15.339385729307701</v>
      </c>
      <c r="Z14" s="125"/>
      <c r="AA14" s="133">
        <v>9.9380171749050703</v>
      </c>
      <c r="AB14" s="134">
        <v>7.4129200735389498</v>
      </c>
      <c r="AC14" s="135">
        <v>8.53508045783318</v>
      </c>
      <c r="AD14" s="125"/>
      <c r="AE14" s="136">
        <v>12.6705319052781</v>
      </c>
      <c r="AF14" s="30"/>
      <c r="AG14" s="192">
        <v>160.27390268073901</v>
      </c>
      <c r="AH14" s="187">
        <v>182.00624223107499</v>
      </c>
      <c r="AI14" s="187">
        <v>195.49039459590199</v>
      </c>
      <c r="AJ14" s="187">
        <v>191.87061484593801</v>
      </c>
      <c r="AK14" s="187">
        <v>169.344397833306</v>
      </c>
      <c r="AL14" s="193">
        <v>181.328100082764</v>
      </c>
      <c r="AM14" s="187"/>
      <c r="AN14" s="194">
        <v>151.956899540433</v>
      </c>
      <c r="AO14" s="195">
        <v>152.592123424531</v>
      </c>
      <c r="AP14" s="196">
        <v>152.28212217194499</v>
      </c>
      <c r="AQ14" s="187"/>
      <c r="AR14" s="197">
        <v>173.07559003711401</v>
      </c>
      <c r="AS14" s="130"/>
      <c r="AT14" s="131">
        <v>9.7915661336685993</v>
      </c>
      <c r="AU14" s="125">
        <v>11.3221689840388</v>
      </c>
      <c r="AV14" s="125">
        <v>15.0925953661162</v>
      </c>
      <c r="AW14" s="125">
        <v>15.748726463614799</v>
      </c>
      <c r="AX14" s="125">
        <v>11.269830434585099</v>
      </c>
      <c r="AY14" s="132">
        <v>13.2082745527865</v>
      </c>
      <c r="AZ14" s="125"/>
      <c r="BA14" s="133">
        <v>7.4782039013516899</v>
      </c>
      <c r="BB14" s="134">
        <v>4.8233961329174599</v>
      </c>
      <c r="BC14" s="135">
        <v>6.07441943206413</v>
      </c>
      <c r="BD14" s="125"/>
      <c r="BE14" s="136">
        <v>11.6575586040912</v>
      </c>
    </row>
    <row r="15" spans="1:57" x14ac:dyDescent="0.25">
      <c r="A15" s="21" t="s">
        <v>26</v>
      </c>
      <c r="B15" s="3" t="str">
        <f t="shared" si="0"/>
        <v>Fairfax/Tysons Corner, VA</v>
      </c>
      <c r="C15" s="3"/>
      <c r="D15" s="24" t="s">
        <v>16</v>
      </c>
      <c r="E15" s="27" t="s">
        <v>17</v>
      </c>
      <c r="F15" s="3"/>
      <c r="G15" s="192">
        <v>145.736621278559</v>
      </c>
      <c r="H15" s="187">
        <v>179.49622114608499</v>
      </c>
      <c r="I15" s="187">
        <v>206.926759220305</v>
      </c>
      <c r="J15" s="187">
        <v>203.98913552030101</v>
      </c>
      <c r="K15" s="187">
        <v>169.796108545034</v>
      </c>
      <c r="L15" s="193">
        <v>185.03885843576401</v>
      </c>
      <c r="M15" s="187"/>
      <c r="N15" s="194">
        <v>150.40406367322399</v>
      </c>
      <c r="O15" s="195">
        <v>149.063449309356</v>
      </c>
      <c r="P15" s="196">
        <v>149.686288285774</v>
      </c>
      <c r="Q15" s="187"/>
      <c r="R15" s="197">
        <v>173.900451947595</v>
      </c>
      <c r="S15" s="130"/>
      <c r="T15" s="131">
        <v>5.3502099648886201</v>
      </c>
      <c r="U15" s="125">
        <v>10.548390733420201</v>
      </c>
      <c r="V15" s="125">
        <v>20.933016219003701</v>
      </c>
      <c r="W15" s="125">
        <v>18.7503579491556</v>
      </c>
      <c r="X15" s="125">
        <v>10.9822569723335</v>
      </c>
      <c r="Y15" s="132">
        <v>15.119825024140701</v>
      </c>
      <c r="Z15" s="125"/>
      <c r="AA15" s="133">
        <v>6.4731976559598898</v>
      </c>
      <c r="AB15" s="134">
        <v>2.34072439162171</v>
      </c>
      <c r="AC15" s="135">
        <v>4.2413268198049403</v>
      </c>
      <c r="AD15" s="125"/>
      <c r="AE15" s="136">
        <v>12.6398391599352</v>
      </c>
      <c r="AF15" s="30"/>
      <c r="AG15" s="192">
        <v>150.30980971510101</v>
      </c>
      <c r="AH15" s="187">
        <v>185.63672551252799</v>
      </c>
      <c r="AI15" s="187">
        <v>205.94103478977701</v>
      </c>
      <c r="AJ15" s="187">
        <v>202.502481708326</v>
      </c>
      <c r="AK15" s="187">
        <v>170.283417025641</v>
      </c>
      <c r="AL15" s="193">
        <v>186.27109085461399</v>
      </c>
      <c r="AM15" s="187"/>
      <c r="AN15" s="194">
        <v>143.138194154915</v>
      </c>
      <c r="AO15" s="195">
        <v>140.62574284519701</v>
      </c>
      <c r="AP15" s="196">
        <v>141.836297463368</v>
      </c>
      <c r="AQ15" s="187"/>
      <c r="AR15" s="197">
        <v>173.801647562727</v>
      </c>
      <c r="AS15" s="130"/>
      <c r="AT15" s="131">
        <v>5.5973549958492699</v>
      </c>
      <c r="AU15" s="125">
        <v>9.8699548707414504</v>
      </c>
      <c r="AV15" s="125">
        <v>13.4498972329095</v>
      </c>
      <c r="AW15" s="125">
        <v>13.534447160923399</v>
      </c>
      <c r="AX15" s="125">
        <v>8.8575248627055192</v>
      </c>
      <c r="AY15" s="132">
        <v>11.164239455499301</v>
      </c>
      <c r="AZ15" s="125"/>
      <c r="BA15" s="133">
        <v>6.8731455125194696</v>
      </c>
      <c r="BB15" s="134">
        <v>4.75847082826433</v>
      </c>
      <c r="BC15" s="135">
        <v>5.7757936352697001</v>
      </c>
      <c r="BD15" s="125"/>
      <c r="BE15" s="136">
        <v>10.5284339859603</v>
      </c>
    </row>
    <row r="16" spans="1:57" x14ac:dyDescent="0.25">
      <c r="A16" s="21" t="s">
        <v>27</v>
      </c>
      <c r="B16" s="3" t="str">
        <f t="shared" si="0"/>
        <v>I-95 Fredericksburg, VA</v>
      </c>
      <c r="C16" s="3"/>
      <c r="D16" s="24" t="s">
        <v>16</v>
      </c>
      <c r="E16" s="27" t="s">
        <v>17</v>
      </c>
      <c r="F16" s="3"/>
      <c r="G16" s="192">
        <v>92.2476403425309</v>
      </c>
      <c r="H16" s="187">
        <v>95.589767900153205</v>
      </c>
      <c r="I16" s="187">
        <v>96.736914606274595</v>
      </c>
      <c r="J16" s="187">
        <v>96.964692894419898</v>
      </c>
      <c r="K16" s="187">
        <v>99.067829295987806</v>
      </c>
      <c r="L16" s="193">
        <v>96.289929979035605</v>
      </c>
      <c r="M16" s="187"/>
      <c r="N16" s="194">
        <v>123.349408904421</v>
      </c>
      <c r="O16" s="195">
        <v>128.810265862683</v>
      </c>
      <c r="P16" s="196">
        <v>126.22070687418901</v>
      </c>
      <c r="Q16" s="187"/>
      <c r="R16" s="197">
        <v>107.29977205258599</v>
      </c>
      <c r="S16" s="130"/>
      <c r="T16" s="131">
        <v>3.7159626014659799</v>
      </c>
      <c r="U16" s="125">
        <v>5.7901456575256303</v>
      </c>
      <c r="V16" s="125">
        <v>4.3573948342023199</v>
      </c>
      <c r="W16" s="125">
        <v>3.6941383686784302</v>
      </c>
      <c r="X16" s="125">
        <v>5.8220161082787101</v>
      </c>
      <c r="Y16" s="132">
        <v>4.7180752958983403</v>
      </c>
      <c r="Z16" s="125"/>
      <c r="AA16" s="133">
        <v>6.3400283233117802</v>
      </c>
      <c r="AB16" s="134">
        <v>8.4503527366916291</v>
      </c>
      <c r="AC16" s="135">
        <v>7.4625122410882199</v>
      </c>
      <c r="AD16" s="125"/>
      <c r="AE16" s="136">
        <v>5.7873791250858702</v>
      </c>
      <c r="AF16" s="30"/>
      <c r="AG16" s="192">
        <v>93.545645494028193</v>
      </c>
      <c r="AH16" s="187">
        <v>98.145205512572502</v>
      </c>
      <c r="AI16" s="187">
        <v>100.677117060461</v>
      </c>
      <c r="AJ16" s="187">
        <v>101.007217569571</v>
      </c>
      <c r="AK16" s="187">
        <v>100.092247126689</v>
      </c>
      <c r="AL16" s="193">
        <v>98.906641588081897</v>
      </c>
      <c r="AM16" s="187"/>
      <c r="AN16" s="194">
        <v>112.316354078549</v>
      </c>
      <c r="AO16" s="195">
        <v>113.82093957068599</v>
      </c>
      <c r="AP16" s="196">
        <v>113.074330974654</v>
      </c>
      <c r="AQ16" s="187"/>
      <c r="AR16" s="197">
        <v>103.420452539404</v>
      </c>
      <c r="AS16" s="130"/>
      <c r="AT16" s="131">
        <v>3.0062437301108198</v>
      </c>
      <c r="AU16" s="125">
        <v>4.5700495658013001</v>
      </c>
      <c r="AV16" s="125">
        <v>4.4229199354021</v>
      </c>
      <c r="AW16" s="125">
        <v>4.5785141396780897</v>
      </c>
      <c r="AX16" s="125">
        <v>4.3657668413122002</v>
      </c>
      <c r="AY16" s="132">
        <v>4.2731468420245804</v>
      </c>
      <c r="AZ16" s="125"/>
      <c r="BA16" s="133">
        <v>3.8462788118887099</v>
      </c>
      <c r="BB16" s="134">
        <v>3.5702916279605801</v>
      </c>
      <c r="BC16" s="135">
        <v>3.69712368067401</v>
      </c>
      <c r="BD16" s="125"/>
      <c r="BE16" s="136">
        <v>3.9601546383372099</v>
      </c>
    </row>
    <row r="17" spans="1:57" x14ac:dyDescent="0.25">
      <c r="A17" s="21" t="s">
        <v>28</v>
      </c>
      <c r="B17" s="3" t="str">
        <f t="shared" si="0"/>
        <v>Dulles Airport Area, VA</v>
      </c>
      <c r="C17" s="3"/>
      <c r="D17" s="24" t="s">
        <v>16</v>
      </c>
      <c r="E17" s="27" t="s">
        <v>17</v>
      </c>
      <c r="F17" s="3"/>
      <c r="G17" s="192">
        <v>123.949127582814</v>
      </c>
      <c r="H17" s="187">
        <v>143.973387600937</v>
      </c>
      <c r="I17" s="187">
        <v>149.72102873900201</v>
      </c>
      <c r="J17" s="187">
        <v>151.944200236966</v>
      </c>
      <c r="K17" s="187">
        <v>140.02379547817</v>
      </c>
      <c r="L17" s="193">
        <v>143.030762026172</v>
      </c>
      <c r="M17" s="187"/>
      <c r="N17" s="194">
        <v>134.423498098859</v>
      </c>
      <c r="O17" s="195">
        <v>136.76004515135901</v>
      </c>
      <c r="P17" s="196">
        <v>135.64197356451001</v>
      </c>
      <c r="Q17" s="187"/>
      <c r="R17" s="197">
        <v>140.613664309222</v>
      </c>
      <c r="S17" s="130"/>
      <c r="T17" s="131">
        <v>9.2686996977873992</v>
      </c>
      <c r="U17" s="125">
        <v>11.4924612514806</v>
      </c>
      <c r="V17" s="125">
        <v>8.3266455260772307</v>
      </c>
      <c r="W17" s="125">
        <v>8.3383304701339096</v>
      </c>
      <c r="X17" s="125">
        <v>8.4095152245775999</v>
      </c>
      <c r="Y17" s="132">
        <v>9.0142886452158901</v>
      </c>
      <c r="Z17" s="125"/>
      <c r="AA17" s="133">
        <v>6.5774267402896003</v>
      </c>
      <c r="AB17" s="134">
        <v>7.7531085186927404</v>
      </c>
      <c r="AC17" s="135">
        <v>7.1925103821448904</v>
      </c>
      <c r="AD17" s="125"/>
      <c r="AE17" s="136">
        <v>8.5175050344014398</v>
      </c>
      <c r="AF17" s="30"/>
      <c r="AG17" s="192">
        <v>123.94375019491601</v>
      </c>
      <c r="AH17" s="187">
        <v>146.290491416827</v>
      </c>
      <c r="AI17" s="187">
        <v>156.57591041790499</v>
      </c>
      <c r="AJ17" s="187">
        <v>154.86921468121199</v>
      </c>
      <c r="AK17" s="187">
        <v>136.47033236207599</v>
      </c>
      <c r="AL17" s="193">
        <v>145.14966765985301</v>
      </c>
      <c r="AM17" s="187"/>
      <c r="AN17" s="194">
        <v>122.479500956682</v>
      </c>
      <c r="AO17" s="195">
        <v>122.46569637204701</v>
      </c>
      <c r="AP17" s="196">
        <v>122.472494709362</v>
      </c>
      <c r="AQ17" s="187"/>
      <c r="AR17" s="197">
        <v>138.71603451600399</v>
      </c>
      <c r="AS17" s="130"/>
      <c r="AT17" s="131">
        <v>6.1663257794162902</v>
      </c>
      <c r="AU17" s="125">
        <v>8.3443006791748893</v>
      </c>
      <c r="AV17" s="125">
        <v>10.454326423753299</v>
      </c>
      <c r="AW17" s="125">
        <v>10.0880299793763</v>
      </c>
      <c r="AX17" s="125">
        <v>7.1536508957671003</v>
      </c>
      <c r="AY17" s="132">
        <v>8.8360901945686905</v>
      </c>
      <c r="AZ17" s="125"/>
      <c r="BA17" s="133">
        <v>5.16102797741061</v>
      </c>
      <c r="BB17" s="134">
        <v>5.9842574994681703</v>
      </c>
      <c r="BC17" s="135">
        <v>5.5771493898950304</v>
      </c>
      <c r="BD17" s="125"/>
      <c r="BE17" s="136">
        <v>8.1584285328365205</v>
      </c>
    </row>
    <row r="18" spans="1:57" x14ac:dyDescent="0.25">
      <c r="A18" s="21" t="s">
        <v>29</v>
      </c>
      <c r="B18" s="3" t="str">
        <f t="shared" si="0"/>
        <v>Williamsburg, VA</v>
      </c>
      <c r="C18" s="3"/>
      <c r="D18" s="24" t="s">
        <v>16</v>
      </c>
      <c r="E18" s="27" t="s">
        <v>17</v>
      </c>
      <c r="F18" s="3"/>
      <c r="G18" s="192">
        <v>119.383221092757</v>
      </c>
      <c r="H18" s="187">
        <v>120.457287592176</v>
      </c>
      <c r="I18" s="187">
        <v>111.83204896042901</v>
      </c>
      <c r="J18" s="187">
        <v>108.720199928596</v>
      </c>
      <c r="K18" s="187">
        <v>116.63627818448001</v>
      </c>
      <c r="L18" s="193">
        <v>115.605948916909</v>
      </c>
      <c r="M18" s="187"/>
      <c r="N18" s="194">
        <v>171.338500503186</v>
      </c>
      <c r="O18" s="195">
        <v>195.57298093058699</v>
      </c>
      <c r="P18" s="196">
        <v>184.029801869457</v>
      </c>
      <c r="Q18" s="187"/>
      <c r="R18" s="197">
        <v>146.21353119862701</v>
      </c>
      <c r="S18" s="130"/>
      <c r="T18" s="131">
        <v>4.0559296013594404</v>
      </c>
      <c r="U18" s="125">
        <v>9.4944136510554902</v>
      </c>
      <c r="V18" s="125">
        <v>-0.63918613075181197</v>
      </c>
      <c r="W18" s="125">
        <v>-0.15566222987109099</v>
      </c>
      <c r="X18" s="125">
        <v>-7.7534215410292298</v>
      </c>
      <c r="Y18" s="132">
        <v>0.166497437297807</v>
      </c>
      <c r="Z18" s="125"/>
      <c r="AA18" s="133">
        <v>-8.3445324827538307</v>
      </c>
      <c r="AB18" s="134">
        <v>-4.8075219406422702</v>
      </c>
      <c r="AC18" s="135">
        <v>-6.3670391563346396</v>
      </c>
      <c r="AD18" s="125"/>
      <c r="AE18" s="136">
        <v>-3.6936488937707201</v>
      </c>
      <c r="AF18" s="30"/>
      <c r="AG18" s="192">
        <v>113.509929231537</v>
      </c>
      <c r="AH18" s="187">
        <v>109.255381535751</v>
      </c>
      <c r="AI18" s="187">
        <v>107.44157429197401</v>
      </c>
      <c r="AJ18" s="187">
        <v>107.26306128855001</v>
      </c>
      <c r="AK18" s="187">
        <v>112.077280663465</v>
      </c>
      <c r="AL18" s="193">
        <v>109.921156020975</v>
      </c>
      <c r="AM18" s="187"/>
      <c r="AN18" s="194">
        <v>151.32975565610801</v>
      </c>
      <c r="AO18" s="195">
        <v>169.06451058201</v>
      </c>
      <c r="AP18" s="196">
        <v>160.473145306639</v>
      </c>
      <c r="AQ18" s="187"/>
      <c r="AR18" s="197">
        <v>129.80774772444099</v>
      </c>
      <c r="AS18" s="130"/>
      <c r="AT18" s="131">
        <v>-0.353634690780668</v>
      </c>
      <c r="AU18" s="125">
        <v>2.9071694747608401</v>
      </c>
      <c r="AV18" s="125">
        <v>4.8385831477037101E-2</v>
      </c>
      <c r="AW18" s="125">
        <v>-3.0536702962732001</v>
      </c>
      <c r="AX18" s="125">
        <v>-7.0188025773705602</v>
      </c>
      <c r="AY18" s="132">
        <v>-1.9954946009000201</v>
      </c>
      <c r="AZ18" s="125"/>
      <c r="BA18" s="133">
        <v>-9.2138573885805606</v>
      </c>
      <c r="BB18" s="134">
        <v>-7.2014208866375897</v>
      </c>
      <c r="BC18" s="135">
        <v>-8.1692643253682196</v>
      </c>
      <c r="BD18" s="125"/>
      <c r="BE18" s="136">
        <v>-5.2868587367697204</v>
      </c>
    </row>
    <row r="19" spans="1:57" x14ac:dyDescent="0.25">
      <c r="A19" s="21" t="s">
        <v>30</v>
      </c>
      <c r="B19" s="3" t="str">
        <f t="shared" si="0"/>
        <v>Virginia Beach, VA</v>
      </c>
      <c r="C19" s="3"/>
      <c r="D19" s="24" t="s">
        <v>16</v>
      </c>
      <c r="E19" s="27" t="s">
        <v>17</v>
      </c>
      <c r="F19" s="3"/>
      <c r="G19" s="192">
        <v>124.35926937347401</v>
      </c>
      <c r="H19" s="187">
        <v>125.72690143216801</v>
      </c>
      <c r="I19" s="187">
        <v>124.919505011833</v>
      </c>
      <c r="J19" s="187">
        <v>126.819424383523</v>
      </c>
      <c r="K19" s="187">
        <v>126.11419888666801</v>
      </c>
      <c r="L19" s="193">
        <v>125.622043936135</v>
      </c>
      <c r="M19" s="187"/>
      <c r="N19" s="194">
        <v>160.97037532753399</v>
      </c>
      <c r="O19" s="195">
        <v>165.38267269841199</v>
      </c>
      <c r="P19" s="196">
        <v>163.29130407034299</v>
      </c>
      <c r="Q19" s="187"/>
      <c r="R19" s="197">
        <v>139.21375984560299</v>
      </c>
      <c r="S19" s="130"/>
      <c r="T19" s="131">
        <v>8.8245600633828403</v>
      </c>
      <c r="U19" s="125">
        <v>10.4314736248119</v>
      </c>
      <c r="V19" s="125">
        <v>7.5509768125921601</v>
      </c>
      <c r="W19" s="125">
        <v>6.0888986594184198</v>
      </c>
      <c r="X19" s="125">
        <v>5.6289097552761298</v>
      </c>
      <c r="Y19" s="132">
        <v>7.4252158179262304</v>
      </c>
      <c r="Z19" s="125"/>
      <c r="AA19" s="133">
        <v>4.6332123804058902</v>
      </c>
      <c r="AB19" s="134">
        <v>1.5989635527069099</v>
      </c>
      <c r="AC19" s="135">
        <v>3.03548614847193</v>
      </c>
      <c r="AD19" s="125"/>
      <c r="AE19" s="136">
        <v>4.7096412512720898</v>
      </c>
      <c r="AF19" s="30"/>
      <c r="AG19" s="192">
        <v>129.92180320684699</v>
      </c>
      <c r="AH19" s="187">
        <v>134.25537903961299</v>
      </c>
      <c r="AI19" s="187">
        <v>140.702779595696</v>
      </c>
      <c r="AJ19" s="187">
        <v>136.86968593735801</v>
      </c>
      <c r="AK19" s="187">
        <v>132.83677395986899</v>
      </c>
      <c r="AL19" s="193">
        <v>135.241762066441</v>
      </c>
      <c r="AM19" s="187"/>
      <c r="AN19" s="194">
        <v>173.41270498164599</v>
      </c>
      <c r="AO19" s="195">
        <v>178.856377006462</v>
      </c>
      <c r="AP19" s="196">
        <v>176.21272049752699</v>
      </c>
      <c r="AQ19" s="187"/>
      <c r="AR19" s="197">
        <v>148.671407774936</v>
      </c>
      <c r="AS19" s="130"/>
      <c r="AT19" s="131">
        <v>2.1595312011139001</v>
      </c>
      <c r="AU19" s="125">
        <v>4.0747479336024401</v>
      </c>
      <c r="AV19" s="125">
        <v>5.8988172778795898</v>
      </c>
      <c r="AW19" s="125">
        <v>3.1577959708091901</v>
      </c>
      <c r="AX19" s="125">
        <v>2.5326716183487799</v>
      </c>
      <c r="AY19" s="132">
        <v>3.6992597283793498</v>
      </c>
      <c r="AZ19" s="125"/>
      <c r="BA19" s="133">
        <v>4.23213831943408</v>
      </c>
      <c r="BB19" s="134">
        <v>2.0309704388309302</v>
      </c>
      <c r="BC19" s="135">
        <v>3.0670138538123202</v>
      </c>
      <c r="BD19" s="125"/>
      <c r="BE19" s="136">
        <v>3.3686255932131601</v>
      </c>
    </row>
    <row r="20" spans="1:57" x14ac:dyDescent="0.25">
      <c r="A20" s="34" t="s">
        <v>31</v>
      </c>
      <c r="B20" s="3" t="str">
        <f t="shared" si="0"/>
        <v>Norfolk/Portsmouth, VA</v>
      </c>
      <c r="C20" s="3"/>
      <c r="D20" s="24" t="s">
        <v>16</v>
      </c>
      <c r="E20" s="27" t="s">
        <v>17</v>
      </c>
      <c r="F20" s="3"/>
      <c r="G20" s="192">
        <v>100.20876838129401</v>
      </c>
      <c r="H20" s="187">
        <v>104.44860628853201</v>
      </c>
      <c r="I20" s="187">
        <v>111.84280137717801</v>
      </c>
      <c r="J20" s="187">
        <v>118.77576137022299</v>
      </c>
      <c r="K20" s="187">
        <v>112.837936273701</v>
      </c>
      <c r="L20" s="193">
        <v>110.291467248472</v>
      </c>
      <c r="M20" s="187"/>
      <c r="N20" s="194">
        <v>124.386458343483</v>
      </c>
      <c r="O20" s="195">
        <v>130.10389095757</v>
      </c>
      <c r="P20" s="196">
        <v>127.31581054882299</v>
      </c>
      <c r="Q20" s="187"/>
      <c r="R20" s="197">
        <v>115.926087123535</v>
      </c>
      <c r="S20" s="130"/>
      <c r="T20" s="131">
        <v>1.64280313388854</v>
      </c>
      <c r="U20" s="125">
        <v>3.25110766970211</v>
      </c>
      <c r="V20" s="125">
        <v>9.4183350171031908</v>
      </c>
      <c r="W20" s="125">
        <v>11.559865033184099</v>
      </c>
      <c r="X20" s="125">
        <v>7.6336140152192504</v>
      </c>
      <c r="Y20" s="132">
        <v>7.3147551050947897</v>
      </c>
      <c r="Z20" s="125"/>
      <c r="AA20" s="133">
        <v>6.3689949784820001</v>
      </c>
      <c r="AB20" s="134">
        <v>8.3609088220529095</v>
      </c>
      <c r="AC20" s="135">
        <v>7.4082575199220697</v>
      </c>
      <c r="AD20" s="125"/>
      <c r="AE20" s="136">
        <v>7.43162069708585</v>
      </c>
      <c r="AF20" s="30"/>
      <c r="AG20" s="192">
        <v>105.55757650201301</v>
      </c>
      <c r="AH20" s="187">
        <v>111.42199525890599</v>
      </c>
      <c r="AI20" s="187">
        <v>117.833803240428</v>
      </c>
      <c r="AJ20" s="187">
        <v>116.733295835907</v>
      </c>
      <c r="AK20" s="187">
        <v>113.787398071303</v>
      </c>
      <c r="AL20" s="193">
        <v>113.41495545385099</v>
      </c>
      <c r="AM20" s="187"/>
      <c r="AN20" s="194">
        <v>128.07909144817799</v>
      </c>
      <c r="AO20" s="195">
        <v>135.39054400821701</v>
      </c>
      <c r="AP20" s="196">
        <v>131.78504391577201</v>
      </c>
      <c r="AQ20" s="187"/>
      <c r="AR20" s="197">
        <v>119.162496819033</v>
      </c>
      <c r="AS20" s="130"/>
      <c r="AT20" s="131">
        <v>5.8279772528143097</v>
      </c>
      <c r="AU20" s="125">
        <v>3.99616391593079</v>
      </c>
      <c r="AV20" s="125">
        <v>6.2309561437025298</v>
      </c>
      <c r="AW20" s="125">
        <v>5.7238730061378504</v>
      </c>
      <c r="AX20" s="125">
        <v>5.0904705936301298</v>
      </c>
      <c r="AY20" s="132">
        <v>5.4438343341553104</v>
      </c>
      <c r="AZ20" s="125"/>
      <c r="BA20" s="133">
        <v>7.6919366891322696</v>
      </c>
      <c r="BB20" s="134">
        <v>9.6275004076748303</v>
      </c>
      <c r="BC20" s="135">
        <v>8.6895738512530905</v>
      </c>
      <c r="BD20" s="125"/>
      <c r="BE20" s="136">
        <v>6.65802427429443</v>
      </c>
    </row>
    <row r="21" spans="1:57" x14ac:dyDescent="0.25">
      <c r="A21" s="35" t="s">
        <v>32</v>
      </c>
      <c r="B21" s="3" t="str">
        <f t="shared" si="0"/>
        <v>Newport News/Hampton, VA</v>
      </c>
      <c r="C21" s="3"/>
      <c r="D21" s="24" t="s">
        <v>16</v>
      </c>
      <c r="E21" s="27" t="s">
        <v>17</v>
      </c>
      <c r="F21" s="3"/>
      <c r="G21" s="192">
        <v>79.737106129700905</v>
      </c>
      <c r="H21" s="187">
        <v>84.680598828540994</v>
      </c>
      <c r="I21" s="187">
        <v>87.109516458486397</v>
      </c>
      <c r="J21" s="187">
        <v>86.459442163244802</v>
      </c>
      <c r="K21" s="187">
        <v>84.157255440414502</v>
      </c>
      <c r="L21" s="193">
        <v>84.591856858940702</v>
      </c>
      <c r="M21" s="187"/>
      <c r="N21" s="194">
        <v>100.779258177619</v>
      </c>
      <c r="O21" s="195">
        <v>105.038843897492</v>
      </c>
      <c r="P21" s="196">
        <v>103.047246097967</v>
      </c>
      <c r="Q21" s="187"/>
      <c r="R21" s="197">
        <v>91.0178420993266</v>
      </c>
      <c r="S21" s="130"/>
      <c r="T21" s="131">
        <v>0.123925667201985</v>
      </c>
      <c r="U21" s="125">
        <v>4.7434768567997398</v>
      </c>
      <c r="V21" s="125">
        <v>6.2599657664722397</v>
      </c>
      <c r="W21" s="125">
        <v>5.9833359455777098</v>
      </c>
      <c r="X21" s="125">
        <v>3.4920504670518002</v>
      </c>
      <c r="Y21" s="132">
        <v>4.2863489509429398</v>
      </c>
      <c r="Z21" s="125"/>
      <c r="AA21" s="133">
        <v>0.98563093469051599</v>
      </c>
      <c r="AB21" s="134">
        <v>3.0027930235268299</v>
      </c>
      <c r="AC21" s="135">
        <v>2.0908791931768</v>
      </c>
      <c r="AD21" s="125"/>
      <c r="AE21" s="136">
        <v>3.4153641721389598</v>
      </c>
      <c r="AF21" s="30"/>
      <c r="AG21" s="192">
        <v>82.960828636154702</v>
      </c>
      <c r="AH21" s="187">
        <v>85.870625858456506</v>
      </c>
      <c r="AI21" s="187">
        <v>89.080035415990395</v>
      </c>
      <c r="AJ21" s="187">
        <v>88.994553731021796</v>
      </c>
      <c r="AK21" s="187">
        <v>87.578587839658596</v>
      </c>
      <c r="AL21" s="193">
        <v>87.055987249521607</v>
      </c>
      <c r="AM21" s="187"/>
      <c r="AN21" s="194">
        <v>102.176242754028</v>
      </c>
      <c r="AO21" s="195">
        <v>105.55019530159301</v>
      </c>
      <c r="AP21" s="196">
        <v>103.909099310191</v>
      </c>
      <c r="AQ21" s="187"/>
      <c r="AR21" s="197">
        <v>92.392605953229094</v>
      </c>
      <c r="AS21" s="130"/>
      <c r="AT21" s="131">
        <v>6.3186595653919504</v>
      </c>
      <c r="AU21" s="125">
        <v>4.9086793324558098</v>
      </c>
      <c r="AV21" s="125">
        <v>7.1003262245640997</v>
      </c>
      <c r="AW21" s="125">
        <v>8.0237970933947</v>
      </c>
      <c r="AX21" s="125">
        <v>6.5713989752389104</v>
      </c>
      <c r="AY21" s="132">
        <v>6.6105176777760803</v>
      </c>
      <c r="AZ21" s="125"/>
      <c r="BA21" s="133">
        <v>4.5649670790639698</v>
      </c>
      <c r="BB21" s="134">
        <v>4.4737062488428103</v>
      </c>
      <c r="BC21" s="135">
        <v>4.5006791864536302</v>
      </c>
      <c r="BD21" s="125"/>
      <c r="BE21" s="136">
        <v>5.7165813043340101</v>
      </c>
    </row>
    <row r="22" spans="1:57" x14ac:dyDescent="0.25">
      <c r="A22" s="36" t="s">
        <v>33</v>
      </c>
      <c r="B22" s="3" t="str">
        <f t="shared" si="0"/>
        <v>Chesapeake/Suffolk, VA</v>
      </c>
      <c r="C22" s="3"/>
      <c r="D22" s="25" t="s">
        <v>16</v>
      </c>
      <c r="E22" s="28" t="s">
        <v>17</v>
      </c>
      <c r="F22" s="3"/>
      <c r="G22" s="198">
        <v>87.556063886162903</v>
      </c>
      <c r="H22" s="199">
        <v>92.963387400318894</v>
      </c>
      <c r="I22" s="199">
        <v>94.283434378060704</v>
      </c>
      <c r="J22" s="199">
        <v>94.9962698583292</v>
      </c>
      <c r="K22" s="199">
        <v>89.845165492957705</v>
      </c>
      <c r="L22" s="200">
        <v>92.196681283107694</v>
      </c>
      <c r="M22" s="187"/>
      <c r="N22" s="201">
        <v>103.01491116311701</v>
      </c>
      <c r="O22" s="202">
        <v>105.379091559991</v>
      </c>
      <c r="P22" s="203">
        <v>104.24171902724601</v>
      </c>
      <c r="Q22" s="187"/>
      <c r="R22" s="204">
        <v>96.076991219034397</v>
      </c>
      <c r="S22" s="130"/>
      <c r="T22" s="137">
        <v>0.84733790969016098</v>
      </c>
      <c r="U22" s="138">
        <v>3.5376638355962902</v>
      </c>
      <c r="V22" s="138">
        <v>1.05373085866115</v>
      </c>
      <c r="W22" s="138">
        <v>4.1527521607814704</v>
      </c>
      <c r="X22" s="138">
        <v>0.92100813598728304</v>
      </c>
      <c r="Y22" s="139">
        <v>2.2347331839840101</v>
      </c>
      <c r="Z22" s="125"/>
      <c r="AA22" s="140">
        <v>2.1396959114461702</v>
      </c>
      <c r="AB22" s="141">
        <v>1.2118794196189699</v>
      </c>
      <c r="AC22" s="142">
        <v>1.66654348650767</v>
      </c>
      <c r="AD22" s="125"/>
      <c r="AE22" s="143">
        <v>1.94325770836078</v>
      </c>
      <c r="AF22" s="31"/>
      <c r="AG22" s="198">
        <v>88.919705021200599</v>
      </c>
      <c r="AH22" s="199">
        <v>95.616777536318097</v>
      </c>
      <c r="AI22" s="199">
        <v>97.8351201906992</v>
      </c>
      <c r="AJ22" s="199">
        <v>98.135197836929095</v>
      </c>
      <c r="AK22" s="199">
        <v>93.6626630212143</v>
      </c>
      <c r="AL22" s="200">
        <v>95.163511746863705</v>
      </c>
      <c r="AM22" s="187"/>
      <c r="AN22" s="201">
        <v>105.262058232196</v>
      </c>
      <c r="AO22" s="202">
        <v>106.662337593351</v>
      </c>
      <c r="AP22" s="203">
        <v>105.96896571137</v>
      </c>
      <c r="AQ22" s="187"/>
      <c r="AR22" s="204">
        <v>98.402145885691397</v>
      </c>
      <c r="AS22" s="130"/>
      <c r="AT22" s="137">
        <v>0.58399954315967495</v>
      </c>
      <c r="AU22" s="138">
        <v>4.6282073104837398</v>
      </c>
      <c r="AV22" s="138">
        <v>4.1155969855259196</v>
      </c>
      <c r="AW22" s="138">
        <v>4.7377490280517698</v>
      </c>
      <c r="AX22" s="138">
        <v>1.6204607889662599</v>
      </c>
      <c r="AY22" s="139">
        <v>3.3535021700358798</v>
      </c>
      <c r="AZ22" s="125"/>
      <c r="BA22" s="140">
        <v>2.3362954714887301</v>
      </c>
      <c r="BB22" s="141">
        <v>0.99660456041081602</v>
      </c>
      <c r="BC22" s="142">
        <v>1.6398388101704</v>
      </c>
      <c r="BD22" s="125"/>
      <c r="BE22" s="143">
        <v>2.7201962945169602</v>
      </c>
    </row>
    <row r="23" spans="1:57" ht="13" x14ac:dyDescent="0.3">
      <c r="A23" s="35" t="s">
        <v>111</v>
      </c>
      <c r="B23" s="3" t="s">
        <v>111</v>
      </c>
      <c r="C23" s="9"/>
      <c r="D23" s="23" t="s">
        <v>16</v>
      </c>
      <c r="E23" s="26" t="s">
        <v>17</v>
      </c>
      <c r="F23" s="3"/>
      <c r="G23" s="184">
        <v>154.55784</v>
      </c>
      <c r="H23" s="185">
        <v>165.47019891500901</v>
      </c>
      <c r="I23" s="185">
        <v>180.764462729912</v>
      </c>
      <c r="J23" s="185">
        <v>171.23716991057299</v>
      </c>
      <c r="K23" s="185">
        <v>171.084624145785</v>
      </c>
      <c r="L23" s="186">
        <v>169.962720111214</v>
      </c>
      <c r="M23" s="187"/>
      <c r="N23" s="188">
        <v>204.19964329643199</v>
      </c>
      <c r="O23" s="189">
        <v>203.43202297146999</v>
      </c>
      <c r="P23" s="190">
        <v>203.796411054885</v>
      </c>
      <c r="Q23" s="187"/>
      <c r="R23" s="191">
        <v>182.58708496732001</v>
      </c>
      <c r="S23" s="130"/>
      <c r="T23" s="122">
        <v>-6.6249638852495298</v>
      </c>
      <c r="U23" s="123">
        <v>-7.5951716909175202</v>
      </c>
      <c r="V23" s="123">
        <v>5.8690651159965901</v>
      </c>
      <c r="W23" s="123">
        <v>-2.24349893352914</v>
      </c>
      <c r="X23" s="123">
        <v>1.7353830196354001</v>
      </c>
      <c r="Y23" s="124">
        <v>-1.1936746618529801</v>
      </c>
      <c r="Z23" s="125"/>
      <c r="AA23" s="126">
        <v>0.42385501769429701</v>
      </c>
      <c r="AB23" s="127">
        <v>-6.2039288352799504</v>
      </c>
      <c r="AC23" s="128">
        <v>-3.1161316550748999</v>
      </c>
      <c r="AD23" s="125"/>
      <c r="AE23" s="129">
        <v>-2.14276944075913</v>
      </c>
      <c r="AF23" s="29"/>
      <c r="AG23" s="184">
        <v>154.02045830809601</v>
      </c>
      <c r="AH23" s="185">
        <v>171.37876346911901</v>
      </c>
      <c r="AI23" s="185">
        <v>183.09731995661599</v>
      </c>
      <c r="AJ23" s="185">
        <v>177.79330639653901</v>
      </c>
      <c r="AK23" s="185">
        <v>171.074364046733</v>
      </c>
      <c r="AL23" s="186">
        <v>173.37700086611801</v>
      </c>
      <c r="AM23" s="187"/>
      <c r="AN23" s="188">
        <v>195.66769130858299</v>
      </c>
      <c r="AO23" s="189">
        <v>197.764604045948</v>
      </c>
      <c r="AP23" s="190">
        <v>196.74901499265999</v>
      </c>
      <c r="AQ23" s="187"/>
      <c r="AR23" s="191">
        <v>181.17462126379399</v>
      </c>
      <c r="AS23" s="130"/>
      <c r="AT23" s="122">
        <v>-3.1253105434458202</v>
      </c>
      <c r="AU23" s="123">
        <v>-2.0033536667062699</v>
      </c>
      <c r="AV23" s="123">
        <v>0.77664125692639896</v>
      </c>
      <c r="AW23" s="123">
        <v>-1.38918596972491</v>
      </c>
      <c r="AX23" s="123">
        <v>-0.104917056986589</v>
      </c>
      <c r="AY23" s="124">
        <v>-0.80982678558264698</v>
      </c>
      <c r="AZ23" s="125"/>
      <c r="BA23" s="126">
        <v>-1.2274034132462901</v>
      </c>
      <c r="BB23" s="127">
        <v>-4.3508928351460199</v>
      </c>
      <c r="BC23" s="128">
        <v>-2.8553636507426901</v>
      </c>
      <c r="BD23" s="125"/>
      <c r="BE23" s="129">
        <v>-1.38918935490234</v>
      </c>
    </row>
    <row r="24" spans="1:57" x14ac:dyDescent="0.25">
      <c r="A24" s="35" t="s">
        <v>43</v>
      </c>
      <c r="B24" s="3" t="str">
        <f t="shared" si="0"/>
        <v>Richmond North/Glen Allen, VA</v>
      </c>
      <c r="C24" s="10"/>
      <c r="D24" s="24" t="s">
        <v>16</v>
      </c>
      <c r="E24" s="27" t="s">
        <v>17</v>
      </c>
      <c r="F24" s="3"/>
      <c r="G24" s="192">
        <v>96.199013711811403</v>
      </c>
      <c r="H24" s="187">
        <v>103.98458045977</v>
      </c>
      <c r="I24" s="187">
        <v>109.804944527239</v>
      </c>
      <c r="J24" s="187">
        <v>105.621573182874</v>
      </c>
      <c r="K24" s="187">
        <v>103.176438809261</v>
      </c>
      <c r="L24" s="193">
        <v>104.29149866091301</v>
      </c>
      <c r="M24" s="187"/>
      <c r="N24" s="194">
        <v>120.268499620349</v>
      </c>
      <c r="O24" s="195">
        <v>126.054692600652</v>
      </c>
      <c r="P24" s="196">
        <v>123.320812943962</v>
      </c>
      <c r="Q24" s="187"/>
      <c r="R24" s="197">
        <v>110.78843781387</v>
      </c>
      <c r="S24" s="130"/>
      <c r="T24" s="131">
        <v>3.89084686397424</v>
      </c>
      <c r="U24" s="125">
        <v>4.2560268875412399</v>
      </c>
      <c r="V24" s="125">
        <v>9.0184419101846505</v>
      </c>
      <c r="W24" s="125">
        <v>6.7871150201551202</v>
      </c>
      <c r="X24" s="125">
        <v>5.6960151593403703</v>
      </c>
      <c r="Y24" s="132">
        <v>6.1828062365733096</v>
      </c>
      <c r="Z24" s="125"/>
      <c r="AA24" s="133">
        <v>2.0773260092781101</v>
      </c>
      <c r="AB24" s="134">
        <v>0.85172331320226702</v>
      </c>
      <c r="AC24" s="135">
        <v>1.4263958993285499</v>
      </c>
      <c r="AD24" s="125"/>
      <c r="AE24" s="136">
        <v>4.0266630494367401</v>
      </c>
      <c r="AF24" s="30"/>
      <c r="AG24" s="192">
        <v>98.058071026931003</v>
      </c>
      <c r="AH24" s="187">
        <v>106.154648586531</v>
      </c>
      <c r="AI24" s="187">
        <v>109.882913192346</v>
      </c>
      <c r="AJ24" s="187">
        <v>107.886869047136</v>
      </c>
      <c r="AK24" s="187">
        <v>107.340409491345</v>
      </c>
      <c r="AL24" s="193">
        <v>106.382997913976</v>
      </c>
      <c r="AM24" s="187"/>
      <c r="AN24" s="194">
        <v>117.00771686129799</v>
      </c>
      <c r="AO24" s="195">
        <v>120.125490829825</v>
      </c>
      <c r="AP24" s="196">
        <v>118.633924489835</v>
      </c>
      <c r="AQ24" s="187"/>
      <c r="AR24" s="197">
        <v>110.246716723338</v>
      </c>
      <c r="AS24" s="130"/>
      <c r="AT24" s="131">
        <v>5.70094655332458</v>
      </c>
      <c r="AU24" s="125">
        <v>7.4028402083420097</v>
      </c>
      <c r="AV24" s="125">
        <v>7.3470200111741297</v>
      </c>
      <c r="AW24" s="125">
        <v>6.9800472581299102</v>
      </c>
      <c r="AX24" s="125">
        <v>9.3369974558332292</v>
      </c>
      <c r="AY24" s="132">
        <v>7.5097048190369398</v>
      </c>
      <c r="AZ24" s="125"/>
      <c r="BA24" s="133">
        <v>2.8868520211192599</v>
      </c>
      <c r="BB24" s="134">
        <v>1.6062217095278799</v>
      </c>
      <c r="BC24" s="135">
        <v>2.2143172246598599</v>
      </c>
      <c r="BD24" s="125"/>
      <c r="BE24" s="136">
        <v>5.4983783059774396</v>
      </c>
    </row>
    <row r="25" spans="1:57" x14ac:dyDescent="0.25">
      <c r="A25" s="35" t="s">
        <v>44</v>
      </c>
      <c r="B25" s="3" t="str">
        <f t="shared" si="0"/>
        <v>Richmond West/Midlothian, VA</v>
      </c>
      <c r="C25" s="3"/>
      <c r="D25" s="24" t="s">
        <v>16</v>
      </c>
      <c r="E25" s="27" t="s">
        <v>17</v>
      </c>
      <c r="F25" s="3"/>
      <c r="G25" s="192">
        <v>91.442295116617998</v>
      </c>
      <c r="H25" s="187">
        <v>97.399998607242296</v>
      </c>
      <c r="I25" s="187">
        <v>96.106202159031</v>
      </c>
      <c r="J25" s="187">
        <v>94.194348110546997</v>
      </c>
      <c r="K25" s="187">
        <v>94.763270739910297</v>
      </c>
      <c r="L25" s="193">
        <v>94.962514032239298</v>
      </c>
      <c r="M25" s="187"/>
      <c r="N25" s="194">
        <v>110.527138959143</v>
      </c>
      <c r="O25" s="195">
        <v>115.503244368013</v>
      </c>
      <c r="P25" s="196">
        <v>113.168494774075</v>
      </c>
      <c r="Q25" s="187"/>
      <c r="R25" s="197">
        <v>101.09697059592401</v>
      </c>
      <c r="S25" s="130"/>
      <c r="T25" s="131">
        <v>7.0047548995762199</v>
      </c>
      <c r="U25" s="125">
        <v>9.2208214700116606</v>
      </c>
      <c r="V25" s="125">
        <v>6.64773681740171</v>
      </c>
      <c r="W25" s="125">
        <v>5.1617488009816803</v>
      </c>
      <c r="X25" s="125">
        <v>8.8174023568831696</v>
      </c>
      <c r="Y25" s="132">
        <v>7.3959771947580197</v>
      </c>
      <c r="Z25" s="125"/>
      <c r="AA25" s="133">
        <v>2.1897028892774202</v>
      </c>
      <c r="AB25" s="134">
        <v>1.5268692330198499</v>
      </c>
      <c r="AC25" s="135">
        <v>1.8901083017681899</v>
      </c>
      <c r="AD25" s="125"/>
      <c r="AE25" s="136">
        <v>4.9154251376965101</v>
      </c>
      <c r="AF25" s="30"/>
      <c r="AG25" s="192">
        <v>87.826719562821395</v>
      </c>
      <c r="AH25" s="187">
        <v>94.469850605671894</v>
      </c>
      <c r="AI25" s="187">
        <v>94.683339742398005</v>
      </c>
      <c r="AJ25" s="187">
        <v>95.460849704142007</v>
      </c>
      <c r="AK25" s="187">
        <v>94.2387397117364</v>
      </c>
      <c r="AL25" s="193">
        <v>93.638116319534404</v>
      </c>
      <c r="AM25" s="187"/>
      <c r="AN25" s="194">
        <v>105.454610236812</v>
      </c>
      <c r="AO25" s="195">
        <v>106.50427481860299</v>
      </c>
      <c r="AP25" s="196">
        <v>105.993085349035</v>
      </c>
      <c r="AQ25" s="187"/>
      <c r="AR25" s="197">
        <v>97.600332958259102</v>
      </c>
      <c r="AS25" s="130"/>
      <c r="AT25" s="131">
        <v>4.4550459711747399</v>
      </c>
      <c r="AU25" s="125">
        <v>6.5620054648056403</v>
      </c>
      <c r="AV25" s="125">
        <v>5.45792366982577</v>
      </c>
      <c r="AW25" s="125">
        <v>7.5053246155460096</v>
      </c>
      <c r="AX25" s="125">
        <v>7.5074684580689803</v>
      </c>
      <c r="AY25" s="132">
        <v>6.4431596983399304</v>
      </c>
      <c r="AZ25" s="125"/>
      <c r="BA25" s="133">
        <v>2.8768688177391599</v>
      </c>
      <c r="BB25" s="134">
        <v>1.6586579370091299</v>
      </c>
      <c r="BC25" s="135">
        <v>2.2408489585334599</v>
      </c>
      <c r="BD25" s="125"/>
      <c r="BE25" s="136">
        <v>4.8828518790271698</v>
      </c>
    </row>
    <row r="26" spans="1:57" x14ac:dyDescent="0.25">
      <c r="A26" s="35" t="s">
        <v>45</v>
      </c>
      <c r="B26" s="3" t="str">
        <f t="shared" si="0"/>
        <v>Petersburg/Chester, VA</v>
      </c>
      <c r="C26" s="3"/>
      <c r="D26" s="24" t="s">
        <v>16</v>
      </c>
      <c r="E26" s="27" t="s">
        <v>17</v>
      </c>
      <c r="F26" s="3"/>
      <c r="G26" s="192">
        <v>86.015804758308093</v>
      </c>
      <c r="H26" s="187">
        <v>88.233064493221406</v>
      </c>
      <c r="I26" s="187">
        <v>91.073182022471897</v>
      </c>
      <c r="J26" s="187">
        <v>90.913062092882896</v>
      </c>
      <c r="K26" s="187">
        <v>88.012690626013594</v>
      </c>
      <c r="L26" s="193">
        <v>88.978122294612007</v>
      </c>
      <c r="M26" s="187"/>
      <c r="N26" s="194">
        <v>94.284939839407002</v>
      </c>
      <c r="O26" s="195">
        <v>94.534295024125399</v>
      </c>
      <c r="P26" s="196">
        <v>94.411101235886406</v>
      </c>
      <c r="Q26" s="187"/>
      <c r="R26" s="197">
        <v>90.603823978450393</v>
      </c>
      <c r="S26" s="130"/>
      <c r="T26" s="131">
        <v>3.23313538637347</v>
      </c>
      <c r="U26" s="125">
        <v>2.3196721427538298</v>
      </c>
      <c r="V26" s="125">
        <v>3.46019953980456</v>
      </c>
      <c r="W26" s="125">
        <v>3.3172711864105699</v>
      </c>
      <c r="X26" s="125">
        <v>-3.5699147917134799</v>
      </c>
      <c r="Y26" s="132">
        <v>1.6443428328624601</v>
      </c>
      <c r="Z26" s="125"/>
      <c r="AA26" s="133">
        <v>-14.6025475148388</v>
      </c>
      <c r="AB26" s="134">
        <v>-16.7229846971181</v>
      </c>
      <c r="AC26" s="135">
        <v>-15.7169595367152</v>
      </c>
      <c r="AD26" s="125"/>
      <c r="AE26" s="136">
        <v>-5.9364019082648598</v>
      </c>
      <c r="AF26" s="30"/>
      <c r="AG26" s="192">
        <v>87.073170010157398</v>
      </c>
      <c r="AH26" s="187">
        <v>91.005162569632901</v>
      </c>
      <c r="AI26" s="187">
        <v>92.223253128075299</v>
      </c>
      <c r="AJ26" s="187">
        <v>92.261209577740402</v>
      </c>
      <c r="AK26" s="187">
        <v>89.108946480555304</v>
      </c>
      <c r="AL26" s="193">
        <v>90.465459362590906</v>
      </c>
      <c r="AM26" s="187"/>
      <c r="AN26" s="194">
        <v>94.600744904093901</v>
      </c>
      <c r="AO26" s="195">
        <v>96.032470069071294</v>
      </c>
      <c r="AP26" s="196">
        <v>95.325737548136303</v>
      </c>
      <c r="AQ26" s="187"/>
      <c r="AR26" s="197">
        <v>91.897765855613798</v>
      </c>
      <c r="AS26" s="130"/>
      <c r="AT26" s="131">
        <v>4.1558205441707496</v>
      </c>
      <c r="AU26" s="125">
        <v>4.2266890677342897</v>
      </c>
      <c r="AV26" s="125">
        <v>3.5281877948336402</v>
      </c>
      <c r="AW26" s="125">
        <v>3.8757074292264102</v>
      </c>
      <c r="AX26" s="125">
        <v>1.51149517348416</v>
      </c>
      <c r="AY26" s="132">
        <v>3.4708726837050898</v>
      </c>
      <c r="AZ26" s="125"/>
      <c r="BA26" s="133">
        <v>-2.1745797993328599</v>
      </c>
      <c r="BB26" s="134">
        <v>-2.3239659981740499</v>
      </c>
      <c r="BC26" s="135">
        <v>-2.2485536828956598</v>
      </c>
      <c r="BD26" s="125"/>
      <c r="BE26" s="136">
        <v>1.5617535579366599</v>
      </c>
    </row>
    <row r="27" spans="1:57" x14ac:dyDescent="0.25">
      <c r="A27" s="35" t="s">
        <v>97</v>
      </c>
      <c r="B27" s="3" t="s">
        <v>70</v>
      </c>
      <c r="C27" s="3"/>
      <c r="D27" s="24" t="s">
        <v>16</v>
      </c>
      <c r="E27" s="27" t="s">
        <v>17</v>
      </c>
      <c r="F27" s="3"/>
      <c r="G27" s="192">
        <v>104.397300685812</v>
      </c>
      <c r="H27" s="187">
        <v>109.485035355739</v>
      </c>
      <c r="I27" s="187">
        <v>108.474680398331</v>
      </c>
      <c r="J27" s="187">
        <v>114.746621632114</v>
      </c>
      <c r="K27" s="187">
        <v>132.399227943932</v>
      </c>
      <c r="L27" s="193">
        <v>114.831090441827</v>
      </c>
      <c r="M27" s="187"/>
      <c r="N27" s="194">
        <v>164.70627993474699</v>
      </c>
      <c r="O27" s="195">
        <v>166.84855661029701</v>
      </c>
      <c r="P27" s="196">
        <v>165.79737865010199</v>
      </c>
      <c r="Q27" s="187"/>
      <c r="R27" s="197">
        <v>132.519883540027</v>
      </c>
      <c r="S27" s="130"/>
      <c r="T27" s="131">
        <v>2.8558844014999001</v>
      </c>
      <c r="U27" s="125">
        <v>6.0231778770174698</v>
      </c>
      <c r="V27" s="125">
        <v>1.2806546346812799</v>
      </c>
      <c r="W27" s="125">
        <v>4.02572796781251</v>
      </c>
      <c r="X27" s="125">
        <v>12.6417769965927</v>
      </c>
      <c r="Y27" s="132">
        <v>5.6496900955098202</v>
      </c>
      <c r="Z27" s="125"/>
      <c r="AA27" s="133">
        <v>7.6680451218537797</v>
      </c>
      <c r="AB27" s="134">
        <v>7.3685825205581796</v>
      </c>
      <c r="AC27" s="135">
        <v>7.5205426794658097</v>
      </c>
      <c r="AD27" s="125"/>
      <c r="AE27" s="136">
        <v>6.0982875656546698</v>
      </c>
      <c r="AF27" s="30"/>
      <c r="AG27" s="192">
        <v>108.69088824668</v>
      </c>
      <c r="AH27" s="187">
        <v>108.92380677546301</v>
      </c>
      <c r="AI27" s="187">
        <v>110.307273626604</v>
      </c>
      <c r="AJ27" s="187">
        <v>112.48860145694201</v>
      </c>
      <c r="AK27" s="187">
        <v>119.26005687841401</v>
      </c>
      <c r="AL27" s="193">
        <v>112.172332968669</v>
      </c>
      <c r="AM27" s="187"/>
      <c r="AN27" s="194">
        <v>147.90525750846001</v>
      </c>
      <c r="AO27" s="195">
        <v>149.91432706467799</v>
      </c>
      <c r="AP27" s="196">
        <v>148.93009757108399</v>
      </c>
      <c r="AQ27" s="187"/>
      <c r="AR27" s="197">
        <v>124.568311630073</v>
      </c>
      <c r="AS27" s="130"/>
      <c r="AT27" s="131">
        <v>2.57891626571439</v>
      </c>
      <c r="AU27" s="125">
        <v>3.4549889373217302</v>
      </c>
      <c r="AV27" s="125">
        <v>4.1468668720795696</v>
      </c>
      <c r="AW27" s="125">
        <v>5.2621569251772096</v>
      </c>
      <c r="AX27" s="125">
        <v>4.3433946001509298</v>
      </c>
      <c r="AY27" s="132">
        <v>3.9966311906134702</v>
      </c>
      <c r="AZ27" s="125"/>
      <c r="BA27" s="133">
        <v>3.57845180159523</v>
      </c>
      <c r="BB27" s="134">
        <v>3.6333191665459901</v>
      </c>
      <c r="BC27" s="135">
        <v>3.6119140278264901</v>
      </c>
      <c r="BD27" s="125"/>
      <c r="BE27" s="136">
        <v>3.7674701683905099</v>
      </c>
    </row>
    <row r="28" spans="1:57" x14ac:dyDescent="0.25">
      <c r="A28" s="35" t="s">
        <v>47</v>
      </c>
      <c r="B28" s="3" t="str">
        <f t="shared" si="0"/>
        <v>Roanoke, VA</v>
      </c>
      <c r="C28" s="3"/>
      <c r="D28" s="24" t="s">
        <v>16</v>
      </c>
      <c r="E28" s="27" t="s">
        <v>17</v>
      </c>
      <c r="F28" s="3"/>
      <c r="G28" s="192">
        <v>96.821116373477594</v>
      </c>
      <c r="H28" s="187">
        <v>101.41451172940501</v>
      </c>
      <c r="I28" s="187">
        <v>111.043059960356</v>
      </c>
      <c r="J28" s="187">
        <v>112.35124606823101</v>
      </c>
      <c r="K28" s="187">
        <v>112.505423689138</v>
      </c>
      <c r="L28" s="193">
        <v>107.597412789172</v>
      </c>
      <c r="M28" s="187"/>
      <c r="N28" s="194">
        <v>116.66755773268</v>
      </c>
      <c r="O28" s="195">
        <v>126.082069111723</v>
      </c>
      <c r="P28" s="196">
        <v>121.599615726343</v>
      </c>
      <c r="Q28" s="187"/>
      <c r="R28" s="197">
        <v>112.08937257277201</v>
      </c>
      <c r="S28" s="130"/>
      <c r="T28" s="131">
        <v>5.3603048094884898</v>
      </c>
      <c r="U28" s="125">
        <v>6.0253670954385896</v>
      </c>
      <c r="V28" s="125">
        <v>7.1123990293283104</v>
      </c>
      <c r="W28" s="125">
        <v>8.1206859286967106</v>
      </c>
      <c r="X28" s="125">
        <v>15.295486733394601</v>
      </c>
      <c r="Y28" s="132">
        <v>8.6261560717961192</v>
      </c>
      <c r="Z28" s="125"/>
      <c r="AA28" s="133">
        <v>-5.4908799220887401</v>
      </c>
      <c r="AB28" s="134">
        <v>-1.2575173041304999</v>
      </c>
      <c r="AC28" s="135">
        <v>-3.1862179202879299</v>
      </c>
      <c r="AD28" s="125"/>
      <c r="AE28" s="136">
        <v>3.35613896049676</v>
      </c>
      <c r="AF28" s="30"/>
      <c r="AG28" s="192">
        <v>93.113443178853998</v>
      </c>
      <c r="AH28" s="187">
        <v>102.318650886757</v>
      </c>
      <c r="AI28" s="187">
        <v>106.898824912615</v>
      </c>
      <c r="AJ28" s="187">
        <v>107.739624483665</v>
      </c>
      <c r="AK28" s="187">
        <v>105.814087241553</v>
      </c>
      <c r="AL28" s="193">
        <v>103.79030148568</v>
      </c>
      <c r="AM28" s="187"/>
      <c r="AN28" s="194">
        <v>135.47148407499401</v>
      </c>
      <c r="AO28" s="195">
        <v>140.43168392664501</v>
      </c>
      <c r="AP28" s="196">
        <v>138.00850971087999</v>
      </c>
      <c r="AQ28" s="187"/>
      <c r="AR28" s="197">
        <v>115.084924465246</v>
      </c>
      <c r="AS28" s="130"/>
      <c r="AT28" s="131">
        <v>-1.7795449644060499</v>
      </c>
      <c r="AU28" s="125">
        <v>4.9193105582360399</v>
      </c>
      <c r="AV28" s="125">
        <v>5.6766478076986902</v>
      </c>
      <c r="AW28" s="125">
        <v>3.5354000960231402</v>
      </c>
      <c r="AX28" s="125">
        <v>-3.9271645059128102</v>
      </c>
      <c r="AY28" s="132">
        <v>1.62119051361552</v>
      </c>
      <c r="AZ28" s="125"/>
      <c r="BA28" s="133">
        <v>7.1410918520105104</v>
      </c>
      <c r="BB28" s="134">
        <v>8.2945279150943403</v>
      </c>
      <c r="BC28" s="135">
        <v>7.7455064520705399</v>
      </c>
      <c r="BD28" s="125"/>
      <c r="BE28" s="136">
        <v>3.8618396009460101</v>
      </c>
    </row>
    <row r="29" spans="1:57" x14ac:dyDescent="0.25">
      <c r="A29" s="35" t="s">
        <v>48</v>
      </c>
      <c r="B29" s="3" t="str">
        <f t="shared" si="0"/>
        <v>Charlottesville, VA</v>
      </c>
      <c r="C29" s="3"/>
      <c r="D29" s="24" t="s">
        <v>16</v>
      </c>
      <c r="E29" s="27" t="s">
        <v>17</v>
      </c>
      <c r="F29" s="3"/>
      <c r="G29" s="192">
        <v>145.539265392781</v>
      </c>
      <c r="H29" s="187">
        <v>144.49485657764501</v>
      </c>
      <c r="I29" s="187">
        <v>141.01272849462299</v>
      </c>
      <c r="J29" s="187">
        <v>151.12412115193601</v>
      </c>
      <c r="K29" s="187">
        <v>213.429631033611</v>
      </c>
      <c r="L29" s="193">
        <v>163.064709294746</v>
      </c>
      <c r="M29" s="187"/>
      <c r="N29" s="194">
        <v>311.08169500392302</v>
      </c>
      <c r="O29" s="195">
        <v>330.57653470308099</v>
      </c>
      <c r="P29" s="196">
        <v>321.038683132838</v>
      </c>
      <c r="Q29" s="187"/>
      <c r="R29" s="197">
        <v>216.37307997927101</v>
      </c>
      <c r="S29" s="130"/>
      <c r="T29" s="131">
        <v>5.4291887216964598</v>
      </c>
      <c r="U29" s="125">
        <v>10.1478285758052</v>
      </c>
      <c r="V29" s="125">
        <v>9.4550198755442292</v>
      </c>
      <c r="W29" s="125">
        <v>7.9330366355173201</v>
      </c>
      <c r="X29" s="125">
        <v>26.839326320129999</v>
      </c>
      <c r="Y29" s="132">
        <v>14.2317477854115</v>
      </c>
      <c r="Z29" s="125"/>
      <c r="AA29" s="133">
        <v>5.0463822748107203</v>
      </c>
      <c r="AB29" s="134">
        <v>2.8872617412916801</v>
      </c>
      <c r="AC29" s="135">
        <v>3.94842415119051</v>
      </c>
      <c r="AD29" s="125"/>
      <c r="AE29" s="136">
        <v>6.19660100797533</v>
      </c>
      <c r="AF29" s="30"/>
      <c r="AG29" s="192">
        <v>139.31344005608699</v>
      </c>
      <c r="AH29" s="187">
        <v>140.95468769602999</v>
      </c>
      <c r="AI29" s="187">
        <v>142.20573818656601</v>
      </c>
      <c r="AJ29" s="187">
        <v>150.62310203760501</v>
      </c>
      <c r="AK29" s="187">
        <v>182.47418053596601</v>
      </c>
      <c r="AL29" s="193">
        <v>153.06669645435801</v>
      </c>
      <c r="AM29" s="187"/>
      <c r="AN29" s="194">
        <v>268.83218622932998</v>
      </c>
      <c r="AO29" s="195">
        <v>266.88580915763703</v>
      </c>
      <c r="AP29" s="196">
        <v>267.87410068476601</v>
      </c>
      <c r="AQ29" s="187"/>
      <c r="AR29" s="197">
        <v>191.014172334569</v>
      </c>
      <c r="AS29" s="130"/>
      <c r="AT29" s="131">
        <v>-1.4236261298649</v>
      </c>
      <c r="AU29" s="125">
        <v>7.1759514251057404</v>
      </c>
      <c r="AV29" s="125">
        <v>9.2665901611080503</v>
      </c>
      <c r="AW29" s="125">
        <v>10.6638943589005</v>
      </c>
      <c r="AX29" s="125">
        <v>16.4377397776293</v>
      </c>
      <c r="AY29" s="132">
        <v>9.5975901092360605</v>
      </c>
      <c r="AZ29" s="125"/>
      <c r="BA29" s="133">
        <v>4.7135990278901101</v>
      </c>
      <c r="BB29" s="134">
        <v>0.11849262293320199</v>
      </c>
      <c r="BC29" s="135">
        <v>2.3671278765364199</v>
      </c>
      <c r="BD29" s="125"/>
      <c r="BE29" s="136">
        <v>5.0200360842220002</v>
      </c>
    </row>
    <row r="30" spans="1:57" x14ac:dyDescent="0.25">
      <c r="A30" s="21" t="s">
        <v>49</v>
      </c>
      <c r="B30" t="s">
        <v>72</v>
      </c>
      <c r="C30" s="3"/>
      <c r="D30" s="24" t="s">
        <v>16</v>
      </c>
      <c r="E30" s="27" t="s">
        <v>17</v>
      </c>
      <c r="F30" s="3"/>
      <c r="G30" s="192">
        <v>96.6276348949919</v>
      </c>
      <c r="H30" s="187">
        <v>101.720328457788</v>
      </c>
      <c r="I30" s="187">
        <v>106.055574365175</v>
      </c>
      <c r="J30" s="187">
        <v>104.086390243902</v>
      </c>
      <c r="K30" s="187">
        <v>116.49893763440799</v>
      </c>
      <c r="L30" s="193">
        <v>105.75731600438201</v>
      </c>
      <c r="M30" s="187"/>
      <c r="N30" s="194">
        <v>158.063093082216</v>
      </c>
      <c r="O30" s="195">
        <v>159.45577383046</v>
      </c>
      <c r="P30" s="196">
        <v>158.769622591006</v>
      </c>
      <c r="Q30" s="187"/>
      <c r="R30" s="197">
        <v>124.746192074145</v>
      </c>
      <c r="S30" s="130"/>
      <c r="T30" s="131">
        <v>2.3007676218503401</v>
      </c>
      <c r="U30" s="125">
        <v>2.94982977107902</v>
      </c>
      <c r="V30" s="125">
        <v>4.9888750190826201</v>
      </c>
      <c r="W30" s="125">
        <v>1.17107378947894</v>
      </c>
      <c r="X30" s="125">
        <v>1.60293593125199</v>
      </c>
      <c r="Y30" s="132">
        <v>2.34902130925976</v>
      </c>
      <c r="Z30" s="125"/>
      <c r="AA30" s="133">
        <v>21.102008833641101</v>
      </c>
      <c r="AB30" s="134">
        <v>21.215170924770401</v>
      </c>
      <c r="AC30" s="135">
        <v>21.1601495626191</v>
      </c>
      <c r="AD30" s="125"/>
      <c r="AE30" s="136">
        <v>9.8565923018702204</v>
      </c>
      <c r="AF30" s="30"/>
      <c r="AG30" s="192">
        <v>104.667409064545</v>
      </c>
      <c r="AH30" s="187">
        <v>104.41667611988299</v>
      </c>
      <c r="AI30" s="187">
        <v>109.81810630080101</v>
      </c>
      <c r="AJ30" s="187">
        <v>111.129159854677</v>
      </c>
      <c r="AK30" s="187">
        <v>131.534507977999</v>
      </c>
      <c r="AL30" s="193">
        <v>113.228152638734</v>
      </c>
      <c r="AM30" s="187"/>
      <c r="AN30" s="194">
        <v>167.60789747506001</v>
      </c>
      <c r="AO30" s="195">
        <v>170.12692098594701</v>
      </c>
      <c r="AP30" s="196">
        <v>168.88967273068201</v>
      </c>
      <c r="AQ30" s="187"/>
      <c r="AR30" s="197">
        <v>132.442967402036</v>
      </c>
      <c r="AS30" s="130"/>
      <c r="AT30" s="131">
        <v>3.9956562742144901</v>
      </c>
      <c r="AU30" s="125">
        <v>4.6593137829245101</v>
      </c>
      <c r="AV30" s="125">
        <v>6.0919932781707704</v>
      </c>
      <c r="AW30" s="125">
        <v>3.86060525671643</v>
      </c>
      <c r="AX30" s="125">
        <v>3.84982524850165</v>
      </c>
      <c r="AY30" s="132">
        <v>4.3097619153997302</v>
      </c>
      <c r="AZ30" s="125"/>
      <c r="BA30" s="133">
        <v>2.59194545753751</v>
      </c>
      <c r="BB30" s="134">
        <v>1.9401700775783799</v>
      </c>
      <c r="BC30" s="135">
        <v>2.26109027367252</v>
      </c>
      <c r="BD30" s="125"/>
      <c r="BE30" s="136">
        <v>2.87687309766602</v>
      </c>
    </row>
    <row r="31" spans="1:57" x14ac:dyDescent="0.25">
      <c r="A31" s="21" t="s">
        <v>50</v>
      </c>
      <c r="B31" s="3" t="str">
        <f t="shared" si="0"/>
        <v>Staunton &amp; Harrisonburg, VA</v>
      </c>
      <c r="C31" s="3"/>
      <c r="D31" s="24" t="s">
        <v>16</v>
      </c>
      <c r="E31" s="27" t="s">
        <v>17</v>
      </c>
      <c r="F31" s="3"/>
      <c r="G31" s="192">
        <v>97.452207948614998</v>
      </c>
      <c r="H31" s="187">
        <v>95.929626939583997</v>
      </c>
      <c r="I31" s="187">
        <v>95.723008595988503</v>
      </c>
      <c r="J31" s="187">
        <v>100.610124888492</v>
      </c>
      <c r="K31" s="187">
        <v>107.29747638326501</v>
      </c>
      <c r="L31" s="193">
        <v>99.807950918685194</v>
      </c>
      <c r="M31" s="187"/>
      <c r="N31" s="194">
        <v>162.78838318162099</v>
      </c>
      <c r="O31" s="195">
        <v>174.50390097087299</v>
      </c>
      <c r="P31" s="196">
        <v>168.96770688242501</v>
      </c>
      <c r="Q31" s="187"/>
      <c r="R31" s="197">
        <v>126.296628486251</v>
      </c>
      <c r="S31" s="130"/>
      <c r="T31" s="131">
        <v>-1.05307188176938</v>
      </c>
      <c r="U31" s="125">
        <v>-4.83760118578346</v>
      </c>
      <c r="V31" s="125">
        <v>-7.67319849987613</v>
      </c>
      <c r="W31" s="125">
        <v>-3.6788998753639599</v>
      </c>
      <c r="X31" s="125">
        <v>-3.3108066453104001</v>
      </c>
      <c r="Y31" s="132">
        <v>-4.2434982522329596</v>
      </c>
      <c r="Z31" s="125"/>
      <c r="AA31" s="133">
        <v>-1.4032888306770199</v>
      </c>
      <c r="AB31" s="134">
        <v>2.3210145005601399</v>
      </c>
      <c r="AC31" s="135">
        <v>0.664119780359682</v>
      </c>
      <c r="AD31" s="125"/>
      <c r="AE31" s="136">
        <v>-0.82423814526477102</v>
      </c>
      <c r="AF31" s="30"/>
      <c r="AG31" s="192">
        <v>96.4471617228768</v>
      </c>
      <c r="AH31" s="187">
        <v>97.758146072046799</v>
      </c>
      <c r="AI31" s="187">
        <v>98.526693796918195</v>
      </c>
      <c r="AJ31" s="187">
        <v>99.007953492026004</v>
      </c>
      <c r="AK31" s="187">
        <v>102.168853845022</v>
      </c>
      <c r="AL31" s="193">
        <v>98.951103656436004</v>
      </c>
      <c r="AM31" s="187"/>
      <c r="AN31" s="194">
        <v>165.70499344318301</v>
      </c>
      <c r="AO31" s="195">
        <v>172.45053292918101</v>
      </c>
      <c r="AP31" s="196">
        <v>169.135040914695</v>
      </c>
      <c r="AQ31" s="187"/>
      <c r="AR31" s="197">
        <v>124.864949350716</v>
      </c>
      <c r="AS31" s="130"/>
      <c r="AT31" s="131">
        <v>4.3131394125157101</v>
      </c>
      <c r="AU31" s="125">
        <v>3.8030577332673001</v>
      </c>
      <c r="AV31" s="125">
        <v>3.0796083952445099</v>
      </c>
      <c r="AW31" s="125">
        <v>2.2121170269642199</v>
      </c>
      <c r="AX31" s="125">
        <v>-0.91773455244946001</v>
      </c>
      <c r="AY31" s="132">
        <v>2.2165153401827702</v>
      </c>
      <c r="AZ31" s="125"/>
      <c r="BA31" s="133">
        <v>4.0710615530666301</v>
      </c>
      <c r="BB31" s="134">
        <v>4.4708585155252498</v>
      </c>
      <c r="BC31" s="135">
        <v>4.2927546327944697</v>
      </c>
      <c r="BD31" s="125"/>
      <c r="BE31" s="136">
        <v>3.81941868049703</v>
      </c>
    </row>
    <row r="32" spans="1:57" x14ac:dyDescent="0.25">
      <c r="A32" s="21" t="s">
        <v>51</v>
      </c>
      <c r="B32" s="3" t="str">
        <f t="shared" si="0"/>
        <v>Blacksburg &amp; Wytheville, VA</v>
      </c>
      <c r="C32" s="3"/>
      <c r="D32" s="24" t="s">
        <v>16</v>
      </c>
      <c r="E32" s="27" t="s">
        <v>17</v>
      </c>
      <c r="F32" s="3"/>
      <c r="G32" s="192">
        <v>96.187655913978404</v>
      </c>
      <c r="H32" s="187">
        <v>97.916967971530198</v>
      </c>
      <c r="I32" s="187">
        <v>100.16120279720199</v>
      </c>
      <c r="J32" s="187">
        <v>100.895108196721</v>
      </c>
      <c r="K32" s="187">
        <v>108.81485984155999</v>
      </c>
      <c r="L32" s="193">
        <v>101.214802121867</v>
      </c>
      <c r="M32" s="187"/>
      <c r="N32" s="194">
        <v>134.216895596787</v>
      </c>
      <c r="O32" s="195">
        <v>145.837557416914</v>
      </c>
      <c r="P32" s="196">
        <v>140.098743161925</v>
      </c>
      <c r="Q32" s="187"/>
      <c r="R32" s="197">
        <v>114.35401266232201</v>
      </c>
      <c r="S32" s="130"/>
      <c r="T32" s="131">
        <v>1.25287536899232</v>
      </c>
      <c r="U32" s="125">
        <v>6.16832147472629</v>
      </c>
      <c r="V32" s="125">
        <v>4.9396822430432099</v>
      </c>
      <c r="W32" s="125">
        <v>8.0068512551247792</v>
      </c>
      <c r="X32" s="125">
        <v>11.794825682692201</v>
      </c>
      <c r="Y32" s="132">
        <v>6.8448620867847296</v>
      </c>
      <c r="Z32" s="125"/>
      <c r="AA32" s="133">
        <v>10.5165658959009</v>
      </c>
      <c r="AB32" s="134">
        <v>11.231838802998601</v>
      </c>
      <c r="AC32" s="135">
        <v>10.840754618742499</v>
      </c>
      <c r="AD32" s="125"/>
      <c r="AE32" s="136">
        <v>7.7359493882761896</v>
      </c>
      <c r="AF32" s="30"/>
      <c r="AG32" s="192">
        <v>96.143565917477304</v>
      </c>
      <c r="AH32" s="187">
        <v>100.20142342032899</v>
      </c>
      <c r="AI32" s="187">
        <v>102.591011030936</v>
      </c>
      <c r="AJ32" s="187">
        <v>102.031213172976</v>
      </c>
      <c r="AK32" s="187">
        <v>104.91551099299301</v>
      </c>
      <c r="AL32" s="193">
        <v>101.484640059873</v>
      </c>
      <c r="AM32" s="187"/>
      <c r="AN32" s="194">
        <v>177.83605009131199</v>
      </c>
      <c r="AO32" s="195">
        <v>183.028960942802</v>
      </c>
      <c r="AP32" s="196">
        <v>180.504540093217</v>
      </c>
      <c r="AQ32" s="187"/>
      <c r="AR32" s="197">
        <v>129.489186789972</v>
      </c>
      <c r="AS32" s="130"/>
      <c r="AT32" s="131">
        <v>-1.3789630485717101E-2</v>
      </c>
      <c r="AU32" s="125">
        <v>3.6468020177586902</v>
      </c>
      <c r="AV32" s="125">
        <v>1.4043186185651699</v>
      </c>
      <c r="AW32" s="125">
        <v>-6.4494411022806402</v>
      </c>
      <c r="AX32" s="125">
        <v>-23.0686313636206</v>
      </c>
      <c r="AY32" s="132">
        <v>-7.4093129727720601</v>
      </c>
      <c r="AZ32" s="125"/>
      <c r="BA32" s="133">
        <v>5.4712336413374798</v>
      </c>
      <c r="BB32" s="134">
        <v>12.1569037583004</v>
      </c>
      <c r="BC32" s="135">
        <v>8.8222706493214993</v>
      </c>
      <c r="BD32" s="125"/>
      <c r="BE32" s="136">
        <v>0.39550716576629302</v>
      </c>
    </row>
    <row r="33" spans="1:64" x14ac:dyDescent="0.25">
      <c r="A33" s="21" t="s">
        <v>52</v>
      </c>
      <c r="B33" s="3" t="str">
        <f t="shared" si="0"/>
        <v>Lynchburg, VA</v>
      </c>
      <c r="C33" s="3"/>
      <c r="D33" s="24" t="s">
        <v>16</v>
      </c>
      <c r="E33" s="27" t="s">
        <v>17</v>
      </c>
      <c r="F33" s="3"/>
      <c r="G33" s="192">
        <v>102.91774725274701</v>
      </c>
      <c r="H33" s="187">
        <v>109.231122554067</v>
      </c>
      <c r="I33" s="187">
        <v>111.959561278016</v>
      </c>
      <c r="J33" s="187">
        <v>115.506669459572</v>
      </c>
      <c r="K33" s="187">
        <v>138.70022983870899</v>
      </c>
      <c r="L33" s="193">
        <v>117.39483400887801</v>
      </c>
      <c r="M33" s="187"/>
      <c r="N33" s="194">
        <v>157.12488796050101</v>
      </c>
      <c r="O33" s="195">
        <v>158.26161544227801</v>
      </c>
      <c r="P33" s="196">
        <v>157.697004338803</v>
      </c>
      <c r="Q33" s="187"/>
      <c r="R33" s="197">
        <v>131.034737278937</v>
      </c>
      <c r="S33" s="130"/>
      <c r="T33" s="131">
        <v>-4.5171218910981503</v>
      </c>
      <c r="U33" s="125">
        <v>2.5372978433654501</v>
      </c>
      <c r="V33" s="125">
        <v>0.81542523741190098</v>
      </c>
      <c r="W33" s="125">
        <v>-3.4719668746629999</v>
      </c>
      <c r="X33" s="125">
        <v>12.9050462009416</v>
      </c>
      <c r="Y33" s="132">
        <v>2.5675005136910598</v>
      </c>
      <c r="Z33" s="125"/>
      <c r="AA33" s="133">
        <v>-6.6085623656191599</v>
      </c>
      <c r="AB33" s="134">
        <v>-3.1789152487034298</v>
      </c>
      <c r="AC33" s="135">
        <v>-4.95806174005582</v>
      </c>
      <c r="AD33" s="125"/>
      <c r="AE33" s="136">
        <v>-1.7495153438447799</v>
      </c>
      <c r="AF33" s="30"/>
      <c r="AG33" s="192">
        <v>103.59386661671</v>
      </c>
      <c r="AH33" s="187">
        <v>107.417699484751</v>
      </c>
      <c r="AI33" s="187">
        <v>112.057607637109</v>
      </c>
      <c r="AJ33" s="187">
        <v>113.572643902439</v>
      </c>
      <c r="AK33" s="187">
        <v>125.752079243911</v>
      </c>
      <c r="AL33" s="193">
        <v>113.334123341309</v>
      </c>
      <c r="AM33" s="187"/>
      <c r="AN33" s="194">
        <v>146.83097636530499</v>
      </c>
      <c r="AO33" s="195">
        <v>147.18215865751301</v>
      </c>
      <c r="AP33" s="196">
        <v>147.01109148829099</v>
      </c>
      <c r="AQ33" s="187"/>
      <c r="AR33" s="197">
        <v>124.356494174029</v>
      </c>
      <c r="AS33" s="130"/>
      <c r="AT33" s="131">
        <v>-0.82942833067393795</v>
      </c>
      <c r="AU33" s="125">
        <v>-0.373690236933793</v>
      </c>
      <c r="AV33" s="125">
        <v>1.49042670660318</v>
      </c>
      <c r="AW33" s="125">
        <v>0.87207561818400503</v>
      </c>
      <c r="AX33" s="125">
        <v>6.4611761609075602</v>
      </c>
      <c r="AY33" s="132">
        <v>1.7978709026829001</v>
      </c>
      <c r="AZ33" s="125"/>
      <c r="BA33" s="133">
        <v>-3.3618647582970298</v>
      </c>
      <c r="BB33" s="134">
        <v>-2.7431953886932599</v>
      </c>
      <c r="BC33" s="135">
        <v>-3.0485119227500102</v>
      </c>
      <c r="BD33" s="125"/>
      <c r="BE33" s="136">
        <v>-0.73184100870915503</v>
      </c>
    </row>
    <row r="34" spans="1:64" x14ac:dyDescent="0.25">
      <c r="A34" s="21" t="s">
        <v>77</v>
      </c>
      <c r="B34" s="3" t="str">
        <f t="shared" si="0"/>
        <v>Central Virginia</v>
      </c>
      <c r="C34" s="3"/>
      <c r="D34" s="24" t="s">
        <v>16</v>
      </c>
      <c r="E34" s="27" t="s">
        <v>17</v>
      </c>
      <c r="F34" s="3"/>
      <c r="G34" s="192">
        <v>106.79978523011</v>
      </c>
      <c r="H34" s="187">
        <v>112.923858446194</v>
      </c>
      <c r="I34" s="187">
        <v>116.473990820903</v>
      </c>
      <c r="J34" s="187">
        <v>116.380570783287</v>
      </c>
      <c r="K34" s="187">
        <v>132.99662313906799</v>
      </c>
      <c r="L34" s="193">
        <v>117.864325603617</v>
      </c>
      <c r="M34" s="187"/>
      <c r="N34" s="194">
        <v>161.77451210098499</v>
      </c>
      <c r="O34" s="195">
        <v>166.360752519691</v>
      </c>
      <c r="P34" s="196">
        <v>164.147575213094</v>
      </c>
      <c r="Q34" s="187"/>
      <c r="R34" s="197">
        <v>133.43709877908501</v>
      </c>
      <c r="S34" s="130"/>
      <c r="T34" s="131">
        <v>1.2267084494446201</v>
      </c>
      <c r="U34" s="125">
        <v>4.0294304599717297</v>
      </c>
      <c r="V34" s="125">
        <v>7.5171800361213998</v>
      </c>
      <c r="W34" s="125">
        <v>3.8708266445902102</v>
      </c>
      <c r="X34" s="125">
        <v>13.878150482278</v>
      </c>
      <c r="Y34" s="132">
        <v>6.60915095653609</v>
      </c>
      <c r="Z34" s="125"/>
      <c r="AA34" s="133">
        <v>2.5608111440627601</v>
      </c>
      <c r="AB34" s="134">
        <v>1.3530532900680501</v>
      </c>
      <c r="AC34" s="135">
        <v>1.9373303305285601</v>
      </c>
      <c r="AD34" s="125"/>
      <c r="AE34" s="136">
        <v>3.61724292405661</v>
      </c>
      <c r="AF34" s="30"/>
      <c r="AG34" s="192">
        <v>106.310145270747</v>
      </c>
      <c r="AH34" s="187">
        <v>113.534504281949</v>
      </c>
      <c r="AI34" s="187">
        <v>117.53493398783399</v>
      </c>
      <c r="AJ34" s="187">
        <v>118.194732017712</v>
      </c>
      <c r="AK34" s="187">
        <v>124.003088576585</v>
      </c>
      <c r="AL34" s="193">
        <v>116.523845549239</v>
      </c>
      <c r="AM34" s="187"/>
      <c r="AN34" s="194">
        <v>150.13327684757101</v>
      </c>
      <c r="AO34" s="195">
        <v>150.023973426239</v>
      </c>
      <c r="AP34" s="196">
        <v>150.07745572210999</v>
      </c>
      <c r="AQ34" s="187"/>
      <c r="AR34" s="197">
        <v>127.21666819846099</v>
      </c>
      <c r="AS34" s="130"/>
      <c r="AT34" s="131">
        <v>2.5386916008198201</v>
      </c>
      <c r="AU34" s="125">
        <v>4.7248963170215896</v>
      </c>
      <c r="AV34" s="125">
        <v>5.6261434179287004</v>
      </c>
      <c r="AW34" s="125">
        <v>5.3819680409213602</v>
      </c>
      <c r="AX34" s="125">
        <v>8.6566130937835606</v>
      </c>
      <c r="AY34" s="132">
        <v>5.6538134798532003</v>
      </c>
      <c r="AZ34" s="125"/>
      <c r="BA34" s="133">
        <v>3.1845077980846801</v>
      </c>
      <c r="BB34" s="134">
        <v>0.67075571770548303</v>
      </c>
      <c r="BC34" s="135">
        <v>1.8840595921226699</v>
      </c>
      <c r="BD34" s="125"/>
      <c r="BE34" s="136">
        <v>3.9833813529042201</v>
      </c>
    </row>
    <row r="35" spans="1:64" x14ac:dyDescent="0.25">
      <c r="A35" s="21" t="s">
        <v>78</v>
      </c>
      <c r="B35" s="3" t="str">
        <f t="shared" si="0"/>
        <v>Chesapeake Bay</v>
      </c>
      <c r="C35" s="3"/>
      <c r="D35" s="24" t="s">
        <v>16</v>
      </c>
      <c r="E35" s="27" t="s">
        <v>17</v>
      </c>
      <c r="F35" s="3"/>
      <c r="G35" s="192">
        <v>108.151224489795</v>
      </c>
      <c r="H35" s="187">
        <v>111.054638554216</v>
      </c>
      <c r="I35" s="187">
        <v>109.30632683658099</v>
      </c>
      <c r="J35" s="187">
        <v>105.577603053435</v>
      </c>
      <c r="K35" s="187">
        <v>119.75398425196801</v>
      </c>
      <c r="L35" s="193">
        <v>110.803234177215</v>
      </c>
      <c r="M35" s="187"/>
      <c r="N35" s="194">
        <v>156.738688946015</v>
      </c>
      <c r="O35" s="195">
        <v>154.98908775981499</v>
      </c>
      <c r="P35" s="196">
        <v>155.817062043795</v>
      </c>
      <c r="Q35" s="187"/>
      <c r="R35" s="197">
        <v>126.207633222314</v>
      </c>
      <c r="S35" s="130"/>
      <c r="T35" s="131">
        <v>9.0082488388477007</v>
      </c>
      <c r="U35" s="125">
        <v>6.2192679395656496</v>
      </c>
      <c r="V35" s="125">
        <v>8.4787082165731409</v>
      </c>
      <c r="W35" s="125">
        <v>-6.4861942253868898</v>
      </c>
      <c r="X35" s="125">
        <v>5.6067291578085703</v>
      </c>
      <c r="Y35" s="132">
        <v>3.8332756387030198</v>
      </c>
      <c r="Z35" s="125"/>
      <c r="AA35" s="133">
        <v>6.0279115190292103</v>
      </c>
      <c r="AB35" s="134">
        <v>-3.04073878402686</v>
      </c>
      <c r="AC35" s="135">
        <v>1.1226322935250099</v>
      </c>
      <c r="AD35" s="125"/>
      <c r="AE35" s="136">
        <v>1.3214409351905201</v>
      </c>
      <c r="AF35" s="30"/>
      <c r="AG35" s="192">
        <v>109.892617169373</v>
      </c>
      <c r="AH35" s="187">
        <v>107.940900181488</v>
      </c>
      <c r="AI35" s="187">
        <v>108.819378472222</v>
      </c>
      <c r="AJ35" s="187">
        <v>103.815687588152</v>
      </c>
      <c r="AK35" s="187">
        <v>112.332192851824</v>
      </c>
      <c r="AL35" s="193">
        <v>108.45411207932599</v>
      </c>
      <c r="AM35" s="187"/>
      <c r="AN35" s="194">
        <v>145.69287820512801</v>
      </c>
      <c r="AO35" s="195">
        <v>148.690693779904</v>
      </c>
      <c r="AP35" s="196">
        <v>147.24372834158399</v>
      </c>
      <c r="AQ35" s="187"/>
      <c r="AR35" s="197">
        <v>121.13291868931999</v>
      </c>
      <c r="AS35" s="130"/>
      <c r="AT35" s="131">
        <v>0.53310160407152096</v>
      </c>
      <c r="AU35" s="125">
        <v>-2.0018905247107299</v>
      </c>
      <c r="AV35" s="125">
        <v>-1.31302790443268</v>
      </c>
      <c r="AW35" s="125">
        <v>-5.13061713166939</v>
      </c>
      <c r="AX35" s="125">
        <v>0.91729918563908697</v>
      </c>
      <c r="AY35" s="132">
        <v>-1.5161624146305901</v>
      </c>
      <c r="AZ35" s="125"/>
      <c r="BA35" s="133">
        <v>2.6679238887003001</v>
      </c>
      <c r="BB35" s="134">
        <v>-0.20262147030575001</v>
      </c>
      <c r="BC35" s="135">
        <v>1.1485518992094701</v>
      </c>
      <c r="BD35" s="125"/>
      <c r="BE35" s="136">
        <v>-0.45770703450415301</v>
      </c>
    </row>
    <row r="36" spans="1:64" x14ac:dyDescent="0.25">
      <c r="A36" s="21" t="s">
        <v>79</v>
      </c>
      <c r="B36" s="3" t="str">
        <f t="shared" si="0"/>
        <v>Coastal Virginia - Eastern Shore</v>
      </c>
      <c r="C36" s="3"/>
      <c r="D36" s="24" t="s">
        <v>16</v>
      </c>
      <c r="E36" s="27" t="s">
        <v>17</v>
      </c>
      <c r="F36" s="3"/>
      <c r="G36" s="192">
        <v>105.627138413685</v>
      </c>
      <c r="H36" s="187">
        <v>106.12767263427099</v>
      </c>
      <c r="I36" s="187">
        <v>106.124419191919</v>
      </c>
      <c r="J36" s="187">
        <v>109.39740430622</v>
      </c>
      <c r="K36" s="187">
        <v>137.31154453213</v>
      </c>
      <c r="L36" s="193">
        <v>113.759441624365</v>
      </c>
      <c r="M36" s="187"/>
      <c r="N36" s="194">
        <v>174.08000920810301</v>
      </c>
      <c r="O36" s="195">
        <v>175.89090420769901</v>
      </c>
      <c r="P36" s="196">
        <v>174.99819791193801</v>
      </c>
      <c r="Q36" s="187"/>
      <c r="R36" s="197">
        <v>135.72085788702501</v>
      </c>
      <c r="S36" s="130"/>
      <c r="T36" s="131">
        <v>-1.8904344781771401</v>
      </c>
      <c r="U36" s="125">
        <v>3.8158452249584101</v>
      </c>
      <c r="V36" s="125">
        <v>1.7554025884870501</v>
      </c>
      <c r="W36" s="125">
        <v>2.74818415479541</v>
      </c>
      <c r="X36" s="125">
        <v>21.2328541771411</v>
      </c>
      <c r="Y36" s="132">
        <v>6.2455338844690198</v>
      </c>
      <c r="Z36" s="125"/>
      <c r="AA36" s="133">
        <v>10.457216700835501</v>
      </c>
      <c r="AB36" s="134">
        <v>8.3704011298203191</v>
      </c>
      <c r="AC36" s="135">
        <v>9.4125147320448193</v>
      </c>
      <c r="AD36" s="125"/>
      <c r="AE36" s="136">
        <v>6.1659586908439099</v>
      </c>
      <c r="AF36" s="30"/>
      <c r="AG36" s="192">
        <v>108.530847964138</v>
      </c>
      <c r="AH36" s="187">
        <v>109.498740469655</v>
      </c>
      <c r="AI36" s="187">
        <v>109.131396316102</v>
      </c>
      <c r="AJ36" s="187">
        <v>111.068450824332</v>
      </c>
      <c r="AK36" s="187">
        <v>119.60203307670299</v>
      </c>
      <c r="AL36" s="193">
        <v>111.76991925123799</v>
      </c>
      <c r="AM36" s="187"/>
      <c r="AN36" s="194">
        <v>159.71611929307801</v>
      </c>
      <c r="AO36" s="195">
        <v>162.87887643129699</v>
      </c>
      <c r="AP36" s="196">
        <v>161.32007258649799</v>
      </c>
      <c r="AQ36" s="187"/>
      <c r="AR36" s="197">
        <v>128.41078251330501</v>
      </c>
      <c r="AS36" s="130"/>
      <c r="AT36" s="131">
        <v>-7.1634774694630501</v>
      </c>
      <c r="AU36" s="125">
        <v>-4.4932939726584902</v>
      </c>
      <c r="AV36" s="125">
        <v>-3.93623567278848</v>
      </c>
      <c r="AW36" s="125">
        <v>-1.6007110882278099</v>
      </c>
      <c r="AX36" s="125">
        <v>0.35733414437621502</v>
      </c>
      <c r="AY36" s="132">
        <v>-3.1521748111082402</v>
      </c>
      <c r="AZ36" s="125"/>
      <c r="BA36" s="133">
        <v>3.4206871611218599</v>
      </c>
      <c r="BB36" s="134">
        <v>3.0297345045120201</v>
      </c>
      <c r="BC36" s="135">
        <v>3.23445914134712</v>
      </c>
      <c r="BD36" s="125"/>
      <c r="BE36" s="136">
        <v>-0.80667378896014197</v>
      </c>
    </row>
    <row r="37" spans="1:64" x14ac:dyDescent="0.25">
      <c r="A37" s="21" t="s">
        <v>80</v>
      </c>
      <c r="B37" s="3" t="str">
        <f t="shared" si="0"/>
        <v>Coastal Virginia - Hampton Roads</v>
      </c>
      <c r="C37" s="3"/>
      <c r="D37" s="24" t="s">
        <v>16</v>
      </c>
      <c r="E37" s="27" t="s">
        <v>17</v>
      </c>
      <c r="F37" s="3"/>
      <c r="G37" s="192">
        <v>105.218154018482</v>
      </c>
      <c r="H37" s="187">
        <v>107.278379373848</v>
      </c>
      <c r="I37" s="187">
        <v>107.672338522689</v>
      </c>
      <c r="J37" s="187">
        <v>109.183347357473</v>
      </c>
      <c r="K37" s="187">
        <v>107.871344984438</v>
      </c>
      <c r="L37" s="193">
        <v>107.519214516529</v>
      </c>
      <c r="M37" s="187"/>
      <c r="N37" s="194">
        <v>137.70116896488301</v>
      </c>
      <c r="O37" s="195">
        <v>146.16609688233299</v>
      </c>
      <c r="P37" s="196">
        <v>142.12920578693499</v>
      </c>
      <c r="Q37" s="187"/>
      <c r="R37" s="197">
        <v>120.04227766497399</v>
      </c>
      <c r="S37" s="130"/>
      <c r="T37" s="131">
        <v>6.1179833468481597</v>
      </c>
      <c r="U37" s="125">
        <v>7.8575586358087399</v>
      </c>
      <c r="V37" s="125">
        <v>5.7019601441582504</v>
      </c>
      <c r="W37" s="125">
        <v>5.9487442536483002</v>
      </c>
      <c r="X37" s="125">
        <v>1.62053532369741</v>
      </c>
      <c r="Y37" s="132">
        <v>5.2552138439566098</v>
      </c>
      <c r="Z37" s="125"/>
      <c r="AA37" s="133">
        <v>-8.5037588430143002E-2</v>
      </c>
      <c r="AB37" s="134">
        <v>0.17423676677496799</v>
      </c>
      <c r="AC37" s="135">
        <v>8.4507608006724799E-2</v>
      </c>
      <c r="AD37" s="125"/>
      <c r="AE37" s="136">
        <v>2.6848097585659798</v>
      </c>
      <c r="AF37" s="30"/>
      <c r="AG37" s="192">
        <v>106.552031110527</v>
      </c>
      <c r="AH37" s="187">
        <v>109.81455334930899</v>
      </c>
      <c r="AI37" s="187">
        <v>114.252929382</v>
      </c>
      <c r="AJ37" s="187">
        <v>112.660946819713</v>
      </c>
      <c r="AK37" s="187">
        <v>110.34501863789799</v>
      </c>
      <c r="AL37" s="193">
        <v>110.921672060749</v>
      </c>
      <c r="AM37" s="187"/>
      <c r="AN37" s="194">
        <v>137.63852050162001</v>
      </c>
      <c r="AO37" s="195">
        <v>144.84966700736899</v>
      </c>
      <c r="AP37" s="196">
        <v>141.32810123446501</v>
      </c>
      <c r="AQ37" s="187"/>
      <c r="AR37" s="197">
        <v>120.91559134840099</v>
      </c>
      <c r="AS37" s="130"/>
      <c r="AT37" s="131">
        <v>2.3150702534237002</v>
      </c>
      <c r="AU37" s="125">
        <v>3.5382460506184601</v>
      </c>
      <c r="AV37" s="125">
        <v>4.7250345568908303</v>
      </c>
      <c r="AW37" s="125">
        <v>3.0825615428971198</v>
      </c>
      <c r="AX37" s="125">
        <v>1.02590242758515</v>
      </c>
      <c r="AY37" s="132">
        <v>2.98493609784544</v>
      </c>
      <c r="AZ37" s="125"/>
      <c r="BA37" s="133">
        <v>0.75903792443475504</v>
      </c>
      <c r="BB37" s="134">
        <v>0.27778883006368099</v>
      </c>
      <c r="BC37" s="135">
        <v>0.48972176819611901</v>
      </c>
      <c r="BD37" s="125"/>
      <c r="BE37" s="136">
        <v>1.9359449458632101</v>
      </c>
    </row>
    <row r="38" spans="1:64" x14ac:dyDescent="0.25">
      <c r="A38" s="20" t="s">
        <v>81</v>
      </c>
      <c r="B38" s="3" t="str">
        <f t="shared" si="0"/>
        <v>Northern Virginia</v>
      </c>
      <c r="C38" s="3"/>
      <c r="D38" s="24" t="s">
        <v>16</v>
      </c>
      <c r="E38" s="27" t="s">
        <v>17</v>
      </c>
      <c r="F38" s="3"/>
      <c r="G38" s="192">
        <v>140.16879633583</v>
      </c>
      <c r="H38" s="187">
        <v>162.757648293963</v>
      </c>
      <c r="I38" s="187">
        <v>175.34971456256901</v>
      </c>
      <c r="J38" s="187">
        <v>175.865683284299</v>
      </c>
      <c r="K38" s="187">
        <v>157.270722036363</v>
      </c>
      <c r="L38" s="193">
        <v>163.78301668155299</v>
      </c>
      <c r="M38" s="187"/>
      <c r="N38" s="194">
        <v>151.25093495729499</v>
      </c>
      <c r="O38" s="195">
        <v>159.66125293762099</v>
      </c>
      <c r="P38" s="196">
        <v>155.71089005732699</v>
      </c>
      <c r="Q38" s="187"/>
      <c r="R38" s="197">
        <v>161.06201452319499</v>
      </c>
      <c r="S38" s="130"/>
      <c r="T38" s="131">
        <v>11.1183779176106</v>
      </c>
      <c r="U38" s="125">
        <v>13.8915353456508</v>
      </c>
      <c r="V38" s="125">
        <v>17.6272976148664</v>
      </c>
      <c r="W38" s="125">
        <v>17.466929714147401</v>
      </c>
      <c r="X38" s="125">
        <v>10.6586937988582</v>
      </c>
      <c r="Y38" s="132">
        <v>14.6619471382869</v>
      </c>
      <c r="Z38" s="125"/>
      <c r="AA38" s="133">
        <v>6.1163879950651996</v>
      </c>
      <c r="AB38" s="134">
        <v>6.3576115476760604</v>
      </c>
      <c r="AC38" s="135">
        <v>6.2598846096304701</v>
      </c>
      <c r="AD38" s="125"/>
      <c r="AE38" s="136">
        <v>11.713733439800601</v>
      </c>
      <c r="AF38" s="30"/>
      <c r="AG38" s="192">
        <v>145.67991050884299</v>
      </c>
      <c r="AH38" s="187">
        <v>172.24923596740501</v>
      </c>
      <c r="AI38" s="187">
        <v>185.01549667347899</v>
      </c>
      <c r="AJ38" s="187">
        <v>182.87895907229699</v>
      </c>
      <c r="AK38" s="187">
        <v>160.176844822812</v>
      </c>
      <c r="AL38" s="193">
        <v>171.00099514956</v>
      </c>
      <c r="AM38" s="187"/>
      <c r="AN38" s="194">
        <v>142.353144948477</v>
      </c>
      <c r="AO38" s="195">
        <v>143.278783326238</v>
      </c>
      <c r="AP38" s="196">
        <v>142.824113046723</v>
      </c>
      <c r="AQ38" s="187"/>
      <c r="AR38" s="197">
        <v>162.83161547148899</v>
      </c>
      <c r="AS38" s="130"/>
      <c r="AT38" s="131">
        <v>8.5554947463559206</v>
      </c>
      <c r="AU38" s="125">
        <v>11.944242691984799</v>
      </c>
      <c r="AV38" s="125">
        <v>14.2396055988035</v>
      </c>
      <c r="AW38" s="125">
        <v>14.4555787725479</v>
      </c>
      <c r="AX38" s="125">
        <v>9.9672719157145195</v>
      </c>
      <c r="AY38" s="132">
        <v>12.395150720834501</v>
      </c>
      <c r="AZ38" s="125"/>
      <c r="BA38" s="133">
        <v>5.7719050202731204</v>
      </c>
      <c r="BB38" s="134">
        <v>5.0472153883303204</v>
      </c>
      <c r="BC38" s="135">
        <v>5.39600356161632</v>
      </c>
      <c r="BD38" s="125"/>
      <c r="BE38" s="136">
        <v>10.7157860144872</v>
      </c>
    </row>
    <row r="39" spans="1:64" x14ac:dyDescent="0.25">
      <c r="A39" s="22" t="s">
        <v>82</v>
      </c>
      <c r="B39" s="3" t="str">
        <f t="shared" si="0"/>
        <v>Shenandoah Valley</v>
      </c>
      <c r="C39" s="3"/>
      <c r="D39" s="25" t="s">
        <v>16</v>
      </c>
      <c r="E39" s="28" t="s">
        <v>17</v>
      </c>
      <c r="F39" s="3"/>
      <c r="G39" s="198">
        <v>97.700397182547405</v>
      </c>
      <c r="H39" s="199">
        <v>98.514666005291005</v>
      </c>
      <c r="I39" s="199">
        <v>99.008812955465501</v>
      </c>
      <c r="J39" s="199">
        <v>102.59890803743799</v>
      </c>
      <c r="K39" s="199">
        <v>118.68500942633899</v>
      </c>
      <c r="L39" s="200">
        <v>104.10882410847501</v>
      </c>
      <c r="M39" s="187"/>
      <c r="N39" s="201">
        <v>163.30327631578899</v>
      </c>
      <c r="O39" s="202">
        <v>168.89595530501299</v>
      </c>
      <c r="P39" s="203">
        <v>166.219077359084</v>
      </c>
      <c r="Q39" s="187"/>
      <c r="R39" s="204">
        <v>127.52258937580299</v>
      </c>
      <c r="S39" s="130"/>
      <c r="T39" s="137">
        <v>0.899183002229064</v>
      </c>
      <c r="U39" s="138">
        <v>-0.27908910037470702</v>
      </c>
      <c r="V39" s="138">
        <v>-2.60839261228762</v>
      </c>
      <c r="W39" s="138">
        <v>-1.54447358891651</v>
      </c>
      <c r="X39" s="138">
        <v>5.2496489859853401</v>
      </c>
      <c r="Y39" s="139">
        <v>0.36979996382553398</v>
      </c>
      <c r="Z39" s="125"/>
      <c r="AA39" s="140">
        <v>4.7567978029068003</v>
      </c>
      <c r="AB39" s="141">
        <v>5.4381007262391803</v>
      </c>
      <c r="AC39" s="142">
        <v>5.1659900263164902</v>
      </c>
      <c r="AD39" s="125"/>
      <c r="AE39" s="143">
        <v>2.9632728353473801</v>
      </c>
      <c r="AF39" s="31"/>
      <c r="AG39" s="198">
        <v>97.062859640359605</v>
      </c>
      <c r="AH39" s="199">
        <v>98.783051406158705</v>
      </c>
      <c r="AI39" s="199">
        <v>99.8918114351833</v>
      </c>
      <c r="AJ39" s="199">
        <v>100.727558870621</v>
      </c>
      <c r="AK39" s="199">
        <v>105.875784009458</v>
      </c>
      <c r="AL39" s="200">
        <v>100.714629237114</v>
      </c>
      <c r="AM39" s="187"/>
      <c r="AN39" s="201">
        <v>148.01745306725701</v>
      </c>
      <c r="AO39" s="202">
        <v>152.21157759303199</v>
      </c>
      <c r="AP39" s="203">
        <v>150.161161167237</v>
      </c>
      <c r="AQ39" s="187"/>
      <c r="AR39" s="204">
        <v>118.63479149970399</v>
      </c>
      <c r="AS39" s="130"/>
      <c r="AT39" s="137">
        <v>2.3000738355171801</v>
      </c>
      <c r="AU39" s="138">
        <v>2.3986977408275498</v>
      </c>
      <c r="AV39" s="138">
        <v>2.3624923153678798</v>
      </c>
      <c r="AW39" s="138">
        <v>1.75796610632762</v>
      </c>
      <c r="AX39" s="138">
        <v>-0.71064717995250903</v>
      </c>
      <c r="AY39" s="139">
        <v>1.3778054583664801</v>
      </c>
      <c r="AZ39" s="125"/>
      <c r="BA39" s="140">
        <v>1.3404580606276</v>
      </c>
      <c r="BB39" s="141">
        <v>1.4251357892469401</v>
      </c>
      <c r="BC39" s="142">
        <v>1.4027399972479</v>
      </c>
      <c r="BD39" s="125"/>
      <c r="BE39" s="143">
        <v>1.4594650620624301</v>
      </c>
    </row>
    <row r="40" spans="1:64" ht="13" x14ac:dyDescent="0.3">
      <c r="A40" s="19" t="s">
        <v>83</v>
      </c>
      <c r="B40" s="3" t="str">
        <f t="shared" si="0"/>
        <v>Southern Virginia</v>
      </c>
      <c r="C40" s="9"/>
      <c r="D40" s="23" t="s">
        <v>16</v>
      </c>
      <c r="E40" s="26" t="s">
        <v>17</v>
      </c>
      <c r="F40" s="3"/>
      <c r="G40" s="184">
        <v>92.230451165096596</v>
      </c>
      <c r="H40" s="185">
        <v>100.381996792301</v>
      </c>
      <c r="I40" s="185">
        <v>100.86377811666</v>
      </c>
      <c r="J40" s="185">
        <v>106.744742339832</v>
      </c>
      <c r="K40" s="185">
        <v>111.493841549295</v>
      </c>
      <c r="L40" s="186">
        <v>103.07960610306699</v>
      </c>
      <c r="M40" s="187"/>
      <c r="N40" s="188">
        <v>124.43301028874799</v>
      </c>
      <c r="O40" s="189">
        <v>124.034085950413</v>
      </c>
      <c r="P40" s="190">
        <v>124.233151705862</v>
      </c>
      <c r="Q40" s="187"/>
      <c r="R40" s="191">
        <v>109.843274200381</v>
      </c>
      <c r="S40" s="130"/>
      <c r="T40" s="122">
        <v>2.1049839655969702</v>
      </c>
      <c r="U40" s="123">
        <v>10.3208692498795</v>
      </c>
      <c r="V40" s="123">
        <v>7.7276819143384596</v>
      </c>
      <c r="W40" s="123">
        <v>8.4774389066868494</v>
      </c>
      <c r="X40" s="123">
        <v>6.2134906843980602</v>
      </c>
      <c r="Y40" s="124">
        <v>7.2168190358028204</v>
      </c>
      <c r="Z40" s="125"/>
      <c r="AA40" s="126">
        <v>4.4304378811300298</v>
      </c>
      <c r="AB40" s="127">
        <v>1.3295737468681299</v>
      </c>
      <c r="AC40" s="128">
        <v>2.8398317830187798</v>
      </c>
      <c r="AD40" s="125"/>
      <c r="AE40" s="129">
        <v>5.3367436557989398</v>
      </c>
      <c r="AF40" s="29"/>
      <c r="AG40" s="184">
        <v>107.648557201543</v>
      </c>
      <c r="AH40" s="185">
        <v>104.00538074640301</v>
      </c>
      <c r="AI40" s="185">
        <v>104.723513126491</v>
      </c>
      <c r="AJ40" s="185">
        <v>104.68530007572799</v>
      </c>
      <c r="AK40" s="185">
        <v>105.61720934780401</v>
      </c>
      <c r="AL40" s="186">
        <v>105.233140942323</v>
      </c>
      <c r="AM40" s="187"/>
      <c r="AN40" s="188">
        <v>118.277589171391</v>
      </c>
      <c r="AO40" s="189">
        <v>120.03850179399601</v>
      </c>
      <c r="AP40" s="190">
        <v>119.177457179911</v>
      </c>
      <c r="AQ40" s="187"/>
      <c r="AR40" s="191">
        <v>109.58795240289901</v>
      </c>
      <c r="AS40" s="130"/>
      <c r="AT40" s="122">
        <v>9.1321838300328704</v>
      </c>
      <c r="AU40" s="123">
        <v>11.0018606505395</v>
      </c>
      <c r="AV40" s="123">
        <v>10.684760573377201</v>
      </c>
      <c r="AW40" s="123">
        <v>9.4310461051312409</v>
      </c>
      <c r="AX40" s="123">
        <v>6.6691866368398198</v>
      </c>
      <c r="AY40" s="124">
        <v>9.3317332722372992</v>
      </c>
      <c r="AZ40" s="125"/>
      <c r="BA40" s="126">
        <v>3.8800453481710901</v>
      </c>
      <c r="BB40" s="127">
        <v>3.9778271325731298</v>
      </c>
      <c r="BC40" s="128">
        <v>3.9335569279774401</v>
      </c>
      <c r="BD40" s="125"/>
      <c r="BE40" s="129">
        <v>7.4471337354336304</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92">
        <v>99.860960070463804</v>
      </c>
      <c r="H41" s="187">
        <v>107.590213916892</v>
      </c>
      <c r="I41" s="187">
        <v>108.00953770721399</v>
      </c>
      <c r="J41" s="187">
        <v>109.33826865028</v>
      </c>
      <c r="K41" s="187">
        <v>118.565524113192</v>
      </c>
      <c r="L41" s="193">
        <v>109.39535634223699</v>
      </c>
      <c r="M41" s="187"/>
      <c r="N41" s="194">
        <v>154.102447382153</v>
      </c>
      <c r="O41" s="195">
        <v>152.52310362605201</v>
      </c>
      <c r="P41" s="196">
        <v>153.30799706085699</v>
      </c>
      <c r="Q41" s="187"/>
      <c r="R41" s="197">
        <v>124.798067919951</v>
      </c>
      <c r="S41" s="130"/>
      <c r="T41" s="131">
        <v>-1.1443974479866399</v>
      </c>
      <c r="U41" s="125">
        <v>3.79807065244872</v>
      </c>
      <c r="V41" s="125">
        <v>0.55911345297563397</v>
      </c>
      <c r="W41" s="125">
        <v>2.61730975480627</v>
      </c>
      <c r="X41" s="125">
        <v>5.54291699566219</v>
      </c>
      <c r="Y41" s="132">
        <v>2.5282518504242</v>
      </c>
      <c r="Z41" s="125"/>
      <c r="AA41" s="133">
        <v>14.0866863847489</v>
      </c>
      <c r="AB41" s="134">
        <v>8.7846863071959405</v>
      </c>
      <c r="AC41" s="135">
        <v>11.3397908678253</v>
      </c>
      <c r="AD41" s="125"/>
      <c r="AE41" s="136">
        <v>5.7552809549064099</v>
      </c>
      <c r="AF41" s="30"/>
      <c r="AG41" s="192">
        <v>107.688764404133</v>
      </c>
      <c r="AH41" s="187">
        <v>108.122734281616</v>
      </c>
      <c r="AI41" s="187">
        <v>110.755345214077</v>
      </c>
      <c r="AJ41" s="187">
        <v>112.780327807285</v>
      </c>
      <c r="AK41" s="187">
        <v>122.91732955131501</v>
      </c>
      <c r="AL41" s="193">
        <v>112.943072998977</v>
      </c>
      <c r="AM41" s="187"/>
      <c r="AN41" s="194">
        <v>177.952625560059</v>
      </c>
      <c r="AO41" s="195">
        <v>178.83638541279399</v>
      </c>
      <c r="AP41" s="196">
        <v>178.40172053391501</v>
      </c>
      <c r="AQ41" s="187"/>
      <c r="AR41" s="197">
        <v>136.270524965595</v>
      </c>
      <c r="AS41" s="130"/>
      <c r="AT41" s="131">
        <v>-0.62337727051587599</v>
      </c>
      <c r="AU41" s="125">
        <v>1.0858145978359699</v>
      </c>
      <c r="AV41" s="125">
        <v>1.14652752469335</v>
      </c>
      <c r="AW41" s="125">
        <v>-2.0073884161026401</v>
      </c>
      <c r="AX41" s="125">
        <v>-11.3628875148248</v>
      </c>
      <c r="AY41" s="132">
        <v>-3.5113897491281798</v>
      </c>
      <c r="AZ41" s="125"/>
      <c r="BA41" s="133">
        <v>2.64943521133796</v>
      </c>
      <c r="BB41" s="134">
        <v>5.0327927514342701</v>
      </c>
      <c r="BC41" s="135">
        <v>3.8423323199485</v>
      </c>
      <c r="BD41" s="125"/>
      <c r="BE41" s="136">
        <v>-8.6818702015292903E-2</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92">
        <v>83.601470588235202</v>
      </c>
      <c r="H42" s="187">
        <v>88.811053864168599</v>
      </c>
      <c r="I42" s="187">
        <v>89.7693406593406</v>
      </c>
      <c r="J42" s="187">
        <v>91.661892450878995</v>
      </c>
      <c r="K42" s="187">
        <v>95.446890848952506</v>
      </c>
      <c r="L42" s="193">
        <v>90.330875294117604</v>
      </c>
      <c r="M42" s="187"/>
      <c r="N42" s="194">
        <v>109.168146118721</v>
      </c>
      <c r="O42" s="195">
        <v>110.454200542005</v>
      </c>
      <c r="P42" s="196">
        <v>109.814677565849</v>
      </c>
      <c r="Q42" s="187"/>
      <c r="R42" s="197">
        <v>96.980492870427696</v>
      </c>
      <c r="S42" s="130"/>
      <c r="T42" s="131">
        <v>-0.61853112242596398</v>
      </c>
      <c r="U42" s="125">
        <v>9.0573713092704793</v>
      </c>
      <c r="V42" s="125">
        <v>8.6448787782610097</v>
      </c>
      <c r="W42" s="125">
        <v>10.973927594806399</v>
      </c>
      <c r="X42" s="125">
        <v>10.110775030592601</v>
      </c>
      <c r="Y42" s="132">
        <v>8.17208830555529</v>
      </c>
      <c r="Z42" s="125"/>
      <c r="AA42" s="133">
        <v>8.7232940068203799</v>
      </c>
      <c r="AB42" s="134">
        <v>11.008210145703099</v>
      </c>
      <c r="AC42" s="135">
        <v>9.8595176743621593</v>
      </c>
      <c r="AD42" s="125"/>
      <c r="AE42" s="136">
        <v>9.2838118059245094</v>
      </c>
      <c r="AF42" s="30"/>
      <c r="AG42" s="192">
        <v>84.414576131687198</v>
      </c>
      <c r="AH42" s="187">
        <v>87.815674292594807</v>
      </c>
      <c r="AI42" s="187">
        <v>89.497949084668093</v>
      </c>
      <c r="AJ42" s="187">
        <v>89.919667318982306</v>
      </c>
      <c r="AK42" s="187">
        <v>91.869030520646305</v>
      </c>
      <c r="AL42" s="193">
        <v>88.971662646130994</v>
      </c>
      <c r="AM42" s="187"/>
      <c r="AN42" s="194">
        <v>107.051154936839</v>
      </c>
      <c r="AO42" s="195">
        <v>108.36544049459</v>
      </c>
      <c r="AP42" s="196">
        <v>107.708551733024</v>
      </c>
      <c r="AQ42" s="187"/>
      <c r="AR42" s="197">
        <v>95.048935974590407</v>
      </c>
      <c r="AS42" s="130"/>
      <c r="AT42" s="131">
        <v>4.8657313125125103</v>
      </c>
      <c r="AU42" s="125">
        <v>7.2591914889447704</v>
      </c>
      <c r="AV42" s="125">
        <v>7.5013149026455999</v>
      </c>
      <c r="AW42" s="125">
        <v>7.0685878367094199</v>
      </c>
      <c r="AX42" s="125">
        <v>4.9152436690967001</v>
      </c>
      <c r="AY42" s="132">
        <v>6.4271024398758296</v>
      </c>
      <c r="AZ42" s="125"/>
      <c r="BA42" s="133">
        <v>6.6005943252403396</v>
      </c>
      <c r="BB42" s="134">
        <v>6.9996226669692998</v>
      </c>
      <c r="BC42" s="135">
        <v>6.8059762066656004</v>
      </c>
      <c r="BD42" s="125"/>
      <c r="BE42" s="136">
        <v>6.8682569612907702</v>
      </c>
      <c r="BF42" s="76"/>
      <c r="BG42" s="76"/>
      <c r="BH42" s="76"/>
      <c r="BI42" s="76"/>
      <c r="BJ42" s="76"/>
      <c r="BK42" s="76"/>
      <c r="BL42" s="76"/>
    </row>
    <row r="43" spans="1:64" x14ac:dyDescent="0.25">
      <c r="A43" s="22" t="s">
        <v>86</v>
      </c>
      <c r="B43" s="3" t="str">
        <f t="shared" si="0"/>
        <v>Virginia Mountains</v>
      </c>
      <c r="C43" s="3"/>
      <c r="D43" s="25" t="s">
        <v>16</v>
      </c>
      <c r="E43" s="28" t="s">
        <v>17</v>
      </c>
      <c r="F43" s="3"/>
      <c r="G43" s="198">
        <v>111.393339238263</v>
      </c>
      <c r="H43" s="199">
        <v>110.78997621313</v>
      </c>
      <c r="I43" s="199">
        <v>115.980828138913</v>
      </c>
      <c r="J43" s="199">
        <v>124.852202515982</v>
      </c>
      <c r="K43" s="199">
        <v>127.51932721102</v>
      </c>
      <c r="L43" s="200">
        <v>118.872832596508</v>
      </c>
      <c r="M43" s="187"/>
      <c r="N43" s="201">
        <v>142.28433072446299</v>
      </c>
      <c r="O43" s="202">
        <v>153.73846671516901</v>
      </c>
      <c r="P43" s="203">
        <v>148.292806984066</v>
      </c>
      <c r="Q43" s="187"/>
      <c r="R43" s="204">
        <v>128.383373326753</v>
      </c>
      <c r="S43" s="130"/>
      <c r="T43" s="137">
        <v>11.8210691465063</v>
      </c>
      <c r="U43" s="138">
        <v>6.7328068952386904</v>
      </c>
      <c r="V43" s="138">
        <v>4.2015315112169302</v>
      </c>
      <c r="W43" s="138">
        <v>11.9297443710092</v>
      </c>
      <c r="X43" s="138">
        <v>16.809099334224701</v>
      </c>
      <c r="Y43" s="139">
        <v>10.4583682419252</v>
      </c>
      <c r="Z43" s="125"/>
      <c r="AA43" s="140">
        <v>1.45049397563876</v>
      </c>
      <c r="AB43" s="141">
        <v>7.6245364354994498</v>
      </c>
      <c r="AC43" s="142">
        <v>4.7513618599257201</v>
      </c>
      <c r="AD43" s="125"/>
      <c r="AE43" s="143">
        <v>7.5613988152044902</v>
      </c>
      <c r="AF43" s="31"/>
      <c r="AG43" s="198">
        <v>103.206505119453</v>
      </c>
      <c r="AH43" s="199">
        <v>109.66019599565701</v>
      </c>
      <c r="AI43" s="199">
        <v>113.555305266689</v>
      </c>
      <c r="AJ43" s="199">
        <v>117.698290152626</v>
      </c>
      <c r="AK43" s="199">
        <v>118.582339509536</v>
      </c>
      <c r="AL43" s="200">
        <v>113.17011964839899</v>
      </c>
      <c r="AM43" s="187"/>
      <c r="AN43" s="201">
        <v>152.97774753796099</v>
      </c>
      <c r="AO43" s="202">
        <v>158.12258970431199</v>
      </c>
      <c r="AP43" s="203">
        <v>155.606918588101</v>
      </c>
      <c r="AQ43" s="187"/>
      <c r="AR43" s="204">
        <v>127.304319665007</v>
      </c>
      <c r="AS43" s="130"/>
      <c r="AT43" s="137">
        <v>1.6355432042576901</v>
      </c>
      <c r="AU43" s="138">
        <v>5.08274095831002</v>
      </c>
      <c r="AV43" s="138">
        <v>5.9470659394448102</v>
      </c>
      <c r="AW43" s="138">
        <v>6.93827510089538</v>
      </c>
      <c r="AX43" s="138">
        <v>0.86658487517192995</v>
      </c>
      <c r="AY43" s="139">
        <v>4.1038629148199499</v>
      </c>
      <c r="AZ43" s="125"/>
      <c r="BA43" s="140">
        <v>10.0605978119476</v>
      </c>
      <c r="BB43" s="141">
        <v>12.620257019258</v>
      </c>
      <c r="BC43" s="142">
        <v>11.377989294539899</v>
      </c>
      <c r="BD43" s="125"/>
      <c r="BE43" s="143">
        <v>6.9632524174430701</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Normal="100" workbookViewId="0">
      <pane xSplit="2" ySplit="5" topLeftCell="C6" activePane="bottomRight" state="frozen"/>
      <selection activeCell="H23" sqref="H23"/>
      <selection pane="topRight" activeCell="H23" sqref="H23"/>
      <selection pane="bottomLeft" activeCell="H23" sqref="H23"/>
      <selection pane="bottomRight" activeCell="H23" sqref="H23"/>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59" t="s">
        <v>5</v>
      </c>
      <c r="E2" s="160"/>
      <c r="G2" s="161" t="s">
        <v>107</v>
      </c>
      <c r="H2" s="162"/>
      <c r="I2" s="162"/>
      <c r="J2" s="162"/>
      <c r="K2" s="162"/>
      <c r="L2" s="162"/>
      <c r="M2" s="162"/>
      <c r="N2" s="162"/>
      <c r="O2" s="162"/>
      <c r="P2" s="162"/>
      <c r="Q2" s="162"/>
      <c r="R2" s="162"/>
      <c r="T2" s="161" t="s">
        <v>40</v>
      </c>
      <c r="U2" s="162"/>
      <c r="V2" s="162"/>
      <c r="W2" s="162"/>
      <c r="X2" s="162"/>
      <c r="Y2" s="162"/>
      <c r="Z2" s="162"/>
      <c r="AA2" s="162"/>
      <c r="AB2" s="162"/>
      <c r="AC2" s="162"/>
      <c r="AD2" s="162"/>
      <c r="AE2" s="162"/>
      <c r="AF2" s="4"/>
      <c r="AG2" s="161" t="s">
        <v>41</v>
      </c>
      <c r="AH2" s="162"/>
      <c r="AI2" s="162"/>
      <c r="AJ2" s="162"/>
      <c r="AK2" s="162"/>
      <c r="AL2" s="162"/>
      <c r="AM2" s="162"/>
      <c r="AN2" s="162"/>
      <c r="AO2" s="162"/>
      <c r="AP2" s="162"/>
      <c r="AQ2" s="162"/>
      <c r="AR2" s="162"/>
      <c r="AT2" s="161" t="s">
        <v>42</v>
      </c>
      <c r="AU2" s="162"/>
      <c r="AV2" s="162"/>
      <c r="AW2" s="162"/>
      <c r="AX2" s="162"/>
      <c r="AY2" s="162"/>
      <c r="AZ2" s="162"/>
      <c r="BA2" s="162"/>
      <c r="BB2" s="162"/>
      <c r="BC2" s="162"/>
      <c r="BD2" s="162"/>
      <c r="BE2" s="162"/>
    </row>
    <row r="3" spans="1:57" ht="13" x14ac:dyDescent="0.25">
      <c r="A3" s="32"/>
      <c r="B3" s="32"/>
      <c r="C3" s="3"/>
      <c r="D3" s="163" t="s">
        <v>8</v>
      </c>
      <c r="E3" s="165" t="s">
        <v>9</v>
      </c>
      <c r="F3" s="5"/>
      <c r="G3" s="167" t="s">
        <v>0</v>
      </c>
      <c r="H3" s="169" t="s">
        <v>1</v>
      </c>
      <c r="I3" s="169" t="s">
        <v>10</v>
      </c>
      <c r="J3" s="169" t="s">
        <v>2</v>
      </c>
      <c r="K3" s="169" t="s">
        <v>11</v>
      </c>
      <c r="L3" s="171" t="s">
        <v>12</v>
      </c>
      <c r="M3" s="5"/>
      <c r="N3" s="167" t="s">
        <v>3</v>
      </c>
      <c r="O3" s="169" t="s">
        <v>4</v>
      </c>
      <c r="P3" s="171" t="s">
        <v>13</v>
      </c>
      <c r="Q3" s="2"/>
      <c r="R3" s="173" t="s">
        <v>14</v>
      </c>
      <c r="S3" s="2"/>
      <c r="T3" s="167" t="s">
        <v>0</v>
      </c>
      <c r="U3" s="169" t="s">
        <v>1</v>
      </c>
      <c r="V3" s="169" t="s">
        <v>10</v>
      </c>
      <c r="W3" s="169" t="s">
        <v>2</v>
      </c>
      <c r="X3" s="169" t="s">
        <v>11</v>
      </c>
      <c r="Y3" s="171" t="s">
        <v>12</v>
      </c>
      <c r="Z3" s="2"/>
      <c r="AA3" s="167" t="s">
        <v>3</v>
      </c>
      <c r="AB3" s="169" t="s">
        <v>4</v>
      </c>
      <c r="AC3" s="171" t="s">
        <v>13</v>
      </c>
      <c r="AD3" s="1"/>
      <c r="AE3" s="175" t="s">
        <v>14</v>
      </c>
      <c r="AF3" s="38"/>
      <c r="AG3" s="167" t="s">
        <v>0</v>
      </c>
      <c r="AH3" s="169" t="s">
        <v>1</v>
      </c>
      <c r="AI3" s="169" t="s">
        <v>10</v>
      </c>
      <c r="AJ3" s="169" t="s">
        <v>2</v>
      </c>
      <c r="AK3" s="169" t="s">
        <v>11</v>
      </c>
      <c r="AL3" s="171" t="s">
        <v>12</v>
      </c>
      <c r="AM3" s="5"/>
      <c r="AN3" s="167" t="s">
        <v>3</v>
      </c>
      <c r="AO3" s="169" t="s">
        <v>4</v>
      </c>
      <c r="AP3" s="171" t="s">
        <v>13</v>
      </c>
      <c r="AQ3" s="2"/>
      <c r="AR3" s="173" t="s">
        <v>14</v>
      </c>
      <c r="AS3" s="2"/>
      <c r="AT3" s="167" t="s">
        <v>0</v>
      </c>
      <c r="AU3" s="169" t="s">
        <v>1</v>
      </c>
      <c r="AV3" s="169" t="s">
        <v>10</v>
      </c>
      <c r="AW3" s="169" t="s">
        <v>2</v>
      </c>
      <c r="AX3" s="169" t="s">
        <v>11</v>
      </c>
      <c r="AY3" s="171" t="s">
        <v>12</v>
      </c>
      <c r="AZ3" s="2"/>
      <c r="BA3" s="167" t="s">
        <v>3</v>
      </c>
      <c r="BB3" s="169" t="s">
        <v>4</v>
      </c>
      <c r="BC3" s="171" t="s">
        <v>13</v>
      </c>
      <c r="BD3" s="1"/>
      <c r="BE3" s="175" t="s">
        <v>14</v>
      </c>
    </row>
    <row r="4" spans="1:57" ht="13" x14ac:dyDescent="0.25">
      <c r="A4" s="32"/>
      <c r="B4" s="32"/>
      <c r="C4" s="3"/>
      <c r="D4" s="164"/>
      <c r="E4" s="166"/>
      <c r="F4" s="5"/>
      <c r="G4" s="177"/>
      <c r="H4" s="178"/>
      <c r="I4" s="178"/>
      <c r="J4" s="178"/>
      <c r="K4" s="178"/>
      <c r="L4" s="179"/>
      <c r="M4" s="5"/>
      <c r="N4" s="177"/>
      <c r="O4" s="178"/>
      <c r="P4" s="179"/>
      <c r="Q4" s="2"/>
      <c r="R4" s="180"/>
      <c r="S4" s="2"/>
      <c r="T4" s="177"/>
      <c r="U4" s="178"/>
      <c r="V4" s="178"/>
      <c r="W4" s="178"/>
      <c r="X4" s="178"/>
      <c r="Y4" s="179"/>
      <c r="Z4" s="2"/>
      <c r="AA4" s="177"/>
      <c r="AB4" s="178"/>
      <c r="AC4" s="179"/>
      <c r="AD4" s="1"/>
      <c r="AE4" s="181"/>
      <c r="AF4" s="39"/>
      <c r="AG4" s="177"/>
      <c r="AH4" s="178"/>
      <c r="AI4" s="178"/>
      <c r="AJ4" s="178"/>
      <c r="AK4" s="178"/>
      <c r="AL4" s="179"/>
      <c r="AM4" s="5"/>
      <c r="AN4" s="177"/>
      <c r="AO4" s="178"/>
      <c r="AP4" s="179"/>
      <c r="AQ4" s="2"/>
      <c r="AR4" s="180"/>
      <c r="AS4" s="2"/>
      <c r="AT4" s="177"/>
      <c r="AU4" s="178"/>
      <c r="AV4" s="178"/>
      <c r="AW4" s="178"/>
      <c r="AX4" s="178"/>
      <c r="AY4" s="179"/>
      <c r="AZ4" s="2"/>
      <c r="BA4" s="177"/>
      <c r="BB4" s="178"/>
      <c r="BC4" s="179"/>
      <c r="BD4" s="1"/>
      <c r="BE4" s="181"/>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84">
        <v>78.204804374514595</v>
      </c>
      <c r="H6" s="185">
        <v>95.058318939787895</v>
      </c>
      <c r="I6" s="185">
        <v>105.73014281557199</v>
      </c>
      <c r="J6" s="185">
        <v>105.64759228339101</v>
      </c>
      <c r="K6" s="185">
        <v>102.988984484027</v>
      </c>
      <c r="L6" s="186">
        <v>97.525901815088602</v>
      </c>
      <c r="M6" s="187"/>
      <c r="N6" s="188">
        <v>135.477414027625</v>
      </c>
      <c r="O6" s="189">
        <v>151.64162098478599</v>
      </c>
      <c r="P6" s="190">
        <v>143.559517506205</v>
      </c>
      <c r="Q6" s="187"/>
      <c r="R6" s="191">
        <v>110.67823756314399</v>
      </c>
      <c r="S6" s="130"/>
      <c r="T6" s="122">
        <v>3.1748473449120498</v>
      </c>
      <c r="U6" s="123">
        <v>9.4523351614457898</v>
      </c>
      <c r="V6" s="123">
        <v>14.179460949018001</v>
      </c>
      <c r="W6" s="123">
        <v>10.184681973865899</v>
      </c>
      <c r="X6" s="123">
        <v>2.5447715729892</v>
      </c>
      <c r="Y6" s="124">
        <v>7.9871795286498699</v>
      </c>
      <c r="Z6" s="125"/>
      <c r="AA6" s="126">
        <v>0.51209242490627005</v>
      </c>
      <c r="AB6" s="127">
        <v>1.1130034138289799</v>
      </c>
      <c r="AC6" s="128">
        <v>0.82845019414256604</v>
      </c>
      <c r="AD6" s="125"/>
      <c r="AE6" s="129">
        <v>5.2181856647730296</v>
      </c>
      <c r="AG6" s="184">
        <v>77.8046730290515</v>
      </c>
      <c r="AH6" s="185">
        <v>98.901068815830698</v>
      </c>
      <c r="AI6" s="185">
        <v>112.092800947182</v>
      </c>
      <c r="AJ6" s="185">
        <v>111.77154893574</v>
      </c>
      <c r="AK6" s="185">
        <v>103.690681871716</v>
      </c>
      <c r="AL6" s="186">
        <v>100.852127137176</v>
      </c>
      <c r="AM6" s="187"/>
      <c r="AN6" s="188">
        <v>125.725351724988</v>
      </c>
      <c r="AO6" s="189">
        <v>136.607563813654</v>
      </c>
      <c r="AP6" s="190">
        <v>131.16645897577001</v>
      </c>
      <c r="AQ6" s="187"/>
      <c r="AR6" s="191">
        <v>109.513345161982</v>
      </c>
      <c r="AS6" s="130"/>
      <c r="AT6" s="122">
        <v>0.69268629380116598</v>
      </c>
      <c r="AU6" s="123">
        <v>5.9185384086700701</v>
      </c>
      <c r="AV6" s="123">
        <v>7.9446104746542199</v>
      </c>
      <c r="AW6" s="123">
        <v>6.0707216177761403</v>
      </c>
      <c r="AX6" s="123">
        <v>1.5668541430035301</v>
      </c>
      <c r="AY6" s="124">
        <v>4.6286667337772798</v>
      </c>
      <c r="AZ6" s="125"/>
      <c r="BA6" s="126">
        <v>-6.7236586944309104E-2</v>
      </c>
      <c r="BB6" s="127">
        <v>-0.41821353156996199</v>
      </c>
      <c r="BC6" s="128">
        <v>-0.24827179519658901</v>
      </c>
      <c r="BD6" s="125"/>
      <c r="BE6" s="129">
        <v>2.90999177974621</v>
      </c>
    </row>
    <row r="7" spans="1:57" x14ac:dyDescent="0.25">
      <c r="A7" s="20" t="s">
        <v>18</v>
      </c>
      <c r="B7" s="3" t="str">
        <f>TRIM(A7)</f>
        <v>Virginia</v>
      </c>
      <c r="C7" s="10"/>
      <c r="D7" s="24" t="s">
        <v>16</v>
      </c>
      <c r="E7" s="27" t="s">
        <v>17</v>
      </c>
      <c r="F7" s="3"/>
      <c r="G7" s="192">
        <v>57.262365427353302</v>
      </c>
      <c r="H7" s="187">
        <v>75.903029844934494</v>
      </c>
      <c r="I7" s="187">
        <v>86.340165498719699</v>
      </c>
      <c r="J7" s="187">
        <v>89.561411051152106</v>
      </c>
      <c r="K7" s="187">
        <v>86.913379104038398</v>
      </c>
      <c r="L7" s="193">
        <v>79.196070185239606</v>
      </c>
      <c r="M7" s="187"/>
      <c r="N7" s="194">
        <v>115.33649926192101</v>
      </c>
      <c r="O7" s="195">
        <v>132.07460497123401</v>
      </c>
      <c r="P7" s="196">
        <v>123.705552116577</v>
      </c>
      <c r="Q7" s="187"/>
      <c r="R7" s="197">
        <v>91.913065022764798</v>
      </c>
      <c r="S7" s="130"/>
      <c r="T7" s="131">
        <v>9.5280257728237103</v>
      </c>
      <c r="U7" s="125">
        <v>15.1828669995254</v>
      </c>
      <c r="V7" s="125">
        <v>17.068899618231601</v>
      </c>
      <c r="W7" s="125">
        <v>14.287550310114099</v>
      </c>
      <c r="X7" s="125">
        <v>9.9827320450136696</v>
      </c>
      <c r="Y7" s="132">
        <v>13.360497875282199</v>
      </c>
      <c r="Z7" s="125"/>
      <c r="AA7" s="133">
        <v>-1.5403384852253801</v>
      </c>
      <c r="AB7" s="134">
        <v>0.25967680537826598</v>
      </c>
      <c r="AC7" s="135">
        <v>-0.58756261728570303</v>
      </c>
      <c r="AD7" s="125"/>
      <c r="AE7" s="136">
        <v>7.5538081101019303</v>
      </c>
      <c r="AG7" s="192">
        <v>61.617518240659599</v>
      </c>
      <c r="AH7" s="187">
        <v>85.3203813710182</v>
      </c>
      <c r="AI7" s="187">
        <v>98.836566194849397</v>
      </c>
      <c r="AJ7" s="187">
        <v>98.487653082952605</v>
      </c>
      <c r="AK7" s="187">
        <v>87.360965114368796</v>
      </c>
      <c r="AL7" s="193">
        <v>86.324616800769704</v>
      </c>
      <c r="AM7" s="187"/>
      <c r="AN7" s="194">
        <v>106.625994334282</v>
      </c>
      <c r="AO7" s="195">
        <v>113.350930230771</v>
      </c>
      <c r="AP7" s="196">
        <v>109.988462282527</v>
      </c>
      <c r="AQ7" s="187"/>
      <c r="AR7" s="197">
        <v>93.085715509843197</v>
      </c>
      <c r="AS7" s="130"/>
      <c r="AT7" s="131">
        <v>5.3602216296932603</v>
      </c>
      <c r="AU7" s="125">
        <v>10.99721905252</v>
      </c>
      <c r="AV7" s="125">
        <v>14.1886621246852</v>
      </c>
      <c r="AW7" s="125">
        <v>12.714758390820201</v>
      </c>
      <c r="AX7" s="125">
        <v>5.6534139320263499</v>
      </c>
      <c r="AY7" s="132">
        <v>10.1171488146404</v>
      </c>
      <c r="AZ7" s="125"/>
      <c r="BA7" s="133">
        <v>2.2900103070018498</v>
      </c>
      <c r="BB7" s="134">
        <v>1.40262300916648</v>
      </c>
      <c r="BC7" s="135">
        <v>1.8308272017846099</v>
      </c>
      <c r="BD7" s="125"/>
      <c r="BE7" s="136">
        <v>7.1725020994206004</v>
      </c>
    </row>
    <row r="8" spans="1:57" x14ac:dyDescent="0.25">
      <c r="A8" s="21" t="s">
        <v>19</v>
      </c>
      <c r="B8" s="3" t="str">
        <f t="shared" ref="B8:B43" si="0">TRIM(A8)</f>
        <v>Norfolk/Virginia Beach, VA</v>
      </c>
      <c r="C8" s="3"/>
      <c r="D8" s="24" t="s">
        <v>16</v>
      </c>
      <c r="E8" s="27" t="s">
        <v>17</v>
      </c>
      <c r="F8" s="3"/>
      <c r="G8" s="192">
        <v>50.554989816705799</v>
      </c>
      <c r="H8" s="187">
        <v>56.389309560249202</v>
      </c>
      <c r="I8" s="187">
        <v>61.255871448514704</v>
      </c>
      <c r="J8" s="187">
        <v>62.306952684780597</v>
      </c>
      <c r="K8" s="187">
        <v>60.728563752229697</v>
      </c>
      <c r="L8" s="193">
        <v>58.247137452495998</v>
      </c>
      <c r="M8" s="187"/>
      <c r="N8" s="194">
        <v>101.197352516739</v>
      </c>
      <c r="O8" s="195">
        <v>118.03208900493701</v>
      </c>
      <c r="P8" s="196">
        <v>109.614720760838</v>
      </c>
      <c r="Q8" s="187"/>
      <c r="R8" s="197">
        <v>72.923589826308202</v>
      </c>
      <c r="S8" s="130"/>
      <c r="T8" s="131">
        <v>8.9279167552192096</v>
      </c>
      <c r="U8" s="125">
        <v>12.005549231041</v>
      </c>
      <c r="V8" s="125">
        <v>10.7586023233929</v>
      </c>
      <c r="W8" s="125">
        <v>5.7074013680406601</v>
      </c>
      <c r="X8" s="125">
        <v>-4.8098438995355401</v>
      </c>
      <c r="Y8" s="132">
        <v>5.9890864266269102</v>
      </c>
      <c r="Z8" s="125"/>
      <c r="AA8" s="133">
        <v>-3.2303762958371802</v>
      </c>
      <c r="AB8" s="134">
        <v>-0.73980217760859701</v>
      </c>
      <c r="AC8" s="135">
        <v>-1.9052065648429699</v>
      </c>
      <c r="AD8" s="125"/>
      <c r="AE8" s="136">
        <v>2.4305695470525301</v>
      </c>
      <c r="AG8" s="192">
        <v>54.730487884049303</v>
      </c>
      <c r="AH8" s="187">
        <v>65.020874077635995</v>
      </c>
      <c r="AI8" s="187">
        <v>73.645610790173393</v>
      </c>
      <c r="AJ8" s="187">
        <v>72.353890286455595</v>
      </c>
      <c r="AK8" s="187">
        <v>67.989390218036704</v>
      </c>
      <c r="AL8" s="193">
        <v>66.748050651270205</v>
      </c>
      <c r="AM8" s="187"/>
      <c r="AN8" s="194">
        <v>98.921193500206499</v>
      </c>
      <c r="AO8" s="195">
        <v>109.129902628317</v>
      </c>
      <c r="AP8" s="196">
        <v>104.025548064262</v>
      </c>
      <c r="AQ8" s="187"/>
      <c r="AR8" s="197">
        <v>77.398764197839299</v>
      </c>
      <c r="AS8" s="130"/>
      <c r="AT8" s="131">
        <v>0.64758361064347802</v>
      </c>
      <c r="AU8" s="125">
        <v>4.2224936000247704</v>
      </c>
      <c r="AV8" s="125">
        <v>7.0674457938795303</v>
      </c>
      <c r="AW8" s="125">
        <v>4.5542391522962298</v>
      </c>
      <c r="AX8" s="125">
        <v>-7.4041870916062402E-2</v>
      </c>
      <c r="AY8" s="132">
        <v>3.39371295236616</v>
      </c>
      <c r="AZ8" s="125"/>
      <c r="BA8" s="133">
        <v>0.85738466168529404</v>
      </c>
      <c r="BB8" s="134">
        <v>-0.65532257729695897</v>
      </c>
      <c r="BC8" s="135">
        <v>5.8219010804970397E-2</v>
      </c>
      <c r="BD8" s="125"/>
      <c r="BE8" s="136">
        <v>2.0840243149221198</v>
      </c>
    </row>
    <row r="9" spans="1:57" x14ac:dyDescent="0.25">
      <c r="A9" s="21" t="s">
        <v>20</v>
      </c>
      <c r="B9" s="3" t="s">
        <v>71</v>
      </c>
      <c r="C9" s="3"/>
      <c r="D9" s="24" t="s">
        <v>16</v>
      </c>
      <c r="E9" s="27" t="s">
        <v>17</v>
      </c>
      <c r="F9" s="3"/>
      <c r="G9" s="192">
        <v>46.903474259448402</v>
      </c>
      <c r="H9" s="187">
        <v>62.9225989829906</v>
      </c>
      <c r="I9" s="187">
        <v>74.168455082826299</v>
      </c>
      <c r="J9" s="187">
        <v>70.692841102278194</v>
      </c>
      <c r="K9" s="187">
        <v>64.905884451747497</v>
      </c>
      <c r="L9" s="193">
        <v>63.918650775858197</v>
      </c>
      <c r="M9" s="187"/>
      <c r="N9" s="194">
        <v>88.572841093396093</v>
      </c>
      <c r="O9" s="195">
        <v>99.848483754496598</v>
      </c>
      <c r="P9" s="196">
        <v>94.210662423946303</v>
      </c>
      <c r="Q9" s="187"/>
      <c r="R9" s="197">
        <v>72.573511246740495</v>
      </c>
      <c r="S9" s="130"/>
      <c r="T9" s="131">
        <v>-3.8996130949047698</v>
      </c>
      <c r="U9" s="125">
        <v>-2.42668863412284</v>
      </c>
      <c r="V9" s="125">
        <v>12.158148317421</v>
      </c>
      <c r="W9" s="125">
        <v>3.2189946522988402</v>
      </c>
      <c r="X9" s="125">
        <v>-0.72120464335850498</v>
      </c>
      <c r="Y9" s="132">
        <v>2.01250330323291</v>
      </c>
      <c r="Z9" s="125"/>
      <c r="AA9" s="133">
        <v>-12.957449624054799</v>
      </c>
      <c r="AB9" s="134">
        <v>-14.3007553349609</v>
      </c>
      <c r="AC9" s="135">
        <v>-13.674497908547</v>
      </c>
      <c r="AD9" s="125"/>
      <c r="AE9" s="136">
        <v>-4.4289109442760797</v>
      </c>
      <c r="AG9" s="192">
        <v>49.030771992272498</v>
      </c>
      <c r="AH9" s="187">
        <v>68.899398321268293</v>
      </c>
      <c r="AI9" s="187">
        <v>79.508107214549</v>
      </c>
      <c r="AJ9" s="187">
        <v>77.535942068215107</v>
      </c>
      <c r="AK9" s="187">
        <v>69.331564870986298</v>
      </c>
      <c r="AL9" s="193">
        <v>68.861156893458201</v>
      </c>
      <c r="AM9" s="187"/>
      <c r="AN9" s="194">
        <v>83.4815591786205</v>
      </c>
      <c r="AO9" s="195">
        <v>90.441700069947103</v>
      </c>
      <c r="AP9" s="196">
        <v>86.961629624283802</v>
      </c>
      <c r="AQ9" s="187"/>
      <c r="AR9" s="197">
        <v>74.032720530836997</v>
      </c>
      <c r="AS9" s="130"/>
      <c r="AT9" s="131">
        <v>-1.94252574556896</v>
      </c>
      <c r="AU9" s="125">
        <v>1.8299814682272499</v>
      </c>
      <c r="AV9" s="125">
        <v>5.35554045546266</v>
      </c>
      <c r="AW9" s="125">
        <v>3.45454000766575</v>
      </c>
      <c r="AX9" s="125">
        <v>2.82593081989853</v>
      </c>
      <c r="AY9" s="132">
        <v>2.6238256054660201</v>
      </c>
      <c r="AZ9" s="125"/>
      <c r="BA9" s="133">
        <v>-2.35223490884764</v>
      </c>
      <c r="BB9" s="134">
        <v>-3.3146294883884302</v>
      </c>
      <c r="BC9" s="135">
        <v>-2.8550677148863501</v>
      </c>
      <c r="BD9" s="125"/>
      <c r="BE9" s="136">
        <v>0.71742906111256699</v>
      </c>
    </row>
    <row r="10" spans="1:57" x14ac:dyDescent="0.25">
      <c r="A10" s="21" t="s">
        <v>21</v>
      </c>
      <c r="B10" s="3" t="str">
        <f t="shared" si="0"/>
        <v>Virginia Area</v>
      </c>
      <c r="C10" s="3"/>
      <c r="D10" s="24" t="s">
        <v>16</v>
      </c>
      <c r="E10" s="27" t="s">
        <v>17</v>
      </c>
      <c r="F10" s="3"/>
      <c r="G10" s="192">
        <v>51.110487057848097</v>
      </c>
      <c r="H10" s="187">
        <v>65.448460298452403</v>
      </c>
      <c r="I10" s="187">
        <v>68.261765383198195</v>
      </c>
      <c r="J10" s="187">
        <v>76.467201547531303</v>
      </c>
      <c r="K10" s="187">
        <v>96.493791682019094</v>
      </c>
      <c r="L10" s="193">
        <v>71.5563411938098</v>
      </c>
      <c r="M10" s="187"/>
      <c r="N10" s="194">
        <v>135.01785924834101</v>
      </c>
      <c r="O10" s="195">
        <v>148.047207535003</v>
      </c>
      <c r="P10" s="196">
        <v>141.53253339167199</v>
      </c>
      <c r="Q10" s="187"/>
      <c r="R10" s="197">
        <v>91.5495389646278</v>
      </c>
      <c r="S10" s="130"/>
      <c r="T10" s="131">
        <v>8.9084791665491405</v>
      </c>
      <c r="U10" s="125">
        <v>14.149216806459901</v>
      </c>
      <c r="V10" s="125">
        <v>4.8018034829114304</v>
      </c>
      <c r="W10" s="125">
        <v>6.3437636613679</v>
      </c>
      <c r="X10" s="125">
        <v>19.883929159562101</v>
      </c>
      <c r="Y10" s="132">
        <v>11.1831792135165</v>
      </c>
      <c r="Z10" s="125"/>
      <c r="AA10" s="133">
        <v>0.60920364338464295</v>
      </c>
      <c r="AB10" s="134">
        <v>4.5898961278095998</v>
      </c>
      <c r="AC10" s="135">
        <v>2.6526008650453199</v>
      </c>
      <c r="AD10" s="125"/>
      <c r="AE10" s="136">
        <v>7.2465551364093601</v>
      </c>
      <c r="AG10" s="192">
        <v>49.581090238117099</v>
      </c>
      <c r="AH10" s="187">
        <v>63.9380415783898</v>
      </c>
      <c r="AI10" s="187">
        <v>69.221462727984502</v>
      </c>
      <c r="AJ10" s="187">
        <v>72.654559805637405</v>
      </c>
      <c r="AK10" s="187">
        <v>79.715891154660994</v>
      </c>
      <c r="AL10" s="193">
        <v>67.022209100957895</v>
      </c>
      <c r="AM10" s="187"/>
      <c r="AN10" s="194">
        <v>124.758373595246</v>
      </c>
      <c r="AO10" s="195">
        <v>130.82655662767101</v>
      </c>
      <c r="AP10" s="196">
        <v>127.79246511145899</v>
      </c>
      <c r="AQ10" s="187"/>
      <c r="AR10" s="197">
        <v>84.385139389672503</v>
      </c>
      <c r="AS10" s="130"/>
      <c r="AT10" s="131">
        <v>3.12776470018018</v>
      </c>
      <c r="AU10" s="125">
        <v>7.6760200169653103</v>
      </c>
      <c r="AV10" s="125">
        <v>6.3686182359812102</v>
      </c>
      <c r="AW10" s="125">
        <v>4.3263490475520099</v>
      </c>
      <c r="AX10" s="125">
        <v>-4.6214058065380002E-2</v>
      </c>
      <c r="AY10" s="132">
        <v>4.0948055988252303</v>
      </c>
      <c r="AZ10" s="125"/>
      <c r="BA10" s="133">
        <v>3.62646622896813</v>
      </c>
      <c r="BB10" s="134">
        <v>4.6441800100580304</v>
      </c>
      <c r="BC10" s="135">
        <v>4.1456827242795198</v>
      </c>
      <c r="BD10" s="125"/>
      <c r="BE10" s="136">
        <v>4.1227562902420898</v>
      </c>
    </row>
    <row r="11" spans="1:57" x14ac:dyDescent="0.25">
      <c r="A11" s="34" t="s">
        <v>22</v>
      </c>
      <c r="B11" s="3" t="str">
        <f t="shared" si="0"/>
        <v>Washington, DC</v>
      </c>
      <c r="C11" s="3"/>
      <c r="D11" s="24" t="s">
        <v>16</v>
      </c>
      <c r="E11" s="27" t="s">
        <v>17</v>
      </c>
      <c r="F11" s="3"/>
      <c r="G11" s="192">
        <v>99.943854694814902</v>
      </c>
      <c r="H11" s="187">
        <v>136.72564782263001</v>
      </c>
      <c r="I11" s="187">
        <v>156.91450145746799</v>
      </c>
      <c r="J11" s="187">
        <v>158.56942337249299</v>
      </c>
      <c r="K11" s="187">
        <v>140.72248820775499</v>
      </c>
      <c r="L11" s="193">
        <v>138.575183111032</v>
      </c>
      <c r="M11" s="187"/>
      <c r="N11" s="194">
        <v>142.01903285928799</v>
      </c>
      <c r="O11" s="195">
        <v>166.392479992933</v>
      </c>
      <c r="P11" s="196">
        <v>154.20575642611001</v>
      </c>
      <c r="Q11" s="187"/>
      <c r="R11" s="197">
        <v>143.04106120105399</v>
      </c>
      <c r="S11" s="130"/>
      <c r="T11" s="131">
        <v>26.684413630669098</v>
      </c>
      <c r="U11" s="125">
        <v>34.494081109979703</v>
      </c>
      <c r="V11" s="125">
        <v>37.225975164827197</v>
      </c>
      <c r="W11" s="125">
        <v>30.2321874261593</v>
      </c>
      <c r="X11" s="125">
        <v>13.706325571691901</v>
      </c>
      <c r="Y11" s="132">
        <v>28.211264549680401</v>
      </c>
      <c r="Z11" s="125"/>
      <c r="AA11" s="133">
        <v>-5.1719896239939001</v>
      </c>
      <c r="AB11" s="134">
        <v>-6.5049097679883703</v>
      </c>
      <c r="AC11" s="135">
        <v>-5.8958043693205804</v>
      </c>
      <c r="AD11" s="125"/>
      <c r="AE11" s="136">
        <v>15.3355745050587</v>
      </c>
      <c r="AG11" s="192">
        <v>105.138954078475</v>
      </c>
      <c r="AH11" s="187">
        <v>159.414381013427</v>
      </c>
      <c r="AI11" s="187">
        <v>195.117715643476</v>
      </c>
      <c r="AJ11" s="187">
        <v>189.70880930540901</v>
      </c>
      <c r="AK11" s="187">
        <v>151.364359145512</v>
      </c>
      <c r="AL11" s="193">
        <v>160.148829322224</v>
      </c>
      <c r="AM11" s="187"/>
      <c r="AN11" s="194">
        <v>132.788004606166</v>
      </c>
      <c r="AO11" s="195">
        <v>138.88750707833299</v>
      </c>
      <c r="AP11" s="196">
        <v>135.83775584224901</v>
      </c>
      <c r="AQ11" s="187"/>
      <c r="AR11" s="197">
        <v>153.20269647250601</v>
      </c>
      <c r="AS11" s="130"/>
      <c r="AT11" s="131">
        <v>14.8492779440358</v>
      </c>
      <c r="AU11" s="125">
        <v>21.796860600802699</v>
      </c>
      <c r="AV11" s="125">
        <v>23.768706304293801</v>
      </c>
      <c r="AW11" s="125">
        <v>20.046786514724499</v>
      </c>
      <c r="AX11" s="125">
        <v>11.8317711692965</v>
      </c>
      <c r="AY11" s="132">
        <v>18.900598902972899</v>
      </c>
      <c r="AZ11" s="125"/>
      <c r="BA11" s="133">
        <v>2.9738270988051498</v>
      </c>
      <c r="BB11" s="134">
        <v>0.99704979348442202</v>
      </c>
      <c r="BC11" s="135">
        <v>1.95270459525104</v>
      </c>
      <c r="BD11" s="125"/>
      <c r="BE11" s="136">
        <v>14.095821607955401</v>
      </c>
    </row>
    <row r="12" spans="1:57" x14ac:dyDescent="0.25">
      <c r="A12" s="21" t="s">
        <v>23</v>
      </c>
      <c r="B12" s="3" t="str">
        <f t="shared" si="0"/>
        <v>Arlington, VA</v>
      </c>
      <c r="C12" s="3"/>
      <c r="D12" s="24" t="s">
        <v>16</v>
      </c>
      <c r="E12" s="27" t="s">
        <v>17</v>
      </c>
      <c r="F12" s="3"/>
      <c r="G12" s="192">
        <v>96.450416795625699</v>
      </c>
      <c r="H12" s="187">
        <v>153.79350768595799</v>
      </c>
      <c r="I12" s="187">
        <v>182.04060455999101</v>
      </c>
      <c r="J12" s="187">
        <v>185.00767254719901</v>
      </c>
      <c r="K12" s="187">
        <v>138.82255132569799</v>
      </c>
      <c r="L12" s="193">
        <v>151.22295058289399</v>
      </c>
      <c r="M12" s="187"/>
      <c r="N12" s="194">
        <v>134.189781285463</v>
      </c>
      <c r="O12" s="195">
        <v>180.638622717424</v>
      </c>
      <c r="P12" s="196">
        <v>157.41420200144401</v>
      </c>
      <c r="Q12" s="187"/>
      <c r="R12" s="197">
        <v>152.99187955962299</v>
      </c>
      <c r="S12" s="130"/>
      <c r="T12" s="131">
        <v>25.6671958192136</v>
      </c>
      <c r="U12" s="125">
        <v>23.352225926011201</v>
      </c>
      <c r="V12" s="125">
        <v>24.667135905403399</v>
      </c>
      <c r="W12" s="125">
        <v>24.871804036596899</v>
      </c>
      <c r="X12" s="125">
        <v>3.8392022807711599</v>
      </c>
      <c r="Y12" s="132">
        <v>20.1520324096069</v>
      </c>
      <c r="Z12" s="125"/>
      <c r="AA12" s="133">
        <v>-5.0054009262104699</v>
      </c>
      <c r="AB12" s="134">
        <v>-0.41540603145435701</v>
      </c>
      <c r="AC12" s="135">
        <v>-2.4249504316002701</v>
      </c>
      <c r="AD12" s="125"/>
      <c r="AE12" s="136">
        <v>12.499829553956101</v>
      </c>
      <c r="AG12" s="192">
        <v>115.040746672856</v>
      </c>
      <c r="AH12" s="187">
        <v>196.434796244712</v>
      </c>
      <c r="AI12" s="187">
        <v>228.84021407201001</v>
      </c>
      <c r="AJ12" s="187">
        <v>226.37590709790501</v>
      </c>
      <c r="AK12" s="187">
        <v>168.220746672856</v>
      </c>
      <c r="AL12" s="193">
        <v>186.982482152068</v>
      </c>
      <c r="AM12" s="187"/>
      <c r="AN12" s="194">
        <v>128.79444831321501</v>
      </c>
      <c r="AO12" s="195">
        <v>129.87098731043</v>
      </c>
      <c r="AP12" s="196">
        <v>129.33271781182199</v>
      </c>
      <c r="AQ12" s="187"/>
      <c r="AR12" s="197">
        <v>170.51112091199801</v>
      </c>
      <c r="AS12" s="130"/>
      <c r="AT12" s="131">
        <v>12.058742718389199</v>
      </c>
      <c r="AU12" s="125">
        <v>18.308486171451801</v>
      </c>
      <c r="AV12" s="125">
        <v>19.5040649560523</v>
      </c>
      <c r="AW12" s="125">
        <v>19.266677048950701</v>
      </c>
      <c r="AX12" s="125">
        <v>11.194800527280201</v>
      </c>
      <c r="AY12" s="132">
        <v>16.677366684172402</v>
      </c>
      <c r="AZ12" s="125"/>
      <c r="BA12" s="133">
        <v>6.9443134717681003</v>
      </c>
      <c r="BB12" s="134">
        <v>3.5846682011573598</v>
      </c>
      <c r="BC12" s="135">
        <v>5.2270325916220504</v>
      </c>
      <c r="BD12" s="125"/>
      <c r="BE12" s="136">
        <v>13.9993461806631</v>
      </c>
    </row>
    <row r="13" spans="1:57" x14ac:dyDescent="0.25">
      <c r="A13" s="21" t="s">
        <v>24</v>
      </c>
      <c r="B13" s="3" t="str">
        <f t="shared" si="0"/>
        <v>Suburban Virginia Area</v>
      </c>
      <c r="C13" s="3"/>
      <c r="D13" s="24" t="s">
        <v>16</v>
      </c>
      <c r="E13" s="27" t="s">
        <v>17</v>
      </c>
      <c r="F13" s="3"/>
      <c r="G13" s="192">
        <v>73.697659361302399</v>
      </c>
      <c r="H13" s="187">
        <v>91.173087038196599</v>
      </c>
      <c r="I13" s="187">
        <v>92.694948027551604</v>
      </c>
      <c r="J13" s="187">
        <v>99.568365685660595</v>
      </c>
      <c r="K13" s="187">
        <v>98.962525986224094</v>
      </c>
      <c r="L13" s="193">
        <v>91.219317219787101</v>
      </c>
      <c r="M13" s="187"/>
      <c r="N13" s="194">
        <v>132.74680776455801</v>
      </c>
      <c r="O13" s="195">
        <v>153.631671884783</v>
      </c>
      <c r="P13" s="196">
        <v>143.18923982467101</v>
      </c>
      <c r="Q13" s="187"/>
      <c r="R13" s="197">
        <v>106.067866535468</v>
      </c>
      <c r="S13" s="130"/>
      <c r="T13" s="131">
        <v>13.290905435864101</v>
      </c>
      <c r="U13" s="125">
        <v>23.469875502516899</v>
      </c>
      <c r="V13" s="125">
        <v>25.957239652306299</v>
      </c>
      <c r="W13" s="125">
        <v>16.8763420301797</v>
      </c>
      <c r="X13" s="125">
        <v>8.0109927705514892</v>
      </c>
      <c r="Y13" s="132">
        <v>17.158031211300901</v>
      </c>
      <c r="Z13" s="125"/>
      <c r="AA13" s="133">
        <v>-2.69635896667593</v>
      </c>
      <c r="AB13" s="134">
        <v>0.79803292428539696</v>
      </c>
      <c r="AC13" s="135">
        <v>-0.85243944268612704</v>
      </c>
      <c r="AD13" s="125"/>
      <c r="AE13" s="136">
        <v>9.4868293067558191</v>
      </c>
      <c r="AG13" s="192">
        <v>68.869472761427602</v>
      </c>
      <c r="AH13" s="187">
        <v>94.293652786474595</v>
      </c>
      <c r="AI13" s="187">
        <v>109.416002191609</v>
      </c>
      <c r="AJ13" s="187">
        <v>108.783221665623</v>
      </c>
      <c r="AK13" s="187">
        <v>98.6651321227301</v>
      </c>
      <c r="AL13" s="193">
        <v>96.005496305572905</v>
      </c>
      <c r="AM13" s="187"/>
      <c r="AN13" s="194">
        <v>119.71529367564101</v>
      </c>
      <c r="AO13" s="195">
        <v>133.609864433312</v>
      </c>
      <c r="AP13" s="196">
        <v>126.66257905447701</v>
      </c>
      <c r="AQ13" s="187"/>
      <c r="AR13" s="197">
        <v>104.76466280525899</v>
      </c>
      <c r="AS13" s="130"/>
      <c r="AT13" s="131">
        <v>6.5481568220468898</v>
      </c>
      <c r="AU13" s="125">
        <v>18.975669467712201</v>
      </c>
      <c r="AV13" s="125">
        <v>26.545489915078502</v>
      </c>
      <c r="AW13" s="125">
        <v>22.355575940222099</v>
      </c>
      <c r="AX13" s="125">
        <v>9.2042002460105401</v>
      </c>
      <c r="AY13" s="132">
        <v>17.190792591174201</v>
      </c>
      <c r="AZ13" s="125"/>
      <c r="BA13" s="133">
        <v>-2.4782746637439201</v>
      </c>
      <c r="BB13" s="134">
        <v>-0.34575090708910899</v>
      </c>
      <c r="BC13" s="135">
        <v>-1.36503375233084</v>
      </c>
      <c r="BD13" s="125"/>
      <c r="BE13" s="136">
        <v>10.0398258767123</v>
      </c>
    </row>
    <row r="14" spans="1:57" x14ac:dyDescent="0.25">
      <c r="A14" s="21" t="s">
        <v>25</v>
      </c>
      <c r="B14" s="3" t="str">
        <f t="shared" si="0"/>
        <v>Alexandria, VA</v>
      </c>
      <c r="C14" s="3"/>
      <c r="D14" s="24" t="s">
        <v>16</v>
      </c>
      <c r="E14" s="27" t="s">
        <v>17</v>
      </c>
      <c r="F14" s="3"/>
      <c r="G14" s="192">
        <v>65.976781289799604</v>
      </c>
      <c r="H14" s="187">
        <v>87.912227625332804</v>
      </c>
      <c r="I14" s="187">
        <v>116.110387866157</v>
      </c>
      <c r="J14" s="187">
        <v>120.501397475975</v>
      </c>
      <c r="K14" s="187">
        <v>116.664978580525</v>
      </c>
      <c r="L14" s="193">
        <v>101.43315456755801</v>
      </c>
      <c r="M14" s="187"/>
      <c r="N14" s="194">
        <v>127.939418779668</v>
      </c>
      <c r="O14" s="195">
        <v>149.81516730346101</v>
      </c>
      <c r="P14" s="196">
        <v>138.877293041565</v>
      </c>
      <c r="Q14" s="187"/>
      <c r="R14" s="197">
        <v>112.13147984584501</v>
      </c>
      <c r="S14" s="130"/>
      <c r="T14" s="131">
        <v>-0.59122587375820601</v>
      </c>
      <c r="U14" s="125">
        <v>10.6691927197769</v>
      </c>
      <c r="V14" s="125">
        <v>33.645402562768297</v>
      </c>
      <c r="W14" s="125">
        <v>30.7897631636922</v>
      </c>
      <c r="X14" s="125">
        <v>26.7323513727132</v>
      </c>
      <c r="Y14" s="132">
        <v>21.658832726622801</v>
      </c>
      <c r="Z14" s="125"/>
      <c r="AA14" s="133">
        <v>5.0551587865431804</v>
      </c>
      <c r="AB14" s="134">
        <v>1.23301471214911</v>
      </c>
      <c r="AC14" s="135">
        <v>2.9584343428203601</v>
      </c>
      <c r="AD14" s="125"/>
      <c r="AE14" s="136">
        <v>14.3117417818976</v>
      </c>
      <c r="AG14" s="192">
        <v>93.623006541623198</v>
      </c>
      <c r="AH14" s="187">
        <v>132.232160472386</v>
      </c>
      <c r="AI14" s="187">
        <v>163.763098008567</v>
      </c>
      <c r="AJ14" s="187">
        <v>158.614818802825</v>
      </c>
      <c r="AK14" s="187">
        <v>123.97413772143101</v>
      </c>
      <c r="AL14" s="193">
        <v>134.44144430936601</v>
      </c>
      <c r="AM14" s="187"/>
      <c r="AN14" s="194">
        <v>109.107411427579</v>
      </c>
      <c r="AO14" s="195">
        <v>114.94319265948801</v>
      </c>
      <c r="AP14" s="196">
        <v>112.025302043533</v>
      </c>
      <c r="AQ14" s="187"/>
      <c r="AR14" s="197">
        <v>128.036832233414</v>
      </c>
      <c r="AS14" s="130"/>
      <c r="AT14" s="131">
        <v>8.3981421771608602</v>
      </c>
      <c r="AU14" s="125">
        <v>17.023534919006099</v>
      </c>
      <c r="AV14" s="125">
        <v>26.7813091846844</v>
      </c>
      <c r="AW14" s="125">
        <v>26.418944994979899</v>
      </c>
      <c r="AX14" s="125">
        <v>18.260289597154699</v>
      </c>
      <c r="AY14" s="132">
        <v>20.287305553121801</v>
      </c>
      <c r="AZ14" s="125"/>
      <c r="BA14" s="133">
        <v>2.1009499884206302</v>
      </c>
      <c r="BB14" s="134">
        <v>-3.6189918736685098</v>
      </c>
      <c r="BC14" s="135">
        <v>-0.91581600494840998</v>
      </c>
      <c r="BD14" s="125"/>
      <c r="BE14" s="136">
        <v>14.1793456907538</v>
      </c>
    </row>
    <row r="15" spans="1:57" x14ac:dyDescent="0.25">
      <c r="A15" s="21" t="s">
        <v>26</v>
      </c>
      <c r="B15" s="3" t="str">
        <f t="shared" si="0"/>
        <v>Fairfax/Tysons Corner, VA</v>
      </c>
      <c r="C15" s="3"/>
      <c r="D15" s="24" t="s">
        <v>16</v>
      </c>
      <c r="E15" s="27" t="s">
        <v>17</v>
      </c>
      <c r="F15" s="3"/>
      <c r="G15" s="192">
        <v>72.960922010398605</v>
      </c>
      <c r="H15" s="187">
        <v>128.47823108029999</v>
      </c>
      <c r="I15" s="187">
        <v>170.490435586366</v>
      </c>
      <c r="J15" s="187">
        <v>175.305741190063</v>
      </c>
      <c r="K15" s="187">
        <v>118.92593991912101</v>
      </c>
      <c r="L15" s="193">
        <v>133.23225395725001</v>
      </c>
      <c r="M15" s="187"/>
      <c r="N15" s="194">
        <v>115.71815829000499</v>
      </c>
      <c r="O15" s="195">
        <v>132.16786943963001</v>
      </c>
      <c r="P15" s="196">
        <v>123.943013864818</v>
      </c>
      <c r="Q15" s="187"/>
      <c r="R15" s="197">
        <v>130.578185359412</v>
      </c>
      <c r="S15" s="130"/>
      <c r="T15" s="131">
        <v>17.545639383439301</v>
      </c>
      <c r="U15" s="125">
        <v>37.752595702247703</v>
      </c>
      <c r="V15" s="125">
        <v>54.308106641488301</v>
      </c>
      <c r="W15" s="125">
        <v>60.926222637806902</v>
      </c>
      <c r="X15" s="125">
        <v>31.155529207688001</v>
      </c>
      <c r="Y15" s="132">
        <v>43.126389052083098</v>
      </c>
      <c r="Z15" s="125"/>
      <c r="AA15" s="133">
        <v>2.6383530685048902</v>
      </c>
      <c r="AB15" s="134">
        <v>0.17501952478513999</v>
      </c>
      <c r="AC15" s="135">
        <v>1.3100711933372999</v>
      </c>
      <c r="AD15" s="125"/>
      <c r="AE15" s="136">
        <v>28.717987963575101</v>
      </c>
      <c r="AG15" s="192">
        <v>82.140707394569603</v>
      </c>
      <c r="AH15" s="187">
        <v>141.23834055459201</v>
      </c>
      <c r="AI15" s="187">
        <v>180.39173541305601</v>
      </c>
      <c r="AJ15" s="187">
        <v>176.677858463316</v>
      </c>
      <c r="AK15" s="187">
        <v>119.891920566146</v>
      </c>
      <c r="AL15" s="193">
        <v>140.06811247833599</v>
      </c>
      <c r="AM15" s="187"/>
      <c r="AN15" s="194">
        <v>101.15181744656201</v>
      </c>
      <c r="AO15" s="195">
        <v>106.87475216637699</v>
      </c>
      <c r="AP15" s="196">
        <v>104.01328480647</v>
      </c>
      <c r="AQ15" s="187"/>
      <c r="AR15" s="197">
        <v>129.766733143517</v>
      </c>
      <c r="AS15" s="130"/>
      <c r="AT15" s="131">
        <v>19.3003782534078</v>
      </c>
      <c r="AU15" s="125">
        <v>29.4577774263627</v>
      </c>
      <c r="AV15" s="125">
        <v>33.234076956391597</v>
      </c>
      <c r="AW15" s="125">
        <v>36.893634371486598</v>
      </c>
      <c r="AX15" s="125">
        <v>23.170640391984598</v>
      </c>
      <c r="AY15" s="132">
        <v>29.753551445257202</v>
      </c>
      <c r="AZ15" s="125"/>
      <c r="BA15" s="133">
        <v>9.5566109766659206</v>
      </c>
      <c r="BB15" s="134">
        <v>6.7258514747282199</v>
      </c>
      <c r="BC15" s="135">
        <v>8.0837891217202795</v>
      </c>
      <c r="BD15" s="125"/>
      <c r="BE15" s="136">
        <v>24.0574986893679</v>
      </c>
    </row>
    <row r="16" spans="1:57" x14ac:dyDescent="0.25">
      <c r="A16" s="21" t="s">
        <v>27</v>
      </c>
      <c r="B16" s="3" t="str">
        <f t="shared" si="0"/>
        <v>I-95 Fredericksburg, VA</v>
      </c>
      <c r="C16" s="3"/>
      <c r="D16" s="24" t="s">
        <v>16</v>
      </c>
      <c r="E16" s="27" t="s">
        <v>17</v>
      </c>
      <c r="F16" s="3"/>
      <c r="G16" s="192">
        <v>45.791602314322802</v>
      </c>
      <c r="H16" s="187">
        <v>51.547817924194099</v>
      </c>
      <c r="I16" s="187">
        <v>54.976357303105402</v>
      </c>
      <c r="J16" s="187">
        <v>57.040748612587002</v>
      </c>
      <c r="K16" s="187">
        <v>61.810651788877003</v>
      </c>
      <c r="L16" s="193">
        <v>54.233435588617297</v>
      </c>
      <c r="M16" s="187"/>
      <c r="N16" s="194">
        <v>95.851040264494003</v>
      </c>
      <c r="O16" s="195">
        <v>110.984592041563</v>
      </c>
      <c r="P16" s="196">
        <v>103.417816153028</v>
      </c>
      <c r="Q16" s="187"/>
      <c r="R16" s="197">
        <v>68.286115749877695</v>
      </c>
      <c r="S16" s="130"/>
      <c r="T16" s="131">
        <v>-1.0162004891298899</v>
      </c>
      <c r="U16" s="125">
        <v>0.782412224920227</v>
      </c>
      <c r="V16" s="125">
        <v>1.25787336389265</v>
      </c>
      <c r="W16" s="125">
        <v>-2.9995600041114701</v>
      </c>
      <c r="X16" s="125">
        <v>4.7506698968681196</v>
      </c>
      <c r="Y16" s="132">
        <v>0.61309541860839201</v>
      </c>
      <c r="Z16" s="125"/>
      <c r="AA16" s="133">
        <v>0.48785082599952301</v>
      </c>
      <c r="AB16" s="134">
        <v>2.55281367615141</v>
      </c>
      <c r="AC16" s="135">
        <v>1.58542376496505</v>
      </c>
      <c r="AD16" s="125"/>
      <c r="AE16" s="136">
        <v>1.0315356300406699</v>
      </c>
      <c r="AG16" s="192">
        <v>50.865237631361403</v>
      </c>
      <c r="AH16" s="187">
        <v>59.913887412917603</v>
      </c>
      <c r="AI16" s="187">
        <v>66.1611164246073</v>
      </c>
      <c r="AJ16" s="187">
        <v>68.357877848624298</v>
      </c>
      <c r="AK16" s="187">
        <v>67.097497933640298</v>
      </c>
      <c r="AL16" s="193">
        <v>62.479123450230198</v>
      </c>
      <c r="AM16" s="187"/>
      <c r="AN16" s="194">
        <v>82.307636379737801</v>
      </c>
      <c r="AO16" s="195">
        <v>84.680279253748907</v>
      </c>
      <c r="AP16" s="196">
        <v>83.493957816743404</v>
      </c>
      <c r="AQ16" s="187"/>
      <c r="AR16" s="197">
        <v>68.483361840662496</v>
      </c>
      <c r="AS16" s="130"/>
      <c r="AT16" s="131">
        <v>-0.86321245142717395</v>
      </c>
      <c r="AU16" s="125">
        <v>1.1331092865853201</v>
      </c>
      <c r="AV16" s="125">
        <v>4.5439411366239701</v>
      </c>
      <c r="AW16" s="125">
        <v>3.91075373001489</v>
      </c>
      <c r="AX16" s="125">
        <v>3.9597125828475299</v>
      </c>
      <c r="AY16" s="132">
        <v>2.7065754112560199</v>
      </c>
      <c r="AZ16" s="125"/>
      <c r="BA16" s="133">
        <v>-7.8255157276268306E-2</v>
      </c>
      <c r="BB16" s="134">
        <v>-2.4916799581131701</v>
      </c>
      <c r="BC16" s="135">
        <v>-1.31685865112752</v>
      </c>
      <c r="BD16" s="125"/>
      <c r="BE16" s="136">
        <v>1.2683414097100401</v>
      </c>
    </row>
    <row r="17" spans="1:70" x14ac:dyDescent="0.25">
      <c r="A17" s="21" t="s">
        <v>28</v>
      </c>
      <c r="B17" s="3" t="str">
        <f t="shared" si="0"/>
        <v>Dulles Airport Area, VA</v>
      </c>
      <c r="C17" s="3"/>
      <c r="D17" s="24" t="s">
        <v>16</v>
      </c>
      <c r="E17" s="27" t="s">
        <v>17</v>
      </c>
      <c r="F17" s="3"/>
      <c r="G17" s="192">
        <v>71.698138873079102</v>
      </c>
      <c r="H17" s="187">
        <v>104.859388161639</v>
      </c>
      <c r="I17" s="187">
        <v>121.074916524378</v>
      </c>
      <c r="J17" s="187">
        <v>121.647604818819</v>
      </c>
      <c r="K17" s="187">
        <v>102.221886738759</v>
      </c>
      <c r="L17" s="193">
        <v>104.30038702333501</v>
      </c>
      <c r="M17" s="187"/>
      <c r="N17" s="194">
        <v>114.021525327262</v>
      </c>
      <c r="O17" s="195">
        <v>126.42066401062399</v>
      </c>
      <c r="P17" s="196">
        <v>120.221094668943</v>
      </c>
      <c r="Q17" s="187"/>
      <c r="R17" s="197">
        <v>108.84916063636599</v>
      </c>
      <c r="S17" s="130"/>
      <c r="T17" s="131">
        <v>19.992892266721999</v>
      </c>
      <c r="U17" s="125">
        <v>28.1303872906553</v>
      </c>
      <c r="V17" s="125">
        <v>18.867892020827401</v>
      </c>
      <c r="W17" s="125">
        <v>12.138276817258999</v>
      </c>
      <c r="X17" s="125">
        <v>8.4376954988756392</v>
      </c>
      <c r="Y17" s="132">
        <v>16.877694141199999</v>
      </c>
      <c r="Z17" s="125"/>
      <c r="AA17" s="133">
        <v>3.6449537696214902</v>
      </c>
      <c r="AB17" s="134">
        <v>4.87954879291458</v>
      </c>
      <c r="AC17" s="135">
        <v>4.2904379398730503</v>
      </c>
      <c r="AD17" s="125"/>
      <c r="AE17" s="136">
        <v>12.589523004561499</v>
      </c>
      <c r="AG17" s="192">
        <v>75.398526845000902</v>
      </c>
      <c r="AH17" s="187">
        <v>114.789882849554</v>
      </c>
      <c r="AI17" s="187">
        <v>137.36409670840399</v>
      </c>
      <c r="AJ17" s="187">
        <v>133.98640414532301</v>
      </c>
      <c r="AK17" s="187">
        <v>101.074391718838</v>
      </c>
      <c r="AL17" s="193">
        <v>112.522660453424</v>
      </c>
      <c r="AM17" s="187"/>
      <c r="AN17" s="194">
        <v>92.600288607474795</v>
      </c>
      <c r="AO17" s="195">
        <v>95.421478846518596</v>
      </c>
      <c r="AP17" s="196">
        <v>94.010883726996695</v>
      </c>
      <c r="AQ17" s="187"/>
      <c r="AR17" s="197">
        <v>107.23358138873</v>
      </c>
      <c r="AS17" s="130"/>
      <c r="AT17" s="131">
        <v>12.193235103138599</v>
      </c>
      <c r="AU17" s="125">
        <v>14.2559988804353</v>
      </c>
      <c r="AV17" s="125">
        <v>18.9320182705222</v>
      </c>
      <c r="AW17" s="125">
        <v>17.774596337573801</v>
      </c>
      <c r="AX17" s="125">
        <v>7.9277476416842099</v>
      </c>
      <c r="AY17" s="132">
        <v>14.6822192182037</v>
      </c>
      <c r="AZ17" s="125"/>
      <c r="BA17" s="133">
        <v>5.1379432058400596</v>
      </c>
      <c r="BB17" s="134">
        <v>5.9939355432540804</v>
      </c>
      <c r="BC17" s="135">
        <v>5.5706263427138003</v>
      </c>
      <c r="BD17" s="125"/>
      <c r="BE17" s="136">
        <v>12.2553983349863</v>
      </c>
    </row>
    <row r="18" spans="1:70" x14ac:dyDescent="0.25">
      <c r="A18" s="21" t="s">
        <v>29</v>
      </c>
      <c r="B18" s="3" t="str">
        <f t="shared" si="0"/>
        <v>Williamsburg, VA</v>
      </c>
      <c r="C18" s="3"/>
      <c r="D18" s="24" t="s">
        <v>16</v>
      </c>
      <c r="E18" s="27" t="s">
        <v>17</v>
      </c>
      <c r="F18" s="3"/>
      <c r="G18" s="192">
        <v>49.004874168731199</v>
      </c>
      <c r="H18" s="187">
        <v>48.990256878341299</v>
      </c>
      <c r="I18" s="187">
        <v>43.484570348154897</v>
      </c>
      <c r="J18" s="187">
        <v>39.708603468509502</v>
      </c>
      <c r="K18" s="187">
        <v>51.938047985395698</v>
      </c>
      <c r="L18" s="193">
        <v>46.625270569826498</v>
      </c>
      <c r="M18" s="187"/>
      <c r="N18" s="194">
        <v>133.201217890207</v>
      </c>
      <c r="O18" s="195">
        <v>167.164022688746</v>
      </c>
      <c r="P18" s="196">
        <v>150.182620289477</v>
      </c>
      <c r="Q18" s="187"/>
      <c r="R18" s="197">
        <v>76.213084775441004</v>
      </c>
      <c r="S18" s="130"/>
      <c r="T18" s="131">
        <v>22.441532340310101</v>
      </c>
      <c r="U18" s="125">
        <v>23.656227343820401</v>
      </c>
      <c r="V18" s="125">
        <v>5.0149874799005696</v>
      </c>
      <c r="W18" s="125">
        <v>-10.2409072475572</v>
      </c>
      <c r="X18" s="125">
        <v>-23.071001356027001</v>
      </c>
      <c r="Y18" s="132">
        <v>0.139107487815189</v>
      </c>
      <c r="Z18" s="125"/>
      <c r="AA18" s="133">
        <v>-9.8036848091604103</v>
      </c>
      <c r="AB18" s="134">
        <v>-4.5111653843986304</v>
      </c>
      <c r="AC18" s="135">
        <v>-6.9329098894572496</v>
      </c>
      <c r="AD18" s="125"/>
      <c r="AE18" s="136">
        <v>-3.9693531531808102</v>
      </c>
      <c r="AG18" s="192">
        <v>44.444117877167798</v>
      </c>
      <c r="AH18" s="187">
        <v>44.480716521058802</v>
      </c>
      <c r="AI18" s="187">
        <v>43.160859303690103</v>
      </c>
      <c r="AJ18" s="187">
        <v>44.557738623027703</v>
      </c>
      <c r="AK18" s="187">
        <v>50.222137827617601</v>
      </c>
      <c r="AL18" s="193">
        <v>45.373114030512397</v>
      </c>
      <c r="AM18" s="187"/>
      <c r="AN18" s="194">
        <v>98.120642847828904</v>
      </c>
      <c r="AO18" s="195">
        <v>116.663109923066</v>
      </c>
      <c r="AP18" s="196">
        <v>107.39187638544701</v>
      </c>
      <c r="AQ18" s="187"/>
      <c r="AR18" s="197">
        <v>63.092760417636804</v>
      </c>
      <c r="AS18" s="130"/>
      <c r="AT18" s="131">
        <v>2.9657338438641498</v>
      </c>
      <c r="AU18" s="125">
        <v>8.4520934937791399</v>
      </c>
      <c r="AV18" s="125">
        <v>1.2682199767031099</v>
      </c>
      <c r="AW18" s="125">
        <v>-6.2444501105332897</v>
      </c>
      <c r="AX18" s="125">
        <v>-16.777624078117501</v>
      </c>
      <c r="AY18" s="132">
        <v>-3.32605324273421</v>
      </c>
      <c r="AZ18" s="125"/>
      <c r="BA18" s="133">
        <v>-11.2165392901671</v>
      </c>
      <c r="BB18" s="134">
        <v>-10.907802522715601</v>
      </c>
      <c r="BC18" s="135">
        <v>-11.0491101287944</v>
      </c>
      <c r="BD18" s="125"/>
      <c r="BE18" s="136">
        <v>-7.2426696125517402</v>
      </c>
    </row>
    <row r="19" spans="1:70" x14ac:dyDescent="0.25">
      <c r="A19" s="21" t="s">
        <v>30</v>
      </c>
      <c r="B19" s="3" t="str">
        <f t="shared" si="0"/>
        <v>Virginia Beach, VA</v>
      </c>
      <c r="C19" s="3"/>
      <c r="D19" s="24" t="s">
        <v>16</v>
      </c>
      <c r="E19" s="27" t="s">
        <v>17</v>
      </c>
      <c r="F19" s="3"/>
      <c r="G19" s="192">
        <v>60.4387622825055</v>
      </c>
      <c r="H19" s="187">
        <v>63.181645974375101</v>
      </c>
      <c r="I19" s="187">
        <v>70.966213579563401</v>
      </c>
      <c r="J19" s="187">
        <v>72.807829927238203</v>
      </c>
      <c r="K19" s="187">
        <v>69.879474644099901</v>
      </c>
      <c r="L19" s="193">
        <v>67.454785281556397</v>
      </c>
      <c r="M19" s="187"/>
      <c r="N19" s="194">
        <v>115.635393791521</v>
      </c>
      <c r="O19" s="195">
        <v>131.84572451755699</v>
      </c>
      <c r="P19" s="196">
        <v>123.740559154539</v>
      </c>
      <c r="Q19" s="187"/>
      <c r="R19" s="197">
        <v>83.536434959551599</v>
      </c>
      <c r="S19" s="130"/>
      <c r="T19" s="131">
        <v>29.976161496461302</v>
      </c>
      <c r="U19" s="125">
        <v>27.284217885258698</v>
      </c>
      <c r="V19" s="125">
        <v>21.284771927942099</v>
      </c>
      <c r="W19" s="125">
        <v>10.1022595245524</v>
      </c>
      <c r="X19" s="125">
        <v>2.4147523698952398</v>
      </c>
      <c r="Y19" s="132">
        <v>16.743167143025101</v>
      </c>
      <c r="Z19" s="125"/>
      <c r="AA19" s="133">
        <v>1.1623554221871899</v>
      </c>
      <c r="AB19" s="134">
        <v>1.04596996818869</v>
      </c>
      <c r="AC19" s="135">
        <v>1.1003176477736401</v>
      </c>
      <c r="AD19" s="125"/>
      <c r="AE19" s="136">
        <v>9.5058624069626703</v>
      </c>
      <c r="AG19" s="192">
        <v>64.863677725482404</v>
      </c>
      <c r="AH19" s="187">
        <v>77.687279592359104</v>
      </c>
      <c r="AI19" s="187">
        <v>93.753825332808105</v>
      </c>
      <c r="AJ19" s="187">
        <v>89.585225512012599</v>
      </c>
      <c r="AK19" s="187">
        <v>81.611691098857804</v>
      </c>
      <c r="AL19" s="193">
        <v>81.500339852303995</v>
      </c>
      <c r="AM19" s="187"/>
      <c r="AN19" s="194">
        <v>123.7349850256</v>
      </c>
      <c r="AO19" s="195">
        <v>135.16723757384699</v>
      </c>
      <c r="AP19" s="196">
        <v>129.451111299724</v>
      </c>
      <c r="AQ19" s="187"/>
      <c r="AR19" s="197">
        <v>95.200560265852602</v>
      </c>
      <c r="AS19" s="130"/>
      <c r="AT19" s="131">
        <v>-1.17783916785273</v>
      </c>
      <c r="AU19" s="125">
        <v>3.95274331667901</v>
      </c>
      <c r="AV19" s="125">
        <v>10.372206847655001</v>
      </c>
      <c r="AW19" s="125">
        <v>4.8151898401477702</v>
      </c>
      <c r="AX19" s="125">
        <v>3.5257021802404598</v>
      </c>
      <c r="AY19" s="132">
        <v>4.5964624683683502</v>
      </c>
      <c r="AZ19" s="125"/>
      <c r="BA19" s="133">
        <v>4.02407731860698</v>
      </c>
      <c r="BB19" s="134">
        <v>1.5076167287965101</v>
      </c>
      <c r="BC19" s="135">
        <v>2.6949207990753798</v>
      </c>
      <c r="BD19" s="125"/>
      <c r="BE19" s="136">
        <v>3.8402472200002999</v>
      </c>
    </row>
    <row r="20" spans="1:70" x14ac:dyDescent="0.25">
      <c r="A20" s="34" t="s">
        <v>31</v>
      </c>
      <c r="B20" s="3" t="str">
        <f t="shared" si="0"/>
        <v>Norfolk/Portsmouth, VA</v>
      </c>
      <c r="C20" s="3"/>
      <c r="D20" s="24" t="s">
        <v>16</v>
      </c>
      <c r="E20" s="27" t="s">
        <v>17</v>
      </c>
      <c r="F20" s="3"/>
      <c r="G20" s="192">
        <v>48.933844387844701</v>
      </c>
      <c r="H20" s="187">
        <v>59.517175267872801</v>
      </c>
      <c r="I20" s="187">
        <v>69.899295151940905</v>
      </c>
      <c r="J20" s="187">
        <v>79.176886421921594</v>
      </c>
      <c r="K20" s="187">
        <v>72.126690690321396</v>
      </c>
      <c r="L20" s="193">
        <v>65.930778383980297</v>
      </c>
      <c r="M20" s="187"/>
      <c r="N20" s="194">
        <v>89.690218074828707</v>
      </c>
      <c r="O20" s="195">
        <v>98.566323853855593</v>
      </c>
      <c r="P20" s="196">
        <v>94.128270964342093</v>
      </c>
      <c r="Q20" s="187"/>
      <c r="R20" s="197">
        <v>73.987204835512202</v>
      </c>
      <c r="S20" s="130"/>
      <c r="T20" s="131">
        <v>-14.801761579788</v>
      </c>
      <c r="U20" s="125">
        <v>-1.70597051159105</v>
      </c>
      <c r="V20" s="125">
        <v>12.2058379746159</v>
      </c>
      <c r="W20" s="125">
        <v>15.9395565843793</v>
      </c>
      <c r="X20" s="125">
        <v>3.1910201172404</v>
      </c>
      <c r="Y20" s="132">
        <v>3.5121394813384001</v>
      </c>
      <c r="Z20" s="125"/>
      <c r="AA20" s="133">
        <v>4.66747203497511</v>
      </c>
      <c r="AB20" s="134">
        <v>7.4697575539932899</v>
      </c>
      <c r="AC20" s="135">
        <v>6.1161981128469201</v>
      </c>
      <c r="AD20" s="125"/>
      <c r="AE20" s="136">
        <v>4.4437771986164298</v>
      </c>
      <c r="AG20" s="192">
        <v>59.870966893553401</v>
      </c>
      <c r="AH20" s="187">
        <v>73.893157052520607</v>
      </c>
      <c r="AI20" s="187">
        <v>84.473776475496194</v>
      </c>
      <c r="AJ20" s="187">
        <v>82.972296082908798</v>
      </c>
      <c r="AK20" s="187">
        <v>76.945904747057696</v>
      </c>
      <c r="AL20" s="193">
        <v>75.631220250307294</v>
      </c>
      <c r="AM20" s="187"/>
      <c r="AN20" s="194">
        <v>95.8905862506587</v>
      </c>
      <c r="AO20" s="195">
        <v>104.188648041454</v>
      </c>
      <c r="AP20" s="196">
        <v>100.039617146056</v>
      </c>
      <c r="AQ20" s="187"/>
      <c r="AR20" s="197">
        <v>82.605047934807104</v>
      </c>
      <c r="AS20" s="130"/>
      <c r="AT20" s="131">
        <v>-2.5642337902627101</v>
      </c>
      <c r="AU20" s="125">
        <v>-2.6307314710526599</v>
      </c>
      <c r="AV20" s="125">
        <v>1.4104419090756699</v>
      </c>
      <c r="AW20" s="125">
        <v>3.1995910869857398</v>
      </c>
      <c r="AX20" s="125">
        <v>0.17979675425827901</v>
      </c>
      <c r="AY20" s="132">
        <v>8.2933951860893404E-2</v>
      </c>
      <c r="AZ20" s="125"/>
      <c r="BA20" s="133">
        <v>6.5481061175658004</v>
      </c>
      <c r="BB20" s="134">
        <v>8.2858758304853399</v>
      </c>
      <c r="BC20" s="135">
        <v>7.4460084142889</v>
      </c>
      <c r="BD20" s="125"/>
      <c r="BE20" s="136">
        <v>2.5137289080122098</v>
      </c>
    </row>
    <row r="21" spans="1:70" x14ac:dyDescent="0.25">
      <c r="A21" s="35" t="s">
        <v>32</v>
      </c>
      <c r="B21" s="3" t="str">
        <f t="shared" si="0"/>
        <v>Newport News/Hampton, VA</v>
      </c>
      <c r="C21" s="3"/>
      <c r="D21" s="24" t="s">
        <v>16</v>
      </c>
      <c r="E21" s="27" t="s">
        <v>17</v>
      </c>
      <c r="F21" s="3"/>
      <c r="G21" s="192">
        <v>38.760933841946098</v>
      </c>
      <c r="H21" s="187">
        <v>45.783838952065601</v>
      </c>
      <c r="I21" s="187">
        <v>51.1973737872462</v>
      </c>
      <c r="J21" s="187">
        <v>49.7076453145242</v>
      </c>
      <c r="K21" s="187">
        <v>46.760760903987297</v>
      </c>
      <c r="L21" s="193">
        <v>46.442110559953903</v>
      </c>
      <c r="M21" s="187"/>
      <c r="N21" s="194">
        <v>69.096243947027403</v>
      </c>
      <c r="O21" s="195">
        <v>82.011039196775499</v>
      </c>
      <c r="P21" s="196">
        <v>75.553641571901494</v>
      </c>
      <c r="Q21" s="187"/>
      <c r="R21" s="197">
        <v>54.7596908490818</v>
      </c>
      <c r="S21" s="130"/>
      <c r="T21" s="131">
        <v>-8.47979211617813</v>
      </c>
      <c r="U21" s="125">
        <v>-4.2178358788343102</v>
      </c>
      <c r="V21" s="125">
        <v>0.91206813983177804</v>
      </c>
      <c r="W21" s="125">
        <v>-1.0613750466432901</v>
      </c>
      <c r="X21" s="125">
        <v>-6.9112724457755998</v>
      </c>
      <c r="Y21" s="132">
        <v>-3.7908993033263201</v>
      </c>
      <c r="Z21" s="125"/>
      <c r="AA21" s="133">
        <v>-8.54300420549351</v>
      </c>
      <c r="AB21" s="134">
        <v>-3.1934215672108501</v>
      </c>
      <c r="AC21" s="135">
        <v>-5.7152382869171303</v>
      </c>
      <c r="AD21" s="125"/>
      <c r="AE21" s="136">
        <v>-4.5587952101810201</v>
      </c>
      <c r="AG21" s="192">
        <v>45.466045030228798</v>
      </c>
      <c r="AH21" s="187">
        <v>53.095908071829498</v>
      </c>
      <c r="AI21" s="187">
        <v>59.260599348639701</v>
      </c>
      <c r="AJ21" s="187">
        <v>59.485563588599298</v>
      </c>
      <c r="AK21" s="187">
        <v>56.137534424931602</v>
      </c>
      <c r="AL21" s="193">
        <v>54.689130092845801</v>
      </c>
      <c r="AM21" s="187"/>
      <c r="AN21" s="194">
        <v>72.337455869440006</v>
      </c>
      <c r="AO21" s="195">
        <v>78.904354649488894</v>
      </c>
      <c r="AP21" s="196">
        <v>75.620905259464493</v>
      </c>
      <c r="AQ21" s="187"/>
      <c r="AR21" s="197">
        <v>60.669637283308298</v>
      </c>
      <c r="AS21" s="130"/>
      <c r="AT21" s="131">
        <v>9.5420371386677392</v>
      </c>
      <c r="AU21" s="125">
        <v>4.6800835384287103</v>
      </c>
      <c r="AV21" s="125">
        <v>7.5579372658407902</v>
      </c>
      <c r="AW21" s="125">
        <v>10.1747462075279</v>
      </c>
      <c r="AX21" s="125">
        <v>8.2272834316006893</v>
      </c>
      <c r="AY21" s="132">
        <v>8.0018252393763998</v>
      </c>
      <c r="AZ21" s="125"/>
      <c r="BA21" s="133">
        <v>3.9880066578898998</v>
      </c>
      <c r="BB21" s="134">
        <v>1.92743359454118</v>
      </c>
      <c r="BC21" s="135">
        <v>2.9026991685398502</v>
      </c>
      <c r="BD21" s="125"/>
      <c r="BE21" s="136">
        <v>6.1289651214715999</v>
      </c>
    </row>
    <row r="22" spans="1:70" x14ac:dyDescent="0.25">
      <c r="A22" s="36" t="s">
        <v>33</v>
      </c>
      <c r="B22" s="3" t="str">
        <f t="shared" si="0"/>
        <v>Chesapeake/Suffolk, VA</v>
      </c>
      <c r="C22" s="3"/>
      <c r="D22" s="25" t="s">
        <v>16</v>
      </c>
      <c r="E22" s="28" t="s">
        <v>17</v>
      </c>
      <c r="F22" s="3"/>
      <c r="G22" s="198">
        <v>46.728157699022297</v>
      </c>
      <c r="H22" s="199">
        <v>61.055911906424498</v>
      </c>
      <c r="I22" s="199">
        <v>67.223035265363094</v>
      </c>
      <c r="J22" s="199">
        <v>67.897124441340694</v>
      </c>
      <c r="K22" s="199">
        <v>57.909977479050198</v>
      </c>
      <c r="L22" s="200">
        <v>60.1628413582402</v>
      </c>
      <c r="M22" s="187"/>
      <c r="N22" s="201">
        <v>76.847541096368701</v>
      </c>
      <c r="O22" s="202">
        <v>84.792638442737399</v>
      </c>
      <c r="P22" s="203">
        <v>80.820089769552993</v>
      </c>
      <c r="Q22" s="187"/>
      <c r="R22" s="204">
        <v>66.064912332901002</v>
      </c>
      <c r="S22" s="130"/>
      <c r="T22" s="137">
        <v>-4.2316131993277697</v>
      </c>
      <c r="U22" s="138">
        <v>3.0086480718180502</v>
      </c>
      <c r="V22" s="138">
        <v>2.2958929989465902</v>
      </c>
      <c r="W22" s="138">
        <v>5.2215463310910204</v>
      </c>
      <c r="X22" s="138">
        <v>-2.87607193056271</v>
      </c>
      <c r="Y22" s="139">
        <v>0.96726737148451702</v>
      </c>
      <c r="Z22" s="125"/>
      <c r="AA22" s="140">
        <v>-3.21860440512862</v>
      </c>
      <c r="AB22" s="141">
        <v>-2.2179339040849801</v>
      </c>
      <c r="AC22" s="142">
        <v>-2.6962439183775202</v>
      </c>
      <c r="AD22" s="125"/>
      <c r="AE22" s="143">
        <v>-0.34418044803122</v>
      </c>
      <c r="AG22" s="198">
        <v>52.171246272695498</v>
      </c>
      <c r="AH22" s="199">
        <v>70.093374454434297</v>
      </c>
      <c r="AI22" s="199">
        <v>76.578868955132606</v>
      </c>
      <c r="AJ22" s="199">
        <v>76.432550864175894</v>
      </c>
      <c r="AK22" s="199">
        <v>67.058411496159195</v>
      </c>
      <c r="AL22" s="200">
        <v>68.466890408519504</v>
      </c>
      <c r="AM22" s="187"/>
      <c r="AN22" s="201">
        <v>80.251293348463605</v>
      </c>
      <c r="AO22" s="202">
        <v>82.906318531773707</v>
      </c>
      <c r="AP22" s="203">
        <v>81.578805940118698</v>
      </c>
      <c r="AQ22" s="187"/>
      <c r="AR22" s="204">
        <v>72.213151988976406</v>
      </c>
      <c r="AS22" s="130"/>
      <c r="AT22" s="137">
        <v>-2.7988935568223301</v>
      </c>
      <c r="AU22" s="138">
        <v>7.5961153448149998</v>
      </c>
      <c r="AV22" s="138">
        <v>7.5081878728303399</v>
      </c>
      <c r="AW22" s="138">
        <v>8.3942989991604495</v>
      </c>
      <c r="AX22" s="138">
        <v>1.6903638238208201</v>
      </c>
      <c r="AY22" s="139">
        <v>4.84773247057635</v>
      </c>
      <c r="AZ22" s="125"/>
      <c r="BA22" s="140">
        <v>1.93874749858878</v>
      </c>
      <c r="BB22" s="141">
        <v>-1.07721661102483</v>
      </c>
      <c r="BC22" s="142">
        <v>0.38359537187709802</v>
      </c>
      <c r="BD22" s="125"/>
      <c r="BE22" s="143">
        <v>3.36406236880853</v>
      </c>
    </row>
    <row r="23" spans="1:70" ht="13" x14ac:dyDescent="0.3">
      <c r="A23" s="35" t="s">
        <v>111</v>
      </c>
      <c r="B23" s="3" t="s">
        <v>111</v>
      </c>
      <c r="C23" s="9"/>
      <c r="D23" s="23" t="s">
        <v>16</v>
      </c>
      <c r="E23" s="26" t="s">
        <v>17</v>
      </c>
      <c r="F23" s="3"/>
      <c r="G23" s="184">
        <v>62.462754607177402</v>
      </c>
      <c r="H23" s="185">
        <v>88.753656644034905</v>
      </c>
      <c r="I23" s="185">
        <v>120.743414161008</v>
      </c>
      <c r="J23" s="185">
        <v>105.244700937601</v>
      </c>
      <c r="K23" s="185">
        <v>97.130488199159302</v>
      </c>
      <c r="L23" s="186">
        <v>94.867002909796298</v>
      </c>
      <c r="M23" s="187"/>
      <c r="N23" s="188">
        <v>161.02260911736099</v>
      </c>
      <c r="O23" s="189">
        <v>177.51795344325799</v>
      </c>
      <c r="P23" s="190">
        <v>169.27028128031</v>
      </c>
      <c r="Q23" s="187"/>
      <c r="R23" s="191">
        <v>116.125082444228</v>
      </c>
      <c r="S23" s="130"/>
      <c r="T23" s="122">
        <v>-20.573029825000599</v>
      </c>
      <c r="U23" s="123">
        <v>-13.5024666394915</v>
      </c>
      <c r="V23" s="123">
        <v>34.554265362086198</v>
      </c>
      <c r="W23" s="123">
        <v>-3.9386428441960599</v>
      </c>
      <c r="X23" s="123">
        <v>-1.6098616168806801</v>
      </c>
      <c r="Y23" s="124">
        <v>-1.0287620303965199</v>
      </c>
      <c r="Z23" s="125"/>
      <c r="AA23" s="126">
        <v>-3.8869379214934301</v>
      </c>
      <c r="AB23" s="127">
        <v>-7.4184411428846104</v>
      </c>
      <c r="AC23" s="128">
        <v>-5.77166387502663</v>
      </c>
      <c r="AD23" s="125"/>
      <c r="AE23" s="129">
        <v>-3.0608772839479399</v>
      </c>
      <c r="AF23" s="75"/>
      <c r="AG23" s="184">
        <v>61.660469608794003</v>
      </c>
      <c r="AH23" s="185">
        <v>105.414839152925</v>
      </c>
      <c r="AI23" s="185">
        <v>136.449829453604</v>
      </c>
      <c r="AJ23" s="185">
        <v>126.260264306498</v>
      </c>
      <c r="AK23" s="185">
        <v>104.149055124474</v>
      </c>
      <c r="AL23" s="186">
        <v>106.78689152925899</v>
      </c>
      <c r="AM23" s="187"/>
      <c r="AN23" s="188">
        <v>146.11815389589299</v>
      </c>
      <c r="AO23" s="189">
        <v>157.24300113158699</v>
      </c>
      <c r="AP23" s="190">
        <v>151.68057751373999</v>
      </c>
      <c r="AQ23" s="187"/>
      <c r="AR23" s="191">
        <v>119.61365895339701</v>
      </c>
      <c r="AS23" s="130"/>
      <c r="AT23" s="122">
        <v>-8.8521335093713507</v>
      </c>
      <c r="AU23" s="123">
        <v>-0.66848751164369002</v>
      </c>
      <c r="AV23" s="123">
        <v>5.8784591138310303</v>
      </c>
      <c r="AW23" s="123">
        <v>-3.4232061879642002</v>
      </c>
      <c r="AX23" s="123">
        <v>-2.7276483853689202</v>
      </c>
      <c r="AY23" s="124">
        <v>-1.20599288967956</v>
      </c>
      <c r="AZ23" s="125"/>
      <c r="BA23" s="126">
        <v>2.8483552106907002</v>
      </c>
      <c r="BB23" s="127">
        <v>1.15320015891257</v>
      </c>
      <c r="BC23" s="128">
        <v>1.9626640098514201</v>
      </c>
      <c r="BD23" s="125"/>
      <c r="BE23" s="129">
        <v>-8.0964637051447505E-2</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92">
        <v>45.288708946772303</v>
      </c>
      <c r="H24" s="187">
        <v>61.472198187995403</v>
      </c>
      <c r="I24" s="187">
        <v>75.097628539071295</v>
      </c>
      <c r="J24" s="187">
        <v>72.081041902604696</v>
      </c>
      <c r="K24" s="187">
        <v>63.588468856172099</v>
      </c>
      <c r="L24" s="193">
        <v>63.505609286523203</v>
      </c>
      <c r="M24" s="187"/>
      <c r="N24" s="194">
        <v>89.690608154020296</v>
      </c>
      <c r="O24" s="195">
        <v>104.95516421291001</v>
      </c>
      <c r="P24" s="196">
        <v>97.3228861834654</v>
      </c>
      <c r="Q24" s="187"/>
      <c r="R24" s="197">
        <v>73.167688399935201</v>
      </c>
      <c r="S24" s="130"/>
      <c r="T24" s="131">
        <v>0.856917533143015</v>
      </c>
      <c r="U24" s="125">
        <v>-3.7901903123299401</v>
      </c>
      <c r="V24" s="125">
        <v>11.684362355830901</v>
      </c>
      <c r="W24" s="125">
        <v>9.8490517904992405</v>
      </c>
      <c r="X24" s="125">
        <v>4.4244372278497099</v>
      </c>
      <c r="Y24" s="132">
        <v>4.9501592801108103</v>
      </c>
      <c r="Z24" s="125"/>
      <c r="AA24" s="133">
        <v>-5.1711451521632803</v>
      </c>
      <c r="AB24" s="134">
        <v>-5.4507564516084397</v>
      </c>
      <c r="AC24" s="135">
        <v>-5.32211979885553</v>
      </c>
      <c r="AD24" s="125"/>
      <c r="AE24" s="136">
        <v>0.79410677403479502</v>
      </c>
      <c r="AF24" s="75"/>
      <c r="AG24" s="192">
        <v>46.905184314835701</v>
      </c>
      <c r="AH24" s="187">
        <v>65.384891845979595</v>
      </c>
      <c r="AI24" s="187">
        <v>77.232257078142595</v>
      </c>
      <c r="AJ24" s="187">
        <v>75.365026047565095</v>
      </c>
      <c r="AK24" s="187">
        <v>68.649844563986406</v>
      </c>
      <c r="AL24" s="193">
        <v>66.707440770101897</v>
      </c>
      <c r="AM24" s="187"/>
      <c r="AN24" s="194">
        <v>80.848622027179999</v>
      </c>
      <c r="AO24" s="195">
        <v>90.495443374858397</v>
      </c>
      <c r="AP24" s="196">
        <v>85.672032701019205</v>
      </c>
      <c r="AQ24" s="187"/>
      <c r="AR24" s="197">
        <v>72.125895607506806</v>
      </c>
      <c r="AS24" s="130"/>
      <c r="AT24" s="131">
        <v>1.01686926115706</v>
      </c>
      <c r="AU24" s="125">
        <v>3.8162532652214201</v>
      </c>
      <c r="AV24" s="125">
        <v>8.7899576499452898</v>
      </c>
      <c r="AW24" s="125">
        <v>8.7531250130162999</v>
      </c>
      <c r="AX24" s="125">
        <v>8.7001327652201805</v>
      </c>
      <c r="AY24" s="132">
        <v>6.6087837183645002</v>
      </c>
      <c r="AZ24" s="125"/>
      <c r="BA24" s="133">
        <v>-2.46234519889282</v>
      </c>
      <c r="BB24" s="134">
        <v>-2.91142366215671</v>
      </c>
      <c r="BC24" s="135">
        <v>-2.7000425764929799</v>
      </c>
      <c r="BD24" s="125"/>
      <c r="BE24" s="136">
        <v>3.25621053624138</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92">
        <v>43.2318500689179</v>
      </c>
      <c r="H25" s="187">
        <v>60.245691764300403</v>
      </c>
      <c r="I25" s="187">
        <v>62.889620227429297</v>
      </c>
      <c r="J25" s="187">
        <v>57.5487867677463</v>
      </c>
      <c r="K25" s="187">
        <v>58.255573742246703</v>
      </c>
      <c r="L25" s="193">
        <v>56.434304514128101</v>
      </c>
      <c r="M25" s="187"/>
      <c r="N25" s="194">
        <v>78.305926154376195</v>
      </c>
      <c r="O25" s="195">
        <v>92.5777210199862</v>
      </c>
      <c r="P25" s="196">
        <v>85.441823587181204</v>
      </c>
      <c r="Q25" s="187"/>
      <c r="R25" s="197">
        <v>64.722167106428998</v>
      </c>
      <c r="S25" s="130"/>
      <c r="T25" s="131">
        <v>-0.19772458252251601</v>
      </c>
      <c r="U25" s="125">
        <v>3.2768897610368999</v>
      </c>
      <c r="V25" s="125">
        <v>2.8899220717148202</v>
      </c>
      <c r="W25" s="125">
        <v>-3.0576057184704601</v>
      </c>
      <c r="X25" s="125">
        <v>-0.41249735833766399</v>
      </c>
      <c r="Y25" s="132">
        <v>0.54729234510732405</v>
      </c>
      <c r="Z25" s="125"/>
      <c r="AA25" s="133">
        <v>-12.1150142109773</v>
      </c>
      <c r="AB25" s="134">
        <v>-8.4605325926994901</v>
      </c>
      <c r="AC25" s="135">
        <v>-10.1721868621523</v>
      </c>
      <c r="AD25" s="125"/>
      <c r="AE25" s="136">
        <v>-3.7834472096615102</v>
      </c>
      <c r="AF25" s="75"/>
      <c r="AG25" s="192">
        <v>41.189581435217001</v>
      </c>
      <c r="AH25" s="187">
        <v>57.106731710889001</v>
      </c>
      <c r="AI25" s="187">
        <v>61.4283452446588</v>
      </c>
      <c r="AJ25" s="187">
        <v>61.151522949689799</v>
      </c>
      <c r="AK25" s="187">
        <v>59.142765230875199</v>
      </c>
      <c r="AL25" s="193">
        <v>56.003789314266001</v>
      </c>
      <c r="AM25" s="187"/>
      <c r="AN25" s="194">
        <v>72.504586862508603</v>
      </c>
      <c r="AO25" s="195">
        <v>77.134858580289404</v>
      </c>
      <c r="AP25" s="196">
        <v>74.819722721399003</v>
      </c>
      <c r="AQ25" s="187"/>
      <c r="AR25" s="197">
        <v>61.379770287732498</v>
      </c>
      <c r="AS25" s="130"/>
      <c r="AT25" s="131">
        <v>-5.3055547614038501</v>
      </c>
      <c r="AU25" s="125">
        <v>-1.74487033110224</v>
      </c>
      <c r="AV25" s="125">
        <v>1.7769010006377399</v>
      </c>
      <c r="AW25" s="125">
        <v>4.6174249392987603</v>
      </c>
      <c r="AX25" s="125">
        <v>6.3241607954393304</v>
      </c>
      <c r="AY25" s="132">
        <v>1.4371833072550999</v>
      </c>
      <c r="AZ25" s="125"/>
      <c r="BA25" s="133">
        <v>-3.0263051878566398</v>
      </c>
      <c r="BB25" s="134">
        <v>-4.9359601961161701</v>
      </c>
      <c r="BC25" s="135">
        <v>-4.0201607350759199</v>
      </c>
      <c r="BD25" s="125"/>
      <c r="BE25" s="136">
        <v>-0.53253960222237195</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92">
        <v>44.039027648878502</v>
      </c>
      <c r="H26" s="187">
        <v>52.851127958236603</v>
      </c>
      <c r="I26" s="187">
        <v>56.418885382830602</v>
      </c>
      <c r="J26" s="187">
        <v>58.288421094354199</v>
      </c>
      <c r="K26" s="187">
        <v>52.463867981438497</v>
      </c>
      <c r="L26" s="193">
        <v>52.812266013147699</v>
      </c>
      <c r="M26" s="187"/>
      <c r="N26" s="194">
        <v>59.0283517401392</v>
      </c>
      <c r="O26" s="195">
        <v>60.610155123743198</v>
      </c>
      <c r="P26" s="196">
        <v>59.819253431941199</v>
      </c>
      <c r="Q26" s="187"/>
      <c r="R26" s="197">
        <v>54.814262418517202</v>
      </c>
      <c r="S26" s="130"/>
      <c r="T26" s="131">
        <v>1.4159464775117701</v>
      </c>
      <c r="U26" s="125">
        <v>2.6808809148125698</v>
      </c>
      <c r="V26" s="125">
        <v>3.4947757050942898</v>
      </c>
      <c r="W26" s="125">
        <v>3.1704045589652798</v>
      </c>
      <c r="X26" s="125">
        <v>-9.9406329628447505</v>
      </c>
      <c r="Y26" s="132">
        <v>-3.7788301447544102E-2</v>
      </c>
      <c r="Z26" s="125"/>
      <c r="AA26" s="133">
        <v>-34.396138661741297</v>
      </c>
      <c r="AB26" s="134">
        <v>-38.895380976090003</v>
      </c>
      <c r="AC26" s="135">
        <v>-36.755332722525203</v>
      </c>
      <c r="AD26" s="125"/>
      <c r="AE26" s="136">
        <v>-15.3595006113569</v>
      </c>
      <c r="AF26" s="75"/>
      <c r="AG26" s="192">
        <v>49.723628697795803</v>
      </c>
      <c r="AH26" s="187">
        <v>61.593884681941198</v>
      </c>
      <c r="AI26" s="187">
        <v>63.416859967130698</v>
      </c>
      <c r="AJ26" s="187">
        <v>63.790813118716102</v>
      </c>
      <c r="AK26" s="187">
        <v>57.704589907192499</v>
      </c>
      <c r="AL26" s="193">
        <v>59.2459552745552</v>
      </c>
      <c r="AM26" s="187"/>
      <c r="AN26" s="194">
        <v>63.890255597447698</v>
      </c>
      <c r="AO26" s="195">
        <v>66.532936654098904</v>
      </c>
      <c r="AP26" s="196">
        <v>65.211596125773298</v>
      </c>
      <c r="AQ26" s="187"/>
      <c r="AR26" s="197">
        <v>60.950424089188999</v>
      </c>
      <c r="AS26" s="130"/>
      <c r="AT26" s="131">
        <v>-0.96582177401935598</v>
      </c>
      <c r="AU26" s="125">
        <v>2.4216429424102301</v>
      </c>
      <c r="AV26" s="125">
        <v>1.3998762333863299</v>
      </c>
      <c r="AW26" s="125">
        <v>1.2850295032219401</v>
      </c>
      <c r="AX26" s="125">
        <v>-3.4324160036910101</v>
      </c>
      <c r="AY26" s="132">
        <v>0.20470611994296101</v>
      </c>
      <c r="AZ26" s="125"/>
      <c r="BA26" s="133">
        <v>-9.0851924581877803</v>
      </c>
      <c r="BB26" s="134">
        <v>-8.7084947722247108</v>
      </c>
      <c r="BC26" s="135">
        <v>-8.8934164773692697</v>
      </c>
      <c r="BD26" s="125"/>
      <c r="BE26" s="136">
        <v>-2.7636150006523801</v>
      </c>
      <c r="BF26" s="75"/>
      <c r="BG26" s="76"/>
      <c r="BH26" s="76"/>
      <c r="BI26" s="76"/>
      <c r="BJ26" s="76"/>
      <c r="BK26" s="76"/>
      <c r="BL26" s="76"/>
      <c r="BM26" s="76"/>
      <c r="BN26" s="76"/>
      <c r="BO26" s="76"/>
      <c r="BP26" s="76"/>
      <c r="BQ26" s="76"/>
      <c r="BR26" s="76"/>
    </row>
    <row r="27" spans="1:70" x14ac:dyDescent="0.25">
      <c r="A27" s="21" t="s">
        <v>97</v>
      </c>
      <c r="B27" s="117" t="s">
        <v>70</v>
      </c>
      <c r="C27" s="3"/>
      <c r="D27" s="24" t="s">
        <v>16</v>
      </c>
      <c r="E27" s="27" t="s">
        <v>17</v>
      </c>
      <c r="F27" s="3"/>
      <c r="G27" s="192">
        <v>49.333381101883703</v>
      </c>
      <c r="H27" s="187">
        <v>63.507751671055203</v>
      </c>
      <c r="I27" s="187">
        <v>64.536612315171098</v>
      </c>
      <c r="J27" s="187">
        <v>74.833995341300295</v>
      </c>
      <c r="K27" s="187">
        <v>89.443898116264904</v>
      </c>
      <c r="L27" s="193">
        <v>68.331127709135103</v>
      </c>
      <c r="M27" s="187"/>
      <c r="N27" s="194">
        <v>127.816677131861</v>
      </c>
      <c r="O27" s="195">
        <v>134.39639406522099</v>
      </c>
      <c r="P27" s="196">
        <v>131.106535598541</v>
      </c>
      <c r="Q27" s="187"/>
      <c r="R27" s="197">
        <v>86.266958534679802</v>
      </c>
      <c r="S27" s="130"/>
      <c r="T27" s="131">
        <v>10.8627249544059</v>
      </c>
      <c r="U27" s="125">
        <v>15.737864362947001</v>
      </c>
      <c r="V27" s="125">
        <v>1.2072102870885399</v>
      </c>
      <c r="W27" s="125">
        <v>5.9151733233465498</v>
      </c>
      <c r="X27" s="125">
        <v>13.255121639531501</v>
      </c>
      <c r="Y27" s="132">
        <v>9.2359024690120393</v>
      </c>
      <c r="Z27" s="125"/>
      <c r="AA27" s="133">
        <v>6.1402135383532199</v>
      </c>
      <c r="AB27" s="134">
        <v>7.4098865232167297</v>
      </c>
      <c r="AC27" s="135">
        <v>6.7872073544999996</v>
      </c>
      <c r="AD27" s="125"/>
      <c r="AE27" s="136">
        <v>8.1589666410292505</v>
      </c>
      <c r="AF27" s="75"/>
      <c r="AG27" s="192">
        <v>50.469327147052802</v>
      </c>
      <c r="AH27" s="187">
        <v>62.357610770710899</v>
      </c>
      <c r="AI27" s="187">
        <v>66.344675030382803</v>
      </c>
      <c r="AJ27" s="187">
        <v>69.9835404851124</v>
      </c>
      <c r="AK27" s="187">
        <v>74.0574274610087</v>
      </c>
      <c r="AL27" s="193">
        <v>64.642516178853498</v>
      </c>
      <c r="AM27" s="187"/>
      <c r="AN27" s="194">
        <v>106.232943715819</v>
      </c>
      <c r="AO27" s="195">
        <v>112.118805701843</v>
      </c>
      <c r="AP27" s="196">
        <v>109.175874708831</v>
      </c>
      <c r="AQ27" s="187"/>
      <c r="AR27" s="197">
        <v>77.366332901704297</v>
      </c>
      <c r="AS27" s="130"/>
      <c r="AT27" s="131">
        <v>3.8893433047713599</v>
      </c>
      <c r="AU27" s="125">
        <v>6.0348182199204903</v>
      </c>
      <c r="AV27" s="125">
        <v>4.2533943129152201</v>
      </c>
      <c r="AW27" s="125">
        <v>5.10629416002336</v>
      </c>
      <c r="AX27" s="125">
        <v>1.6518652322943701</v>
      </c>
      <c r="AY27" s="132">
        <v>4.1063077100138301</v>
      </c>
      <c r="AZ27" s="125"/>
      <c r="BA27" s="133">
        <v>1.77425682431011</v>
      </c>
      <c r="BB27" s="134">
        <v>3.44779266376622</v>
      </c>
      <c r="BC27" s="135">
        <v>2.6267603740190402</v>
      </c>
      <c r="BD27" s="125"/>
      <c r="BE27" s="136">
        <v>3.50467032537111</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92">
        <v>51.876603226391097</v>
      </c>
      <c r="H28" s="187">
        <v>67.3890882726119</v>
      </c>
      <c r="I28" s="187">
        <v>81.234328439369193</v>
      </c>
      <c r="J28" s="187">
        <v>84.166702918252597</v>
      </c>
      <c r="K28" s="187">
        <v>87.116760920790199</v>
      </c>
      <c r="L28" s="193">
        <v>74.356696755483</v>
      </c>
      <c r="M28" s="187"/>
      <c r="N28" s="194">
        <v>90.656846112017405</v>
      </c>
      <c r="O28" s="195">
        <v>107.799369222403</v>
      </c>
      <c r="P28" s="196">
        <v>99.228107667210395</v>
      </c>
      <c r="Q28" s="187"/>
      <c r="R28" s="197">
        <v>81.462814158833694</v>
      </c>
      <c r="S28" s="130"/>
      <c r="T28" s="131">
        <v>18.3608588123159</v>
      </c>
      <c r="U28" s="125">
        <v>20.529926799294799</v>
      </c>
      <c r="V28" s="125">
        <v>20.097065603631801</v>
      </c>
      <c r="W28" s="125">
        <v>16.794574871431902</v>
      </c>
      <c r="X28" s="125">
        <v>34.1383506658103</v>
      </c>
      <c r="Y28" s="132">
        <v>22.140604709706601</v>
      </c>
      <c r="Z28" s="125"/>
      <c r="AA28" s="133">
        <v>-11.303678723398299</v>
      </c>
      <c r="AB28" s="134">
        <v>-1.3241584203054799</v>
      </c>
      <c r="AC28" s="135">
        <v>-6.1478991649229897</v>
      </c>
      <c r="AD28" s="125"/>
      <c r="AE28" s="136">
        <v>10.5445423402419</v>
      </c>
      <c r="AF28" s="75"/>
      <c r="AG28" s="192">
        <v>48.527175548305202</v>
      </c>
      <c r="AH28" s="187">
        <v>67.187763730288196</v>
      </c>
      <c r="AI28" s="187">
        <v>76.221361700199296</v>
      </c>
      <c r="AJ28" s="187">
        <v>78.007237629146204</v>
      </c>
      <c r="AK28" s="187">
        <v>76.066461845205694</v>
      </c>
      <c r="AL28" s="193">
        <v>69.2020000906289</v>
      </c>
      <c r="AM28" s="187"/>
      <c r="AN28" s="194">
        <v>108.706228022475</v>
      </c>
      <c r="AO28" s="195">
        <v>117.98094163494601</v>
      </c>
      <c r="AP28" s="196">
        <v>113.343584828711</v>
      </c>
      <c r="AQ28" s="187"/>
      <c r="AR28" s="197">
        <v>81.8138814443667</v>
      </c>
      <c r="AS28" s="130"/>
      <c r="AT28" s="131">
        <v>9.5350422271005097</v>
      </c>
      <c r="AU28" s="125">
        <v>19.219466784921998</v>
      </c>
      <c r="AV28" s="125">
        <v>19.3065907363411</v>
      </c>
      <c r="AW28" s="125">
        <v>12.260139882860599</v>
      </c>
      <c r="AX28" s="125">
        <v>1.9123006471331601</v>
      </c>
      <c r="AY28" s="132">
        <v>12.0958733502792</v>
      </c>
      <c r="AZ28" s="125"/>
      <c r="BA28" s="133">
        <v>15.428313958261199</v>
      </c>
      <c r="BB28" s="134">
        <v>17.079203495332099</v>
      </c>
      <c r="BC28" s="135">
        <v>16.295596150430999</v>
      </c>
      <c r="BD28" s="125"/>
      <c r="BE28" s="136">
        <v>13.7621198193601</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92">
        <v>79.412643651529095</v>
      </c>
      <c r="H29" s="187">
        <v>101.541450417052</v>
      </c>
      <c r="I29" s="187">
        <v>97.232131603336398</v>
      </c>
      <c r="J29" s="187">
        <v>105.779881835032</v>
      </c>
      <c r="K29" s="187">
        <v>195.67679564411401</v>
      </c>
      <c r="L29" s="193">
        <v>115.92858063021301</v>
      </c>
      <c r="M29" s="187"/>
      <c r="N29" s="194">
        <v>275.54803521779399</v>
      </c>
      <c r="O29" s="195">
        <v>305.68372335495798</v>
      </c>
      <c r="P29" s="196">
        <v>290.61587928637601</v>
      </c>
      <c r="Q29" s="187"/>
      <c r="R29" s="197">
        <v>165.83923738911599</v>
      </c>
      <c r="S29" s="130"/>
      <c r="T29" s="131">
        <v>10.974649871578499</v>
      </c>
      <c r="U29" s="125">
        <v>23.5485640183411</v>
      </c>
      <c r="V29" s="125">
        <v>24.371390584788902</v>
      </c>
      <c r="W29" s="125">
        <v>14.517052260465301</v>
      </c>
      <c r="X29" s="125">
        <v>48.873893675233198</v>
      </c>
      <c r="Y29" s="132">
        <v>27.188873057754702</v>
      </c>
      <c r="Z29" s="125"/>
      <c r="AA29" s="133">
        <v>1.44276959066167</v>
      </c>
      <c r="AB29" s="134">
        <v>1.67365145446151</v>
      </c>
      <c r="AC29" s="135">
        <v>1.5640650244602301</v>
      </c>
      <c r="AD29" s="125"/>
      <c r="AE29" s="136">
        <v>12.9239156625507</v>
      </c>
      <c r="AF29" s="75"/>
      <c r="AG29" s="192">
        <v>69.059570203892406</v>
      </c>
      <c r="AH29" s="187">
        <v>91.109439295644094</v>
      </c>
      <c r="AI29" s="187">
        <v>100.929501274328</v>
      </c>
      <c r="AJ29" s="187">
        <v>110.899574258572</v>
      </c>
      <c r="AK29" s="187">
        <v>149.877425857275</v>
      </c>
      <c r="AL29" s="193">
        <v>104.375102177942</v>
      </c>
      <c r="AM29" s="187"/>
      <c r="AN29" s="194">
        <v>229.77802015755299</v>
      </c>
      <c r="AO29" s="195">
        <v>221.14234823910999</v>
      </c>
      <c r="AP29" s="196">
        <v>225.46018419833101</v>
      </c>
      <c r="AQ29" s="187"/>
      <c r="AR29" s="197">
        <v>138.97083989805299</v>
      </c>
      <c r="AS29" s="130"/>
      <c r="AT29" s="131">
        <v>-1.4036112936991301</v>
      </c>
      <c r="AU29" s="125">
        <v>11.6620398839232</v>
      </c>
      <c r="AV29" s="125">
        <v>20.609742110803801</v>
      </c>
      <c r="AW29" s="125">
        <v>19.4596423194224</v>
      </c>
      <c r="AX29" s="125">
        <v>27.678248443176798</v>
      </c>
      <c r="AY29" s="132">
        <v>17.133128513457901</v>
      </c>
      <c r="AZ29" s="125"/>
      <c r="BA29" s="133">
        <v>6.6858366133053497</v>
      </c>
      <c r="BB29" s="134">
        <v>-2.2873065706835098</v>
      </c>
      <c r="BC29" s="135">
        <v>2.0881333350903502</v>
      </c>
      <c r="BD29" s="125"/>
      <c r="BE29" s="136">
        <v>9.6432169441436209</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92">
        <v>44.523229120142901</v>
      </c>
      <c r="H30" s="187">
        <v>59.015054339735002</v>
      </c>
      <c r="I30" s="187">
        <v>65.288045258299803</v>
      </c>
      <c r="J30" s="187">
        <v>66.710125055828399</v>
      </c>
      <c r="K30" s="187">
        <v>80.649108232841996</v>
      </c>
      <c r="L30" s="193">
        <v>63.2371124013696</v>
      </c>
      <c r="M30" s="187"/>
      <c r="N30" s="194">
        <v>129.942593419681</v>
      </c>
      <c r="O30" s="195">
        <v>134.98072502605299</v>
      </c>
      <c r="P30" s="196">
        <v>132.46165922286701</v>
      </c>
      <c r="Q30" s="187"/>
      <c r="R30" s="197">
        <v>83.015554350368902</v>
      </c>
      <c r="S30" s="130"/>
      <c r="T30" s="131">
        <v>11.576359389993</v>
      </c>
      <c r="U30" s="125">
        <v>7.8824740929645403</v>
      </c>
      <c r="V30" s="125">
        <v>6.9623989747785</v>
      </c>
      <c r="W30" s="125">
        <v>1.4082128852916</v>
      </c>
      <c r="X30" s="125">
        <v>0.381420193967832</v>
      </c>
      <c r="Y30" s="132">
        <v>4.7764316396583997</v>
      </c>
      <c r="Z30" s="125"/>
      <c r="AA30" s="133">
        <v>18.223004370924102</v>
      </c>
      <c r="AB30" s="134">
        <v>18.588042467608901</v>
      </c>
      <c r="AC30" s="135">
        <v>18.408713187593101</v>
      </c>
      <c r="AD30" s="125"/>
      <c r="AE30" s="136">
        <v>10.580409590470399</v>
      </c>
      <c r="AF30" s="75"/>
      <c r="AG30" s="192">
        <v>47.016188774750603</v>
      </c>
      <c r="AH30" s="187">
        <v>60.295694878665998</v>
      </c>
      <c r="AI30" s="187">
        <v>70.902735224058304</v>
      </c>
      <c r="AJ30" s="187">
        <v>72.861816287032894</v>
      </c>
      <c r="AK30" s="187">
        <v>89.897579648652595</v>
      </c>
      <c r="AL30" s="193">
        <v>68.194802962632096</v>
      </c>
      <c r="AM30" s="187"/>
      <c r="AN30" s="194">
        <v>130.696481316063</v>
      </c>
      <c r="AO30" s="195">
        <v>137.43504615155501</v>
      </c>
      <c r="AP30" s="196">
        <v>134.06576373380901</v>
      </c>
      <c r="AQ30" s="187"/>
      <c r="AR30" s="197">
        <v>87.015077468682804</v>
      </c>
      <c r="AS30" s="130"/>
      <c r="AT30" s="131">
        <v>1.1595795548610399</v>
      </c>
      <c r="AU30" s="125">
        <v>0.998611551652685</v>
      </c>
      <c r="AV30" s="125">
        <v>4.7190077554369001</v>
      </c>
      <c r="AW30" s="125">
        <v>-0.536391932418671</v>
      </c>
      <c r="AX30" s="125">
        <v>-3.0878195910762898</v>
      </c>
      <c r="AY30" s="132">
        <v>0.31567472390742601</v>
      </c>
      <c r="AZ30" s="125"/>
      <c r="BA30" s="133">
        <v>-6.5503670099912803</v>
      </c>
      <c r="BB30" s="134">
        <v>-6.4140685073905699</v>
      </c>
      <c r="BC30" s="135">
        <v>-6.48055469334526</v>
      </c>
      <c r="BD30" s="125"/>
      <c r="BE30" s="136">
        <v>-2.7939968662006001</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92">
        <v>43.3643176134333</v>
      </c>
      <c r="H31" s="187">
        <v>51.906187924258603</v>
      </c>
      <c r="I31" s="187">
        <v>53.709533762057802</v>
      </c>
      <c r="J31" s="187">
        <v>60.441559485530497</v>
      </c>
      <c r="K31" s="187">
        <v>71.014138978206503</v>
      </c>
      <c r="L31" s="193">
        <v>56.087147552697303</v>
      </c>
      <c r="M31" s="187"/>
      <c r="N31" s="194">
        <v>134.17391925687701</v>
      </c>
      <c r="O31" s="195">
        <v>160.53860128617299</v>
      </c>
      <c r="P31" s="196">
        <v>147.356260271525</v>
      </c>
      <c r="Q31" s="187"/>
      <c r="R31" s="197">
        <v>82.164036900933993</v>
      </c>
      <c r="S31" s="130"/>
      <c r="T31" s="131">
        <v>-6.0831285718008603</v>
      </c>
      <c r="U31" s="125">
        <v>-11.421781539169601</v>
      </c>
      <c r="V31" s="125">
        <v>-19.381677560237499</v>
      </c>
      <c r="W31" s="125">
        <v>-15.233774297904199</v>
      </c>
      <c r="X31" s="125">
        <v>-11.7208268408612</v>
      </c>
      <c r="Y31" s="132">
        <v>-13.2156361754835</v>
      </c>
      <c r="Z31" s="125"/>
      <c r="AA31" s="133">
        <v>-7.1904277301337904</v>
      </c>
      <c r="AB31" s="134">
        <v>5.3473652241642</v>
      </c>
      <c r="AC31" s="135">
        <v>-0.75643350776113105</v>
      </c>
      <c r="AD31" s="125"/>
      <c r="AE31" s="136">
        <v>-7.2490630068982602</v>
      </c>
      <c r="AF31" s="75"/>
      <c r="AG31" s="192">
        <v>42.400225973561902</v>
      </c>
      <c r="AH31" s="187">
        <v>52.961060646659497</v>
      </c>
      <c r="AI31" s="187">
        <v>55.683070292961702</v>
      </c>
      <c r="AJ31" s="187">
        <v>56.282254376563003</v>
      </c>
      <c r="AK31" s="187">
        <v>62.062377188281502</v>
      </c>
      <c r="AL31" s="193">
        <v>53.877797695605501</v>
      </c>
      <c r="AM31" s="187"/>
      <c r="AN31" s="194">
        <v>129.79188460164301</v>
      </c>
      <c r="AO31" s="195">
        <v>139.742538406573</v>
      </c>
      <c r="AP31" s="196">
        <v>134.76721150410799</v>
      </c>
      <c r="AQ31" s="187"/>
      <c r="AR31" s="197">
        <v>76.989058783749201</v>
      </c>
      <c r="AS31" s="130"/>
      <c r="AT31" s="131">
        <v>-0.90280193094234196</v>
      </c>
      <c r="AU31" s="125">
        <v>0.27067576110476199</v>
      </c>
      <c r="AV31" s="125">
        <v>-2.6993520952164598</v>
      </c>
      <c r="AW31" s="125">
        <v>-7.9119157131055298</v>
      </c>
      <c r="AX31" s="125">
        <v>-9.1389233713889997</v>
      </c>
      <c r="AY31" s="132">
        <v>-4.5582892246444597</v>
      </c>
      <c r="AZ31" s="125"/>
      <c r="BA31" s="133">
        <v>0.763516412840479</v>
      </c>
      <c r="BB31" s="134">
        <v>2.89736106695957</v>
      </c>
      <c r="BC31" s="135">
        <v>1.85680521484815</v>
      </c>
      <c r="BD31" s="125"/>
      <c r="BE31" s="136">
        <v>-1.46761552756198</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92">
        <v>42.817595251771003</v>
      </c>
      <c r="H32" s="187">
        <v>52.679816197587499</v>
      </c>
      <c r="I32" s="187">
        <v>54.846073138043202</v>
      </c>
      <c r="J32" s="187">
        <v>58.918261535515903</v>
      </c>
      <c r="K32" s="187">
        <v>68.3764828642542</v>
      </c>
      <c r="L32" s="193">
        <v>55.527645797434403</v>
      </c>
      <c r="M32" s="187"/>
      <c r="N32" s="194">
        <v>92.792879571127699</v>
      </c>
      <c r="O32" s="195">
        <v>103.339996170783</v>
      </c>
      <c r="P32" s="196">
        <v>98.066437870955298</v>
      </c>
      <c r="Q32" s="187"/>
      <c r="R32" s="197">
        <v>67.681586389868897</v>
      </c>
      <c r="S32" s="130"/>
      <c r="T32" s="131">
        <v>15.2200284309281</v>
      </c>
      <c r="U32" s="125">
        <v>10.871836980991599</v>
      </c>
      <c r="V32" s="125">
        <v>2.9648637864681202</v>
      </c>
      <c r="W32" s="125">
        <v>8.1916983551806197</v>
      </c>
      <c r="X32" s="125">
        <v>17.8512105938748</v>
      </c>
      <c r="Y32" s="132">
        <v>10.8694097450683</v>
      </c>
      <c r="Z32" s="125"/>
      <c r="AA32" s="133">
        <v>5.1656128986253798</v>
      </c>
      <c r="AB32" s="134">
        <v>3.3038388154069001</v>
      </c>
      <c r="AC32" s="135">
        <v>4.1763816334186403</v>
      </c>
      <c r="AD32" s="125"/>
      <c r="AE32" s="136">
        <v>7.99699673521914</v>
      </c>
      <c r="AF32" s="75"/>
      <c r="AG32" s="192">
        <v>41.155078977598997</v>
      </c>
      <c r="AH32" s="187">
        <v>55.865698832088803</v>
      </c>
      <c r="AI32" s="187">
        <v>59.206386176526898</v>
      </c>
      <c r="AJ32" s="187">
        <v>60.504724296381298</v>
      </c>
      <c r="AK32" s="187">
        <v>62.355729465824197</v>
      </c>
      <c r="AL32" s="193">
        <v>55.817523549683997</v>
      </c>
      <c r="AM32" s="187"/>
      <c r="AN32" s="194">
        <v>130.50843959410301</v>
      </c>
      <c r="AO32" s="195">
        <v>141.98498803369699</v>
      </c>
      <c r="AP32" s="196">
        <v>136.24671381389999</v>
      </c>
      <c r="AQ32" s="187"/>
      <c r="AR32" s="197">
        <v>78.797292196602896</v>
      </c>
      <c r="AS32" s="130"/>
      <c r="AT32" s="131">
        <v>5.4888473306686096</v>
      </c>
      <c r="AU32" s="125">
        <v>8.7159266504583908</v>
      </c>
      <c r="AV32" s="125">
        <v>-3.25374789835565</v>
      </c>
      <c r="AW32" s="125">
        <v>-11.026283855223101</v>
      </c>
      <c r="AX32" s="125">
        <v>-31.1144105229729</v>
      </c>
      <c r="AY32" s="132">
        <v>-10.0070870959544</v>
      </c>
      <c r="AZ32" s="125"/>
      <c r="BA32" s="133">
        <v>5.3349654542336804</v>
      </c>
      <c r="BB32" s="134">
        <v>15.848993330818001</v>
      </c>
      <c r="BC32" s="135">
        <v>10.563437494480899</v>
      </c>
      <c r="BD32" s="125"/>
      <c r="BE32" s="136">
        <v>-0.89827491778236901</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92">
        <v>49.585784248841797</v>
      </c>
      <c r="H33" s="187">
        <v>70.194189278623398</v>
      </c>
      <c r="I33" s="187">
        <v>77.690006618133594</v>
      </c>
      <c r="J33" s="187">
        <v>91.235744540039704</v>
      </c>
      <c r="K33" s="187">
        <v>113.82414626075401</v>
      </c>
      <c r="L33" s="193">
        <v>80.505974189278604</v>
      </c>
      <c r="M33" s="187"/>
      <c r="N33" s="194">
        <v>136.899348113831</v>
      </c>
      <c r="O33" s="195">
        <v>139.72269688947699</v>
      </c>
      <c r="P33" s="196">
        <v>138.31102250165401</v>
      </c>
      <c r="Q33" s="187"/>
      <c r="R33" s="197">
        <v>97.021702278528807</v>
      </c>
      <c r="S33" s="130"/>
      <c r="T33" s="131">
        <v>-4.80184689869749</v>
      </c>
      <c r="U33" s="125">
        <v>25.847081995655099</v>
      </c>
      <c r="V33" s="125">
        <v>13.5645810419533</v>
      </c>
      <c r="W33" s="125">
        <v>11.784785540682099</v>
      </c>
      <c r="X33" s="125">
        <v>31.332997333701702</v>
      </c>
      <c r="Y33" s="132">
        <v>16.824190259152001</v>
      </c>
      <c r="Z33" s="125"/>
      <c r="AA33" s="133">
        <v>-9.69681577780268</v>
      </c>
      <c r="AB33" s="134">
        <v>0.83612359013798998</v>
      </c>
      <c r="AC33" s="135">
        <v>-4.6669413679316802</v>
      </c>
      <c r="AD33" s="125"/>
      <c r="AE33" s="136">
        <v>6.9995311739763704</v>
      </c>
      <c r="AF33" s="75"/>
      <c r="AG33" s="192">
        <v>45.746530443414898</v>
      </c>
      <c r="AH33" s="187">
        <v>63.812582726671003</v>
      </c>
      <c r="AI33" s="187">
        <v>72.344272832561202</v>
      </c>
      <c r="AJ33" s="187">
        <v>77.042991396426203</v>
      </c>
      <c r="AK33" s="187">
        <v>85.856379053606801</v>
      </c>
      <c r="AL33" s="193">
        <v>68.960551290536003</v>
      </c>
      <c r="AM33" s="187"/>
      <c r="AN33" s="194">
        <v>105.871839013898</v>
      </c>
      <c r="AO33" s="195">
        <v>111.73814278623399</v>
      </c>
      <c r="AP33" s="196">
        <v>108.804990900066</v>
      </c>
      <c r="AQ33" s="187"/>
      <c r="AR33" s="197">
        <v>80.344676893258907</v>
      </c>
      <c r="AS33" s="130"/>
      <c r="AT33" s="131">
        <v>-1.2463163452567401</v>
      </c>
      <c r="AU33" s="125">
        <v>0.92814541060531597</v>
      </c>
      <c r="AV33" s="125">
        <v>1.3206442155077101</v>
      </c>
      <c r="AW33" s="125">
        <v>1.95275393267037</v>
      </c>
      <c r="AX33" s="125">
        <v>1.56325549691396</v>
      </c>
      <c r="AY33" s="132">
        <v>1.09941297544687</v>
      </c>
      <c r="AZ33" s="125"/>
      <c r="BA33" s="133">
        <v>-13.238167493821001</v>
      </c>
      <c r="BB33" s="134">
        <v>-9.6207752866189296</v>
      </c>
      <c r="BC33" s="135">
        <v>-11.4176415941487</v>
      </c>
      <c r="BD33" s="125"/>
      <c r="BE33" s="136">
        <v>-4.1415257607829501</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92">
        <v>50.982628495520899</v>
      </c>
      <c r="H34" s="187">
        <v>67.875858510167205</v>
      </c>
      <c r="I34" s="187">
        <v>76.067723696311106</v>
      </c>
      <c r="J34" s="187">
        <v>77.227639905991296</v>
      </c>
      <c r="K34" s="187">
        <v>89.155166729111997</v>
      </c>
      <c r="L34" s="193">
        <v>72.261803467420506</v>
      </c>
      <c r="M34" s="187"/>
      <c r="N34" s="194">
        <v>121.351547396028</v>
      </c>
      <c r="O34" s="195">
        <v>133.807105487244</v>
      </c>
      <c r="P34" s="196">
        <v>127.579326441636</v>
      </c>
      <c r="Q34" s="187"/>
      <c r="R34" s="197">
        <v>88.066810031482106</v>
      </c>
      <c r="S34" s="130"/>
      <c r="T34" s="131">
        <v>-2.17815779051395</v>
      </c>
      <c r="U34" s="125">
        <v>3.5908907001221899</v>
      </c>
      <c r="V34" s="125">
        <v>11.0913318050422</v>
      </c>
      <c r="W34" s="125">
        <v>4.62780094799224</v>
      </c>
      <c r="X34" s="125">
        <v>15.014489215870899</v>
      </c>
      <c r="Y34" s="132">
        <v>7.0728545005327597</v>
      </c>
      <c r="Z34" s="125"/>
      <c r="AA34" s="133">
        <v>-8.1865806811264505</v>
      </c>
      <c r="AB34" s="134">
        <v>-8.0549815529838504</v>
      </c>
      <c r="AC34" s="135">
        <v>-8.1176161262135498</v>
      </c>
      <c r="AD34" s="125"/>
      <c r="AE34" s="136">
        <v>0.21524483079412299</v>
      </c>
      <c r="AF34" s="75"/>
      <c r="AG34" s="192">
        <v>51.2232472155046</v>
      </c>
      <c r="AH34" s="187">
        <v>70.443289280970006</v>
      </c>
      <c r="AI34" s="187">
        <v>80.128447409652907</v>
      </c>
      <c r="AJ34" s="187">
        <v>81.141877192683594</v>
      </c>
      <c r="AK34" s="187">
        <v>81.897199751353895</v>
      </c>
      <c r="AL34" s="193">
        <v>72.966812170032995</v>
      </c>
      <c r="AM34" s="187"/>
      <c r="AN34" s="194">
        <v>107.580855785278</v>
      </c>
      <c r="AO34" s="195">
        <v>112.20371615177601</v>
      </c>
      <c r="AP34" s="196">
        <v>109.89228596852701</v>
      </c>
      <c r="AQ34" s="187"/>
      <c r="AR34" s="197">
        <v>83.516947541031399</v>
      </c>
      <c r="AS34" s="130"/>
      <c r="AT34" s="131">
        <v>-1.8497063319448499</v>
      </c>
      <c r="AU34" s="125">
        <v>2.73136950310395</v>
      </c>
      <c r="AV34" s="125">
        <v>6.0753696479646999</v>
      </c>
      <c r="AW34" s="125">
        <v>5.4030669511472498</v>
      </c>
      <c r="AX34" s="125">
        <v>7.4686338007638096</v>
      </c>
      <c r="AY34" s="132">
        <v>4.3915303152920302</v>
      </c>
      <c r="AZ34" s="125"/>
      <c r="BA34" s="133">
        <v>-1.1315750061957801</v>
      </c>
      <c r="BB34" s="134">
        <v>-3.80075053543024</v>
      </c>
      <c r="BC34" s="135">
        <v>-2.5124822283081398</v>
      </c>
      <c r="BD34" s="125"/>
      <c r="BE34" s="136">
        <v>1.6842647320449999</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92">
        <v>54.1258217270194</v>
      </c>
      <c r="H35" s="187">
        <v>68.468226555246005</v>
      </c>
      <c r="I35" s="187">
        <v>67.694818941504096</v>
      </c>
      <c r="J35" s="187">
        <v>64.209220055710304</v>
      </c>
      <c r="K35" s="187">
        <v>70.607038068709301</v>
      </c>
      <c r="L35" s="193">
        <v>65.021025069637801</v>
      </c>
      <c r="M35" s="187"/>
      <c r="N35" s="194">
        <v>113.224419684308</v>
      </c>
      <c r="O35" s="195">
        <v>124.624466109563</v>
      </c>
      <c r="P35" s="196">
        <v>118.92444289693501</v>
      </c>
      <c r="Q35" s="187"/>
      <c r="R35" s="197">
        <v>80.422001591723003</v>
      </c>
      <c r="S35" s="130"/>
      <c r="T35" s="131">
        <v>34.4518217943682</v>
      </c>
      <c r="U35" s="125">
        <v>17.7455657961128</v>
      </c>
      <c r="V35" s="125">
        <v>14.667667797867299</v>
      </c>
      <c r="W35" s="125">
        <v>-6.0559159779576897</v>
      </c>
      <c r="X35" s="125">
        <v>4.4552539177701602</v>
      </c>
      <c r="Y35" s="132">
        <v>10.811601154441499</v>
      </c>
      <c r="Z35" s="125"/>
      <c r="AA35" s="133">
        <v>-3.8581408370574199</v>
      </c>
      <c r="AB35" s="134">
        <v>-9.9069525611236706</v>
      </c>
      <c r="AC35" s="135">
        <v>-7.12535894382395</v>
      </c>
      <c r="AD35" s="125"/>
      <c r="AE35" s="136">
        <v>2.45173695067465</v>
      </c>
      <c r="AF35" s="75"/>
      <c r="AG35" s="192">
        <v>54.9718175487465</v>
      </c>
      <c r="AH35" s="187">
        <v>69.029057567316599</v>
      </c>
      <c r="AI35" s="187">
        <v>72.748331012070494</v>
      </c>
      <c r="AJ35" s="187">
        <v>68.342917827297995</v>
      </c>
      <c r="AK35" s="187">
        <v>70.038131383472603</v>
      </c>
      <c r="AL35" s="193">
        <v>67.026051067780799</v>
      </c>
      <c r="AM35" s="187"/>
      <c r="AN35" s="194">
        <v>105.515733519034</v>
      </c>
      <c r="AO35" s="195">
        <v>115.41821727019401</v>
      </c>
      <c r="AP35" s="196">
        <v>110.466975394614</v>
      </c>
      <c r="AQ35" s="187"/>
      <c r="AR35" s="197">
        <v>79.437743732590505</v>
      </c>
      <c r="AS35" s="130"/>
      <c r="AT35" s="131">
        <v>8.8687607822985495</v>
      </c>
      <c r="AU35" s="125">
        <v>1.72750248847849</v>
      </c>
      <c r="AV35" s="125">
        <v>-1.8921368190425001</v>
      </c>
      <c r="AW35" s="125">
        <v>-9.0126581621286395</v>
      </c>
      <c r="AX35" s="125">
        <v>0.69237207006931201</v>
      </c>
      <c r="AY35" s="132">
        <v>-0.60524291611542502</v>
      </c>
      <c r="AZ35" s="125"/>
      <c r="BA35" s="133">
        <v>3.8663821442104198</v>
      </c>
      <c r="BB35" s="134">
        <v>1.0055792382861799</v>
      </c>
      <c r="BC35" s="135">
        <v>2.3519473194254901</v>
      </c>
      <c r="BD35" s="125"/>
      <c r="BE35" s="136">
        <v>0.54900325291888097</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92">
        <v>47.067394317394303</v>
      </c>
      <c r="H36" s="187">
        <v>57.513402633402599</v>
      </c>
      <c r="I36" s="187">
        <v>58.2470824670824</v>
      </c>
      <c r="J36" s="187">
        <v>63.379230769230702</v>
      </c>
      <c r="K36" s="187">
        <v>84.404255024254994</v>
      </c>
      <c r="L36" s="193">
        <v>62.122273042273001</v>
      </c>
      <c r="M36" s="187"/>
      <c r="N36" s="194">
        <v>131.01239778239699</v>
      </c>
      <c r="O36" s="195">
        <v>136.15394317394299</v>
      </c>
      <c r="P36" s="196">
        <v>133.58317047816999</v>
      </c>
      <c r="Q36" s="187"/>
      <c r="R36" s="197">
        <v>82.539672309672298</v>
      </c>
      <c r="S36" s="130"/>
      <c r="T36" s="131">
        <v>24.426924320576099</v>
      </c>
      <c r="U36" s="125">
        <v>23.379925480117699</v>
      </c>
      <c r="V36" s="125">
        <v>4.9352589193772696</v>
      </c>
      <c r="W36" s="125">
        <v>0.93711157862393601</v>
      </c>
      <c r="X36" s="125">
        <v>20.2836036410785</v>
      </c>
      <c r="Y36" s="132">
        <v>13.8138671845589</v>
      </c>
      <c r="Z36" s="125"/>
      <c r="AA36" s="133">
        <v>0.46611167261923098</v>
      </c>
      <c r="AB36" s="134">
        <v>2.1516776894593201</v>
      </c>
      <c r="AC36" s="135">
        <v>1.3181042264374701</v>
      </c>
      <c r="AD36" s="125"/>
      <c r="AE36" s="136">
        <v>7.6733505428189099</v>
      </c>
      <c r="AF36" s="75"/>
      <c r="AG36" s="192">
        <v>50.335599445599399</v>
      </c>
      <c r="AH36" s="187">
        <v>62.204845807345798</v>
      </c>
      <c r="AI36" s="187">
        <v>63.6410741510741</v>
      </c>
      <c r="AJ36" s="187">
        <v>67.695566528066493</v>
      </c>
      <c r="AK36" s="187">
        <v>72.668802841302806</v>
      </c>
      <c r="AL36" s="193">
        <v>63.309177754677698</v>
      </c>
      <c r="AM36" s="187"/>
      <c r="AN36" s="194">
        <v>112.731023908523</v>
      </c>
      <c r="AO36" s="195">
        <v>118.29318260568201</v>
      </c>
      <c r="AP36" s="196">
        <v>115.51210325710301</v>
      </c>
      <c r="AQ36" s="187"/>
      <c r="AR36" s="197">
        <v>78.224299326799297</v>
      </c>
      <c r="AS36" s="130"/>
      <c r="AT36" s="131">
        <v>-7.4055995475978298</v>
      </c>
      <c r="AU36" s="125">
        <v>-1.9516314766271801</v>
      </c>
      <c r="AV36" s="125">
        <v>-7.4024539732548797</v>
      </c>
      <c r="AW36" s="125">
        <v>-3.6010308015554</v>
      </c>
      <c r="AX36" s="125">
        <v>-3.8641980758461099</v>
      </c>
      <c r="AY36" s="132">
        <v>-4.7544580457939096</v>
      </c>
      <c r="AZ36" s="125"/>
      <c r="BA36" s="133">
        <v>-3.0073942232020001</v>
      </c>
      <c r="BB36" s="134">
        <v>-1.05368910815248</v>
      </c>
      <c r="BC36" s="135">
        <v>-2.01675975859738</v>
      </c>
      <c r="BD36" s="125"/>
      <c r="BE36" s="136">
        <v>-3.6182804456071902</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92">
        <v>50.226450112287402</v>
      </c>
      <c r="H37" s="187">
        <v>56.0656015399422</v>
      </c>
      <c r="I37" s="187">
        <v>60.834122821088599</v>
      </c>
      <c r="J37" s="187">
        <v>61.749131911025501</v>
      </c>
      <c r="K37" s="187">
        <v>60.231339963640202</v>
      </c>
      <c r="L37" s="193">
        <v>57.821329269596802</v>
      </c>
      <c r="M37" s="187"/>
      <c r="N37" s="194">
        <v>100.117187733932</v>
      </c>
      <c r="O37" s="195">
        <v>116.568673671265</v>
      </c>
      <c r="P37" s="196">
        <v>108.342930702598</v>
      </c>
      <c r="Q37" s="187"/>
      <c r="R37" s="197">
        <v>72.256072536168702</v>
      </c>
      <c r="S37" s="130"/>
      <c r="T37" s="131">
        <v>8.5502005067805698</v>
      </c>
      <c r="U37" s="125">
        <v>11.6029080545197</v>
      </c>
      <c r="V37" s="125">
        <v>10.2781629727334</v>
      </c>
      <c r="W37" s="125">
        <v>5.0694079203874303</v>
      </c>
      <c r="X37" s="125">
        <v>-5.5475159191946899</v>
      </c>
      <c r="Y37" s="132">
        <v>5.4417775239133404</v>
      </c>
      <c r="Z37" s="125"/>
      <c r="AA37" s="133">
        <v>-4.3807767784518203</v>
      </c>
      <c r="AB37" s="134">
        <v>-2.0743772505489901</v>
      </c>
      <c r="AC37" s="135">
        <v>-3.15369778404862</v>
      </c>
      <c r="AD37" s="125"/>
      <c r="AE37" s="136">
        <v>1.5613428352312699</v>
      </c>
      <c r="AF37" s="75"/>
      <c r="AG37" s="192">
        <v>54.1792399546122</v>
      </c>
      <c r="AH37" s="187">
        <v>64.230738953410693</v>
      </c>
      <c r="AI37" s="187">
        <v>72.644638900013305</v>
      </c>
      <c r="AJ37" s="187">
        <v>71.407579161660607</v>
      </c>
      <c r="AK37" s="187">
        <v>67.179213990121397</v>
      </c>
      <c r="AL37" s="193">
        <v>65.928282191963604</v>
      </c>
      <c r="AM37" s="187"/>
      <c r="AN37" s="194">
        <v>97.799417300760894</v>
      </c>
      <c r="AO37" s="195">
        <v>107.83381898277899</v>
      </c>
      <c r="AP37" s="196">
        <v>102.81661814176999</v>
      </c>
      <c r="AQ37" s="187"/>
      <c r="AR37" s="197">
        <v>76.467806749051206</v>
      </c>
      <c r="AS37" s="130"/>
      <c r="AT37" s="131">
        <v>0.314666024291681</v>
      </c>
      <c r="AU37" s="125">
        <v>3.46592101551999</v>
      </c>
      <c r="AV37" s="125">
        <v>6.1850568251159803</v>
      </c>
      <c r="AW37" s="125">
        <v>3.7382174250343598</v>
      </c>
      <c r="AX37" s="125">
        <v>-0.933531664105963</v>
      </c>
      <c r="AY37" s="132">
        <v>2.6463933557770098</v>
      </c>
      <c r="AZ37" s="125"/>
      <c r="BA37" s="133">
        <v>-0.15806492149932599</v>
      </c>
      <c r="BB37" s="134">
        <v>-1.7896304498503</v>
      </c>
      <c r="BC37" s="135">
        <v>-1.02035766537131</v>
      </c>
      <c r="BD37" s="125"/>
      <c r="BE37" s="136">
        <v>1.20312619041822</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92">
        <v>72.036080191501995</v>
      </c>
      <c r="H38" s="187">
        <v>105.144752443646</v>
      </c>
      <c r="I38" s="187">
        <v>126.34413903849899</v>
      </c>
      <c r="J38" s="187">
        <v>129.97501895072801</v>
      </c>
      <c r="K38" s="187">
        <v>107.843229004588</v>
      </c>
      <c r="L38" s="193">
        <v>108.26864392579201</v>
      </c>
      <c r="M38" s="187"/>
      <c r="N38" s="194">
        <v>119.40164572112501</v>
      </c>
      <c r="O38" s="195">
        <v>142.30012208258501</v>
      </c>
      <c r="P38" s="196">
        <v>130.85088390185501</v>
      </c>
      <c r="Q38" s="187"/>
      <c r="R38" s="197">
        <v>114.720712490382</v>
      </c>
      <c r="S38" s="130"/>
      <c r="T38" s="131">
        <v>13.5464702855884</v>
      </c>
      <c r="U38" s="125">
        <v>22.5812930009049</v>
      </c>
      <c r="V38" s="125">
        <v>28.516906398224599</v>
      </c>
      <c r="W38" s="125">
        <v>26.2968434025242</v>
      </c>
      <c r="X38" s="125">
        <v>13.7999758200021</v>
      </c>
      <c r="Y38" s="132">
        <v>21.594216382770799</v>
      </c>
      <c r="Z38" s="125"/>
      <c r="AA38" s="133">
        <v>0.91527625464066198</v>
      </c>
      <c r="AB38" s="134">
        <v>2.0692728069168398</v>
      </c>
      <c r="AC38" s="135">
        <v>1.53950411075841</v>
      </c>
      <c r="AD38" s="125"/>
      <c r="AE38" s="136">
        <v>14.2411140881183</v>
      </c>
      <c r="AF38" s="75"/>
      <c r="AG38" s="192">
        <v>82.724858817075599</v>
      </c>
      <c r="AH38" s="187">
        <v>126.60902972272</v>
      </c>
      <c r="AI38" s="187">
        <v>152.13769299820399</v>
      </c>
      <c r="AJ38" s="187">
        <v>149.90292414721699</v>
      </c>
      <c r="AK38" s="187">
        <v>115.411682325952</v>
      </c>
      <c r="AL38" s="193">
        <v>125.35723760223399</v>
      </c>
      <c r="AM38" s="187"/>
      <c r="AN38" s="194">
        <v>104.650007231198</v>
      </c>
      <c r="AO38" s="195">
        <v>109.10609325753001</v>
      </c>
      <c r="AP38" s="196">
        <v>106.878050244364</v>
      </c>
      <c r="AQ38" s="187"/>
      <c r="AR38" s="197">
        <v>120.0774697857</v>
      </c>
      <c r="AS38" s="130"/>
      <c r="AT38" s="131">
        <v>10.403473374339599</v>
      </c>
      <c r="AU38" s="125">
        <v>17.481906652769499</v>
      </c>
      <c r="AV38" s="125">
        <v>22.766341045609899</v>
      </c>
      <c r="AW38" s="125">
        <v>22.526804626667499</v>
      </c>
      <c r="AX38" s="125">
        <v>12.9748938548585</v>
      </c>
      <c r="AY38" s="132">
        <v>18.011487437935202</v>
      </c>
      <c r="AZ38" s="125"/>
      <c r="BA38" s="133">
        <v>4.0888645969208799</v>
      </c>
      <c r="BB38" s="134">
        <v>1.98667515901109</v>
      </c>
      <c r="BC38" s="135">
        <v>3.0051427917170499</v>
      </c>
      <c r="BD38" s="125"/>
      <c r="BE38" s="136">
        <v>13.795493089095601</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98">
        <v>45.144808787632201</v>
      </c>
      <c r="H39" s="199">
        <v>53.866440647319401</v>
      </c>
      <c r="I39" s="199">
        <v>55.273430973691298</v>
      </c>
      <c r="J39" s="199">
        <v>62.434974233794399</v>
      </c>
      <c r="K39" s="199">
        <v>79.681301871440098</v>
      </c>
      <c r="L39" s="200">
        <v>59.280191302775499</v>
      </c>
      <c r="M39" s="187"/>
      <c r="N39" s="201">
        <v>134.646585299701</v>
      </c>
      <c r="O39" s="202">
        <v>151.68722719464699</v>
      </c>
      <c r="P39" s="203">
        <v>143.16690624717401</v>
      </c>
      <c r="Q39" s="187"/>
      <c r="R39" s="204">
        <v>83.247824144032407</v>
      </c>
      <c r="S39" s="130"/>
      <c r="T39" s="137">
        <v>2.3580038254923399</v>
      </c>
      <c r="U39" s="138">
        <v>-0.76662096499379195</v>
      </c>
      <c r="V39" s="138">
        <v>-9.4204641403004903</v>
      </c>
      <c r="W39" s="138">
        <v>-10.0403708766555</v>
      </c>
      <c r="X39" s="138">
        <v>-5.6460212674282699</v>
      </c>
      <c r="Y39" s="139">
        <v>-5.3824207813214198</v>
      </c>
      <c r="Z39" s="125"/>
      <c r="AA39" s="140">
        <v>-2.00289418341894</v>
      </c>
      <c r="AB39" s="141">
        <v>5.6965835351126</v>
      </c>
      <c r="AC39" s="142">
        <v>1.9306260191564999</v>
      </c>
      <c r="AD39" s="125"/>
      <c r="AE39" s="143">
        <v>-1.92498807827858</v>
      </c>
      <c r="AF39" s="75"/>
      <c r="AG39" s="198">
        <v>43.920044525811399</v>
      </c>
      <c r="AH39" s="199">
        <v>53.508602522375902</v>
      </c>
      <c r="AI39" s="199">
        <v>56.585943178736002</v>
      </c>
      <c r="AJ39" s="199">
        <v>58.297861856974897</v>
      </c>
      <c r="AK39" s="199">
        <v>64.768871937437794</v>
      </c>
      <c r="AL39" s="200">
        <v>55.4162648042672</v>
      </c>
      <c r="AM39" s="187"/>
      <c r="AN39" s="201">
        <v>113.16088848205401</v>
      </c>
      <c r="AO39" s="202">
        <v>121.661925458819</v>
      </c>
      <c r="AP39" s="203">
        <v>117.411406970436</v>
      </c>
      <c r="AQ39" s="187"/>
      <c r="AR39" s="204">
        <v>73.129162566029905</v>
      </c>
      <c r="AS39" s="130"/>
      <c r="AT39" s="137">
        <v>0.62553899663818602</v>
      </c>
      <c r="AU39" s="138">
        <v>0.93786501348616402</v>
      </c>
      <c r="AV39" s="138">
        <v>-0.96123094529978304</v>
      </c>
      <c r="AW39" s="138">
        <v>-5.2169677082775303</v>
      </c>
      <c r="AX39" s="138">
        <v>-9.4377841474757993</v>
      </c>
      <c r="AY39" s="139">
        <v>-3.3950182635915902</v>
      </c>
      <c r="AZ39" s="125"/>
      <c r="BA39" s="140">
        <v>-4.0493037757631702</v>
      </c>
      <c r="BB39" s="141">
        <v>-1.3573233748970801</v>
      </c>
      <c r="BC39" s="142">
        <v>-2.6731913189328198</v>
      </c>
      <c r="BD39" s="125"/>
      <c r="BE39" s="143">
        <v>-3.0652325584053601</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84">
        <v>46.623764411027501</v>
      </c>
      <c r="H40" s="185">
        <v>62.745037593984897</v>
      </c>
      <c r="I40" s="185">
        <v>66.307190476190399</v>
      </c>
      <c r="J40" s="185">
        <v>76.834812030075099</v>
      </c>
      <c r="K40" s="185">
        <v>79.359025062656599</v>
      </c>
      <c r="L40" s="186">
        <v>66.373965914786893</v>
      </c>
      <c r="M40" s="187"/>
      <c r="N40" s="188">
        <v>93.964075187969897</v>
      </c>
      <c r="O40" s="189">
        <v>94.035867167919704</v>
      </c>
      <c r="P40" s="190">
        <v>93.999971177944801</v>
      </c>
      <c r="Q40" s="187"/>
      <c r="R40" s="191">
        <v>74.267110275689205</v>
      </c>
      <c r="S40" s="130"/>
      <c r="T40" s="122">
        <v>8.1080066449391595</v>
      </c>
      <c r="U40" s="123">
        <v>19.834602747909098</v>
      </c>
      <c r="V40" s="123">
        <v>11.864493135910401</v>
      </c>
      <c r="W40" s="123">
        <v>17.698226120137701</v>
      </c>
      <c r="X40" s="123">
        <v>14.5202405253191</v>
      </c>
      <c r="Y40" s="124">
        <v>14.69913868537</v>
      </c>
      <c r="Z40" s="125"/>
      <c r="AA40" s="126">
        <v>7.9042898956943697</v>
      </c>
      <c r="AB40" s="127">
        <v>2.2762631245499199</v>
      </c>
      <c r="AC40" s="128">
        <v>5.0138515653420299</v>
      </c>
      <c r="AD40" s="125"/>
      <c r="AE40" s="129">
        <v>10.9971021257802</v>
      </c>
      <c r="AF40" s="75"/>
      <c r="AG40" s="184">
        <v>54.181758145363403</v>
      </c>
      <c r="AH40" s="185">
        <v>64.781797619047595</v>
      </c>
      <c r="AI40" s="185">
        <v>68.733007518796896</v>
      </c>
      <c r="AJ40" s="185">
        <v>69.291698621553806</v>
      </c>
      <c r="AK40" s="185">
        <v>67.678395989974902</v>
      </c>
      <c r="AL40" s="186">
        <v>64.933331578947303</v>
      </c>
      <c r="AM40" s="187"/>
      <c r="AN40" s="188">
        <v>81.0305238095238</v>
      </c>
      <c r="AO40" s="189">
        <v>85.944859649122805</v>
      </c>
      <c r="AP40" s="190">
        <v>83.487691729323302</v>
      </c>
      <c r="AQ40" s="187"/>
      <c r="AR40" s="191">
        <v>70.234577336197603</v>
      </c>
      <c r="AS40" s="130"/>
      <c r="AT40" s="122">
        <v>7.43368047875662</v>
      </c>
      <c r="AU40" s="123">
        <v>14.2071513896722</v>
      </c>
      <c r="AV40" s="123">
        <v>12.839208467749501</v>
      </c>
      <c r="AW40" s="123">
        <v>9.8782977905718408</v>
      </c>
      <c r="AX40" s="123">
        <v>6.9096209069934202</v>
      </c>
      <c r="AY40" s="124">
        <v>10.267800301605099</v>
      </c>
      <c r="AZ40" s="125"/>
      <c r="BA40" s="126">
        <v>4.5589998929303697</v>
      </c>
      <c r="BB40" s="127">
        <v>5.5949725065688902</v>
      </c>
      <c r="BC40" s="128">
        <v>5.0896796955235599</v>
      </c>
      <c r="BD40" s="125"/>
      <c r="BE40" s="129">
        <v>8.4528838630162397</v>
      </c>
      <c r="BF40" s="75"/>
    </row>
    <row r="41" spans="1:70" x14ac:dyDescent="0.25">
      <c r="A41" s="20" t="s">
        <v>84</v>
      </c>
      <c r="B41" s="3" t="str">
        <f t="shared" si="0"/>
        <v>Southwest Virginia - Blue Ridge Highlands</v>
      </c>
      <c r="C41" s="10"/>
      <c r="D41" s="24" t="s">
        <v>16</v>
      </c>
      <c r="E41" s="27" t="s">
        <v>17</v>
      </c>
      <c r="F41" s="3"/>
      <c r="G41" s="192">
        <v>43.505555129188998</v>
      </c>
      <c r="H41" s="187">
        <v>55.969480685597297</v>
      </c>
      <c r="I41" s="187">
        <v>59.171763878229697</v>
      </c>
      <c r="J41" s="187">
        <v>64.864529291378801</v>
      </c>
      <c r="K41" s="187">
        <v>76.101534919416693</v>
      </c>
      <c r="L41" s="193">
        <v>59.922572780762302</v>
      </c>
      <c r="M41" s="187"/>
      <c r="N41" s="194">
        <v>113.319898951138</v>
      </c>
      <c r="O41" s="195">
        <v>113.524167306216</v>
      </c>
      <c r="P41" s="196">
        <v>113.422033128677</v>
      </c>
      <c r="Q41" s="187"/>
      <c r="R41" s="197">
        <v>75.208132880166602</v>
      </c>
      <c r="S41" s="130"/>
      <c r="T41" s="131">
        <v>12.182655692709901</v>
      </c>
      <c r="U41" s="125">
        <v>5.5852664880203999</v>
      </c>
      <c r="V41" s="125">
        <v>-1.3484577751988001</v>
      </c>
      <c r="W41" s="125">
        <v>3.70809862776844</v>
      </c>
      <c r="X41" s="125">
        <v>11.485861710270701</v>
      </c>
      <c r="Y41" s="132">
        <v>6.0288202073295603</v>
      </c>
      <c r="Z41" s="125"/>
      <c r="AA41" s="133">
        <v>12.6285639279831</v>
      </c>
      <c r="AB41" s="134">
        <v>4.2885821486253501</v>
      </c>
      <c r="AC41" s="135">
        <v>8.29449685451916</v>
      </c>
      <c r="AD41" s="125"/>
      <c r="AE41" s="136">
        <v>6.9933438500451803</v>
      </c>
      <c r="AF41" s="75"/>
      <c r="AG41" s="192">
        <v>46.3200809030442</v>
      </c>
      <c r="AH41" s="187">
        <v>57.850779930928603</v>
      </c>
      <c r="AI41" s="187">
        <v>63.197696981325102</v>
      </c>
      <c r="AJ41" s="187">
        <v>67.220277884369395</v>
      </c>
      <c r="AK41" s="187">
        <v>76.214089920695798</v>
      </c>
      <c r="AL41" s="193">
        <v>62.160585124072597</v>
      </c>
      <c r="AM41" s="187"/>
      <c r="AN41" s="194">
        <v>133.35635008953599</v>
      </c>
      <c r="AO41" s="195">
        <v>138.46781146073101</v>
      </c>
      <c r="AP41" s="196">
        <v>135.912080775134</v>
      </c>
      <c r="AQ41" s="187"/>
      <c r="AR41" s="197">
        <v>83.232441024375902</v>
      </c>
      <c r="AS41" s="130"/>
      <c r="AT41" s="131">
        <v>3.8624771783417802</v>
      </c>
      <c r="AU41" s="125">
        <v>3.1046748664728501</v>
      </c>
      <c r="AV41" s="125">
        <v>-1.38340326110301</v>
      </c>
      <c r="AW41" s="125">
        <v>-4.6087202384508403</v>
      </c>
      <c r="AX41" s="125">
        <v>-18.004305564462399</v>
      </c>
      <c r="AY41" s="132">
        <v>-5.3028828111852198</v>
      </c>
      <c r="AZ41" s="125"/>
      <c r="BA41" s="133">
        <v>1.32845516280042</v>
      </c>
      <c r="BB41" s="134">
        <v>5.3625332470277698</v>
      </c>
      <c r="BC41" s="135">
        <v>3.3440552414811799</v>
      </c>
      <c r="BD41" s="125"/>
      <c r="BE41" s="136">
        <v>-1.456041810951</v>
      </c>
      <c r="BF41" s="75"/>
    </row>
    <row r="42" spans="1:70" x14ac:dyDescent="0.25">
      <c r="A42" s="21" t="s">
        <v>85</v>
      </c>
      <c r="B42" s="3" t="str">
        <f t="shared" si="0"/>
        <v>Southwest Virginia - Heart of Appalachia</v>
      </c>
      <c r="C42" s="3"/>
      <c r="D42" s="24" t="s">
        <v>16</v>
      </c>
      <c r="E42" s="27" t="s">
        <v>17</v>
      </c>
      <c r="F42" s="3"/>
      <c r="G42" s="192">
        <v>36.158374558303798</v>
      </c>
      <c r="H42" s="187">
        <v>53.600452296819697</v>
      </c>
      <c r="I42" s="187">
        <v>57.7315194346289</v>
      </c>
      <c r="J42" s="187">
        <v>62.641024734982302</v>
      </c>
      <c r="K42" s="187">
        <v>61.180445229681901</v>
      </c>
      <c r="L42" s="193">
        <v>54.262363250883297</v>
      </c>
      <c r="M42" s="187"/>
      <c r="N42" s="194">
        <v>84.479943462897495</v>
      </c>
      <c r="O42" s="195">
        <v>86.4118727915194</v>
      </c>
      <c r="P42" s="196">
        <v>85.445908127208398</v>
      </c>
      <c r="Q42" s="187"/>
      <c r="R42" s="197">
        <v>63.171947501261897</v>
      </c>
      <c r="S42" s="130"/>
      <c r="T42" s="131">
        <v>-18.1407012744612</v>
      </c>
      <c r="U42" s="125">
        <v>1.12377317928012</v>
      </c>
      <c r="V42" s="125">
        <v>0.27062848703602599</v>
      </c>
      <c r="W42" s="125">
        <v>4.49054331468143</v>
      </c>
      <c r="X42" s="125">
        <v>-2.4702412570824799</v>
      </c>
      <c r="Y42" s="132">
        <v>-2.2056210809168202</v>
      </c>
      <c r="Z42" s="125"/>
      <c r="AA42" s="133">
        <v>7.5447217140635203</v>
      </c>
      <c r="AB42" s="134">
        <v>13.0506795136093</v>
      </c>
      <c r="AC42" s="135">
        <v>10.2600993249523</v>
      </c>
      <c r="AD42" s="125"/>
      <c r="AE42" s="136">
        <v>2.2623863338397299</v>
      </c>
      <c r="AF42" s="75"/>
      <c r="AG42" s="192">
        <v>36.241593639575903</v>
      </c>
      <c r="AH42" s="187">
        <v>51.5412844522968</v>
      </c>
      <c r="AI42" s="187">
        <v>55.280005300353302</v>
      </c>
      <c r="AJ42" s="187">
        <v>56.827323321554701</v>
      </c>
      <c r="AK42" s="187">
        <v>54.2449293286219</v>
      </c>
      <c r="AL42" s="193">
        <v>50.827027208480501</v>
      </c>
      <c r="AM42" s="187"/>
      <c r="AN42" s="194">
        <v>73.365977031802103</v>
      </c>
      <c r="AO42" s="195">
        <v>74.324141342756107</v>
      </c>
      <c r="AP42" s="196">
        <v>73.845059187279105</v>
      </c>
      <c r="AQ42" s="187"/>
      <c r="AR42" s="197">
        <v>57.403607773851498</v>
      </c>
      <c r="AS42" s="130"/>
      <c r="AT42" s="131">
        <v>-16.832987242361099</v>
      </c>
      <c r="AU42" s="125">
        <v>-8.0477331287033405</v>
      </c>
      <c r="AV42" s="125">
        <v>-8.3354641708172998</v>
      </c>
      <c r="AW42" s="125">
        <v>-7.5140452325743503</v>
      </c>
      <c r="AX42" s="125">
        <v>-13.1682158637639</v>
      </c>
      <c r="AY42" s="132">
        <v>-10.468989221278299</v>
      </c>
      <c r="AZ42" s="125"/>
      <c r="BA42" s="133">
        <v>-5.0943985798468399</v>
      </c>
      <c r="BB42" s="134">
        <v>-2.6318482903950202</v>
      </c>
      <c r="BC42" s="135">
        <v>-3.87090556187733</v>
      </c>
      <c r="BD42" s="125"/>
      <c r="BE42" s="136">
        <v>-8.1518748403517893</v>
      </c>
      <c r="BF42" s="75"/>
    </row>
    <row r="43" spans="1:70" x14ac:dyDescent="0.25">
      <c r="A43" s="22" t="s">
        <v>86</v>
      </c>
      <c r="B43" s="3" t="str">
        <f t="shared" si="0"/>
        <v>Virginia Mountains</v>
      </c>
      <c r="C43" s="3"/>
      <c r="D43" s="25" t="s">
        <v>16</v>
      </c>
      <c r="E43" s="28" t="s">
        <v>17</v>
      </c>
      <c r="F43" s="3"/>
      <c r="G43" s="198">
        <v>55.377842360193704</v>
      </c>
      <c r="H43" s="199">
        <v>68.363578452957498</v>
      </c>
      <c r="I43" s="199">
        <v>76.469379128137305</v>
      </c>
      <c r="J43" s="199">
        <v>88.860755907823204</v>
      </c>
      <c r="K43" s="199">
        <v>93.753751651254902</v>
      </c>
      <c r="L43" s="200">
        <v>76.565061500073298</v>
      </c>
      <c r="M43" s="187"/>
      <c r="N43" s="201">
        <v>104.06617055628899</v>
      </c>
      <c r="O43" s="202">
        <v>124.064889182445</v>
      </c>
      <c r="P43" s="203">
        <v>114.065529869367</v>
      </c>
      <c r="Q43" s="187"/>
      <c r="R43" s="204">
        <v>87.2794810341573</v>
      </c>
      <c r="S43" s="130"/>
      <c r="T43" s="137">
        <v>19.689542652498801</v>
      </c>
      <c r="U43" s="138">
        <v>15.948787038780701</v>
      </c>
      <c r="V43" s="138">
        <v>8.9066916297985497</v>
      </c>
      <c r="W43" s="138">
        <v>21.1739615388456</v>
      </c>
      <c r="X43" s="138">
        <v>36.497918061530903</v>
      </c>
      <c r="Y43" s="139">
        <v>20.589378559835499</v>
      </c>
      <c r="Z43" s="125"/>
      <c r="AA43" s="140">
        <v>-3.5056290357385702</v>
      </c>
      <c r="AB43" s="141">
        <v>9.8674582985699395</v>
      </c>
      <c r="AC43" s="142">
        <v>3.33463704410687</v>
      </c>
      <c r="AD43" s="125"/>
      <c r="AE43" s="143">
        <v>13.5119062481933</v>
      </c>
      <c r="AF43" s="75"/>
      <c r="AG43" s="198">
        <v>49.933134081902203</v>
      </c>
      <c r="AH43" s="199">
        <v>66.724841112578801</v>
      </c>
      <c r="AI43" s="199">
        <v>74.528481946279101</v>
      </c>
      <c r="AJ43" s="199">
        <v>79.515016145603894</v>
      </c>
      <c r="AK43" s="199">
        <v>79.846834360780804</v>
      </c>
      <c r="AL43" s="200">
        <v>70.109661529429005</v>
      </c>
      <c r="AM43" s="187"/>
      <c r="AN43" s="201">
        <v>115.71005100543</v>
      </c>
      <c r="AO43" s="202">
        <v>124.997613019227</v>
      </c>
      <c r="AP43" s="203">
        <v>120.35383201232899</v>
      </c>
      <c r="AQ43" s="187"/>
      <c r="AR43" s="204">
        <v>84.465138810257699</v>
      </c>
      <c r="AS43" s="130"/>
      <c r="AT43" s="137">
        <v>10.8194873276486</v>
      </c>
      <c r="AU43" s="138">
        <v>15.923664933837401</v>
      </c>
      <c r="AV43" s="138">
        <v>15.497215990382299</v>
      </c>
      <c r="AW43" s="138">
        <v>14.686839620499301</v>
      </c>
      <c r="AX43" s="138">
        <v>6.5028069317577399</v>
      </c>
      <c r="AY43" s="139">
        <v>12.5537747568131</v>
      </c>
      <c r="AZ43" s="125"/>
      <c r="BA43" s="140">
        <v>18.6770030167207</v>
      </c>
      <c r="BB43" s="141">
        <v>21.9914671693438</v>
      </c>
      <c r="BC43" s="142">
        <v>20.383880134373701</v>
      </c>
      <c r="BD43" s="125"/>
      <c r="BE43" s="143">
        <v>15.6498043408598</v>
      </c>
      <c r="BF43" s="75"/>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L12" sqref="L12"/>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183" t="str">
        <f>HYPERLINK("http://www.str.com/data-insights/resources/glossary", "For all STR definitions, please visit www.str.com/data-insights/resources/glossary")</f>
        <v>For all STR definitions, please visit www.str.com/data-insights/resources/glossary</v>
      </c>
      <c r="B5" s="183"/>
      <c r="C5" s="183"/>
      <c r="D5" s="183"/>
      <c r="E5" s="183"/>
      <c r="F5" s="183"/>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183" t="str">
        <f>HYPERLINK("http://www.str.com/data-insights/resources/FAQ", "For all STR FAQs, please click here or visit http://www.str.com/data-insights/resources/FAQ")</f>
        <v>For all STR FAQs, please click here or visit http://www.str.com/data-insights/resources/FAQ</v>
      </c>
      <c r="B9" s="183"/>
      <c r="C9" s="183"/>
      <c r="D9" s="183"/>
      <c r="E9" s="183"/>
      <c r="F9" s="183"/>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183" t="str">
        <f>HYPERLINK("http://www.str.com/contact", "For additional support, please contact your regional office")</f>
        <v>For additional support, please contact your regional office</v>
      </c>
      <c r="B12" s="183"/>
      <c r="C12" s="183"/>
      <c r="D12" s="183"/>
      <c r="E12" s="183"/>
      <c r="F12" s="183"/>
      <c r="G12" s="183"/>
      <c r="H12" s="183"/>
      <c r="I12" s="183"/>
      <c r="J12" s="183"/>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182" t="str">
        <f>HYPERLINK("http://www.hotelnewsnow.com/", "For the latest in industry news, visit HotelNewsNow.com.")</f>
        <v>For the latest in industry news, visit HotelNewsNow.com.</v>
      </c>
      <c r="B14" s="182"/>
      <c r="C14" s="182"/>
      <c r="D14" s="182"/>
      <c r="E14" s="182"/>
      <c r="F14" s="182"/>
      <c r="G14" s="182"/>
      <c r="H14" s="182"/>
      <c r="I14" s="182"/>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182" t="str">
        <f>HYPERLINK("http://www.hoteldataconference.com/", "To learn more about the Hotel Data Conference, visit HotelDataConference.com.")</f>
        <v>To learn more about the Hotel Data Conference, visit HotelDataConference.com.</v>
      </c>
      <c r="B15" s="182"/>
      <c r="C15" s="182"/>
      <c r="D15" s="182"/>
      <c r="E15" s="182"/>
      <c r="F15" s="182"/>
      <c r="G15" s="182"/>
      <c r="H15" s="182"/>
      <c r="I15" s="182"/>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DE3D5C1-CAB6-4D02-9715-E689C3144389}"/>
</file>

<file path=customXml/itemProps2.xml><?xml version="1.0" encoding="utf-8"?>
<ds:datastoreItem xmlns:ds="http://schemas.openxmlformats.org/officeDocument/2006/customXml" ds:itemID="{FCAFB8FF-97F0-4AEE-AA3B-D301AA85F2E4}"/>
</file>

<file path=customXml/itemProps3.xml><?xml version="1.0" encoding="utf-8"?>
<ds:datastoreItem xmlns:ds="http://schemas.openxmlformats.org/officeDocument/2006/customXml" ds:itemID="{357C195B-4983-4129-B349-06845D039DB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2023-10-13T13:47:45Z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