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checkCompatibility="1"/>
  <xr:revisionPtr revIDLastSave="0" documentId="13_ncr:1_{9882A702-E1A9-4733-89B3-943084169819}" xr6:coauthVersionLast="47" xr6:coauthVersionMax="47" xr10:uidLastSave="{00000000-0000-0000-0000-000000000000}"/>
  <workbookProtection workbookAlgorithmName="SHA-512" workbookHashValue="XUiw4WqCiHz/REui1FGP4V4q9lsNT98rGoO58ynCMFrHEhpjv9Z6ZZEchfSrwlVIhUZt6qByWq/6fUZ5l38NHg==" workbookSaltValue="P9BZuIFngp4ltq3ZMR2cKg=="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<sst xmlns="http://schemas.openxmlformats.org/spreadsheetml/2006/main" count="765" uniqueCount="124">
  <si>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</si>
  <si>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</si>
  <si>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</si>
  <si>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</si>
  <si>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</si>
  <si>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</si>
  <si>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</si>
  <si>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</si>
  <si>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</si>
  <si>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</si>
  <si>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</si>
  <si>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</si>
  <si>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</si>
  <si>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</si>
  <si>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</si>
  <si>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</si>
  <si>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</si>
  <si>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</si>
  <si>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</si>
  <si>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</si>
  <si>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</si>
  <si>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</si>
  <si>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</si>
  <si>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</si>
  <si>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</si>
  <si>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</si>
  <si>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</si>
  <si>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</si>
  <si>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</si>
  <si>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</si>
  <si>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</si>
  <si>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</si>
  <si>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</si>
  <si>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</si>
  <si>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</si>
  <si>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</si>
  <si>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</si>
  <si>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</si>
  <si>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</si>
  <si>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</si>
  <si>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</si>
  <si>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</si>
  <si>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</si>
  <si>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</si>
  <si>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</si>
  <si>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</si>
  <si>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</si>
  <si>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</si>
  <si>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</si>
  <si>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</si>
  <si>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</si>
  <si>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</si>
  <si>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</si>
  <si>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</si>
  <si>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</si>
  <si>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</si>
  <si>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</si>
  <si>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</si>
  <si>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</si>
  <si>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</si>
  <si>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</si>
  <si>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</si>
  <si>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</si>
  <si>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</si>
  <si>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</si>
  <si>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</si>
  <si>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</si>
  <si>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</si>
  <si>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</si>
  <si>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</si>
  <si>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</si>
  <si>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</si>
  <si>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</si>
  <si>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</si>
  <si>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</si>
  <si>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</si>
  <si>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</si>
  <si>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</si>
  <si>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</si>
  <si>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</si>
  <si>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</si>
  <si>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</si>
  <si>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</si>
  <si>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</si>
  <si>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</si>
  <si>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</si>
  <si>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</si>
  <si>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</si>
  <si>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</si>
  <si>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</si>
  <si>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</si>
  <si>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</si>
  <si>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</si>
  <si>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</si>
  <si>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</si>
  <si>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</si>
  <si>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</si>
  <si>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</si>
  <si>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</si>
  <si>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</si>
  <si>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</si>
  <si>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</si>
  <si>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</si>
  <si>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</si>
  <si>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</si>
  <si>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</si>
  <si>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</si>
  <si>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</si>
  <si>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</si>
  <si>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</si>
  <si>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</si>
  <si>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</si>
  <si>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Aug</t>
  </si>
  <si>
    <t>Aug / Sep</t>
  </si>
  <si>
    <t>Sep</t>
  </si>
  <si>
    <t>Monday, Sep 4th</t>
  </si>
  <si>
    <t xml:space="preserve"> - Labor Day</t>
  </si>
  <si>
    <t>Monday, Sep 5th</t>
  </si>
  <si>
    <t>Saturday, Sep 16th</t>
  </si>
  <si>
    <t xml:space="preserve"> - Rosh Hashanah</t>
  </si>
  <si>
    <t>August 13, 2023 - September 09, 2023
Rolling-28 Day Period</t>
  </si>
  <si>
    <t>Week of September 03, 2023 to September 09, 2023</t>
  </si>
  <si>
    <t>For the Week of September 03, 2023 to September 09, 2023</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</si>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</sst>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2"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30" fillId="3" borderId="0" xfId="0" applyFont="1" applyFill="1"/>
    <xf numFmtId="0" fontId="30" fillId="7" borderId="0" xfId="0" applyFont="1" applyFill="1"/>
    <xf numFmtId="0" fontId="30" fillId="3" borderId="0" xfId="0" applyFont="1" applyFill="1" applyAlignment="1">
      <alignment horizontal="center"/>
    </xf>
    <xf numFmtId="0" fontId="30"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30"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sqref="A1:A3"/>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Data'!B1</f>
        <v>Week of September 03, 2023 to September 09, 2023</v>
      </c>
      <c r="B1" s="168" t="s">
        <v>66</v>
      </c>
      <c r="C1" s="169"/>
      <c r="D1" s="169"/>
      <c r="E1" s="169"/>
      <c r="F1" s="169"/>
      <c r="G1" s="169"/>
      <c r="H1" s="169"/>
      <c r="I1" s="169"/>
      <c r="J1" s="169"/>
      <c r="K1" s="170"/>
      <c r="L1" s="40"/>
      <c r="M1" s="168" t="s">
        <v>73</v>
      </c>
      <c r="N1" s="169"/>
      <c r="O1" s="169"/>
      <c r="P1" s="169"/>
      <c r="Q1" s="169"/>
      <c r="R1" s="169"/>
      <c r="S1" s="169"/>
      <c r="T1" s="169"/>
      <c r="U1" s="169"/>
      <c r="V1" s="170"/>
      <c r="W1" s="40"/>
      <c r="X1" s="168" t="s">
        <v>67</v>
      </c>
      <c r="Y1" s="169"/>
      <c r="Z1" s="169"/>
      <c r="AA1" s="169"/>
      <c r="AB1" s="169"/>
      <c r="AC1" s="169"/>
      <c r="AD1" s="169"/>
      <c r="AE1" s="169"/>
      <c r="AF1" s="169"/>
      <c r="AG1" s="170"/>
      <c r="AH1" s="40"/>
      <c r="AI1" s="168" t="s">
        <v>74</v>
      </c>
      <c r="AJ1" s="169"/>
      <c r="AK1" s="169"/>
      <c r="AL1" s="169"/>
      <c r="AM1" s="169"/>
      <c r="AN1" s="169"/>
      <c r="AO1" s="169"/>
      <c r="AP1" s="169"/>
      <c r="AQ1" s="169"/>
      <c r="AR1" s="170"/>
      <c r="AS1" s="40"/>
      <c r="AT1" s="168" t="s">
        <v>68</v>
      </c>
      <c r="AU1" s="169"/>
      <c r="AV1" s="169"/>
      <c r="AW1" s="169"/>
      <c r="AX1" s="169"/>
      <c r="AY1" s="169"/>
      <c r="AZ1" s="169"/>
      <c r="BA1" s="169"/>
      <c r="BB1" s="169"/>
      <c r="BC1" s="170"/>
      <c r="BD1" s="40"/>
      <c r="BE1" s="168" t="s">
        <v>75</v>
      </c>
      <c r="BF1" s="169"/>
      <c r="BG1" s="169"/>
      <c r="BH1" s="169"/>
      <c r="BI1" s="169"/>
      <c r="BJ1" s="169"/>
      <c r="BK1" s="169"/>
      <c r="BL1" s="169"/>
      <c r="BM1" s="169"/>
      <c r="BN1" s="170"/>
    </row>
    <row r="2" spans="1:66" x14ac:dyDescent="0.45">
      <c r="A2" s="172"/>
      <c r="B2" s="42"/>
      <c r="C2" s="43"/>
      <c r="D2" s="43"/>
      <c r="E2" s="43"/>
      <c r="F2" s="43"/>
      <c r="G2" s="166" t="s">
        <v>64</v>
      </c>
      <c r="H2" s="43"/>
      <c r="I2" s="43"/>
      <c r="J2" s="166" t="s">
        <v>65</v>
      </c>
      <c r="K2" s="167" t="s">
        <v>56</v>
      </c>
      <c r="L2" s="44"/>
      <c r="M2" s="42"/>
      <c r="N2" s="43"/>
      <c r="O2" s="43"/>
      <c r="P2" s="43"/>
      <c r="Q2" s="43"/>
      <c r="R2" s="166" t="s">
        <v>64</v>
      </c>
      <c r="S2" s="43"/>
      <c r="T2" s="43"/>
      <c r="U2" s="166" t="s">
        <v>65</v>
      </c>
      <c r="V2" s="167" t="s">
        <v>56</v>
      </c>
      <c r="W2" s="44"/>
      <c r="X2" s="42"/>
      <c r="Y2" s="43"/>
      <c r="Z2" s="43"/>
      <c r="AA2" s="43"/>
      <c r="AB2" s="43"/>
      <c r="AC2" s="166" t="s">
        <v>64</v>
      </c>
      <c r="AD2" s="43"/>
      <c r="AE2" s="43"/>
      <c r="AF2" s="166" t="s">
        <v>65</v>
      </c>
      <c r="AG2" s="167" t="s">
        <v>56</v>
      </c>
      <c r="AH2" s="44"/>
      <c r="AI2" s="42"/>
      <c r="AJ2" s="43"/>
      <c r="AK2" s="43"/>
      <c r="AL2" s="43"/>
      <c r="AM2" s="43"/>
      <c r="AN2" s="166" t="s">
        <v>64</v>
      </c>
      <c r="AO2" s="43"/>
      <c r="AP2" s="43"/>
      <c r="AQ2" s="166" t="s">
        <v>65</v>
      </c>
      <c r="AR2" s="167" t="s">
        <v>56</v>
      </c>
      <c r="AS2" s="40"/>
      <c r="AT2" s="42"/>
      <c r="AU2" s="43"/>
      <c r="AV2" s="43"/>
      <c r="AW2" s="43"/>
      <c r="AX2" s="43"/>
      <c r="AY2" s="166" t="s">
        <v>64</v>
      </c>
      <c r="AZ2" s="43"/>
      <c r="BA2" s="43"/>
      <c r="BB2" s="166" t="s">
        <v>65</v>
      </c>
      <c r="BC2" s="167" t="s">
        <v>56</v>
      </c>
      <c r="BD2" s="44"/>
      <c r="BE2" s="42"/>
      <c r="BF2" s="43"/>
      <c r="BG2" s="43"/>
      <c r="BH2" s="43"/>
      <c r="BI2" s="43"/>
      <c r="BJ2" s="166" t="s">
        <v>64</v>
      </c>
      <c r="BK2" s="43"/>
      <c r="BL2" s="43"/>
      <c r="BM2" s="166" t="s">
        <v>65</v>
      </c>
      <c r="BN2" s="167" t="s">
        <v>56</v>
      </c>
    </row>
    <row r="3" spans="1:66" x14ac:dyDescent="0.45">
      <c r="A3" s="172"/>
      <c r="B3" s="45" t="s">
        <v>57</v>
      </c>
      <c r="C3" s="44" t="s">
        <v>58</v>
      </c>
      <c r="D3" s="44" t="s">
        <v>59</v>
      </c>
      <c r="E3" s="44" t="s">
        <v>60</v>
      </c>
      <c r="F3" s="44" t="s">
        <v>61</v>
      </c>
      <c r="G3" s="166"/>
      <c r="H3" s="44" t="s">
        <v>62</v>
      </c>
      <c r="I3" s="44" t="s">
        <v>63</v>
      </c>
      <c r="J3" s="166"/>
      <c r="K3" s="167"/>
      <c r="L3" s="44"/>
      <c r="M3" s="45" t="s">
        <v>57</v>
      </c>
      <c r="N3" s="44" t="s">
        <v>58</v>
      </c>
      <c r="O3" s="44" t="s">
        <v>59</v>
      </c>
      <c r="P3" s="44" t="s">
        <v>60</v>
      </c>
      <c r="Q3" s="44" t="s">
        <v>61</v>
      </c>
      <c r="R3" s="166"/>
      <c r="S3" s="44" t="s">
        <v>62</v>
      </c>
      <c r="T3" s="44" t="s">
        <v>63</v>
      </c>
      <c r="U3" s="166"/>
      <c r="V3" s="167"/>
      <c r="W3" s="44"/>
      <c r="X3" s="45" t="s">
        <v>57</v>
      </c>
      <c r="Y3" s="44" t="s">
        <v>58</v>
      </c>
      <c r="Z3" s="44" t="s">
        <v>59</v>
      </c>
      <c r="AA3" s="44" t="s">
        <v>60</v>
      </c>
      <c r="AB3" s="44" t="s">
        <v>61</v>
      </c>
      <c r="AC3" s="166"/>
      <c r="AD3" s="44" t="s">
        <v>62</v>
      </c>
      <c r="AE3" s="44" t="s">
        <v>63</v>
      </c>
      <c r="AF3" s="166"/>
      <c r="AG3" s="167"/>
      <c r="AH3" s="44"/>
      <c r="AI3" s="45" t="s">
        <v>57</v>
      </c>
      <c r="AJ3" s="44" t="s">
        <v>58</v>
      </c>
      <c r="AK3" s="44" t="s">
        <v>59</v>
      </c>
      <c r="AL3" s="44" t="s">
        <v>60</v>
      </c>
      <c r="AM3" s="44" t="s">
        <v>61</v>
      </c>
      <c r="AN3" s="166"/>
      <c r="AO3" s="44" t="s">
        <v>62</v>
      </c>
      <c r="AP3" s="44" t="s">
        <v>63</v>
      </c>
      <c r="AQ3" s="166"/>
      <c r="AR3" s="167"/>
      <c r="AS3" s="40"/>
      <c r="AT3" s="45" t="s">
        <v>57</v>
      </c>
      <c r="AU3" s="44" t="s">
        <v>58</v>
      </c>
      <c r="AV3" s="44" t="s">
        <v>59</v>
      </c>
      <c r="AW3" s="44" t="s">
        <v>60</v>
      </c>
      <c r="AX3" s="44" t="s">
        <v>61</v>
      </c>
      <c r="AY3" s="166"/>
      <c r="AZ3" s="44" t="s">
        <v>62</v>
      </c>
      <c r="BA3" s="44" t="s">
        <v>63</v>
      </c>
      <c r="BB3" s="166"/>
      <c r="BC3" s="167"/>
      <c r="BD3" s="44"/>
      <c r="BE3" s="45" t="s">
        <v>57</v>
      </c>
      <c r="BF3" s="44" t="s">
        <v>58</v>
      </c>
      <c r="BG3" s="44" t="s">
        <v>59</v>
      </c>
      <c r="BH3" s="44" t="s">
        <v>60</v>
      </c>
      <c r="BI3" s="44" t="s">
        <v>61</v>
      </c>
      <c r="BJ3" s="166"/>
      <c r="BK3" s="44" t="s">
        <v>62</v>
      </c>
      <c r="BL3" s="44" t="s">
        <v>63</v>
      </c>
      <c r="BM3" s="166"/>
      <c r="BN3" s="167"/>
    </row>
    <row r="4" spans="1:66" x14ac:dyDescent="0.45">
      <c r="A4" s="46" t="s">
        <v>15</v>
      </c>
      <c r="B4" s="47">
        <f>VLOOKUP($A4,'Occupancy Raw Data'!$B$8:$BE$45,'Occupancy Raw Data'!G$3,FALSE)</f>
        <v>63.090815839009302</v>
      </c>
      <c r="C4" s="48">
        <f>VLOOKUP($A4,'Occupancy Raw Data'!$B$8:$BE$45,'Occupancy Raw Data'!H$3,FALSE)</f>
        <v>41.609581206188302</v>
      </c>
      <c r="D4" s="48">
        <f>VLOOKUP($A4,'Occupancy Raw Data'!$B$8:$BE$45,'Occupancy Raw Data'!I$3,FALSE)</f>
        <v>53.942000320252099</v>
      </c>
      <c r="E4" s="48">
        <f>VLOOKUP($A4,'Occupancy Raw Data'!$B$8:$BE$45,'Occupancy Raw Data'!J$3,FALSE)</f>
        <v>60.145171280016903</v>
      </c>
      <c r="F4" s="48">
        <f>VLOOKUP($A4,'Occupancy Raw Data'!$B$8:$BE$45,'Occupancy Raw Data'!K$3,FALSE)</f>
        <v>62.090081457995602</v>
      </c>
      <c r="G4" s="49">
        <f>VLOOKUP($A4,'Occupancy Raw Data'!$B$8:$BE$45,'Occupancy Raw Data'!L$3,FALSE)</f>
        <v>56.175521654632497</v>
      </c>
      <c r="H4" s="48">
        <f>VLOOKUP($A4,'Occupancy Raw Data'!$B$8:$BE$45,'Occupancy Raw Data'!N$3,FALSE)</f>
        <v>68.765059247667907</v>
      </c>
      <c r="I4" s="48">
        <f>VLOOKUP($A4,'Occupancy Raw Data'!$B$8:$BE$45,'Occupancy Raw Data'!O$3,FALSE)</f>
        <v>72.525069030664099</v>
      </c>
      <c r="J4" s="49">
        <f>VLOOKUP($A4,'Occupancy Raw Data'!$B$8:$BE$45,'Occupancy Raw Data'!P$3,FALSE)</f>
        <v>70.645064139165996</v>
      </c>
      <c r="K4" s="50">
        <f>VLOOKUP($A4,'Occupancy Raw Data'!$B$8:$BE$45,'Occupancy Raw Data'!R$3,FALSE)</f>
        <v>60.309639776791101</v>
      </c>
      <c r="M4" s="47">
        <f>VLOOKUP($A4,'Occupancy Raw Data'!$B$8:$BE$45,'Occupancy Raw Data'!T$3,FALSE)</f>
        <v>-2.6864539583831801</v>
      </c>
      <c r="N4" s="48">
        <f>VLOOKUP($A4,'Occupancy Raw Data'!$B$8:$BE$45,'Occupancy Raw Data'!U$3,FALSE)</f>
        <v>-2.35578871319237</v>
      </c>
      <c r="O4" s="48">
        <f>VLOOKUP($A4,'Occupancy Raw Data'!$B$8:$BE$45,'Occupancy Raw Data'!V$3,FALSE)</f>
        <v>-1.2721740976622</v>
      </c>
      <c r="P4" s="48">
        <f>VLOOKUP($A4,'Occupancy Raw Data'!$B$8:$BE$45,'Occupancy Raw Data'!W$3,FALSE)</f>
        <v>-1.32385978223783</v>
      </c>
      <c r="Q4" s="48">
        <f>VLOOKUP($A4,'Occupancy Raw Data'!$B$8:$BE$45,'Occupancy Raw Data'!X$3,FALSE)</f>
        <v>-1.6535330480561199</v>
      </c>
      <c r="R4" s="49">
        <f>VLOOKUP($A4,'Occupancy Raw Data'!$B$8:$BE$45,'Occupancy Raw Data'!Y$3,FALSE)</f>
        <v>-1.8491115301399901</v>
      </c>
      <c r="S4" s="48">
        <f>VLOOKUP($A4,'Occupancy Raw Data'!$B$8:$BE$45,'Occupancy Raw Data'!AA$3,FALSE)</f>
        <v>-2.1589770228925098</v>
      </c>
      <c r="T4" s="48">
        <f>VLOOKUP($A4,'Occupancy Raw Data'!$B$8:$BE$45,'Occupancy Raw Data'!AB$3,FALSE)</f>
        <v>-1.72678441623655</v>
      </c>
      <c r="U4" s="49">
        <f>VLOOKUP($A4,'Occupancy Raw Data'!$B$8:$BE$45,'Occupancy Raw Data'!AC$3,FALSE)</f>
        <v>-1.9376058888237</v>
      </c>
      <c r="V4" s="50">
        <f>VLOOKUP($A4,'Occupancy Raw Data'!$B$8:$BE$45,'Occupancy Raw Data'!AE$3,FALSE)</f>
        <v>-1.8788587469034399</v>
      </c>
      <c r="X4" s="51">
        <f>VLOOKUP($A4,'ADR Raw Data'!$B$6:$BE$43,'ADR Raw Data'!G$1,FALSE)</f>
        <v>153.776288617967</v>
      </c>
      <c r="Y4" s="52">
        <f>VLOOKUP($A4,'ADR Raw Data'!$B$6:$BE$43,'ADR Raw Data'!H$1,FALSE)</f>
        <v>128.887388198313</v>
      </c>
      <c r="Z4" s="52">
        <f>VLOOKUP($A4,'ADR Raw Data'!$B$6:$BE$43,'ADR Raw Data'!I$1,FALSE)</f>
        <v>135.65668493015099</v>
      </c>
      <c r="AA4" s="52">
        <f>VLOOKUP($A4,'ADR Raw Data'!$B$6:$BE$43,'ADR Raw Data'!J$1,FALSE)</f>
        <v>142.72182892761899</v>
      </c>
      <c r="AB4" s="52">
        <f>VLOOKUP($A4,'ADR Raw Data'!$B$6:$BE$43,'ADR Raw Data'!K$1,FALSE)</f>
        <v>145.95003810666699</v>
      </c>
      <c r="AC4" s="53">
        <f>VLOOKUP($A4,'ADR Raw Data'!$B$6:$BE$43,'ADR Raw Data'!L$1,FALSE)</f>
        <v>142.51223364358901</v>
      </c>
      <c r="AD4" s="52">
        <f>VLOOKUP($A4,'ADR Raw Data'!$B$6:$BE$43,'ADR Raw Data'!N$1,FALSE)</f>
        <v>164.355153780145</v>
      </c>
      <c r="AE4" s="52">
        <f>VLOOKUP($A4,'ADR Raw Data'!$B$6:$BE$43,'ADR Raw Data'!O$1,FALSE)</f>
        <v>169.23500585049101</v>
      </c>
      <c r="AF4" s="53">
        <f>VLOOKUP($A4,'ADR Raw Data'!$B$6:$BE$43,'ADR Raw Data'!P$1,FALSE)</f>
        <v>166.86001107324699</v>
      </c>
      <c r="AG4" s="54">
        <f>VLOOKUP($A4,'ADR Raw Data'!$B$6:$BE$43,'ADR Raw Data'!R$1,FALSE)</f>
        <v>150.66082416519799</v>
      </c>
      <c r="AI4" s="47">
        <f>VLOOKUP($A4,'ADR Raw Data'!$B$6:$BE$43,'ADR Raw Data'!T$1,FALSE)</f>
        <v>-0.59549541544625895</v>
      </c>
      <c r="AJ4" s="48">
        <f>VLOOKUP($A4,'ADR Raw Data'!$B$6:$BE$43,'ADR Raw Data'!U$1,FALSE)</f>
        <v>1.78329959439951</v>
      </c>
      <c r="AK4" s="48">
        <f>VLOOKUP($A4,'ADR Raw Data'!$B$6:$BE$43,'ADR Raw Data'!V$1,FALSE)</f>
        <v>2.7700042956707001</v>
      </c>
      <c r="AL4" s="48">
        <f>VLOOKUP($A4,'ADR Raw Data'!$B$6:$BE$43,'ADR Raw Data'!W$1,FALSE)</f>
        <v>2.9535109890370599</v>
      </c>
      <c r="AM4" s="48">
        <f>VLOOKUP($A4,'ADR Raw Data'!$B$6:$BE$43,'ADR Raw Data'!X$1,FALSE)</f>
        <v>2.3853548055633702</v>
      </c>
      <c r="AN4" s="49">
        <f>VLOOKUP($A4,'ADR Raw Data'!$B$6:$BE$43,'ADR Raw Data'!Y$1,FALSE)</f>
        <v>1.7351928240439201</v>
      </c>
      <c r="AO4" s="48">
        <f>VLOOKUP($A4,'ADR Raw Data'!$B$6:$BE$43,'ADR Raw Data'!AA$1,FALSE)</f>
        <v>1.87086876819534</v>
      </c>
      <c r="AP4" s="48">
        <f>VLOOKUP($A4,'ADR Raw Data'!$B$6:$BE$43,'ADR Raw Data'!AB$1,FALSE)</f>
        <v>2.0237176267720098</v>
      </c>
      <c r="AQ4" s="49">
        <f>VLOOKUP($A4,'ADR Raw Data'!$B$6:$BE$43,'ADR Raw Data'!AC$1,FALSE)</f>
        <v>1.953501692151</v>
      </c>
      <c r="AR4" s="50">
        <f>VLOOKUP($A4,'ADR Raw Data'!$B$6:$BE$43,'ADR Raw Data'!AE$1,FALSE)</f>
        <v>1.8126582921269101</v>
      </c>
      <c r="AS4" s="40"/>
      <c r="AT4" s="51">
        <f>VLOOKUP($A4,'RevPAR Raw Data'!$B$6:$BE$43,'RevPAR Raw Data'!G$1,FALSE)</f>
        <v>97.0187150560254</v>
      </c>
      <c r="AU4" s="52">
        <f>VLOOKUP($A4,'RevPAR Raw Data'!$B$6:$BE$43,'RevPAR Raw Data'!H$1,FALSE)</f>
        <v>53.629502456912299</v>
      </c>
      <c r="AV4" s="52">
        <f>VLOOKUP($A4,'RevPAR Raw Data'!$B$6:$BE$43,'RevPAR Raw Data'!I$1,FALSE)</f>
        <v>73.175929419465902</v>
      </c>
      <c r="AW4" s="52">
        <f>VLOOKUP($A4,'RevPAR Raw Data'!$B$6:$BE$43,'RevPAR Raw Data'!J$1,FALSE)</f>
        <v>85.840288462489795</v>
      </c>
      <c r="AX4" s="52">
        <f>VLOOKUP($A4,'RevPAR Raw Data'!$B$6:$BE$43,'RevPAR Raw Data'!K$1,FALSE)</f>
        <v>90.620497548405396</v>
      </c>
      <c r="AY4" s="53">
        <f>VLOOKUP($A4,'RevPAR Raw Data'!$B$6:$BE$43,'RevPAR Raw Data'!L$1,FALSE)</f>
        <v>80.0569906709554</v>
      </c>
      <c r="AZ4" s="52">
        <f>VLOOKUP($A4,'RevPAR Raw Data'!$B$6:$BE$43,'RevPAR Raw Data'!N$1,FALSE)</f>
        <v>113.01891887351201</v>
      </c>
      <c r="BA4" s="52">
        <f>VLOOKUP($A4,'RevPAR Raw Data'!$B$6:$BE$43,'RevPAR Raw Data'!O$1,FALSE)</f>
        <v>122.737804817117</v>
      </c>
      <c r="BB4" s="53">
        <f>VLOOKUP($A4,'RevPAR Raw Data'!$B$6:$BE$43,'RevPAR Raw Data'!P$1,FALSE)</f>
        <v>117.878361845314</v>
      </c>
      <c r="BC4" s="54">
        <f>VLOOKUP($A4,'RevPAR Raw Data'!$B$6:$BE$43,'RevPAR Raw Data'!R$1,FALSE)</f>
        <v>90.863000338775706</v>
      </c>
      <c r="BE4" s="47">
        <f>VLOOKUP($A4,'RevPAR Raw Data'!$B$6:$BE$43,'RevPAR Raw Data'!T$1,FALSE)</f>
        <v>-3.2659516636691901</v>
      </c>
      <c r="BF4" s="48">
        <f>VLOOKUP($A4,'RevPAR Raw Data'!$B$6:$BE$43,'RevPAR Raw Data'!U$1,FALSE)</f>
        <v>-0.61449988936012701</v>
      </c>
      <c r="BG4" s="48">
        <f>VLOOKUP($A4,'RevPAR Raw Data'!$B$6:$BE$43,'RevPAR Raw Data'!V$1,FALSE)</f>
        <v>1.46259092085484</v>
      </c>
      <c r="BH4" s="48">
        <f>VLOOKUP($A4,'RevPAR Raw Data'!$B$6:$BE$43,'RevPAR Raw Data'!W$1,FALSE)</f>
        <v>1.59055086265138</v>
      </c>
      <c r="BI4" s="48">
        <f>VLOOKUP($A4,'RevPAR Raw Data'!$B$6:$BE$43,'RevPAR Raw Data'!X$1,FALSE)</f>
        <v>0.69237912748386299</v>
      </c>
      <c r="BJ4" s="49">
        <f>VLOOKUP($A4,'RevPAR Raw Data'!$B$6:$BE$43,'RevPAR Raw Data'!Y$1,FALSE)</f>
        <v>-0.146004356675626</v>
      </c>
      <c r="BK4" s="48">
        <f>VLOOKUP($A4,'RevPAR Raw Data'!$B$6:$BE$43,'RevPAR Raw Data'!AA$1,FALSE)</f>
        <v>-0.32849988153097698</v>
      </c>
      <c r="BL4" s="48">
        <f>VLOOKUP($A4,'RevPAR Raw Data'!$B$6:$BE$43,'RevPAR Raw Data'!AB$1,FALSE)</f>
        <v>0.26198796992773599</v>
      </c>
      <c r="BM4" s="49">
        <f>VLOOKUP($A4,'RevPAR Raw Data'!$B$6:$BE$43,'RevPAR Raw Data'!AC$1,FALSE)</f>
        <v>-2.1955360498094701E-2</v>
      </c>
      <c r="BN4" s="50">
        <f>VLOOKUP($A4,'RevPAR Raw Data'!$B$6:$BE$43,'RevPAR Raw Data'!AE$1,FALSE)</f>
        <v>-0.10025774364963</v>
      </c>
    </row>
    <row r="5" spans="1:66" x14ac:dyDescent="0.45">
      <c r="A5" s="46" t="s">
        <v>69</v>
      </c>
      <c r="B5" s="47">
        <f>VLOOKUP($A5,'Occupancy Raw Data'!$B$8:$BE$45,'Occupancy Raw Data'!G$3,FALSE)</f>
        <v>57.591688650220199</v>
      </c>
      <c r="C5" s="48">
        <f>VLOOKUP($A5,'Occupancy Raw Data'!$B$8:$BE$45,'Occupancy Raw Data'!H$3,FALSE)</f>
        <v>38.840396267913199</v>
      </c>
      <c r="D5" s="48">
        <f>VLOOKUP($A5,'Occupancy Raw Data'!$B$8:$BE$45,'Occupancy Raw Data'!I$3,FALSE)</f>
        <v>53.506820645533203</v>
      </c>
      <c r="E5" s="48">
        <f>VLOOKUP($A5,'Occupancy Raw Data'!$B$8:$BE$45,'Occupancy Raw Data'!J$3,FALSE)</f>
        <v>59.315491669225302</v>
      </c>
      <c r="F5" s="48">
        <f>VLOOKUP($A5,'Occupancy Raw Data'!$B$8:$BE$45,'Occupancy Raw Data'!K$3,FALSE)</f>
        <v>60.309294500247503</v>
      </c>
      <c r="G5" s="49">
        <f>VLOOKUP($A5,'Occupancy Raw Data'!$B$8:$BE$45,'Occupancy Raw Data'!L$3,FALSE)</f>
        <v>53.912738346627897</v>
      </c>
      <c r="H5" s="48">
        <f>VLOOKUP($A5,'Occupancy Raw Data'!$B$8:$BE$45,'Occupancy Raw Data'!N$3,FALSE)</f>
        <v>68.687691507560004</v>
      </c>
      <c r="I5" s="48">
        <f>VLOOKUP($A5,'Occupancy Raw Data'!$B$8:$BE$45,'Occupancy Raw Data'!O$3,FALSE)</f>
        <v>72.584576631221395</v>
      </c>
      <c r="J5" s="49">
        <f>VLOOKUP($A5,'Occupancy Raw Data'!$B$8:$BE$45,'Occupancy Raw Data'!P$3,FALSE)</f>
        <v>70.636134069390707</v>
      </c>
      <c r="K5" s="50">
        <f>VLOOKUP($A5,'Occupancy Raw Data'!$B$8:$BE$45,'Occupancy Raw Data'!R$3,FALSE)</f>
        <v>58.690851410274398</v>
      </c>
      <c r="M5" s="47">
        <f>VLOOKUP($A5,'Occupancy Raw Data'!$B$8:$BE$45,'Occupancy Raw Data'!T$3,FALSE)</f>
        <v>-3.0939521345879299</v>
      </c>
      <c r="N5" s="48">
        <f>VLOOKUP($A5,'Occupancy Raw Data'!$B$8:$BE$45,'Occupancy Raw Data'!U$3,FALSE)</f>
        <v>-2.7880261996295599</v>
      </c>
      <c r="O5" s="48">
        <f>VLOOKUP($A5,'Occupancy Raw Data'!$B$8:$BE$45,'Occupancy Raw Data'!V$3,FALSE)</f>
        <v>-0.69272657942325899</v>
      </c>
      <c r="P5" s="48">
        <f>VLOOKUP($A5,'Occupancy Raw Data'!$B$8:$BE$45,'Occupancy Raw Data'!W$3,FALSE)</f>
        <v>-0.42825968326472502</v>
      </c>
      <c r="Q5" s="48">
        <f>VLOOKUP($A5,'Occupancy Raw Data'!$B$8:$BE$45,'Occupancy Raw Data'!X$3,FALSE)</f>
        <v>0.325654871188712</v>
      </c>
      <c r="R5" s="49">
        <f>VLOOKUP($A5,'Occupancy Raw Data'!$B$8:$BE$45,'Occupancy Raw Data'!Y$3,FALSE)</f>
        <v>-1.2402619825827099</v>
      </c>
      <c r="S5" s="48">
        <f>VLOOKUP($A5,'Occupancy Raw Data'!$B$8:$BE$45,'Occupancy Raw Data'!AA$3,FALSE)</f>
        <v>1.26747348107325</v>
      </c>
      <c r="T5" s="48">
        <f>VLOOKUP($A5,'Occupancy Raw Data'!$B$8:$BE$45,'Occupancy Raw Data'!AB$3,FALSE)</f>
        <v>0.66364613550947205</v>
      </c>
      <c r="U5" s="49">
        <f>VLOOKUP($A5,'Occupancy Raw Data'!$B$8:$BE$45,'Occupancy Raw Data'!AC$3,FALSE)</f>
        <v>0.956329715315824</v>
      </c>
      <c r="V5" s="50">
        <f>VLOOKUP($A5,'Occupancy Raw Data'!$B$8:$BE$45,'Occupancy Raw Data'!AE$3,FALSE)</f>
        <v>-0.49579457610093203</v>
      </c>
      <c r="X5" s="51">
        <f>VLOOKUP($A5,'ADR Raw Data'!$B$6:$BE$43,'ADR Raw Data'!G$1,FALSE)</f>
        <v>128.87970849635499</v>
      </c>
      <c r="Y5" s="52">
        <f>VLOOKUP($A5,'ADR Raw Data'!$B$6:$BE$43,'ADR Raw Data'!H$1,FALSE)</f>
        <v>104.007954456723</v>
      </c>
      <c r="Z5" s="52">
        <f>VLOOKUP($A5,'ADR Raw Data'!$B$6:$BE$43,'ADR Raw Data'!I$1,FALSE)</f>
        <v>115.56837351711501</v>
      </c>
      <c r="AA5" s="52">
        <f>VLOOKUP($A5,'ADR Raw Data'!$B$6:$BE$43,'ADR Raw Data'!J$1,FALSE)</f>
        <v>119.913164952831</v>
      </c>
      <c r="AB5" s="52">
        <f>VLOOKUP($A5,'ADR Raw Data'!$B$6:$BE$43,'ADR Raw Data'!K$1,FALSE)</f>
        <v>121.888652990742</v>
      </c>
      <c r="AC5" s="53">
        <f>VLOOKUP($A5,'ADR Raw Data'!$B$6:$BE$43,'ADR Raw Data'!L$1,FALSE)</f>
        <v>119.116685355676</v>
      </c>
      <c r="AD5" s="52">
        <f>VLOOKUP($A5,'ADR Raw Data'!$B$6:$BE$43,'ADR Raw Data'!N$1,FALSE)</f>
        <v>141.685633396887</v>
      </c>
      <c r="AE5" s="52">
        <f>VLOOKUP($A5,'ADR Raw Data'!$B$6:$BE$43,'ADR Raw Data'!O$1,FALSE)</f>
        <v>143.92386804734201</v>
      </c>
      <c r="AF5" s="53">
        <f>VLOOKUP($A5,'ADR Raw Data'!$B$6:$BE$43,'ADR Raw Data'!P$1,FALSE)</f>
        <v>142.83562069902999</v>
      </c>
      <c r="AG5" s="54">
        <f>VLOOKUP($A5,'ADR Raw Data'!$B$6:$BE$43,'ADR Raw Data'!R$1,FALSE)</f>
        <v>127.272806340892</v>
      </c>
      <c r="AI5" s="47">
        <f>VLOOKUP($A5,'ADR Raw Data'!$B$6:$BE$43,'ADR Raw Data'!T$1,FALSE)</f>
        <v>1.2390395688918501</v>
      </c>
      <c r="AJ5" s="48">
        <f>VLOOKUP($A5,'ADR Raw Data'!$B$6:$BE$43,'ADR Raw Data'!U$1,FALSE)</f>
        <v>2.98997951446963</v>
      </c>
      <c r="AK5" s="48">
        <f>VLOOKUP($A5,'ADR Raw Data'!$B$6:$BE$43,'ADR Raw Data'!V$1,FALSE)</f>
        <v>3.6572116656915199</v>
      </c>
      <c r="AL5" s="48">
        <f>VLOOKUP($A5,'ADR Raw Data'!$B$6:$BE$43,'ADR Raw Data'!W$1,FALSE)</f>
        <v>4.5195320311032798</v>
      </c>
      <c r="AM5" s="48">
        <f>VLOOKUP($A5,'ADR Raw Data'!$B$6:$BE$43,'ADR Raw Data'!X$1,FALSE)</f>
        <v>4.9029285762050296</v>
      </c>
      <c r="AN5" s="49">
        <f>VLOOKUP($A5,'ADR Raw Data'!$B$6:$BE$43,'ADR Raw Data'!Y$1,FALSE)</f>
        <v>3.4555177438748101</v>
      </c>
      <c r="AO5" s="48">
        <f>VLOOKUP($A5,'ADR Raw Data'!$B$6:$BE$43,'ADR Raw Data'!AA$1,FALSE)</f>
        <v>5.5398795242680299</v>
      </c>
      <c r="AP5" s="48">
        <f>VLOOKUP($A5,'ADR Raw Data'!$B$6:$BE$43,'ADR Raw Data'!AB$1,FALSE)</f>
        <v>3.4273631206847299</v>
      </c>
      <c r="AQ5" s="49">
        <f>VLOOKUP($A5,'ADR Raw Data'!$B$6:$BE$43,'ADR Raw Data'!AC$1,FALSE)</f>
        <v>4.4299588163793304</v>
      </c>
      <c r="AR5" s="50">
        <f>VLOOKUP($A5,'ADR Raw Data'!$B$6:$BE$43,'ADR Raw Data'!AE$1,FALSE)</f>
        <v>3.9201382892572298</v>
      </c>
      <c r="AS5" s="40"/>
      <c r="AT5" s="51">
        <f>VLOOKUP($A5,'RevPAR Raw Data'!$B$6:$BE$43,'RevPAR Raw Data'!G$1,FALSE)</f>
        <v>74.224000450532301</v>
      </c>
      <c r="AU5" s="52">
        <f>VLOOKUP($A5,'RevPAR Raw Data'!$B$6:$BE$43,'RevPAR Raw Data'!H$1,FALSE)</f>
        <v>40.397101661142003</v>
      </c>
      <c r="AV5" s="52">
        <f>VLOOKUP($A5,'RevPAR Raw Data'!$B$6:$BE$43,'RevPAR Raw Data'!I$1,FALSE)</f>
        <v>61.836962340762803</v>
      </c>
      <c r="AW5" s="52">
        <f>VLOOKUP($A5,'RevPAR Raw Data'!$B$6:$BE$43,'RevPAR Raw Data'!J$1,FALSE)</f>
        <v>71.127083367901207</v>
      </c>
      <c r="AX5" s="52">
        <f>VLOOKUP($A5,'RevPAR Raw Data'!$B$6:$BE$43,'RevPAR Raw Data'!K$1,FALSE)</f>
        <v>73.510186694571601</v>
      </c>
      <c r="AY5" s="53">
        <f>VLOOKUP($A5,'RevPAR Raw Data'!$B$6:$BE$43,'RevPAR Raw Data'!L$1,FALSE)</f>
        <v>64.219066902981993</v>
      </c>
      <c r="AZ5" s="52">
        <f>VLOOKUP($A5,'RevPAR Raw Data'!$B$6:$BE$43,'RevPAR Raw Data'!N$1,FALSE)</f>
        <v>97.3205907781864</v>
      </c>
      <c r="BA5" s="52">
        <f>VLOOKUP($A5,'RevPAR Raw Data'!$B$6:$BE$43,'RevPAR Raw Data'!O$1,FALSE)</f>
        <v>104.466530293441</v>
      </c>
      <c r="BB5" s="53">
        <f>VLOOKUP($A5,'RevPAR Raw Data'!$B$6:$BE$43,'RevPAR Raw Data'!P$1,FALSE)</f>
        <v>100.89356053581299</v>
      </c>
      <c r="BC5" s="54">
        <f>VLOOKUP($A5,'RevPAR Raw Data'!$B$6:$BE$43,'RevPAR Raw Data'!R$1,FALSE)</f>
        <v>74.697493655219702</v>
      </c>
      <c r="BE5" s="47">
        <f>VLOOKUP($A5,'RevPAR Raw Data'!$B$6:$BE$43,'RevPAR Raw Data'!T$1,FALSE)</f>
        <v>-1.8932478568861899</v>
      </c>
      <c r="BF5" s="48">
        <f>VLOOKUP($A5,'RevPAR Raw Data'!$B$6:$BE$43,'RevPAR Raw Data'!U$1,FALSE)</f>
        <v>0.118591902613099</v>
      </c>
      <c r="BG5" s="48">
        <f>VLOOKUP($A5,'RevPAR Raw Data'!$B$6:$BE$43,'RevPAR Raw Data'!V$1,FALSE)</f>
        <v>2.9391506089942498</v>
      </c>
      <c r="BH5" s="48">
        <f>VLOOKUP($A5,'RevPAR Raw Data'!$B$6:$BE$43,'RevPAR Raw Data'!W$1,FALSE)</f>
        <v>4.0719170142771004</v>
      </c>
      <c r="BI5" s="48">
        <f>VLOOKUP($A5,'RevPAR Raw Data'!$B$6:$BE$43,'RevPAR Raw Data'!X$1,FALSE)</f>
        <v>5.2445500731330501</v>
      </c>
      <c r="BJ5" s="49">
        <f>VLOOKUP($A5,'RevPAR Raw Data'!$B$6:$BE$43,'RevPAR Raw Data'!Y$1,FALSE)</f>
        <v>2.1723982884134201</v>
      </c>
      <c r="BK5" s="48">
        <f>VLOOKUP($A5,'RevPAR Raw Data'!$B$6:$BE$43,'RevPAR Raw Data'!AA$1,FALSE)</f>
        <v>6.8775695091947897</v>
      </c>
      <c r="BL5" s="48">
        <f>VLOOKUP($A5,'RevPAR Raw Data'!$B$6:$BE$43,'RevPAR Raw Data'!AB$1,FALSE)</f>
        <v>4.1137548190944999</v>
      </c>
      <c r="BM5" s="49">
        <f>VLOOKUP($A5,'RevPAR Raw Data'!$B$6:$BE$43,'RevPAR Raw Data'!AC$1,FALSE)</f>
        <v>5.4286535442324402</v>
      </c>
      <c r="BN5" s="50">
        <f>VLOOKUP($A5,'RevPAR Raw Data'!$B$6:$BE$43,'RevPAR Raw Data'!AE$1,FALSE)</f>
        <v>3.4049078801425101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56.425518386378798</v>
      </c>
      <c r="C7" s="48">
        <f>VLOOKUP($A7,'Occupancy Raw Data'!$B$8:$BE$45,'Occupancy Raw Data'!H$3,FALSE)</f>
        <v>37.2001836871666</v>
      </c>
      <c r="D7" s="48">
        <f>VLOOKUP($A7,'Occupancy Raw Data'!$B$8:$BE$45,'Occupancy Raw Data'!I$3,FALSE)</f>
        <v>55.387862517220597</v>
      </c>
      <c r="E7" s="48">
        <f>VLOOKUP($A7,'Occupancy Raw Data'!$B$8:$BE$45,'Occupancy Raw Data'!J$3,FALSE)</f>
        <v>63.302306686919302</v>
      </c>
      <c r="F7" s="48">
        <f>VLOOKUP($A7,'Occupancy Raw Data'!$B$8:$BE$45,'Occupancy Raw Data'!K$3,FALSE)</f>
        <v>62.078314317001599</v>
      </c>
      <c r="G7" s="49">
        <f>VLOOKUP($A7,'Occupancy Raw Data'!$B$8:$BE$45,'Occupancy Raw Data'!L$3,FALSE)</f>
        <v>54.878837118937398</v>
      </c>
      <c r="H7" s="48">
        <f>VLOOKUP($A7,'Occupancy Raw Data'!$B$8:$BE$45,'Occupancy Raw Data'!N$3,FALSE)</f>
        <v>68.085237910205194</v>
      </c>
      <c r="I7" s="48">
        <f>VLOOKUP($A7,'Occupancy Raw Data'!$B$8:$BE$45,'Occupancy Raw Data'!O$3,FALSE)</f>
        <v>73.692112049171598</v>
      </c>
      <c r="J7" s="49">
        <f>VLOOKUP($A7,'Occupancy Raw Data'!$B$8:$BE$45,'Occupancy Raw Data'!P$3,FALSE)</f>
        <v>70.888674979688403</v>
      </c>
      <c r="K7" s="50">
        <f>VLOOKUP($A7,'Occupancy Raw Data'!$B$8:$BE$45,'Occupancy Raw Data'!R$3,FALSE)</f>
        <v>59.453076507723402</v>
      </c>
      <c r="M7" s="47">
        <f>VLOOKUP($A7,'Occupancy Raw Data'!$B$8:$BE$45,'Occupancy Raw Data'!T$3,FALSE)</f>
        <v>0.922983245375258</v>
      </c>
      <c r="N7" s="48">
        <f>VLOOKUP($A7,'Occupancy Raw Data'!$B$8:$BE$45,'Occupancy Raw Data'!U$3,FALSE)</f>
        <v>2.0823040770771799</v>
      </c>
      <c r="O7" s="48">
        <f>VLOOKUP($A7,'Occupancy Raw Data'!$B$8:$BE$45,'Occupancy Raw Data'!V$3,FALSE)</f>
        <v>7.1460080709836999</v>
      </c>
      <c r="P7" s="48">
        <f>VLOOKUP($A7,'Occupancy Raw Data'!$B$8:$BE$45,'Occupancy Raw Data'!W$3,FALSE)</f>
        <v>4.0688911446364102</v>
      </c>
      <c r="Q7" s="48">
        <f>VLOOKUP($A7,'Occupancy Raw Data'!$B$8:$BE$45,'Occupancy Raw Data'!X$3,FALSE)</f>
        <v>2.1502588187212099</v>
      </c>
      <c r="R7" s="49">
        <f>VLOOKUP($A7,'Occupancy Raw Data'!$B$8:$BE$45,'Occupancy Raw Data'!Y$3,FALSE)</f>
        <v>3.2941296081695799</v>
      </c>
      <c r="S7" s="48">
        <f>VLOOKUP($A7,'Occupancy Raw Data'!$B$8:$BE$45,'Occupancy Raw Data'!AA$3,FALSE)</f>
        <v>9.9525929913075508</v>
      </c>
      <c r="T7" s="48">
        <f>VLOOKUP($A7,'Occupancy Raw Data'!$B$8:$BE$45,'Occupancy Raw Data'!AB$3,FALSE)</f>
        <v>10.4264787611686</v>
      </c>
      <c r="U7" s="49">
        <f>VLOOKUP($A7,'Occupancy Raw Data'!$B$8:$BE$45,'Occupancy Raw Data'!AC$3,FALSE)</f>
        <v>10.1983975156292</v>
      </c>
      <c r="V7" s="50">
        <f>VLOOKUP($A7,'Occupancy Raw Data'!$B$8:$BE$45,'Occupancy Raw Data'!AE$3,FALSE)</f>
        <v>5.5469285695562798</v>
      </c>
      <c r="X7" s="51">
        <f>VLOOKUP($A7,'ADR Raw Data'!$B$6:$BE$43,'ADR Raw Data'!G$1,FALSE)</f>
        <v>136.08188609259</v>
      </c>
      <c r="Y7" s="52">
        <f>VLOOKUP($A7,'ADR Raw Data'!$B$6:$BE$43,'ADR Raw Data'!H$1,FALSE)</f>
        <v>132.229418383819</v>
      </c>
      <c r="Z7" s="52">
        <f>VLOOKUP($A7,'ADR Raw Data'!$B$6:$BE$43,'ADR Raw Data'!I$1,FALSE)</f>
        <v>161.284335368867</v>
      </c>
      <c r="AA7" s="52">
        <f>VLOOKUP($A7,'ADR Raw Data'!$B$6:$BE$43,'ADR Raw Data'!J$1,FALSE)</f>
        <v>170.234410234232</v>
      </c>
      <c r="AB7" s="52">
        <f>VLOOKUP($A7,'ADR Raw Data'!$B$6:$BE$43,'ADR Raw Data'!K$1,FALSE)</f>
        <v>166.031047158403</v>
      </c>
      <c r="AC7" s="53">
        <f>VLOOKUP($A7,'ADR Raw Data'!$B$6:$BE$43,'ADR Raw Data'!L$1,FALSE)</f>
        <v>155.301405155239</v>
      </c>
      <c r="AD7" s="52">
        <f>VLOOKUP($A7,'ADR Raw Data'!$B$6:$BE$43,'ADR Raw Data'!N$1,FALSE)</f>
        <v>160.780966833988</v>
      </c>
      <c r="AE7" s="52">
        <f>VLOOKUP($A7,'ADR Raw Data'!$B$6:$BE$43,'ADR Raw Data'!O$1,FALSE)</f>
        <v>164.315647005248</v>
      </c>
      <c r="AF7" s="53">
        <f>VLOOKUP($A7,'ADR Raw Data'!$B$6:$BE$43,'ADR Raw Data'!P$1,FALSE)</f>
        <v>162.618199983804</v>
      </c>
      <c r="AG7" s="54">
        <f>VLOOKUP($A7,'ADR Raw Data'!$B$6:$BE$43,'ADR Raw Data'!R$1,FALSE)</f>
        <v>157.794021041641</v>
      </c>
      <c r="AI7" s="47">
        <f>VLOOKUP($A7,'ADR Raw Data'!$B$6:$BE$43,'ADR Raw Data'!T$1,FALSE)</f>
        <v>2.02380839384444</v>
      </c>
      <c r="AJ7" s="48">
        <f>VLOOKUP($A7,'ADR Raw Data'!$B$6:$BE$43,'ADR Raw Data'!U$1,FALSE)</f>
        <v>3.5578844839064101</v>
      </c>
      <c r="AK7" s="48">
        <f>VLOOKUP($A7,'ADR Raw Data'!$B$6:$BE$43,'ADR Raw Data'!V$1,FALSE)</f>
        <v>3.8275972367182498</v>
      </c>
      <c r="AL7" s="48">
        <f>VLOOKUP($A7,'ADR Raw Data'!$B$6:$BE$43,'ADR Raw Data'!W$1,FALSE)</f>
        <v>3.6925265751230101</v>
      </c>
      <c r="AM7" s="48">
        <f>VLOOKUP($A7,'ADR Raw Data'!$B$6:$BE$43,'ADR Raw Data'!X$1,FALSE)</f>
        <v>3.9363917531864501</v>
      </c>
      <c r="AN7" s="49">
        <f>VLOOKUP($A7,'ADR Raw Data'!$B$6:$BE$43,'ADR Raw Data'!Y$1,FALSE)</f>
        <v>3.5656741003574899</v>
      </c>
      <c r="AO7" s="48">
        <f>VLOOKUP($A7,'ADR Raw Data'!$B$6:$BE$43,'ADR Raw Data'!AA$1,FALSE)</f>
        <v>8.5139312007274395</v>
      </c>
      <c r="AP7" s="48">
        <f>VLOOKUP($A7,'ADR Raw Data'!$B$6:$BE$43,'ADR Raw Data'!AB$1,FALSE)</f>
        <v>8.3298794336443507</v>
      </c>
      <c r="AQ7" s="49">
        <f>VLOOKUP($A7,'ADR Raw Data'!$B$6:$BE$43,'ADR Raw Data'!AC$1,FALSE)</f>
        <v>8.4199168697544895</v>
      </c>
      <c r="AR7" s="50">
        <f>VLOOKUP($A7,'ADR Raw Data'!$B$6:$BE$43,'ADR Raw Data'!AE$1,FALSE)</f>
        <v>5.2199738847089296</v>
      </c>
      <c r="AS7" s="40"/>
      <c r="AT7" s="51">
        <f>VLOOKUP($A7,'RevPAR Raw Data'!$B$6:$BE$43,'RevPAR Raw Data'!G$1,FALSE)</f>
        <v>76.784909657705995</v>
      </c>
      <c r="AU7" s="52">
        <f>VLOOKUP($A7,'RevPAR Raw Data'!$B$6:$BE$43,'RevPAR Raw Data'!H$1,FALSE)</f>
        <v>49.1895865272528</v>
      </c>
      <c r="AV7" s="52">
        <f>VLOOKUP($A7,'RevPAR Raw Data'!$B$6:$BE$43,'RevPAR Raw Data'!I$1,FALSE)</f>
        <v>89.331945935921397</v>
      </c>
      <c r="AW7" s="52">
        <f>VLOOKUP($A7,'RevPAR Raw Data'!$B$6:$BE$43,'RevPAR Raw Data'!J$1,FALSE)</f>
        <v>107.762308453142</v>
      </c>
      <c r="AX7" s="52">
        <f>VLOOKUP($A7,'RevPAR Raw Data'!$B$6:$BE$43,'RevPAR Raw Data'!K$1,FALSE)</f>
        <v>103.06927531880299</v>
      </c>
      <c r="AY7" s="53">
        <f>VLOOKUP($A7,'RevPAR Raw Data'!$B$6:$BE$43,'RevPAR Raw Data'!L$1,FALSE)</f>
        <v>85.227605178565099</v>
      </c>
      <c r="AZ7" s="52">
        <f>VLOOKUP($A7,'RevPAR Raw Data'!$B$6:$BE$43,'RevPAR Raw Data'!N$1,FALSE)</f>
        <v>109.46810378324901</v>
      </c>
      <c r="BA7" s="52">
        <f>VLOOKUP($A7,'RevPAR Raw Data'!$B$6:$BE$43,'RevPAR Raw Data'!O$1,FALSE)</f>
        <v>121.08767070542901</v>
      </c>
      <c r="BB7" s="53">
        <f>VLOOKUP($A7,'RevPAR Raw Data'!$B$6:$BE$43,'RevPAR Raw Data'!P$1,FALSE)</f>
        <v>115.277887244339</v>
      </c>
      <c r="BC7" s="54">
        <f>VLOOKUP($A7,'RevPAR Raw Data'!$B$6:$BE$43,'RevPAR Raw Data'!R$1,FALSE)</f>
        <v>93.813400054500505</v>
      </c>
      <c r="BE7" s="47">
        <f>VLOOKUP($A7,'RevPAR Raw Data'!$B$6:$BE$43,'RevPAR Raw Data'!T$1,FALSE)</f>
        <v>2.9654710516133802</v>
      </c>
      <c r="BF7" s="48">
        <f>VLOOKUP($A7,'RevPAR Raw Data'!$B$6:$BE$43,'RevPAR Raw Data'!U$1,FALSE)</f>
        <v>5.7142745346496699</v>
      </c>
      <c r="BG7" s="48">
        <f>VLOOKUP($A7,'RevPAR Raw Data'!$B$6:$BE$43,'RevPAR Raw Data'!V$1,FALSE)</f>
        <v>11.2471257151625</v>
      </c>
      <c r="BH7" s="48">
        <f>VLOOKUP($A7,'RevPAR Raw Data'!$B$6:$BE$43,'RevPAR Raw Data'!W$1,FALSE)</f>
        <v>7.9116626065879503</v>
      </c>
      <c r="BI7" s="48">
        <f>VLOOKUP($A7,'RevPAR Raw Data'!$B$6:$BE$43,'RevPAR Raw Data'!X$1,FALSE)</f>
        <v>6.1712931827199702</v>
      </c>
      <c r="BJ7" s="49">
        <f>VLOOKUP($A7,'RevPAR Raw Data'!$B$6:$BE$43,'RevPAR Raw Data'!Y$1,FALSE)</f>
        <v>6.9772616347977898</v>
      </c>
      <c r="BK7" s="48">
        <f>VLOOKUP($A7,'RevPAR Raw Data'!$B$6:$BE$43,'RevPAR Raw Data'!AA$1,FALSE)</f>
        <v>19.313881112003301</v>
      </c>
      <c r="BL7" s="48">
        <f>VLOOKUP($A7,'RevPAR Raw Data'!$B$6:$BE$43,'RevPAR Raw Data'!AB$1,FALSE)</f>
        <v>19.624871304792801</v>
      </c>
      <c r="BM7" s="49">
        <f>VLOOKUP($A7,'RevPAR Raw Data'!$B$6:$BE$43,'RevPAR Raw Data'!AC$1,FALSE)</f>
        <v>19.4770109782467</v>
      </c>
      <c r="BN7" s="50">
        <f>VLOOKUP($A7,'RevPAR Raw Data'!$B$6:$BE$43,'RevPAR Raw Data'!AE$1,FALSE)</f>
        <v>11.0564506769995</v>
      </c>
    </row>
    <row r="8" spans="1:66" x14ac:dyDescent="0.45">
      <c r="A8" s="63" t="s">
        <v>88</v>
      </c>
      <c r="B8" s="47">
        <f>VLOOKUP($A8,'Occupancy Raw Data'!$B$8:$BE$45,'Occupancy Raw Data'!G$3,FALSE)</f>
        <v>54.781801299907102</v>
      </c>
      <c r="C8" s="48">
        <f>VLOOKUP($A8,'Occupancy Raw Data'!$B$8:$BE$45,'Occupancy Raw Data'!H$3,FALSE)</f>
        <v>37.748890952233502</v>
      </c>
      <c r="D8" s="48">
        <f>VLOOKUP($A8,'Occupancy Raw Data'!$B$8:$BE$45,'Occupancy Raw Data'!I$3,FALSE)</f>
        <v>54.854018363767601</v>
      </c>
      <c r="E8" s="48">
        <f>VLOOKUP($A8,'Occupancy Raw Data'!$B$8:$BE$45,'Occupancy Raw Data'!J$3,FALSE)</f>
        <v>64.345403899721404</v>
      </c>
      <c r="F8" s="48">
        <f>VLOOKUP($A8,'Occupancy Raw Data'!$B$8:$BE$45,'Occupancy Raw Data'!K$3,FALSE)</f>
        <v>61.312287217579602</v>
      </c>
      <c r="G8" s="49">
        <f>VLOOKUP($A8,'Occupancy Raw Data'!$B$8:$BE$45,'Occupancy Raw Data'!L$3,FALSE)</f>
        <v>54.608480346641898</v>
      </c>
      <c r="H8" s="48">
        <f>VLOOKUP($A8,'Occupancy Raw Data'!$B$8:$BE$45,'Occupancy Raw Data'!N$3,FALSE)</f>
        <v>66.192097389868906</v>
      </c>
      <c r="I8" s="48">
        <f>VLOOKUP($A8,'Occupancy Raw Data'!$B$8:$BE$45,'Occupancy Raw Data'!O$3,FALSE)</f>
        <v>77.261941607345506</v>
      </c>
      <c r="J8" s="49">
        <f>VLOOKUP($A8,'Occupancy Raw Data'!$B$8:$BE$45,'Occupancy Raw Data'!P$3,FALSE)</f>
        <v>71.727019498607206</v>
      </c>
      <c r="K8" s="50">
        <f>VLOOKUP($A8,'Occupancy Raw Data'!$B$8:$BE$45,'Occupancy Raw Data'!R$3,FALSE)</f>
        <v>59.499491532917702</v>
      </c>
      <c r="M8" s="47">
        <f>VLOOKUP($A8,'Occupancy Raw Data'!$B$8:$BE$45,'Occupancy Raw Data'!T$3,FALSE)</f>
        <v>-2.1643899818583301</v>
      </c>
      <c r="N8" s="48">
        <f>VLOOKUP($A8,'Occupancy Raw Data'!$B$8:$BE$45,'Occupancy Raw Data'!U$3,FALSE)</f>
        <v>6.8006503413296597</v>
      </c>
      <c r="O8" s="48">
        <f>VLOOKUP($A8,'Occupancy Raw Data'!$B$8:$BE$45,'Occupancy Raw Data'!V$3,FALSE)</f>
        <v>0.402913183537985</v>
      </c>
      <c r="P8" s="48">
        <f>VLOOKUP($A8,'Occupancy Raw Data'!$B$8:$BE$45,'Occupancy Raw Data'!W$3,FALSE)</f>
        <v>2.37012169767632</v>
      </c>
      <c r="Q8" s="48">
        <f>VLOOKUP($A8,'Occupancy Raw Data'!$B$8:$BE$45,'Occupancy Raw Data'!X$3,FALSE)</f>
        <v>-1.75235236338218</v>
      </c>
      <c r="R8" s="49">
        <f>VLOOKUP($A8,'Occupancy Raw Data'!$B$8:$BE$45,'Occupancy Raw Data'!Y$3,FALSE)</f>
        <v>0.66661629654774901</v>
      </c>
      <c r="S8" s="48">
        <f>VLOOKUP($A8,'Occupancy Raw Data'!$B$8:$BE$45,'Occupancy Raw Data'!AA$3,FALSE)</f>
        <v>18.590039551564299</v>
      </c>
      <c r="T8" s="48">
        <f>VLOOKUP($A8,'Occupancy Raw Data'!$B$8:$BE$45,'Occupancy Raw Data'!AB$3,FALSE)</f>
        <v>32.062249555913198</v>
      </c>
      <c r="U8" s="49">
        <f>VLOOKUP($A8,'Occupancy Raw Data'!$B$8:$BE$45,'Occupancy Raw Data'!AC$3,FALSE)</f>
        <v>25.484546876509299</v>
      </c>
      <c r="V8" s="50">
        <f>VLOOKUP($A8,'Occupancy Raw Data'!$B$8:$BE$45,'Occupancy Raw Data'!AE$3,FALSE)</f>
        <v>8.02533908632501</v>
      </c>
      <c r="X8" s="51">
        <f>VLOOKUP($A8,'ADR Raw Data'!$B$6:$BE$43,'ADR Raw Data'!G$1,FALSE)</f>
        <v>125.919734463276</v>
      </c>
      <c r="Y8" s="52">
        <f>VLOOKUP($A8,'ADR Raw Data'!$B$6:$BE$43,'ADR Raw Data'!H$1,FALSE)</f>
        <v>133.59790106586399</v>
      </c>
      <c r="Z8" s="52">
        <f>VLOOKUP($A8,'ADR Raw Data'!$B$6:$BE$43,'ADR Raw Data'!I$1,FALSE)</f>
        <v>173.47653940191799</v>
      </c>
      <c r="AA8" s="52">
        <f>VLOOKUP($A8,'ADR Raw Data'!$B$6:$BE$43,'ADR Raw Data'!J$1,FALSE)</f>
        <v>176.92543370210001</v>
      </c>
      <c r="AB8" s="52">
        <f>VLOOKUP($A8,'ADR Raw Data'!$B$6:$BE$43,'ADR Raw Data'!K$1,FALSE)</f>
        <v>166.68490156486601</v>
      </c>
      <c r="AC8" s="53">
        <f>VLOOKUP($A8,'ADR Raw Data'!$B$6:$BE$43,'ADR Raw Data'!L$1,FALSE)</f>
        <v>157.70934670898501</v>
      </c>
      <c r="AD8" s="52">
        <f>VLOOKUP($A8,'ADR Raw Data'!$B$6:$BE$43,'ADR Raw Data'!N$1,FALSE)</f>
        <v>143.64379052369</v>
      </c>
      <c r="AE8" s="52">
        <f>VLOOKUP($A8,'ADR Raw Data'!$B$6:$BE$43,'ADR Raw Data'!O$1,FALSE)</f>
        <v>146.22130858592601</v>
      </c>
      <c r="AF8" s="53">
        <f>VLOOKUP($A8,'ADR Raw Data'!$B$6:$BE$43,'ADR Raw Data'!P$1,FALSE)</f>
        <v>145.03199856166799</v>
      </c>
      <c r="AG8" s="54">
        <f>VLOOKUP($A8,'ADR Raw Data'!$B$6:$BE$43,'ADR Raw Data'!R$1,FALSE)</f>
        <v>153.34288251467601</v>
      </c>
      <c r="AI8" s="47">
        <f>VLOOKUP($A8,'ADR Raw Data'!$B$6:$BE$43,'ADR Raw Data'!T$1,FALSE)</f>
        <v>-0.58294062744584496</v>
      </c>
      <c r="AJ8" s="48">
        <f>VLOOKUP($A8,'ADR Raw Data'!$B$6:$BE$43,'ADR Raw Data'!U$1,FALSE)</f>
        <v>-3.1333733490415199</v>
      </c>
      <c r="AK8" s="48">
        <f>VLOOKUP($A8,'ADR Raw Data'!$B$6:$BE$43,'ADR Raw Data'!V$1,FALSE)</f>
        <v>-0.37065107258621599</v>
      </c>
      <c r="AL8" s="48">
        <f>VLOOKUP($A8,'ADR Raw Data'!$B$6:$BE$43,'ADR Raw Data'!W$1,FALSE)</f>
        <v>-0.76331162552859</v>
      </c>
      <c r="AM8" s="48">
        <f>VLOOKUP($A8,'ADR Raw Data'!$B$6:$BE$43,'ADR Raw Data'!X$1,FALSE)</f>
        <v>-1.19156663852786</v>
      </c>
      <c r="AN8" s="49">
        <f>VLOOKUP($A8,'ADR Raw Data'!$B$6:$BE$43,'ADR Raw Data'!Y$1,FALSE)</f>
        <v>-1.0123582712494199</v>
      </c>
      <c r="AO8" s="48">
        <f>VLOOKUP($A8,'ADR Raw Data'!$B$6:$BE$43,'ADR Raw Data'!AA$1,FALSE)</f>
        <v>0.25719851732964399</v>
      </c>
      <c r="AP8" s="48">
        <f>VLOOKUP($A8,'ADR Raw Data'!$B$6:$BE$43,'ADR Raw Data'!AB$1,FALSE)</f>
        <v>-0.37100074325792098</v>
      </c>
      <c r="AQ8" s="49">
        <f>VLOOKUP($A8,'ADR Raw Data'!$B$6:$BE$43,'ADR Raw Data'!AC$1,FALSE)</f>
        <v>-2.03994060120717E-2</v>
      </c>
      <c r="AR8" s="50">
        <f>VLOOKUP($A8,'ADR Raw Data'!$B$6:$BE$43,'ADR Raw Data'!AE$1,FALSE)</f>
        <v>-1.1289741272531399</v>
      </c>
      <c r="AS8" s="40"/>
      <c r="AT8" s="51">
        <f>VLOOKUP($A8,'RevPAR Raw Data'!$B$6:$BE$43,'RevPAR Raw Data'!G$1,FALSE)</f>
        <v>68.981098731043005</v>
      </c>
      <c r="AU8" s="52">
        <f>VLOOKUP($A8,'RevPAR Raw Data'!$B$6:$BE$43,'RevPAR Raw Data'!H$1,FALSE)</f>
        <v>50.431725987826198</v>
      </c>
      <c r="AV8" s="52">
        <f>VLOOKUP($A8,'RevPAR Raw Data'!$B$6:$BE$43,'RevPAR Raw Data'!I$1,FALSE)</f>
        <v>95.158852780356895</v>
      </c>
      <c r="AW8" s="52">
        <f>VLOOKUP($A8,'RevPAR Raw Data'!$B$6:$BE$43,'RevPAR Raw Data'!J$1,FALSE)</f>
        <v>113.84338491695</v>
      </c>
      <c r="AX8" s="52">
        <f>VLOOKUP($A8,'RevPAR Raw Data'!$B$6:$BE$43,'RevPAR Raw Data'!K$1,FALSE)</f>
        <v>102.19832559579</v>
      </c>
      <c r="AY8" s="53">
        <f>VLOOKUP($A8,'RevPAR Raw Data'!$B$6:$BE$43,'RevPAR Raw Data'!L$1,FALSE)</f>
        <v>86.122677602393395</v>
      </c>
      <c r="AZ8" s="52">
        <f>VLOOKUP($A8,'RevPAR Raw Data'!$B$6:$BE$43,'RevPAR Raw Data'!N$1,FALSE)</f>
        <v>95.080837717940696</v>
      </c>
      <c r="BA8" s="52">
        <f>VLOOKUP($A8,'RevPAR Raw Data'!$B$6:$BE$43,'RevPAR Raw Data'!O$1,FALSE)</f>
        <v>112.973422057154</v>
      </c>
      <c r="BB8" s="53">
        <f>VLOOKUP($A8,'RevPAR Raw Data'!$B$6:$BE$43,'RevPAR Raw Data'!P$1,FALSE)</f>
        <v>104.02712988754701</v>
      </c>
      <c r="BC8" s="54">
        <f>VLOOKUP($A8,'RevPAR Raw Data'!$B$6:$BE$43,'RevPAR Raw Data'!R$1,FALSE)</f>
        <v>91.238235398151801</v>
      </c>
      <c r="BE8" s="47">
        <f>VLOOKUP($A8,'RevPAR Raw Data'!$B$6:$BE$43,'RevPAR Raw Data'!T$1,FALSE)</f>
        <v>-2.7347135007635499</v>
      </c>
      <c r="BF8" s="48">
        <f>VLOOKUP($A8,'RevPAR Raw Data'!$B$6:$BE$43,'RevPAR Raw Data'!U$1,FALSE)</f>
        <v>3.4541872269314098</v>
      </c>
      <c r="BG8" s="48">
        <f>VLOOKUP($A8,'RevPAR Raw Data'!$B$6:$BE$43,'RevPAR Raw Data'!V$1,FALSE)</f>
        <v>3.07687089153941E-2</v>
      </c>
      <c r="BH8" s="48">
        <f>VLOOKUP($A8,'RevPAR Raw Data'!$B$6:$BE$43,'RevPAR Raw Data'!W$1,FALSE)</f>
        <v>1.5887186576901899</v>
      </c>
      <c r="BI8" s="48">
        <f>VLOOKUP($A8,'RevPAR Raw Data'!$B$6:$BE$43,'RevPAR Raw Data'!X$1,FALSE)</f>
        <v>-2.9230385557585299</v>
      </c>
      <c r="BJ8" s="49">
        <f>VLOOKUP($A8,'RevPAR Raw Data'!$B$6:$BE$43,'RevPAR Raw Data'!Y$1,FALSE)</f>
        <v>-0.35249051991727798</v>
      </c>
      <c r="BK8" s="48">
        <f>VLOOKUP($A8,'RevPAR Raw Data'!$B$6:$BE$43,'RevPAR Raw Data'!AA$1,FALSE)</f>
        <v>18.895051374991599</v>
      </c>
      <c r="BL8" s="48">
        <f>VLOOKUP($A8,'RevPAR Raw Data'!$B$6:$BE$43,'RevPAR Raw Data'!AB$1,FALSE)</f>
        <v>31.572297628497701</v>
      </c>
      <c r="BM8" s="49">
        <f>VLOOKUP($A8,'RevPAR Raw Data'!$B$6:$BE$43,'RevPAR Raw Data'!AC$1,FALSE)</f>
        <v>25.458948774309501</v>
      </c>
      <c r="BN8" s="50">
        <f>VLOOKUP($A8,'RevPAR Raw Data'!$B$6:$BE$43,'RevPAR Raw Data'!AE$1,FALSE)</f>
        <v>6.8057609571629198</v>
      </c>
    </row>
    <row r="9" spans="1:66" x14ac:dyDescent="0.45">
      <c r="A9" s="63" t="s">
        <v>89</v>
      </c>
      <c r="B9" s="47">
        <f>VLOOKUP($A9,'Occupancy Raw Data'!$B$8:$BE$45,'Occupancy Raw Data'!G$3,FALSE)</f>
        <v>52.738219289104997</v>
      </c>
      <c r="C9" s="48">
        <f>VLOOKUP($A9,'Occupancy Raw Data'!$B$8:$BE$45,'Occupancy Raw Data'!H$3,FALSE)</f>
        <v>34.595345606113199</v>
      </c>
      <c r="D9" s="48">
        <f>VLOOKUP($A9,'Occupancy Raw Data'!$B$8:$BE$45,'Occupancy Raw Data'!I$3,FALSE)</f>
        <v>47.805951140442197</v>
      </c>
      <c r="E9" s="48">
        <f>VLOOKUP($A9,'Occupancy Raw Data'!$B$8:$BE$45,'Occupancy Raw Data'!J$3,FALSE)</f>
        <v>52.761375477596303</v>
      </c>
      <c r="F9" s="48">
        <f>VLOOKUP($A9,'Occupancy Raw Data'!$B$8:$BE$45,'Occupancy Raw Data'!K$3,FALSE)</f>
        <v>53.340280189880701</v>
      </c>
      <c r="G9" s="49">
        <f>VLOOKUP($A9,'Occupancy Raw Data'!$B$8:$BE$45,'Occupancy Raw Data'!L$3,FALSE)</f>
        <v>48.248234340627498</v>
      </c>
      <c r="H9" s="48">
        <f>VLOOKUP($A9,'Occupancy Raw Data'!$B$8:$BE$45,'Occupancy Raw Data'!N$3,FALSE)</f>
        <v>59.349311103392303</v>
      </c>
      <c r="I9" s="48">
        <f>VLOOKUP($A9,'Occupancy Raw Data'!$B$8:$BE$45,'Occupancy Raw Data'!O$3,FALSE)</f>
        <v>68.7391455366446</v>
      </c>
      <c r="J9" s="49">
        <f>VLOOKUP($A9,'Occupancy Raw Data'!$B$8:$BE$45,'Occupancy Raw Data'!P$3,FALSE)</f>
        <v>64.044228320018505</v>
      </c>
      <c r="K9" s="50">
        <f>VLOOKUP($A9,'Occupancy Raw Data'!$B$8:$BE$45,'Occupancy Raw Data'!R$3,FALSE)</f>
        <v>52.761375477596303</v>
      </c>
      <c r="M9" s="47">
        <f>VLOOKUP($A9,'Occupancy Raw Data'!$B$8:$BE$45,'Occupancy Raw Data'!T$3,FALSE)</f>
        <v>-5.0124314389973099</v>
      </c>
      <c r="N9" s="48">
        <f>VLOOKUP($A9,'Occupancy Raw Data'!$B$8:$BE$45,'Occupancy Raw Data'!U$3,FALSE)</f>
        <v>-6.3038077751286998</v>
      </c>
      <c r="O9" s="48">
        <f>VLOOKUP($A9,'Occupancy Raw Data'!$B$8:$BE$45,'Occupancy Raw Data'!V$3,FALSE)</f>
        <v>2.5947940204997302</v>
      </c>
      <c r="P9" s="48">
        <f>VLOOKUP($A9,'Occupancy Raw Data'!$B$8:$BE$45,'Occupancy Raw Data'!W$3,FALSE)</f>
        <v>-4.0868268410728801</v>
      </c>
      <c r="Q9" s="48">
        <f>VLOOKUP($A9,'Occupancy Raw Data'!$B$8:$BE$45,'Occupancy Raw Data'!X$3,FALSE)</f>
        <v>-2.1027048011011602</v>
      </c>
      <c r="R9" s="49">
        <f>VLOOKUP($A9,'Occupancy Raw Data'!$B$8:$BE$45,'Occupancy Raw Data'!Y$3,FALSE)</f>
        <v>-2.9352799830914398</v>
      </c>
      <c r="S9" s="48">
        <f>VLOOKUP($A9,'Occupancy Raw Data'!$B$8:$BE$45,'Occupancy Raw Data'!AA$3,FALSE)</f>
        <v>0.74158968146022497</v>
      </c>
      <c r="T9" s="48">
        <f>VLOOKUP($A9,'Occupancy Raw Data'!$B$8:$BE$45,'Occupancy Raw Data'!AB$3,FALSE)</f>
        <v>2.0462425525458001</v>
      </c>
      <c r="U9" s="49">
        <f>VLOOKUP($A9,'Occupancy Raw Data'!$B$8:$BE$45,'Occupancy Raw Data'!AC$3,FALSE)</f>
        <v>1.43756027166145</v>
      </c>
      <c r="V9" s="50">
        <f>VLOOKUP($A9,'Occupancy Raw Data'!$B$8:$BE$45,'Occupancy Raw Data'!AE$3,FALSE)</f>
        <v>-1.4620719198691901</v>
      </c>
      <c r="X9" s="51">
        <f>VLOOKUP($A9,'ADR Raw Data'!$B$6:$BE$43,'ADR Raw Data'!G$1,FALSE)</f>
        <v>124.43034028540001</v>
      </c>
      <c r="Y9" s="52">
        <f>VLOOKUP($A9,'ADR Raw Data'!$B$6:$BE$43,'ADR Raw Data'!H$1,FALSE)</f>
        <v>122.802325970548</v>
      </c>
      <c r="Z9" s="52">
        <f>VLOOKUP($A9,'ADR Raw Data'!$B$6:$BE$43,'ADR Raw Data'!I$1,FALSE)</f>
        <v>141.024436909663</v>
      </c>
      <c r="AA9" s="52">
        <f>VLOOKUP($A9,'ADR Raw Data'!$B$6:$BE$43,'ADR Raw Data'!J$1,FALSE)</f>
        <v>146.99545753785301</v>
      </c>
      <c r="AB9" s="52">
        <f>VLOOKUP($A9,'ADR Raw Data'!$B$6:$BE$43,'ADR Raw Data'!K$1,FALSE)</f>
        <v>145.59396570436201</v>
      </c>
      <c r="AC9" s="53">
        <f>VLOOKUP($A9,'ADR Raw Data'!$B$6:$BE$43,'ADR Raw Data'!L$1,FALSE)</f>
        <v>137.09988241504999</v>
      </c>
      <c r="AD9" s="52">
        <f>VLOOKUP($A9,'ADR Raw Data'!$B$6:$BE$43,'ADR Raw Data'!N$1,FALSE)</f>
        <v>141.278659773702</v>
      </c>
      <c r="AE9" s="52">
        <f>VLOOKUP($A9,'ADR Raw Data'!$B$6:$BE$43,'ADR Raw Data'!O$1,FALSE)</f>
        <v>144.86057604850899</v>
      </c>
      <c r="AF9" s="53">
        <f>VLOOKUP($A9,'ADR Raw Data'!$B$6:$BE$43,'ADR Raw Data'!P$1,FALSE)</f>
        <v>143.20090843351699</v>
      </c>
      <c r="AG9" s="54">
        <f>VLOOKUP($A9,'ADR Raw Data'!$B$6:$BE$43,'ADR Raw Data'!R$1,FALSE)</f>
        <v>139.21579986833399</v>
      </c>
      <c r="AI9" s="47">
        <f>VLOOKUP($A9,'ADR Raw Data'!$B$6:$BE$43,'ADR Raw Data'!T$1,FALSE)</f>
        <v>6.6213289777163897</v>
      </c>
      <c r="AJ9" s="48">
        <f>VLOOKUP($A9,'ADR Raw Data'!$B$6:$BE$43,'ADR Raw Data'!U$1,FALSE)</f>
        <v>9.1774640082443302</v>
      </c>
      <c r="AK9" s="48">
        <f>VLOOKUP($A9,'ADR Raw Data'!$B$6:$BE$43,'ADR Raw Data'!V$1,FALSE)</f>
        <v>9.1674964533752199</v>
      </c>
      <c r="AL9" s="48">
        <f>VLOOKUP($A9,'ADR Raw Data'!$B$6:$BE$43,'ADR Raw Data'!W$1,FALSE)</f>
        <v>9.6159440319111393</v>
      </c>
      <c r="AM9" s="48">
        <f>VLOOKUP($A9,'ADR Raw Data'!$B$6:$BE$43,'ADR Raw Data'!X$1,FALSE)</f>
        <v>11.9192181199552</v>
      </c>
      <c r="AN9" s="49">
        <f>VLOOKUP($A9,'ADR Raw Data'!$B$6:$BE$43,'ADR Raw Data'!Y$1,FALSE)</f>
        <v>9.5044919723869903</v>
      </c>
      <c r="AO9" s="48">
        <f>VLOOKUP($A9,'ADR Raw Data'!$B$6:$BE$43,'ADR Raw Data'!AA$1,FALSE)</f>
        <v>10.630659903536401</v>
      </c>
      <c r="AP9" s="48">
        <f>VLOOKUP($A9,'ADR Raw Data'!$B$6:$BE$43,'ADR Raw Data'!AB$1,FALSE)</f>
        <v>12.048669898533401</v>
      </c>
      <c r="AQ9" s="49">
        <f>VLOOKUP($A9,'ADR Raw Data'!$B$6:$BE$43,'ADR Raw Data'!AC$1,FALSE)</f>
        <v>11.4003602522506</v>
      </c>
      <c r="AR9" s="50">
        <f>VLOOKUP($A9,'ADR Raw Data'!$B$6:$BE$43,'ADR Raw Data'!AE$1,FALSE)</f>
        <v>10.202306028777199</v>
      </c>
      <c r="AS9" s="40"/>
      <c r="AT9" s="51">
        <f>VLOOKUP($A9,'RevPAR Raw Data'!$B$6:$BE$43,'RevPAR Raw Data'!G$1,FALSE)</f>
        <v>65.622345721894106</v>
      </c>
      <c r="AU9" s="52">
        <f>VLOOKUP($A9,'RevPAR Raw Data'!$B$6:$BE$43,'RevPAR Raw Data'!H$1,FALSE)</f>
        <v>42.4838890818571</v>
      </c>
      <c r="AV9" s="52">
        <f>VLOOKUP($A9,'RevPAR Raw Data'!$B$6:$BE$43,'RevPAR Raw Data'!I$1,FALSE)</f>
        <v>67.418073405117497</v>
      </c>
      <c r="AW9" s="52">
        <f>VLOOKUP($A9,'RevPAR Raw Data'!$B$6:$BE$43,'RevPAR Raw Data'!J$1,FALSE)</f>
        <v>77.556825286557796</v>
      </c>
      <c r="AX9" s="52">
        <f>VLOOKUP($A9,'RevPAR Raw Data'!$B$6:$BE$43,'RevPAR Raw Data'!K$1,FALSE)</f>
        <v>77.660229246265999</v>
      </c>
      <c r="AY9" s="53">
        <f>VLOOKUP($A9,'RevPAR Raw Data'!$B$6:$BE$43,'RevPAR Raw Data'!L$1,FALSE)</f>
        <v>66.148272548338497</v>
      </c>
      <c r="AZ9" s="52">
        <f>VLOOKUP($A9,'RevPAR Raw Data'!$B$6:$BE$43,'RevPAR Raw Data'!N$1,FALSE)</f>
        <v>83.847911311798001</v>
      </c>
      <c r="BA9" s="52">
        <f>VLOOKUP($A9,'RevPAR Raw Data'!$B$6:$BE$43,'RevPAR Raw Data'!O$1,FALSE)</f>
        <v>99.575922195206601</v>
      </c>
      <c r="BB9" s="53">
        <f>VLOOKUP($A9,'RevPAR Raw Data'!$B$6:$BE$43,'RevPAR Raw Data'!P$1,FALSE)</f>
        <v>91.711916753502294</v>
      </c>
      <c r="BC9" s="54">
        <f>VLOOKUP($A9,'RevPAR Raw Data'!$B$6:$BE$43,'RevPAR Raw Data'!R$1,FALSE)</f>
        <v>73.452170892671006</v>
      </c>
      <c r="BE9" s="47">
        <f>VLOOKUP($A9,'RevPAR Raw Data'!$B$6:$BE$43,'RevPAR Raw Data'!T$1,FALSE)</f>
        <v>1.27700796336058</v>
      </c>
      <c r="BF9" s="48">
        <f>VLOOKUP($A9,'RevPAR Raw Data'!$B$6:$BE$43,'RevPAR Raw Data'!U$1,FALSE)</f>
        <v>2.29512654340428</v>
      </c>
      <c r="BG9" s="48">
        <f>VLOOKUP($A9,'RevPAR Raw Data'!$B$6:$BE$43,'RevPAR Raw Data'!V$1,FALSE)</f>
        <v>12.0001681236766</v>
      </c>
      <c r="BH9" s="48">
        <f>VLOOKUP($A9,'RevPAR Raw Data'!$B$6:$BE$43,'RevPAR Raw Data'!W$1,FALSE)</f>
        <v>5.1361302091195604</v>
      </c>
      <c r="BI9" s="48">
        <f>VLOOKUP($A9,'RevPAR Raw Data'!$B$6:$BE$43,'RevPAR Raw Data'!X$1,FALSE)</f>
        <v>9.5658873471920405</v>
      </c>
      <c r="BJ9" s="49">
        <f>VLOOKUP($A9,'RevPAR Raw Data'!$B$6:$BE$43,'RevPAR Raw Data'!Y$1,FALSE)</f>
        <v>6.2902285389355299</v>
      </c>
      <c r="BK9" s="48">
        <f>VLOOKUP($A9,'RevPAR Raw Data'!$B$6:$BE$43,'RevPAR Raw Data'!AA$1,FALSE)</f>
        <v>11.451085461912401</v>
      </c>
      <c r="BL9" s="48">
        <f>VLOOKUP($A9,'RevPAR Raw Data'!$B$6:$BE$43,'RevPAR Raw Data'!AB$1,FALSE)</f>
        <v>14.3414574615588</v>
      </c>
      <c r="BM9" s="49">
        <f>VLOOKUP($A9,'RevPAR Raw Data'!$B$6:$BE$43,'RevPAR Raw Data'!AC$1,FALSE)</f>
        <v>13.001807573724699</v>
      </c>
      <c r="BN9" s="50">
        <f>VLOOKUP($A9,'RevPAR Raw Data'!$B$6:$BE$43,'RevPAR Raw Data'!AE$1,FALSE)</f>
        <v>8.5910690572821995</v>
      </c>
    </row>
    <row r="10" spans="1:66" x14ac:dyDescent="0.45">
      <c r="A10" s="63" t="s">
        <v>26</v>
      </c>
      <c r="B10" s="47">
        <f>VLOOKUP($A10,'Occupancy Raw Data'!$B$8:$BE$45,'Occupancy Raw Data'!G$3,FALSE)</f>
        <v>56.880415944540701</v>
      </c>
      <c r="C10" s="48">
        <f>VLOOKUP($A10,'Occupancy Raw Data'!$B$8:$BE$45,'Occupancy Raw Data'!H$3,FALSE)</f>
        <v>40.670132871172697</v>
      </c>
      <c r="D10" s="48">
        <f>VLOOKUP($A10,'Occupancy Raw Data'!$B$8:$BE$45,'Occupancy Raw Data'!I$3,FALSE)</f>
        <v>59.514731369150702</v>
      </c>
      <c r="E10" s="48">
        <f>VLOOKUP($A10,'Occupancy Raw Data'!$B$8:$BE$45,'Occupancy Raw Data'!J$3,FALSE)</f>
        <v>63.604852686308398</v>
      </c>
      <c r="F10" s="48">
        <f>VLOOKUP($A10,'Occupancy Raw Data'!$B$8:$BE$45,'Occupancy Raw Data'!K$3,FALSE)</f>
        <v>59.676487579433797</v>
      </c>
      <c r="G10" s="49">
        <f>VLOOKUP($A10,'Occupancy Raw Data'!$B$8:$BE$45,'Occupancy Raw Data'!L$3,FALSE)</f>
        <v>56.069324090121299</v>
      </c>
      <c r="H10" s="48">
        <f>VLOOKUP($A10,'Occupancy Raw Data'!$B$8:$BE$45,'Occupancy Raw Data'!N$3,FALSE)</f>
        <v>62.3223570190641</v>
      </c>
      <c r="I10" s="48">
        <f>VLOOKUP($A10,'Occupancy Raw Data'!$B$8:$BE$45,'Occupancy Raw Data'!O$3,FALSE)</f>
        <v>66.008087810514098</v>
      </c>
      <c r="J10" s="49">
        <f>VLOOKUP($A10,'Occupancy Raw Data'!$B$8:$BE$45,'Occupancy Raw Data'!P$3,FALSE)</f>
        <v>64.165222414789099</v>
      </c>
      <c r="K10" s="50">
        <f>VLOOKUP($A10,'Occupancy Raw Data'!$B$8:$BE$45,'Occupancy Raw Data'!R$3,FALSE)</f>
        <v>58.382437897169197</v>
      </c>
      <c r="M10" s="47">
        <f>VLOOKUP($A10,'Occupancy Raw Data'!$B$8:$BE$45,'Occupancy Raw Data'!T$3,FALSE)</f>
        <v>7.0559198747401997</v>
      </c>
      <c r="N10" s="48">
        <f>VLOOKUP($A10,'Occupancy Raw Data'!$B$8:$BE$45,'Occupancy Raw Data'!U$3,FALSE)</f>
        <v>6.7190205782682897</v>
      </c>
      <c r="O10" s="48">
        <f>VLOOKUP($A10,'Occupancy Raw Data'!$B$8:$BE$45,'Occupancy Raw Data'!V$3,FALSE)</f>
        <v>15.273161429863601</v>
      </c>
      <c r="P10" s="48">
        <f>VLOOKUP($A10,'Occupancy Raw Data'!$B$8:$BE$45,'Occupancy Raw Data'!W$3,FALSE)</f>
        <v>10.065265976267399</v>
      </c>
      <c r="Q10" s="48">
        <f>VLOOKUP($A10,'Occupancy Raw Data'!$B$8:$BE$45,'Occupancy Raw Data'!X$3,FALSE)</f>
        <v>12.4652272457361</v>
      </c>
      <c r="R10" s="49">
        <f>VLOOKUP($A10,'Occupancy Raw Data'!$B$8:$BE$45,'Occupancy Raw Data'!Y$3,FALSE)</f>
        <v>10.494131865899201</v>
      </c>
      <c r="S10" s="48">
        <f>VLOOKUP($A10,'Occupancy Raw Data'!$B$8:$BE$45,'Occupancy Raw Data'!AA$3,FALSE)</f>
        <v>12.315218168051</v>
      </c>
      <c r="T10" s="48">
        <f>VLOOKUP($A10,'Occupancy Raw Data'!$B$8:$BE$45,'Occupancy Raw Data'!AB$3,FALSE)</f>
        <v>8.0245824342264491</v>
      </c>
      <c r="U10" s="49">
        <f>VLOOKUP($A10,'Occupancy Raw Data'!$B$8:$BE$45,'Occupancy Raw Data'!AC$3,FALSE)</f>
        <v>10.0665678449128</v>
      </c>
      <c r="V10" s="50">
        <f>VLOOKUP($A10,'Occupancy Raw Data'!$B$8:$BE$45,'Occupancy Raw Data'!AE$3,FALSE)</f>
        <v>10.359513306541</v>
      </c>
      <c r="X10" s="51">
        <f>VLOOKUP($A10,'ADR Raw Data'!$B$6:$BE$43,'ADR Raw Data'!G$1,FALSE)</f>
        <v>122.611230956733</v>
      </c>
      <c r="Y10" s="52">
        <f>VLOOKUP($A10,'ADR Raw Data'!$B$6:$BE$43,'ADR Raw Data'!H$1,FALSE)</f>
        <v>126.14391761363601</v>
      </c>
      <c r="Z10" s="52">
        <f>VLOOKUP($A10,'ADR Raw Data'!$B$6:$BE$43,'ADR Raw Data'!I$1,FALSE)</f>
        <v>156.70242477188799</v>
      </c>
      <c r="AA10" s="52">
        <f>VLOOKUP($A10,'ADR Raw Data'!$B$6:$BE$43,'ADR Raw Data'!J$1,FALSE)</f>
        <v>158.95956766575799</v>
      </c>
      <c r="AB10" s="52">
        <f>VLOOKUP($A10,'ADR Raw Data'!$B$6:$BE$43,'ADR Raw Data'!K$1,FALSE)</f>
        <v>146.25799806389099</v>
      </c>
      <c r="AC10" s="53">
        <f>VLOOKUP($A10,'ADR Raw Data'!$B$6:$BE$43,'ADR Raw Data'!L$1,FALSE)</f>
        <v>143.64123186613901</v>
      </c>
      <c r="AD10" s="52">
        <f>VLOOKUP($A10,'ADR Raw Data'!$B$6:$BE$43,'ADR Raw Data'!N$1,FALSE)</f>
        <v>130.80521876158599</v>
      </c>
      <c r="AE10" s="52">
        <f>VLOOKUP($A10,'ADR Raw Data'!$B$6:$BE$43,'ADR Raw Data'!O$1,FALSE)</f>
        <v>132.838191843164</v>
      </c>
      <c r="AF10" s="53">
        <f>VLOOKUP($A10,'ADR Raw Data'!$B$6:$BE$43,'ADR Raw Data'!P$1,FALSE)</f>
        <v>131.85089943278999</v>
      </c>
      <c r="AG10" s="54">
        <f>VLOOKUP($A10,'ADR Raw Data'!$B$6:$BE$43,'ADR Raw Data'!R$1,FALSE)</f>
        <v>139.93889881541301</v>
      </c>
      <c r="AI10" s="47">
        <f>VLOOKUP($A10,'ADR Raw Data'!$B$6:$BE$43,'ADR Raw Data'!T$1,FALSE)</f>
        <v>3.9249181531603998</v>
      </c>
      <c r="AJ10" s="48">
        <f>VLOOKUP($A10,'ADR Raw Data'!$B$6:$BE$43,'ADR Raw Data'!U$1,FALSE)</f>
        <v>4.5017114087007801</v>
      </c>
      <c r="AK10" s="48">
        <f>VLOOKUP($A10,'ADR Raw Data'!$B$6:$BE$43,'ADR Raw Data'!V$1,FALSE)</f>
        <v>6.5362678647805899</v>
      </c>
      <c r="AL10" s="48">
        <f>VLOOKUP($A10,'ADR Raw Data'!$B$6:$BE$43,'ADR Raw Data'!W$1,FALSE)</f>
        <v>6.8127572718627603</v>
      </c>
      <c r="AM10" s="48">
        <f>VLOOKUP($A10,'ADR Raw Data'!$B$6:$BE$43,'ADR Raw Data'!X$1,FALSE)</f>
        <v>6.0835601270055397</v>
      </c>
      <c r="AN10" s="49">
        <f>VLOOKUP($A10,'ADR Raw Data'!$B$6:$BE$43,'ADR Raw Data'!Y$1,FALSE)</f>
        <v>6.0101602148562296</v>
      </c>
      <c r="AO10" s="48">
        <f>VLOOKUP($A10,'ADR Raw Data'!$B$6:$BE$43,'ADR Raw Data'!AA$1,FALSE)</f>
        <v>9.0565380401291105</v>
      </c>
      <c r="AP10" s="48">
        <f>VLOOKUP($A10,'ADR Raw Data'!$B$6:$BE$43,'ADR Raw Data'!AB$1,FALSE)</f>
        <v>7.5374240474166596</v>
      </c>
      <c r="AQ10" s="49">
        <f>VLOOKUP($A10,'ADR Raw Data'!$B$6:$BE$43,'ADR Raw Data'!AC$1,FALSE)</f>
        <v>8.2330202469390503</v>
      </c>
      <c r="AR10" s="50">
        <f>VLOOKUP($A10,'ADR Raw Data'!$B$6:$BE$43,'ADR Raw Data'!AE$1,FALSE)</f>
        <v>6.6675511505008096</v>
      </c>
      <c r="AS10" s="40"/>
      <c r="AT10" s="51">
        <f>VLOOKUP($A10,'RevPAR Raw Data'!$B$6:$BE$43,'RevPAR Raw Data'!G$1,FALSE)</f>
        <v>69.741778162911601</v>
      </c>
      <c r="AU10" s="52">
        <f>VLOOKUP($A10,'RevPAR Raw Data'!$B$6:$BE$43,'RevPAR Raw Data'!H$1,FALSE)</f>
        <v>51.302898902368497</v>
      </c>
      <c r="AV10" s="52">
        <f>VLOOKUP($A10,'RevPAR Raw Data'!$B$6:$BE$43,'RevPAR Raw Data'!I$1,FALSE)</f>
        <v>93.261027151935195</v>
      </c>
      <c r="AW10" s="52">
        <f>VLOOKUP($A10,'RevPAR Raw Data'!$B$6:$BE$43,'RevPAR Raw Data'!J$1,FALSE)</f>
        <v>101.10599884459801</v>
      </c>
      <c r="AX10" s="52">
        <f>VLOOKUP($A10,'RevPAR Raw Data'!$B$6:$BE$43,'RevPAR Raw Data'!K$1,FALSE)</f>
        <v>87.281636048526806</v>
      </c>
      <c r="AY10" s="53">
        <f>VLOOKUP($A10,'RevPAR Raw Data'!$B$6:$BE$43,'RevPAR Raw Data'!L$1,FALSE)</f>
        <v>80.538667822068106</v>
      </c>
      <c r="AZ10" s="52">
        <f>VLOOKUP($A10,'RevPAR Raw Data'!$B$6:$BE$43,'RevPAR Raw Data'!N$1,FALSE)</f>
        <v>81.520895436163997</v>
      </c>
      <c r="BA10" s="52">
        <f>VLOOKUP($A10,'RevPAR Raw Data'!$B$6:$BE$43,'RevPAR Raw Data'!O$1,FALSE)</f>
        <v>87.683950317735395</v>
      </c>
      <c r="BB10" s="53">
        <f>VLOOKUP($A10,'RevPAR Raw Data'!$B$6:$BE$43,'RevPAR Raw Data'!P$1,FALSE)</f>
        <v>84.602422876949703</v>
      </c>
      <c r="BC10" s="54">
        <f>VLOOKUP($A10,'RevPAR Raw Data'!$B$6:$BE$43,'RevPAR Raw Data'!R$1,FALSE)</f>
        <v>81.699740694891403</v>
      </c>
      <c r="BE10" s="47">
        <f>VLOOKUP($A10,'RevPAR Raw Data'!$B$6:$BE$43,'RevPAR Raw Data'!T$1,FALSE)</f>
        <v>11.2577771079367</v>
      </c>
      <c r="BF10" s="48">
        <f>VLOOKUP($A10,'RevPAR Raw Data'!$B$6:$BE$43,'RevPAR Raw Data'!U$1,FALSE)</f>
        <v>11.5232029028939</v>
      </c>
      <c r="BG10" s="48">
        <f>VLOOKUP($A10,'RevPAR Raw Data'!$B$6:$BE$43,'RevPAR Raw Data'!V$1,FALSE)</f>
        <v>22.807724037120401</v>
      </c>
      <c r="BH10" s="48">
        <f>VLOOKUP($A10,'RevPAR Raw Data'!$B$6:$BE$43,'RevPAR Raw Data'!W$1,FALSE)</f>
        <v>17.563745387860699</v>
      </c>
      <c r="BI10" s="48">
        <f>VLOOKUP($A10,'RevPAR Raw Data'!$B$6:$BE$43,'RevPAR Raw Data'!X$1,FALSE)</f>
        <v>19.3071169672039</v>
      </c>
      <c r="BJ10" s="49">
        <f>VLOOKUP($A10,'RevPAR Raw Data'!$B$6:$BE$43,'RevPAR Raw Data'!Y$1,FALSE)</f>
        <v>17.135006219054201</v>
      </c>
      <c r="BK10" s="48">
        <f>VLOOKUP($A10,'RevPAR Raw Data'!$B$6:$BE$43,'RevPAR Raw Data'!AA$1,FALSE)</f>
        <v>22.487088626294501</v>
      </c>
      <c r="BL10" s="48">
        <f>VLOOKUP($A10,'RevPAR Raw Data'!$B$6:$BE$43,'RevPAR Raw Data'!AB$1,FALSE)</f>
        <v>16.166853287745202</v>
      </c>
      <c r="BM10" s="49">
        <f>VLOOKUP($A10,'RevPAR Raw Data'!$B$6:$BE$43,'RevPAR Raw Data'!AC$1,FALSE)</f>
        <v>19.128370660695399</v>
      </c>
      <c r="BN10" s="50">
        <f>VLOOKUP($A10,'RevPAR Raw Data'!$B$6:$BE$43,'RevPAR Raw Data'!AE$1,FALSE)</f>
        <v>17.717790305698301</v>
      </c>
    </row>
    <row r="11" spans="1:66" x14ac:dyDescent="0.45">
      <c r="A11" s="63" t="s">
        <v>24</v>
      </c>
      <c r="B11" s="47">
        <f>VLOOKUP($A11,'Occupancy Raw Data'!$B$8:$BE$45,'Occupancy Raw Data'!G$3,FALSE)</f>
        <v>57.520350657482702</v>
      </c>
      <c r="C11" s="48">
        <f>VLOOKUP($A11,'Occupancy Raw Data'!$B$8:$BE$45,'Occupancy Raw Data'!H$3,FALSE)</f>
        <v>35.691922354414501</v>
      </c>
      <c r="D11" s="48">
        <f>VLOOKUP($A11,'Occupancy Raw Data'!$B$8:$BE$45,'Occupancy Raw Data'!I$3,FALSE)</f>
        <v>53.4376956793988</v>
      </c>
      <c r="E11" s="48">
        <f>VLOOKUP($A11,'Occupancy Raw Data'!$B$8:$BE$45,'Occupancy Raw Data'!J$3,FALSE)</f>
        <v>57.695679398872798</v>
      </c>
      <c r="F11" s="48">
        <f>VLOOKUP($A11,'Occupancy Raw Data'!$B$8:$BE$45,'Occupancy Raw Data'!K$3,FALSE)</f>
        <v>56.643706950532199</v>
      </c>
      <c r="G11" s="49">
        <f>VLOOKUP($A11,'Occupancy Raw Data'!$B$8:$BE$45,'Occupancy Raw Data'!L$3,FALSE)</f>
        <v>52.197871008140197</v>
      </c>
      <c r="H11" s="48">
        <f>VLOOKUP($A11,'Occupancy Raw Data'!$B$8:$BE$45,'Occupancy Raw Data'!N$3,FALSE)</f>
        <v>63.519098309329898</v>
      </c>
      <c r="I11" s="48">
        <f>VLOOKUP($A11,'Occupancy Raw Data'!$B$8:$BE$45,'Occupancy Raw Data'!O$3,FALSE)</f>
        <v>72.285535378835306</v>
      </c>
      <c r="J11" s="49">
        <f>VLOOKUP($A11,'Occupancy Raw Data'!$B$8:$BE$45,'Occupancy Raw Data'!P$3,FALSE)</f>
        <v>67.902316844082605</v>
      </c>
      <c r="K11" s="50">
        <f>VLOOKUP($A11,'Occupancy Raw Data'!$B$8:$BE$45,'Occupancy Raw Data'!R$3,FALSE)</f>
        <v>56.684855532695202</v>
      </c>
      <c r="M11" s="47">
        <f>VLOOKUP($A11,'Occupancy Raw Data'!$B$8:$BE$45,'Occupancy Raw Data'!T$3,FALSE)</f>
        <v>-11.8629568577235</v>
      </c>
      <c r="N11" s="48">
        <f>VLOOKUP($A11,'Occupancy Raw Data'!$B$8:$BE$45,'Occupancy Raw Data'!U$3,FALSE)</f>
        <v>-22.425837507827101</v>
      </c>
      <c r="O11" s="48">
        <f>VLOOKUP($A11,'Occupancy Raw Data'!$B$8:$BE$45,'Occupancy Raw Data'!V$3,FALSE)</f>
        <v>-9.1297864424892001</v>
      </c>
      <c r="P11" s="48">
        <f>VLOOKUP($A11,'Occupancy Raw Data'!$B$8:$BE$45,'Occupancy Raw Data'!W$3,FALSE)</f>
        <v>-11.0849877644225</v>
      </c>
      <c r="Q11" s="48">
        <f>VLOOKUP($A11,'Occupancy Raw Data'!$B$8:$BE$45,'Occupancy Raw Data'!X$3,FALSE)</f>
        <v>-12.434545045354101</v>
      </c>
      <c r="R11" s="49">
        <f>VLOOKUP($A11,'Occupancy Raw Data'!$B$8:$BE$45,'Occupancy Raw Data'!Y$3,FALSE)</f>
        <v>-12.903365274791099</v>
      </c>
      <c r="S11" s="48">
        <f>VLOOKUP($A11,'Occupancy Raw Data'!$B$8:$BE$45,'Occupancy Raw Data'!AA$3,FALSE)</f>
        <v>-12.241690754590699</v>
      </c>
      <c r="T11" s="48">
        <f>VLOOKUP($A11,'Occupancy Raw Data'!$B$8:$BE$45,'Occupancy Raw Data'!AB$3,FALSE)</f>
        <v>-6.91614542495841</v>
      </c>
      <c r="U11" s="49">
        <f>VLOOKUP($A11,'Occupancy Raw Data'!$B$8:$BE$45,'Occupancy Raw Data'!AC$3,FALSE)</f>
        <v>-9.4852681072170792</v>
      </c>
      <c r="V11" s="50">
        <f>VLOOKUP($A11,'Occupancy Raw Data'!$B$8:$BE$45,'Occupancy Raw Data'!AE$3,FALSE)</f>
        <v>-11.7629430998443</v>
      </c>
      <c r="X11" s="51">
        <f>VLOOKUP($A11,'ADR Raw Data'!$B$6:$BE$43,'ADR Raw Data'!G$1,FALSE)</f>
        <v>136.834415414761</v>
      </c>
      <c r="Y11" s="52">
        <f>VLOOKUP($A11,'ADR Raw Data'!$B$6:$BE$43,'ADR Raw Data'!H$1,FALSE)</f>
        <v>112.17214736842099</v>
      </c>
      <c r="Z11" s="52">
        <f>VLOOKUP($A11,'ADR Raw Data'!$B$6:$BE$43,'ADR Raw Data'!I$1,FALSE)</f>
        <v>126.064054370752</v>
      </c>
      <c r="AA11" s="52">
        <f>VLOOKUP($A11,'ADR Raw Data'!$B$6:$BE$43,'ADR Raw Data'!J$1,FALSE)</f>
        <v>127.475263729107</v>
      </c>
      <c r="AB11" s="52">
        <f>VLOOKUP($A11,'ADR Raw Data'!$B$6:$BE$43,'ADR Raw Data'!K$1,FALSE)</f>
        <v>128.17963519787699</v>
      </c>
      <c r="AC11" s="53">
        <f>VLOOKUP($A11,'ADR Raw Data'!$B$6:$BE$43,'ADR Raw Data'!L$1,FALSE)</f>
        <v>127.309090211132</v>
      </c>
      <c r="AD11" s="52">
        <f>VLOOKUP($A11,'ADR Raw Data'!$B$6:$BE$43,'ADR Raw Data'!N$1,FALSE)</f>
        <v>150.15027799684501</v>
      </c>
      <c r="AE11" s="52">
        <f>VLOOKUP($A11,'ADR Raw Data'!$B$6:$BE$43,'ADR Raw Data'!O$1,FALSE)</f>
        <v>159.189338184338</v>
      </c>
      <c r="AF11" s="53">
        <f>VLOOKUP($A11,'ADR Raw Data'!$B$6:$BE$43,'ADR Raw Data'!P$1,FALSE)</f>
        <v>154.96155201032801</v>
      </c>
      <c r="AG11" s="54">
        <f>VLOOKUP($A11,'ADR Raw Data'!$B$6:$BE$43,'ADR Raw Data'!R$1,FALSE)</f>
        <v>136.77327704835201</v>
      </c>
      <c r="AI11" s="47">
        <f>VLOOKUP($A11,'ADR Raw Data'!$B$6:$BE$43,'ADR Raw Data'!T$1,FALSE)</f>
        <v>2.8845955590715202</v>
      </c>
      <c r="AJ11" s="48">
        <f>VLOOKUP($A11,'ADR Raw Data'!$B$6:$BE$43,'ADR Raw Data'!U$1,FALSE)</f>
        <v>9.7770757271432505</v>
      </c>
      <c r="AK11" s="48">
        <f>VLOOKUP($A11,'ADR Raw Data'!$B$6:$BE$43,'ADR Raw Data'!V$1,FALSE)</f>
        <v>12.488970652943999</v>
      </c>
      <c r="AL11" s="48">
        <f>VLOOKUP($A11,'ADR Raw Data'!$B$6:$BE$43,'ADR Raw Data'!W$1,FALSE)</f>
        <v>7.9854318307947203</v>
      </c>
      <c r="AM11" s="48">
        <f>VLOOKUP($A11,'ADR Raw Data'!$B$6:$BE$43,'ADR Raw Data'!X$1,FALSE)</f>
        <v>6.7238895814214201</v>
      </c>
      <c r="AN11" s="49">
        <f>VLOOKUP($A11,'ADR Raw Data'!$B$6:$BE$43,'ADR Raw Data'!Y$1,FALSE)</f>
        <v>7.7628502600001497</v>
      </c>
      <c r="AO11" s="48">
        <f>VLOOKUP($A11,'ADR Raw Data'!$B$6:$BE$43,'ADR Raw Data'!AA$1,FALSE)</f>
        <v>1.7292955962798</v>
      </c>
      <c r="AP11" s="48">
        <f>VLOOKUP($A11,'ADR Raw Data'!$B$6:$BE$43,'ADR Raw Data'!AB$1,FALSE)</f>
        <v>6.98250409608913</v>
      </c>
      <c r="AQ11" s="49">
        <f>VLOOKUP($A11,'ADR Raw Data'!$B$6:$BE$43,'ADR Raw Data'!AC$1,FALSE)</f>
        <v>4.5485018628837199</v>
      </c>
      <c r="AR11" s="50">
        <f>VLOOKUP($A11,'ADR Raw Data'!$B$6:$BE$43,'ADR Raw Data'!AE$1,FALSE)</f>
        <v>6.7084925956294903</v>
      </c>
      <c r="AS11" s="40"/>
      <c r="AT11" s="51">
        <f>VLOOKUP($A11,'RevPAR Raw Data'!$B$6:$BE$43,'RevPAR Raw Data'!G$1,FALSE)</f>
        <v>78.7076355666875</v>
      </c>
      <c r="AU11" s="52">
        <f>VLOOKUP($A11,'RevPAR Raw Data'!$B$6:$BE$43,'RevPAR Raw Data'!H$1,FALSE)</f>
        <v>40.036395742016197</v>
      </c>
      <c r="AV11" s="52">
        <f>VLOOKUP($A11,'RevPAR Raw Data'!$B$6:$BE$43,'RevPAR Raw Data'!I$1,FALSE)</f>
        <v>67.365725735754495</v>
      </c>
      <c r="AW11" s="52">
        <f>VLOOKUP($A11,'RevPAR Raw Data'!$B$6:$BE$43,'RevPAR Raw Data'!J$1,FALSE)</f>
        <v>73.547719474013704</v>
      </c>
      <c r="AX11" s="52">
        <f>VLOOKUP($A11,'RevPAR Raw Data'!$B$6:$BE$43,'RevPAR Raw Data'!K$1,FALSE)</f>
        <v>72.605696931747005</v>
      </c>
      <c r="AY11" s="53">
        <f>VLOOKUP($A11,'RevPAR Raw Data'!$B$6:$BE$43,'RevPAR Raw Data'!L$1,FALSE)</f>
        <v>66.452634690043794</v>
      </c>
      <c r="AZ11" s="52">
        <f>VLOOKUP($A11,'RevPAR Raw Data'!$B$6:$BE$43,'RevPAR Raw Data'!N$1,FALSE)</f>
        <v>95.374102692548504</v>
      </c>
      <c r="BA11" s="52">
        <f>VLOOKUP($A11,'RevPAR Raw Data'!$B$6:$BE$43,'RevPAR Raw Data'!O$1,FALSE)</f>
        <v>115.070865372573</v>
      </c>
      <c r="BB11" s="53">
        <f>VLOOKUP($A11,'RevPAR Raw Data'!$B$6:$BE$43,'RevPAR Raw Data'!P$1,FALSE)</f>
        <v>105.222484032561</v>
      </c>
      <c r="BC11" s="54">
        <f>VLOOKUP($A11,'RevPAR Raw Data'!$B$6:$BE$43,'RevPAR Raw Data'!R$1,FALSE)</f>
        <v>77.529734502191602</v>
      </c>
      <c r="BE11" s="47">
        <f>VLOOKUP($A11,'RevPAR Raw Data'!$B$6:$BE$43,'RevPAR Raw Data'!T$1,FALSE)</f>
        <v>-9.3205596253445009</v>
      </c>
      <c r="BF11" s="48">
        <f>VLOOKUP($A11,'RevPAR Raw Data'!$B$6:$BE$43,'RevPAR Raw Data'!U$1,FALSE)</f>
        <v>-14.8413528962702</v>
      </c>
      <c r="BG11" s="48">
        <f>VLOOKUP($A11,'RevPAR Raw Data'!$B$6:$BE$43,'RevPAR Raw Data'!V$1,FALSE)</f>
        <v>2.2189678609758601</v>
      </c>
      <c r="BH11" s="48">
        <f>VLOOKUP($A11,'RevPAR Raw Data'!$B$6:$BE$43,'RevPAR Raw Data'!W$1,FALSE)</f>
        <v>-3.98474007500774</v>
      </c>
      <c r="BI11" s="48">
        <f>VLOOKUP($A11,'RevPAR Raw Data'!$B$6:$BE$43,'RevPAR Raw Data'!X$1,FALSE)</f>
        <v>-6.5467405427344101</v>
      </c>
      <c r="BJ11" s="49">
        <f>VLOOKUP($A11,'RevPAR Raw Data'!$B$6:$BE$43,'RevPAR Raw Data'!Y$1,FALSE)</f>
        <v>-6.1421839395738802</v>
      </c>
      <c r="BK11" s="48">
        <f>VLOOKUP($A11,'RevPAR Raw Data'!$B$6:$BE$43,'RevPAR Raw Data'!AA$1,FALSE)</f>
        <v>-10.7240901774402</v>
      </c>
      <c r="BL11" s="48">
        <f>VLOOKUP($A11,'RevPAR Raw Data'!$B$6:$BE$43,'RevPAR Raw Data'!AB$1,FALSE)</f>
        <v>-0.41656146645848002</v>
      </c>
      <c r="BM11" s="49">
        <f>VLOOKUP($A11,'RevPAR Raw Data'!$B$6:$BE$43,'RevPAR Raw Data'!AC$1,FALSE)</f>
        <v>-5.36820384088964</v>
      </c>
      <c r="BN11" s="50">
        <f>VLOOKUP($A11,'RevPAR Raw Data'!$B$6:$BE$43,'RevPAR Raw Data'!AE$1,FALSE)</f>
        <v>-5.8435666710960499</v>
      </c>
    </row>
    <row r="12" spans="1:66" x14ac:dyDescent="0.45">
      <c r="A12" s="63" t="s">
        <v>27</v>
      </c>
      <c r="B12" s="47">
        <f>VLOOKUP($A12,'Occupancy Raw Data'!$B$8:$BE$45,'Occupancy Raw Data'!G$3,FALSE)</f>
        <v>53.152302243211302</v>
      </c>
      <c r="C12" s="48">
        <f>VLOOKUP($A12,'Occupancy Raw Data'!$B$8:$BE$45,'Occupancy Raw Data'!H$3,FALSE)</f>
        <v>40.578512396694201</v>
      </c>
      <c r="D12" s="48">
        <f>VLOOKUP($A12,'Occupancy Raw Data'!$B$8:$BE$45,'Occupancy Raw Data'!I$3,FALSE)</f>
        <v>51.286894923258501</v>
      </c>
      <c r="E12" s="48">
        <f>VLOOKUP($A12,'Occupancy Raw Data'!$B$8:$BE$45,'Occupancy Raw Data'!J$3,FALSE)</f>
        <v>55.360094451003498</v>
      </c>
      <c r="F12" s="48">
        <f>VLOOKUP($A12,'Occupancy Raw Data'!$B$8:$BE$45,'Occupancy Raw Data'!K$3,FALSE)</f>
        <v>54.580873671782697</v>
      </c>
      <c r="G12" s="49">
        <f>VLOOKUP($A12,'Occupancy Raw Data'!$B$8:$BE$45,'Occupancy Raw Data'!L$3,FALSE)</f>
        <v>50.991735537190003</v>
      </c>
      <c r="H12" s="48">
        <f>VLOOKUP($A12,'Occupancy Raw Data'!$B$8:$BE$45,'Occupancy Raw Data'!N$3,FALSE)</f>
        <v>65.950413223140401</v>
      </c>
      <c r="I12" s="48">
        <f>VLOOKUP($A12,'Occupancy Raw Data'!$B$8:$BE$45,'Occupancy Raw Data'!O$3,FALSE)</f>
        <v>71.1452184179456</v>
      </c>
      <c r="J12" s="49">
        <f>VLOOKUP($A12,'Occupancy Raw Data'!$B$8:$BE$45,'Occupancy Raw Data'!P$3,FALSE)</f>
        <v>68.547815820542993</v>
      </c>
      <c r="K12" s="50">
        <f>VLOOKUP($A12,'Occupancy Raw Data'!$B$8:$BE$45,'Occupancy Raw Data'!R$3,FALSE)</f>
        <v>56.007758475290899</v>
      </c>
      <c r="M12" s="47">
        <f>VLOOKUP($A12,'Occupancy Raw Data'!$B$8:$BE$45,'Occupancy Raw Data'!T$3,FALSE)</f>
        <v>-4.7711829600681401</v>
      </c>
      <c r="N12" s="48">
        <f>VLOOKUP($A12,'Occupancy Raw Data'!$B$8:$BE$45,'Occupancy Raw Data'!U$3,FALSE)</f>
        <v>-4.7850912456527404</v>
      </c>
      <c r="O12" s="48">
        <f>VLOOKUP($A12,'Occupancy Raw Data'!$B$8:$BE$45,'Occupancy Raw Data'!V$3,FALSE)</f>
        <v>-1.9296226830430301</v>
      </c>
      <c r="P12" s="48">
        <f>VLOOKUP($A12,'Occupancy Raw Data'!$B$8:$BE$45,'Occupancy Raw Data'!W$3,FALSE)</f>
        <v>-1.9169968695331201</v>
      </c>
      <c r="Q12" s="48">
        <f>VLOOKUP($A12,'Occupancy Raw Data'!$B$8:$BE$45,'Occupancy Raw Data'!X$3,FALSE)</f>
        <v>-3.1735067661360699</v>
      </c>
      <c r="R12" s="49">
        <f>VLOOKUP($A12,'Occupancy Raw Data'!$B$8:$BE$45,'Occupancy Raw Data'!Y$3,FALSE)</f>
        <v>-3.2565558968110002</v>
      </c>
      <c r="S12" s="48">
        <f>VLOOKUP($A12,'Occupancy Raw Data'!$B$8:$BE$45,'Occupancy Raw Data'!AA$3,FALSE)</f>
        <v>-4.1529902763361797</v>
      </c>
      <c r="T12" s="48">
        <f>VLOOKUP($A12,'Occupancy Raw Data'!$B$8:$BE$45,'Occupancy Raw Data'!AB$3,FALSE)</f>
        <v>-1.79805735922552</v>
      </c>
      <c r="U12" s="49">
        <f>VLOOKUP($A12,'Occupancy Raw Data'!$B$8:$BE$45,'Occupancy Raw Data'!AC$3,FALSE)</f>
        <v>-2.9451829585245601</v>
      </c>
      <c r="V12" s="50">
        <f>VLOOKUP($A12,'Occupancy Raw Data'!$B$8:$BE$45,'Occupancy Raw Data'!AE$3,FALSE)</f>
        <v>-3.14790077751376</v>
      </c>
      <c r="X12" s="51">
        <f>VLOOKUP($A12,'ADR Raw Data'!$B$6:$BE$43,'ADR Raw Data'!G$1,FALSE)</f>
        <v>91.250395379831104</v>
      </c>
      <c r="Y12" s="52">
        <f>VLOOKUP($A12,'ADR Raw Data'!$B$6:$BE$43,'ADR Raw Data'!H$1,FALSE)</f>
        <v>87.159927262147207</v>
      </c>
      <c r="Z12" s="52">
        <f>VLOOKUP($A12,'ADR Raw Data'!$B$6:$BE$43,'ADR Raw Data'!I$1,FALSE)</f>
        <v>91.047283609576397</v>
      </c>
      <c r="AA12" s="52">
        <f>VLOOKUP($A12,'ADR Raw Data'!$B$6:$BE$43,'ADR Raw Data'!J$1,FALSE)</f>
        <v>92.855293239496604</v>
      </c>
      <c r="AB12" s="52">
        <f>VLOOKUP($A12,'ADR Raw Data'!$B$6:$BE$43,'ADR Raw Data'!K$1,FALSE)</f>
        <v>93.354438676184202</v>
      </c>
      <c r="AC12" s="53">
        <f>VLOOKUP($A12,'ADR Raw Data'!$B$6:$BE$43,'ADR Raw Data'!L$1,FALSE)</f>
        <v>91.357415605464197</v>
      </c>
      <c r="AD12" s="52">
        <f>VLOOKUP($A12,'ADR Raw Data'!$B$6:$BE$43,'ADR Raw Data'!N$1,FALSE)</f>
        <v>105.043601861797</v>
      </c>
      <c r="AE12" s="52">
        <f>VLOOKUP($A12,'ADR Raw Data'!$B$6:$BE$43,'ADR Raw Data'!O$1,FALSE)</f>
        <v>109.01747095917599</v>
      </c>
      <c r="AF12" s="53">
        <f>VLOOKUP($A12,'ADR Raw Data'!$B$6:$BE$43,'ADR Raw Data'!P$1,FALSE)</f>
        <v>107.10582500861101</v>
      </c>
      <c r="AG12" s="54">
        <f>VLOOKUP($A12,'ADR Raw Data'!$B$6:$BE$43,'ADR Raw Data'!R$1,FALSE)</f>
        <v>96.864402987321895</v>
      </c>
      <c r="AI12" s="47">
        <f>VLOOKUP($A12,'ADR Raw Data'!$B$6:$BE$43,'ADR Raw Data'!T$1,FALSE)</f>
        <v>0.74448998249507203</v>
      </c>
      <c r="AJ12" s="48">
        <f>VLOOKUP($A12,'ADR Raw Data'!$B$6:$BE$43,'ADR Raw Data'!U$1,FALSE)</f>
        <v>3.4890055636545001</v>
      </c>
      <c r="AK12" s="48">
        <f>VLOOKUP($A12,'ADR Raw Data'!$B$6:$BE$43,'ADR Raw Data'!V$1,FALSE)</f>
        <v>3.4496090447162602</v>
      </c>
      <c r="AL12" s="48">
        <f>VLOOKUP($A12,'ADR Raw Data'!$B$6:$BE$43,'ADR Raw Data'!W$1,FALSE)</f>
        <v>3.4009909525750102</v>
      </c>
      <c r="AM12" s="48">
        <f>VLOOKUP($A12,'ADR Raw Data'!$B$6:$BE$43,'ADR Raw Data'!X$1,FALSE)</f>
        <v>3.9440307254801401</v>
      </c>
      <c r="AN12" s="49">
        <f>VLOOKUP($A12,'ADR Raw Data'!$B$6:$BE$43,'ADR Raw Data'!Y$1,FALSE)</f>
        <v>2.9841754779037002</v>
      </c>
      <c r="AO12" s="48">
        <f>VLOOKUP($A12,'ADR Raw Data'!$B$6:$BE$43,'ADR Raw Data'!AA$1,FALSE)</f>
        <v>2.7397304421027799</v>
      </c>
      <c r="AP12" s="48">
        <f>VLOOKUP($A12,'ADR Raw Data'!$B$6:$BE$43,'ADR Raw Data'!AB$1,FALSE)</f>
        <v>3.4170252695043799</v>
      </c>
      <c r="AQ12" s="49">
        <f>VLOOKUP($A12,'ADR Raw Data'!$B$6:$BE$43,'ADR Raw Data'!AC$1,FALSE)</f>
        <v>3.1154650304094398</v>
      </c>
      <c r="AR12" s="50">
        <f>VLOOKUP($A12,'ADR Raw Data'!$B$6:$BE$43,'ADR Raw Data'!AE$1,FALSE)</f>
        <v>3.04703648491618</v>
      </c>
      <c r="AS12" s="40"/>
      <c r="AT12" s="51">
        <f>VLOOKUP($A12,'RevPAR Raw Data'!$B$6:$BE$43,'RevPAR Raw Data'!G$1,FALSE)</f>
        <v>48.501685950413197</v>
      </c>
      <c r="AU12" s="52">
        <f>VLOOKUP($A12,'RevPAR Raw Data'!$B$6:$BE$43,'RevPAR Raw Data'!H$1,FALSE)</f>
        <v>35.36820188902</v>
      </c>
      <c r="AV12" s="52">
        <f>VLOOKUP($A12,'RevPAR Raw Data'!$B$6:$BE$43,'RevPAR Raw Data'!I$1,FALSE)</f>
        <v>46.695324675324599</v>
      </c>
      <c r="AW12" s="52">
        <f>VLOOKUP($A12,'RevPAR Raw Data'!$B$6:$BE$43,'RevPAR Raw Data'!J$1,FALSE)</f>
        <v>51.404778040141601</v>
      </c>
      <c r="AX12" s="52">
        <f>VLOOKUP($A12,'RevPAR Raw Data'!$B$6:$BE$43,'RevPAR Raw Data'!K$1,FALSE)</f>
        <v>50.95366824085</v>
      </c>
      <c r="AY12" s="53">
        <f>VLOOKUP($A12,'RevPAR Raw Data'!$B$6:$BE$43,'RevPAR Raw Data'!L$1,FALSE)</f>
        <v>46.584731759149903</v>
      </c>
      <c r="AZ12" s="52">
        <f>VLOOKUP($A12,'RevPAR Raw Data'!$B$6:$BE$43,'RevPAR Raw Data'!N$1,FALSE)</f>
        <v>69.276689492325801</v>
      </c>
      <c r="BA12" s="52">
        <f>VLOOKUP($A12,'RevPAR Raw Data'!$B$6:$BE$43,'RevPAR Raw Data'!O$1,FALSE)</f>
        <v>77.560717827626902</v>
      </c>
      <c r="BB12" s="53">
        <f>VLOOKUP($A12,'RevPAR Raw Data'!$B$6:$BE$43,'RevPAR Raw Data'!P$1,FALSE)</f>
        <v>73.418703659976302</v>
      </c>
      <c r="BC12" s="54">
        <f>VLOOKUP($A12,'RevPAR Raw Data'!$B$6:$BE$43,'RevPAR Raw Data'!R$1,FALSE)</f>
        <v>54.251580873671699</v>
      </c>
      <c r="BE12" s="47">
        <f>VLOOKUP($A12,'RevPAR Raw Data'!$B$6:$BE$43,'RevPAR Raw Data'!T$1,FALSE)</f>
        <v>-4.0622139567572804</v>
      </c>
      <c r="BF12" s="48">
        <f>VLOOKUP($A12,'RevPAR Raw Data'!$B$6:$BE$43,'RevPAR Raw Data'!U$1,FALSE)</f>
        <v>-1.463037781785</v>
      </c>
      <c r="BG12" s="48">
        <f>VLOOKUP($A12,'RevPAR Raw Data'!$B$6:$BE$43,'RevPAR Raw Data'!V$1,FALSE)</f>
        <v>1.45342192307008</v>
      </c>
      <c r="BH12" s="48">
        <f>VLOOKUP($A12,'RevPAR Raw Data'!$B$6:$BE$43,'RevPAR Raw Data'!W$1,FALSE)</f>
        <v>1.4187971929479199</v>
      </c>
      <c r="BI12" s="48">
        <f>VLOOKUP($A12,'RevPAR Raw Data'!$B$6:$BE$43,'RevPAR Raw Data'!X$1,FALSE)</f>
        <v>0.64535987741246803</v>
      </c>
      <c r="BJ12" s="49">
        <f>VLOOKUP($A12,'RevPAR Raw Data'!$B$6:$BE$43,'RevPAR Raw Data'!Y$1,FALSE)</f>
        <v>-0.36956176140415897</v>
      </c>
      <c r="BK12" s="48">
        <f>VLOOKUP($A12,'RevPAR Raw Data'!$B$6:$BE$43,'RevPAR Raw Data'!AA$1,FALSE)</f>
        <v>-1.52704057309175</v>
      </c>
      <c r="BL12" s="48">
        <f>VLOOKUP($A12,'RevPAR Raw Data'!$B$6:$BE$43,'RevPAR Raw Data'!AB$1,FALSE)</f>
        <v>1.55752783595394</v>
      </c>
      <c r="BM12" s="49">
        <f>VLOOKUP($A12,'RevPAR Raw Data'!$B$6:$BE$43,'RevPAR Raw Data'!AC$1,FALSE)</f>
        <v>7.8525926730465503E-2</v>
      </c>
      <c r="BN12" s="50">
        <f>VLOOKUP($A12,'RevPAR Raw Data'!$B$6:$BE$43,'RevPAR Raw Data'!AE$1,FALSE)</f>
        <v>-0.19678197779738801</v>
      </c>
    </row>
    <row r="13" spans="1:66" x14ac:dyDescent="0.45">
      <c r="A13" s="63" t="s">
        <v>90</v>
      </c>
      <c r="B13" s="47">
        <f>VLOOKUP($A13,'Occupancy Raw Data'!$B$8:$BE$45,'Occupancy Raw Data'!G$3,FALSE)</f>
        <v>53.974577878960297</v>
      </c>
      <c r="C13" s="48">
        <f>VLOOKUP($A13,'Occupancy Raw Data'!$B$8:$BE$45,'Occupancy Raw Data'!H$3,FALSE)</f>
        <v>42.695883134130099</v>
      </c>
      <c r="D13" s="48">
        <f>VLOOKUP($A13,'Occupancy Raw Data'!$B$8:$BE$45,'Occupancy Raw Data'!I$3,FALSE)</f>
        <v>59.239233542022298</v>
      </c>
      <c r="E13" s="48">
        <f>VLOOKUP($A13,'Occupancy Raw Data'!$B$8:$BE$45,'Occupancy Raw Data'!J$3,FALSE)</f>
        <v>65.224815025611804</v>
      </c>
      <c r="F13" s="48">
        <f>VLOOKUP($A13,'Occupancy Raw Data'!$B$8:$BE$45,'Occupancy Raw Data'!K$3,FALSE)</f>
        <v>66.581293872130502</v>
      </c>
      <c r="G13" s="49">
        <f>VLOOKUP($A13,'Occupancy Raw Data'!$B$8:$BE$45,'Occupancy Raw Data'!L$3,FALSE)</f>
        <v>57.543160690571</v>
      </c>
      <c r="H13" s="48">
        <f>VLOOKUP($A13,'Occupancy Raw Data'!$B$8:$BE$45,'Occupancy Raw Data'!N$3,FALSE)</f>
        <v>73.031682792638904</v>
      </c>
      <c r="I13" s="48">
        <f>VLOOKUP($A13,'Occupancy Raw Data'!$B$8:$BE$45,'Occupancy Raw Data'!O$3,FALSE)</f>
        <v>82.574464048567606</v>
      </c>
      <c r="J13" s="49">
        <f>VLOOKUP($A13,'Occupancy Raw Data'!$B$8:$BE$45,'Occupancy Raw Data'!P$3,FALSE)</f>
        <v>77.803073420603297</v>
      </c>
      <c r="K13" s="50">
        <f>VLOOKUP($A13,'Occupancy Raw Data'!$B$8:$BE$45,'Occupancy Raw Data'!R$3,FALSE)</f>
        <v>63.331707184865898</v>
      </c>
      <c r="M13" s="47">
        <f>VLOOKUP($A13,'Occupancy Raw Data'!$B$8:$BE$45,'Occupancy Raw Data'!T$3,FALSE)</f>
        <v>4.0980607391145201</v>
      </c>
      <c r="N13" s="48">
        <f>VLOOKUP($A13,'Occupancy Raw Data'!$B$8:$BE$45,'Occupancy Raw Data'!U$3,FALSE)</f>
        <v>-2.53356431355565</v>
      </c>
      <c r="O13" s="48">
        <f>VLOOKUP($A13,'Occupancy Raw Data'!$B$8:$BE$45,'Occupancy Raw Data'!V$3,FALSE)</f>
        <v>-5.6218830285627899</v>
      </c>
      <c r="P13" s="48">
        <f>VLOOKUP($A13,'Occupancy Raw Data'!$B$8:$BE$45,'Occupancy Raw Data'!W$3,FALSE)</f>
        <v>-5.9499384489125902</v>
      </c>
      <c r="Q13" s="48">
        <f>VLOOKUP($A13,'Occupancy Raw Data'!$B$8:$BE$45,'Occupancy Raw Data'!X$3,FALSE)</f>
        <v>1.50397686189443</v>
      </c>
      <c r="R13" s="49">
        <f>VLOOKUP($A13,'Occupancy Raw Data'!$B$8:$BE$45,'Occupancy Raw Data'!Y$3,FALSE)</f>
        <v>-1.9271186988715301</v>
      </c>
      <c r="S13" s="48">
        <f>VLOOKUP($A13,'Occupancy Raw Data'!$B$8:$BE$45,'Occupancy Raw Data'!AA$3,FALSE)</f>
        <v>15.3753933762925</v>
      </c>
      <c r="T13" s="48">
        <f>VLOOKUP($A13,'Occupancy Raw Data'!$B$8:$BE$45,'Occupancy Raw Data'!AB$3,FALSE)</f>
        <v>23.265363919569499</v>
      </c>
      <c r="U13" s="49">
        <f>VLOOKUP($A13,'Occupancy Raw Data'!$B$8:$BE$45,'Occupancy Raw Data'!AC$3,FALSE)</f>
        <v>19.4321077539133</v>
      </c>
      <c r="V13" s="50">
        <f>VLOOKUP($A13,'Occupancy Raw Data'!$B$8:$BE$45,'Occupancy Raw Data'!AE$3,FALSE)</f>
        <v>4.6415297120594596</v>
      </c>
      <c r="X13" s="51">
        <f>VLOOKUP($A13,'ADR Raw Data'!$B$6:$BE$43,'ADR Raw Data'!G$1,FALSE)</f>
        <v>106.04146397188001</v>
      </c>
      <c r="Y13" s="52">
        <f>VLOOKUP($A13,'ADR Raw Data'!$B$6:$BE$43,'ADR Raw Data'!H$1,FALSE)</f>
        <v>106.914319040213</v>
      </c>
      <c r="Z13" s="52">
        <f>VLOOKUP($A13,'ADR Raw Data'!$B$6:$BE$43,'ADR Raw Data'!I$1,FALSE)</f>
        <v>126.88691273018399</v>
      </c>
      <c r="AA13" s="52">
        <f>VLOOKUP($A13,'ADR Raw Data'!$B$6:$BE$43,'ADR Raw Data'!J$1,FALSE)</f>
        <v>130.175898778359</v>
      </c>
      <c r="AB13" s="52">
        <f>VLOOKUP($A13,'ADR Raw Data'!$B$6:$BE$43,'ADR Raw Data'!K$1,FALSE)</f>
        <v>123.35895141758</v>
      </c>
      <c r="AC13" s="53">
        <f>VLOOKUP($A13,'ADR Raw Data'!$B$6:$BE$43,'ADR Raw Data'!L$1,FALSE)</f>
        <v>119.94171013154801</v>
      </c>
      <c r="AD13" s="52">
        <f>VLOOKUP($A13,'ADR Raw Data'!$B$6:$BE$43,'ADR Raw Data'!N$1,FALSE)</f>
        <v>114.84745421483299</v>
      </c>
      <c r="AE13" s="52">
        <f>VLOOKUP($A13,'ADR Raw Data'!$B$6:$BE$43,'ADR Raw Data'!O$1,FALSE)</f>
        <v>117.02880758184899</v>
      </c>
      <c r="AF13" s="53">
        <f>VLOOKUP($A13,'ADR Raw Data'!$B$6:$BE$43,'ADR Raw Data'!P$1,FALSE)</f>
        <v>116.005018288222</v>
      </c>
      <c r="AG13" s="54">
        <f>VLOOKUP($A13,'ADR Raw Data'!$B$6:$BE$43,'ADR Raw Data'!R$1,FALSE)</f>
        <v>118.559930031025</v>
      </c>
      <c r="AI13" s="47">
        <f>VLOOKUP($A13,'ADR Raw Data'!$B$6:$BE$43,'ADR Raw Data'!T$1,FALSE)</f>
        <v>4.8072351036961196</v>
      </c>
      <c r="AJ13" s="48">
        <f>VLOOKUP($A13,'ADR Raw Data'!$B$6:$BE$43,'ADR Raw Data'!U$1,FALSE)</f>
        <v>2.0893314098568001</v>
      </c>
      <c r="AK13" s="48">
        <f>VLOOKUP($A13,'ADR Raw Data'!$B$6:$BE$43,'ADR Raw Data'!V$1,FALSE)</f>
        <v>-1.02315811253137</v>
      </c>
      <c r="AL13" s="48">
        <f>VLOOKUP($A13,'ADR Raw Data'!$B$6:$BE$43,'ADR Raw Data'!W$1,FALSE)</f>
        <v>1.46417432062272</v>
      </c>
      <c r="AM13" s="48">
        <f>VLOOKUP($A13,'ADR Raw Data'!$B$6:$BE$43,'ADR Raw Data'!X$1,FALSE)</f>
        <v>0.82285008646159896</v>
      </c>
      <c r="AN13" s="49">
        <f>VLOOKUP($A13,'ADR Raw Data'!$B$6:$BE$43,'ADR Raw Data'!Y$1,FALSE)</f>
        <v>1.10212526689124</v>
      </c>
      <c r="AO13" s="48">
        <f>VLOOKUP($A13,'ADR Raw Data'!$B$6:$BE$43,'ADR Raw Data'!AA$1,FALSE)</f>
        <v>5.9375608185476896</v>
      </c>
      <c r="AP13" s="48">
        <f>VLOOKUP($A13,'ADR Raw Data'!$B$6:$BE$43,'ADR Raw Data'!AB$1,FALSE)</f>
        <v>6.7292312290834104</v>
      </c>
      <c r="AQ13" s="49">
        <f>VLOOKUP($A13,'ADR Raw Data'!$B$6:$BE$43,'ADR Raw Data'!AC$1,FALSE)</f>
        <v>6.3798656346964</v>
      </c>
      <c r="AR13" s="50">
        <f>VLOOKUP($A13,'ADR Raw Data'!$B$6:$BE$43,'ADR Raw Data'!AE$1,FALSE)</f>
        <v>2.48414779098723</v>
      </c>
      <c r="AS13" s="40"/>
      <c r="AT13" s="51">
        <f>VLOOKUP($A13,'RevPAR Raw Data'!$B$6:$BE$43,'RevPAR Raw Data'!G$1,FALSE)</f>
        <v>57.235432555492302</v>
      </c>
      <c r="AU13" s="52">
        <f>VLOOKUP($A13,'RevPAR Raw Data'!$B$6:$BE$43,'RevPAR Raw Data'!H$1,FALSE)</f>
        <v>45.648012711060503</v>
      </c>
      <c r="AV13" s="52">
        <f>VLOOKUP($A13,'RevPAR Raw Data'!$B$6:$BE$43,'RevPAR Raw Data'!I$1,FALSE)</f>
        <v>75.166834566495893</v>
      </c>
      <c r="AW13" s="52">
        <f>VLOOKUP($A13,'RevPAR Raw Data'!$B$6:$BE$43,'RevPAR Raw Data'!J$1,FALSE)</f>
        <v>84.906989186112597</v>
      </c>
      <c r="AX13" s="52">
        <f>VLOOKUP($A13,'RevPAR Raw Data'!$B$6:$BE$43,'RevPAR Raw Data'!K$1,FALSE)</f>
        <v>82.133985960918196</v>
      </c>
      <c r="AY13" s="53">
        <f>VLOOKUP($A13,'RevPAR Raw Data'!$B$6:$BE$43,'RevPAR Raw Data'!L$1,FALSE)</f>
        <v>69.018250996015894</v>
      </c>
      <c r="AZ13" s="52">
        <f>VLOOKUP($A13,'RevPAR Raw Data'!$B$6:$BE$43,'RevPAR Raw Data'!N$1,FALSE)</f>
        <v>83.875028457598106</v>
      </c>
      <c r="BA13" s="52">
        <f>VLOOKUP($A13,'RevPAR Raw Data'!$B$6:$BE$43,'RevPAR Raw Data'!O$1,FALSE)</f>
        <v>96.635910643141699</v>
      </c>
      <c r="BB13" s="53">
        <f>VLOOKUP($A13,'RevPAR Raw Data'!$B$6:$BE$43,'RevPAR Raw Data'!P$1,FALSE)</f>
        <v>90.255469550369895</v>
      </c>
      <c r="BC13" s="54">
        <f>VLOOKUP($A13,'RevPAR Raw Data'!$B$6:$BE$43,'RevPAR Raw Data'!R$1,FALSE)</f>
        <v>75.0860277258313</v>
      </c>
      <c r="BE13" s="47">
        <f>VLOOKUP($A13,'RevPAR Raw Data'!$B$6:$BE$43,'RevPAR Raw Data'!T$1,FALSE)</f>
        <v>9.10229925723214</v>
      </c>
      <c r="BF13" s="48">
        <f>VLOOKUP($A13,'RevPAR Raw Data'!$B$6:$BE$43,'RevPAR Raw Data'!U$1,FALSE)</f>
        <v>-0.49716745869089102</v>
      </c>
      <c r="BG13" s="48">
        <f>VLOOKUP($A13,'RevPAR Raw Data'!$B$6:$BE$43,'RevPAR Raw Data'!V$1,FALSE)</f>
        <v>-6.5875203888104004</v>
      </c>
      <c r="BH13" s="48">
        <f>VLOOKUP($A13,'RevPAR Raw Data'!$B$6:$BE$43,'RevPAR Raw Data'!W$1,FALSE)</f>
        <v>-4.5728815991517102</v>
      </c>
      <c r="BI13" s="48">
        <f>VLOOKUP($A13,'RevPAR Raw Data'!$B$6:$BE$43,'RevPAR Raw Data'!X$1,FALSE)</f>
        <v>2.3392024232644899</v>
      </c>
      <c r="BJ13" s="49">
        <f>VLOOKUP($A13,'RevPAR Raw Data'!$B$6:$BE$43,'RevPAR Raw Data'!Y$1,FALSE)</f>
        <v>-0.84623269408354196</v>
      </c>
      <c r="BK13" s="48">
        <f>VLOOKUP($A13,'RevPAR Raw Data'!$B$6:$BE$43,'RevPAR Raw Data'!AA$1,FALSE)</f>
        <v>22.2258775276485</v>
      </c>
      <c r="BL13" s="48">
        <f>VLOOKUP($A13,'RevPAR Raw Data'!$B$6:$BE$43,'RevPAR Raw Data'!AB$1,FALSE)</f>
        <v>31.560175283088501</v>
      </c>
      <c r="BM13" s="49">
        <f>VLOOKUP($A13,'RevPAR Raw Data'!$B$6:$BE$43,'RevPAR Raw Data'!AC$1,FALSE)</f>
        <v>27.051715753298801</v>
      </c>
      <c r="BN13" s="50">
        <f>VLOOKUP($A13,'RevPAR Raw Data'!$B$6:$BE$43,'RevPAR Raw Data'!AE$1,FALSE)</f>
        <v>7.2409799608568397</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71.607299798376602</v>
      </c>
      <c r="C15" s="48">
        <f>VLOOKUP($A15,'Occupancy Raw Data'!$B$8:$BE$45,'Occupancy Raw Data'!H$3,FALSE)</f>
        <v>42.139275189991203</v>
      </c>
      <c r="D15" s="48">
        <f>VLOOKUP($A15,'Occupancy Raw Data'!$B$8:$BE$45,'Occupancy Raw Data'!I$3,FALSE)</f>
        <v>51.137362353306102</v>
      </c>
      <c r="E15" s="48">
        <f>VLOOKUP($A15,'Occupancy Raw Data'!$B$8:$BE$45,'Occupancy Raw Data'!J$3,FALSE)</f>
        <v>56.5191542159954</v>
      </c>
      <c r="F15" s="48">
        <f>VLOOKUP($A15,'Occupancy Raw Data'!$B$8:$BE$45,'Occupancy Raw Data'!K$3,FALSE)</f>
        <v>58.444915473297797</v>
      </c>
      <c r="G15" s="49">
        <f>VLOOKUP($A15,'Occupancy Raw Data'!$B$8:$BE$45,'Occupancy Raw Data'!L$3,FALSE)</f>
        <v>55.969601406193398</v>
      </c>
      <c r="H15" s="48">
        <f>VLOOKUP($A15,'Occupancy Raw Data'!$B$8:$BE$45,'Occupancy Raw Data'!N$3,FALSE)</f>
        <v>69.071498733391905</v>
      </c>
      <c r="I15" s="48">
        <f>VLOOKUP($A15,'Occupancy Raw Data'!$B$8:$BE$45,'Occupancy Raw Data'!O$3,FALSE)</f>
        <v>75.164142066897497</v>
      </c>
      <c r="J15" s="49">
        <f>VLOOKUP($A15,'Occupancy Raw Data'!$B$8:$BE$45,'Occupancy Raw Data'!P$3,FALSE)</f>
        <v>72.117820400144694</v>
      </c>
      <c r="K15" s="50">
        <f>VLOOKUP($A15,'Occupancy Raw Data'!$B$8:$BE$45,'Occupancy Raw Data'!R$3,FALSE)</f>
        <v>60.583378261608097</v>
      </c>
      <c r="M15" s="47">
        <f>VLOOKUP($A15,'Occupancy Raw Data'!$B$8:$BE$45,'Occupancy Raw Data'!T$3,FALSE)</f>
        <v>-2.0120028504142198</v>
      </c>
      <c r="N15" s="48">
        <f>VLOOKUP($A15,'Occupancy Raw Data'!$B$8:$BE$45,'Occupancy Raw Data'!U$3,FALSE)</f>
        <v>-4.5745311563834798</v>
      </c>
      <c r="O15" s="48">
        <f>VLOOKUP($A15,'Occupancy Raw Data'!$B$8:$BE$45,'Occupancy Raw Data'!V$3,FALSE)</f>
        <v>-4.5112877611661597</v>
      </c>
      <c r="P15" s="48">
        <f>VLOOKUP($A15,'Occupancy Raw Data'!$B$8:$BE$45,'Occupancy Raw Data'!W$3,FALSE)</f>
        <v>-2.46207214987923</v>
      </c>
      <c r="Q15" s="48">
        <f>VLOOKUP($A15,'Occupancy Raw Data'!$B$8:$BE$45,'Occupancy Raw Data'!X$3,FALSE)</f>
        <v>-2.6829734077142602</v>
      </c>
      <c r="R15" s="49">
        <f>VLOOKUP($A15,'Occupancy Raw Data'!$B$8:$BE$45,'Occupancy Raw Data'!Y$3,FALSE)</f>
        <v>-3.0971430690841402</v>
      </c>
      <c r="S15" s="48">
        <f>VLOOKUP($A15,'Occupancy Raw Data'!$B$8:$BE$45,'Occupancy Raw Data'!AA$3,FALSE)</f>
        <v>-6.32592374274709</v>
      </c>
      <c r="T15" s="48">
        <f>VLOOKUP($A15,'Occupancy Raw Data'!$B$8:$BE$45,'Occupancy Raw Data'!AB$3,FALSE)</f>
        <v>-3.8294384721555699</v>
      </c>
      <c r="U15" s="49">
        <f>VLOOKUP($A15,'Occupancy Raw Data'!$B$8:$BE$45,'Occupancy Raw Data'!AC$3,FALSE)</f>
        <v>-5.04134860950942</v>
      </c>
      <c r="V15" s="50">
        <f>VLOOKUP($A15,'Occupancy Raw Data'!$B$8:$BE$45,'Occupancy Raw Data'!AE$3,FALSE)</f>
        <v>-3.7672614716927102</v>
      </c>
      <c r="X15" s="51">
        <f>VLOOKUP($A15,'ADR Raw Data'!$B$6:$BE$43,'ADR Raw Data'!G$1,FALSE)</f>
        <v>161.07217373474799</v>
      </c>
      <c r="Y15" s="52">
        <f>VLOOKUP($A15,'ADR Raw Data'!$B$6:$BE$43,'ADR Raw Data'!H$1,FALSE)</f>
        <v>104.54646057538901</v>
      </c>
      <c r="Z15" s="52">
        <f>VLOOKUP($A15,'ADR Raw Data'!$B$6:$BE$43,'ADR Raw Data'!I$1,FALSE)</f>
        <v>105.977159146742</v>
      </c>
      <c r="AA15" s="52">
        <f>VLOOKUP($A15,'ADR Raw Data'!$B$6:$BE$43,'ADR Raw Data'!J$1,FALSE)</f>
        <v>107.485831154813</v>
      </c>
      <c r="AB15" s="52">
        <f>VLOOKUP($A15,'ADR Raw Data'!$B$6:$BE$43,'ADR Raw Data'!K$1,FALSE)</f>
        <v>112.022180858027</v>
      </c>
      <c r="AC15" s="53">
        <f>VLOOKUP($A15,'ADR Raw Data'!$B$6:$BE$43,'ADR Raw Data'!L$1,FALSE)</f>
        <v>121.426567991539</v>
      </c>
      <c r="AD15" s="52">
        <f>VLOOKUP($A15,'ADR Raw Data'!$B$6:$BE$43,'ADR Raw Data'!N$1,FALSE)</f>
        <v>137.83190676995599</v>
      </c>
      <c r="AE15" s="52">
        <f>VLOOKUP($A15,'ADR Raw Data'!$B$6:$BE$43,'ADR Raw Data'!O$1,FALSE)</f>
        <v>145.16537926267199</v>
      </c>
      <c r="AF15" s="53">
        <f>VLOOKUP($A15,'ADR Raw Data'!$B$6:$BE$43,'ADR Raw Data'!P$1,FALSE)</f>
        <v>141.65352925679599</v>
      </c>
      <c r="AG15" s="54">
        <f>VLOOKUP($A15,'ADR Raw Data'!$B$6:$BE$43,'ADR Raw Data'!R$1,FALSE)</f>
        <v>128.305986083834</v>
      </c>
      <c r="AI15" s="47">
        <f>VLOOKUP($A15,'ADR Raw Data'!$B$6:$BE$43,'ADR Raw Data'!T$1,FALSE)</f>
        <v>-9.2803087788361202E-2</v>
      </c>
      <c r="AJ15" s="48">
        <f>VLOOKUP($A15,'ADR Raw Data'!$B$6:$BE$43,'ADR Raw Data'!U$1,FALSE)</f>
        <v>2.26016610065026</v>
      </c>
      <c r="AK15" s="48">
        <f>VLOOKUP($A15,'ADR Raw Data'!$B$6:$BE$43,'ADR Raw Data'!V$1,FALSE)</f>
        <v>0.24420377122612999</v>
      </c>
      <c r="AL15" s="48">
        <f>VLOOKUP($A15,'ADR Raw Data'!$B$6:$BE$43,'ADR Raw Data'!W$1,FALSE)</f>
        <v>0.59988710158248604</v>
      </c>
      <c r="AM15" s="48">
        <f>VLOOKUP($A15,'ADR Raw Data'!$B$6:$BE$43,'ADR Raw Data'!X$1,FALSE)</f>
        <v>2.4601015745352899</v>
      </c>
      <c r="AN15" s="49">
        <f>VLOOKUP($A15,'ADR Raw Data'!$B$6:$BE$43,'ADR Raw Data'!Y$1,FALSE)</f>
        <v>1.01332366598913</v>
      </c>
      <c r="AO15" s="48">
        <f>VLOOKUP($A15,'ADR Raw Data'!$B$6:$BE$43,'ADR Raw Data'!AA$1,FALSE)</f>
        <v>1.1482463104509399</v>
      </c>
      <c r="AP15" s="48">
        <f>VLOOKUP($A15,'ADR Raw Data'!$B$6:$BE$43,'ADR Raw Data'!AB$1,FALSE)</f>
        <v>1.45753679307725</v>
      </c>
      <c r="AQ15" s="49">
        <f>VLOOKUP($A15,'ADR Raw Data'!$B$6:$BE$43,'ADR Raw Data'!AC$1,FALSE)</f>
        <v>1.34561352252762</v>
      </c>
      <c r="AR15" s="50">
        <f>VLOOKUP($A15,'ADR Raw Data'!$B$6:$BE$43,'ADR Raw Data'!AE$1,FALSE)</f>
        <v>1.06671500768533</v>
      </c>
      <c r="AS15" s="40"/>
      <c r="AT15" s="51">
        <f>VLOOKUP($A15,'RevPAR Raw Data'!$B$6:$BE$43,'RevPAR Raw Data'!G$1,FALSE)</f>
        <v>115.339434338003</v>
      </c>
      <c r="AU15" s="52">
        <f>VLOOKUP($A15,'RevPAR Raw Data'!$B$6:$BE$43,'RevPAR Raw Data'!H$1,FALSE)</f>
        <v>44.055120723259002</v>
      </c>
      <c r="AV15" s="52">
        <f>VLOOKUP($A15,'RevPAR Raw Data'!$B$6:$BE$43,'RevPAR Raw Data'!I$1,FALSE)</f>
        <v>54.193923884609397</v>
      </c>
      <c r="AW15" s="52">
        <f>VLOOKUP($A15,'RevPAR Raw Data'!$B$6:$BE$43,'RevPAR Raw Data'!J$1,FALSE)</f>
        <v>60.750082670733498</v>
      </c>
      <c r="AX15" s="52">
        <f>VLOOKUP($A15,'RevPAR Raw Data'!$B$6:$BE$43,'RevPAR Raw Data'!K$1,FALSE)</f>
        <v>65.471268913818903</v>
      </c>
      <c r="AY15" s="53">
        <f>VLOOKUP($A15,'RevPAR Raw Data'!$B$6:$BE$43,'RevPAR Raw Data'!L$1,FALSE)</f>
        <v>67.961966106084802</v>
      </c>
      <c r="AZ15" s="52">
        <f>VLOOKUP($A15,'RevPAR Raw Data'!$B$6:$BE$43,'RevPAR Raw Data'!N$1,FALSE)</f>
        <v>95.202563738820203</v>
      </c>
      <c r="BA15" s="52">
        <f>VLOOKUP($A15,'RevPAR Raw Data'!$B$6:$BE$43,'RevPAR Raw Data'!O$1,FALSE)</f>
        <v>109.112311900946</v>
      </c>
      <c r="BB15" s="53">
        <f>VLOOKUP($A15,'RevPAR Raw Data'!$B$6:$BE$43,'RevPAR Raw Data'!P$1,FALSE)</f>
        <v>102.157437819883</v>
      </c>
      <c r="BC15" s="54">
        <f>VLOOKUP($A15,'RevPAR Raw Data'!$B$6:$BE$43,'RevPAR Raw Data'!R$1,FALSE)</f>
        <v>77.732100881455807</v>
      </c>
      <c r="BE15" s="47">
        <f>VLOOKUP($A15,'RevPAR Raw Data'!$B$6:$BE$43,'RevPAR Raw Data'!T$1,FALSE)</f>
        <v>-2.10293873743101</v>
      </c>
      <c r="BF15" s="48">
        <f>VLOOKUP($A15,'RevPAR Raw Data'!$B$6:$BE$43,'RevPAR Raw Data'!U$1,FALSE)</f>
        <v>-2.4177570581934802</v>
      </c>
      <c r="BG15" s="48">
        <f>VLOOKUP($A15,'RevPAR Raw Data'!$B$6:$BE$43,'RevPAR Raw Data'!V$1,FALSE)</f>
        <v>-4.27810072478366</v>
      </c>
      <c r="BH15" s="48">
        <f>VLOOKUP($A15,'RevPAR Raw Data'!$B$6:$BE$43,'RevPAR Raw Data'!W$1,FALSE)</f>
        <v>-1.8769547015555199</v>
      </c>
      <c r="BI15" s="48">
        <f>VLOOKUP($A15,'RevPAR Raw Data'!$B$6:$BE$43,'RevPAR Raw Data'!X$1,FALSE)</f>
        <v>-0.28887570422651498</v>
      </c>
      <c r="BJ15" s="49">
        <f>VLOOKUP($A15,'RevPAR Raw Data'!$B$6:$BE$43,'RevPAR Raw Data'!Y$1,FALSE)</f>
        <v>-2.1152034867835798</v>
      </c>
      <c r="BK15" s="48">
        <f>VLOOKUP($A15,'RevPAR Raw Data'!$B$6:$BE$43,'RevPAR Raw Data'!AA$1,FALSE)</f>
        <v>-5.2503146182741798</v>
      </c>
      <c r="BL15" s="48">
        <f>VLOOKUP($A15,'RevPAR Raw Data'!$B$6:$BE$43,'RevPAR Raw Data'!AB$1,FALSE)</f>
        <v>-2.4277171537782398</v>
      </c>
      <c r="BM15" s="49">
        <f>VLOOKUP($A15,'RevPAR Raw Data'!$B$6:$BE$43,'RevPAR Raw Data'!AC$1,FALSE)</f>
        <v>-3.7635721555891002</v>
      </c>
      <c r="BN15" s="50">
        <f>VLOOKUP($A15,'RevPAR Raw Data'!$B$6:$BE$43,'RevPAR Raw Data'!AE$1,FALSE)</f>
        <v>-2.74073240750467</v>
      </c>
    </row>
    <row r="16" spans="1:66" x14ac:dyDescent="0.45">
      <c r="A16" s="63" t="s">
        <v>91</v>
      </c>
      <c r="B16" s="47">
        <f>VLOOKUP($A16,'Occupancy Raw Data'!$B$8:$BE$45,'Occupancy Raw Data'!G$3,FALSE)</f>
        <v>68.104050279329599</v>
      </c>
      <c r="C16" s="48">
        <f>VLOOKUP($A16,'Occupancy Raw Data'!$B$8:$BE$45,'Occupancy Raw Data'!H$3,FALSE)</f>
        <v>49.755586592178702</v>
      </c>
      <c r="D16" s="48">
        <f>VLOOKUP($A16,'Occupancy Raw Data'!$B$8:$BE$45,'Occupancy Raw Data'!I$3,FALSE)</f>
        <v>63.652234636871498</v>
      </c>
      <c r="E16" s="48">
        <f>VLOOKUP($A16,'Occupancy Raw Data'!$B$8:$BE$45,'Occupancy Raw Data'!J$3,FALSE)</f>
        <v>69.954608938547395</v>
      </c>
      <c r="F16" s="48">
        <f>VLOOKUP($A16,'Occupancy Raw Data'!$B$8:$BE$45,'Occupancy Raw Data'!K$3,FALSE)</f>
        <v>68.592877094971996</v>
      </c>
      <c r="G16" s="49">
        <f>VLOOKUP($A16,'Occupancy Raw Data'!$B$8:$BE$45,'Occupancy Raw Data'!L$3,FALSE)</f>
        <v>64.011871508379798</v>
      </c>
      <c r="H16" s="48">
        <f>VLOOKUP($A16,'Occupancy Raw Data'!$B$8:$BE$45,'Occupancy Raw Data'!N$3,FALSE)</f>
        <v>71.927374301675897</v>
      </c>
      <c r="I16" s="48">
        <f>VLOOKUP($A16,'Occupancy Raw Data'!$B$8:$BE$45,'Occupancy Raw Data'!O$3,FALSE)</f>
        <v>78.107541899441301</v>
      </c>
      <c r="J16" s="49">
        <f>VLOOKUP($A16,'Occupancy Raw Data'!$B$8:$BE$45,'Occupancy Raw Data'!P$3,FALSE)</f>
        <v>75.017458100558599</v>
      </c>
      <c r="K16" s="50">
        <f>VLOOKUP($A16,'Occupancy Raw Data'!$B$8:$BE$45,'Occupancy Raw Data'!R$3,FALSE)</f>
        <v>67.156324820430896</v>
      </c>
      <c r="M16" s="47">
        <f>VLOOKUP($A16,'Occupancy Raw Data'!$B$8:$BE$45,'Occupancy Raw Data'!T$3,FALSE)</f>
        <v>-0.26501485947791698</v>
      </c>
      <c r="N16" s="48">
        <f>VLOOKUP($A16,'Occupancy Raw Data'!$B$8:$BE$45,'Occupancy Raw Data'!U$3,FALSE)</f>
        <v>-5.75570994812582</v>
      </c>
      <c r="O16" s="48">
        <f>VLOOKUP($A16,'Occupancy Raw Data'!$B$8:$BE$45,'Occupancy Raw Data'!V$3,FALSE)</f>
        <v>-4.5383196619365398</v>
      </c>
      <c r="P16" s="48">
        <f>VLOOKUP($A16,'Occupancy Raw Data'!$B$8:$BE$45,'Occupancy Raw Data'!W$3,FALSE)</f>
        <v>-2.2070090863957699</v>
      </c>
      <c r="Q16" s="48">
        <f>VLOOKUP($A16,'Occupancy Raw Data'!$B$8:$BE$45,'Occupancy Raw Data'!X$3,FALSE)</f>
        <v>-2.7092360054966398</v>
      </c>
      <c r="R16" s="49">
        <f>VLOOKUP($A16,'Occupancy Raw Data'!$B$8:$BE$45,'Occupancy Raw Data'!Y$3,FALSE)</f>
        <v>-2.95171143375787</v>
      </c>
      <c r="S16" s="48">
        <f>VLOOKUP($A16,'Occupancy Raw Data'!$B$8:$BE$45,'Occupancy Raw Data'!AA$3,FALSE)</f>
        <v>-5.8183980673687001</v>
      </c>
      <c r="T16" s="48">
        <f>VLOOKUP($A16,'Occupancy Raw Data'!$B$8:$BE$45,'Occupancy Raw Data'!AB$3,FALSE)</f>
        <v>-1.37954026103613</v>
      </c>
      <c r="U16" s="49">
        <f>VLOOKUP($A16,'Occupancy Raw Data'!$B$8:$BE$45,'Occupancy Raw Data'!AC$3,FALSE)</f>
        <v>-3.5586068514146998</v>
      </c>
      <c r="V16" s="50">
        <f>VLOOKUP($A16,'Occupancy Raw Data'!$B$8:$BE$45,'Occupancy Raw Data'!AE$3,FALSE)</f>
        <v>-3.1462359149210499</v>
      </c>
      <c r="X16" s="51">
        <f>VLOOKUP($A16,'ADR Raw Data'!$B$6:$BE$43,'ADR Raw Data'!G$1,FALSE)</f>
        <v>105.31111794411601</v>
      </c>
      <c r="Y16" s="52">
        <f>VLOOKUP($A16,'ADR Raw Data'!$B$6:$BE$43,'ADR Raw Data'!H$1,FALSE)</f>
        <v>86.738240070175394</v>
      </c>
      <c r="Z16" s="52">
        <f>VLOOKUP($A16,'ADR Raw Data'!$B$6:$BE$43,'ADR Raw Data'!I$1,FALSE)</f>
        <v>90.319980060340001</v>
      </c>
      <c r="AA16" s="52">
        <f>VLOOKUP($A16,'ADR Raw Data'!$B$6:$BE$43,'ADR Raw Data'!J$1,FALSE)</f>
        <v>90.603643723483898</v>
      </c>
      <c r="AB16" s="52">
        <f>VLOOKUP($A16,'ADR Raw Data'!$B$6:$BE$43,'ADR Raw Data'!K$1,FALSE)</f>
        <v>92.658332883685404</v>
      </c>
      <c r="AC16" s="53">
        <f>VLOOKUP($A16,'ADR Raw Data'!$B$6:$BE$43,'ADR Raw Data'!L$1,FALSE)</f>
        <v>93.516210816560303</v>
      </c>
      <c r="AD16" s="52">
        <f>VLOOKUP($A16,'ADR Raw Data'!$B$6:$BE$43,'ADR Raw Data'!N$1,FALSE)</f>
        <v>102.99186616504799</v>
      </c>
      <c r="AE16" s="52">
        <f>VLOOKUP($A16,'ADR Raw Data'!$B$6:$BE$43,'ADR Raw Data'!O$1,FALSE)</f>
        <v>107.521824541797</v>
      </c>
      <c r="AF16" s="53">
        <f>VLOOKUP($A16,'ADR Raw Data'!$B$6:$BE$43,'ADR Raw Data'!P$1,FALSE)</f>
        <v>105.350143309285</v>
      </c>
      <c r="AG16" s="54">
        <f>VLOOKUP($A16,'ADR Raw Data'!$B$6:$BE$43,'ADR Raw Data'!R$1,FALSE)</f>
        <v>97.293119341181693</v>
      </c>
      <c r="AI16" s="47">
        <f>VLOOKUP($A16,'ADR Raw Data'!$B$6:$BE$43,'ADR Raw Data'!T$1,FALSE)</f>
        <v>-2.5357614609517E-2</v>
      </c>
      <c r="AJ16" s="48">
        <f>VLOOKUP($A16,'ADR Raw Data'!$B$6:$BE$43,'ADR Raw Data'!U$1,FALSE)</f>
        <v>0.35103891894728501</v>
      </c>
      <c r="AK16" s="48">
        <f>VLOOKUP($A16,'ADR Raw Data'!$B$6:$BE$43,'ADR Raw Data'!V$1,FALSE)</f>
        <v>-0.63567684817746395</v>
      </c>
      <c r="AL16" s="48">
        <f>VLOOKUP($A16,'ADR Raw Data'!$B$6:$BE$43,'ADR Raw Data'!W$1,FALSE)</f>
        <v>-0.73020796041893798</v>
      </c>
      <c r="AM16" s="48">
        <f>VLOOKUP($A16,'ADR Raw Data'!$B$6:$BE$43,'ADR Raw Data'!X$1,FALSE)</f>
        <v>1.3708780363535999</v>
      </c>
      <c r="AN16" s="49">
        <f>VLOOKUP($A16,'ADR Raw Data'!$B$6:$BE$43,'ADR Raw Data'!Y$1,FALSE)</f>
        <v>0.16468596810515701</v>
      </c>
      <c r="AO16" s="48">
        <f>VLOOKUP($A16,'ADR Raw Data'!$B$6:$BE$43,'ADR Raw Data'!AA$1,FALSE)</f>
        <v>-2.4386625406739402</v>
      </c>
      <c r="AP16" s="48">
        <f>VLOOKUP($A16,'ADR Raw Data'!$B$6:$BE$43,'ADR Raw Data'!AB$1,FALSE)</f>
        <v>1.25150188554881</v>
      </c>
      <c r="AQ16" s="49">
        <f>VLOOKUP($A16,'ADR Raw Data'!$B$6:$BE$43,'ADR Raw Data'!AC$1,FALSE)</f>
        <v>-0.50535767814905697</v>
      </c>
      <c r="AR16" s="50">
        <f>VLOOKUP($A16,'ADR Raw Data'!$B$6:$BE$43,'ADR Raw Data'!AE$1,FALSE)</f>
        <v>-8.5430323359136501E-2</v>
      </c>
      <c r="AS16" s="40"/>
      <c r="AT16" s="51">
        <f>VLOOKUP($A16,'RevPAR Raw Data'!$B$6:$BE$43,'RevPAR Raw Data'!G$1,FALSE)</f>
        <v>71.721136714385395</v>
      </c>
      <c r="AU16" s="52">
        <f>VLOOKUP($A16,'RevPAR Raw Data'!$B$6:$BE$43,'RevPAR Raw Data'!H$1,FALSE)</f>
        <v>43.157120146647998</v>
      </c>
      <c r="AV16" s="52">
        <f>VLOOKUP($A16,'RevPAR Raw Data'!$B$6:$BE$43,'RevPAR Raw Data'!I$1,FALSE)</f>
        <v>57.490685631983197</v>
      </c>
      <c r="AW16" s="52">
        <f>VLOOKUP($A16,'RevPAR Raw Data'!$B$6:$BE$43,'RevPAR Raw Data'!J$1,FALSE)</f>
        <v>63.3814246508379</v>
      </c>
      <c r="AX16" s="52">
        <f>VLOOKUP($A16,'RevPAR Raw Data'!$B$6:$BE$43,'RevPAR Raw Data'!K$1,FALSE)</f>
        <v>63.557016393156403</v>
      </c>
      <c r="AY16" s="53">
        <f>VLOOKUP($A16,'RevPAR Raw Data'!$B$6:$BE$43,'RevPAR Raw Data'!L$1,FALSE)</f>
        <v>59.861476707402197</v>
      </c>
      <c r="AZ16" s="52">
        <f>VLOOKUP($A16,'RevPAR Raw Data'!$B$6:$BE$43,'RevPAR Raw Data'!N$1,FALSE)</f>
        <v>74.079345076815599</v>
      </c>
      <c r="BA16" s="52">
        <f>VLOOKUP($A16,'RevPAR Raw Data'!$B$6:$BE$43,'RevPAR Raw Data'!O$1,FALSE)</f>
        <v>83.982654155027902</v>
      </c>
      <c r="BB16" s="53">
        <f>VLOOKUP($A16,'RevPAR Raw Data'!$B$6:$BE$43,'RevPAR Raw Data'!P$1,FALSE)</f>
        <v>79.030999615921701</v>
      </c>
      <c r="BC16" s="54">
        <f>VLOOKUP($A16,'RevPAR Raw Data'!$B$6:$BE$43,'RevPAR Raw Data'!R$1,FALSE)</f>
        <v>65.338483252693507</v>
      </c>
      <c r="BE16" s="47">
        <f>VLOOKUP($A16,'RevPAR Raw Data'!$B$6:$BE$43,'RevPAR Raw Data'!T$1,FALSE)</f>
        <v>-0.29030527264070999</v>
      </c>
      <c r="BF16" s="48">
        <f>VLOOKUP($A16,'RevPAR Raw Data'!$B$6:$BE$43,'RevPAR Raw Data'!U$1,FALSE)</f>
        <v>-5.4248758111581701</v>
      </c>
      <c r="BG16" s="48">
        <f>VLOOKUP($A16,'RevPAR Raw Data'!$B$6:$BE$43,'RevPAR Raw Data'!V$1,FALSE)</f>
        <v>-5.1451474627267899</v>
      </c>
      <c r="BH16" s="48">
        <f>VLOOKUP($A16,'RevPAR Raw Data'!$B$6:$BE$43,'RevPAR Raw Data'!W$1,FALSE)</f>
        <v>-2.92110129077868</v>
      </c>
      <c r="BI16" s="48">
        <f>VLOOKUP($A16,'RevPAR Raw Data'!$B$6:$BE$43,'RevPAR Raw Data'!X$1,FALSE)</f>
        <v>-1.3754982904953701</v>
      </c>
      <c r="BJ16" s="49">
        <f>VLOOKUP($A16,'RevPAR Raw Data'!$B$6:$BE$43,'RevPAR Raw Data'!Y$1,FALSE)</f>
        <v>-2.7918865202030698</v>
      </c>
      <c r="BK16" s="48">
        <f>VLOOKUP($A16,'RevPAR Raw Data'!$B$6:$BE$43,'RevPAR Raw Data'!AA$1,FALSE)</f>
        <v>-8.1151695139064302</v>
      </c>
      <c r="BL16" s="48">
        <f>VLOOKUP($A16,'RevPAR Raw Data'!$B$6:$BE$43,'RevPAR Raw Data'!AB$1,FALSE)</f>
        <v>-0.145303347866095</v>
      </c>
      <c r="BM16" s="49">
        <f>VLOOKUP($A16,'RevPAR Raw Data'!$B$6:$BE$43,'RevPAR Raw Data'!AC$1,FALSE)</f>
        <v>-4.0459808366049996</v>
      </c>
      <c r="BN16" s="50">
        <f>VLOOKUP($A16,'RevPAR Raw Data'!$B$6:$BE$43,'RevPAR Raw Data'!AE$1,FALSE)</f>
        <v>-3.22897839876443</v>
      </c>
    </row>
    <row r="17" spans="1:66" x14ac:dyDescent="0.45">
      <c r="A17" s="63" t="s">
        <v>32</v>
      </c>
      <c r="B17" s="47">
        <f>VLOOKUP($A17,'Occupancy Raw Data'!$B$8:$BE$45,'Occupancy Raw Data'!G$3,FALSE)</f>
        <v>65.382951103418407</v>
      </c>
      <c r="C17" s="48">
        <f>VLOOKUP($A17,'Occupancy Raw Data'!$B$8:$BE$45,'Occupancy Raw Data'!H$3,FALSE)</f>
        <v>45.723352084234797</v>
      </c>
      <c r="D17" s="48">
        <f>VLOOKUP($A17,'Occupancy Raw Data'!$B$8:$BE$45,'Occupancy Raw Data'!I$3,FALSE)</f>
        <v>56.021924130967797</v>
      </c>
      <c r="E17" s="48">
        <f>VLOOKUP($A17,'Occupancy Raw Data'!$B$8:$BE$45,'Occupancy Raw Data'!J$3,FALSE)</f>
        <v>60.507716717149798</v>
      </c>
      <c r="F17" s="48">
        <f>VLOOKUP($A17,'Occupancy Raw Data'!$B$8:$BE$45,'Occupancy Raw Data'!K$3,FALSE)</f>
        <v>61.719313428530199</v>
      </c>
      <c r="G17" s="49">
        <f>VLOOKUP($A17,'Occupancy Raw Data'!$B$8:$BE$45,'Occupancy Raw Data'!L$3,FALSE)</f>
        <v>57.871051492860197</v>
      </c>
      <c r="H17" s="48">
        <f>VLOOKUP($A17,'Occupancy Raw Data'!$B$8:$BE$45,'Occupancy Raw Data'!N$3,FALSE)</f>
        <v>71.426510889946599</v>
      </c>
      <c r="I17" s="48">
        <f>VLOOKUP($A17,'Occupancy Raw Data'!$B$8:$BE$45,'Occupancy Raw Data'!O$3,FALSE)</f>
        <v>74.9170633203519</v>
      </c>
      <c r="J17" s="49">
        <f>VLOOKUP($A17,'Occupancy Raw Data'!$B$8:$BE$45,'Occupancy Raw Data'!P$3,FALSE)</f>
        <v>73.171787105149207</v>
      </c>
      <c r="K17" s="50">
        <f>VLOOKUP($A17,'Occupancy Raw Data'!$B$8:$BE$45,'Occupancy Raw Data'!R$3,FALSE)</f>
        <v>62.242690239228502</v>
      </c>
      <c r="M17" s="47">
        <f>VLOOKUP($A17,'Occupancy Raw Data'!$B$8:$BE$45,'Occupancy Raw Data'!T$3,FALSE)</f>
        <v>-0.39551746868819998</v>
      </c>
      <c r="N17" s="48">
        <f>VLOOKUP($A17,'Occupancy Raw Data'!$B$8:$BE$45,'Occupancy Raw Data'!U$3,FALSE)</f>
        <v>-0.90653329165364105</v>
      </c>
      <c r="O17" s="48">
        <f>VLOOKUP($A17,'Occupancy Raw Data'!$B$8:$BE$45,'Occupancy Raw Data'!V$3,FALSE)</f>
        <v>1.6753926701570601</v>
      </c>
      <c r="P17" s="48">
        <f>VLOOKUP($A17,'Occupancy Raw Data'!$B$8:$BE$45,'Occupancy Raw Data'!W$3,FALSE)</f>
        <v>3.7082818294190298</v>
      </c>
      <c r="Q17" s="48">
        <f>VLOOKUP($A17,'Occupancy Raw Data'!$B$8:$BE$45,'Occupancy Raw Data'!X$3,FALSE)</f>
        <v>5.0061349693251502</v>
      </c>
      <c r="R17" s="49">
        <f>VLOOKUP($A17,'Occupancy Raw Data'!$B$8:$BE$45,'Occupancy Raw Data'!Y$3,FALSE)</f>
        <v>1.8842051802945601</v>
      </c>
      <c r="S17" s="48">
        <f>VLOOKUP($A17,'Occupancy Raw Data'!$B$8:$BE$45,'Occupancy Raw Data'!AA$3,FALSE)</f>
        <v>4.0404040404040401E-2</v>
      </c>
      <c r="T17" s="48">
        <f>VLOOKUP($A17,'Occupancy Raw Data'!$B$8:$BE$45,'Occupancy Raw Data'!AB$3,FALSE)</f>
        <v>-1.25475285171102</v>
      </c>
      <c r="U17" s="49">
        <f>VLOOKUP($A17,'Occupancy Raw Data'!$B$8:$BE$45,'Occupancy Raw Data'!AC$3,FALSE)</f>
        <v>-0.62683643486777596</v>
      </c>
      <c r="V17" s="50">
        <f>VLOOKUP($A17,'Occupancy Raw Data'!$B$8:$BE$45,'Occupancy Raw Data'!AE$3,FALSE)</f>
        <v>1.0267558528428</v>
      </c>
      <c r="X17" s="51">
        <f>VLOOKUP($A17,'ADR Raw Data'!$B$6:$BE$43,'ADR Raw Data'!G$1,FALSE)</f>
        <v>92.179021597176202</v>
      </c>
      <c r="Y17" s="52">
        <f>VLOOKUP($A17,'ADR Raw Data'!$B$6:$BE$43,'ADR Raw Data'!H$1,FALSE)</f>
        <v>76.833832776025204</v>
      </c>
      <c r="Z17" s="52">
        <f>VLOOKUP($A17,'ADR Raw Data'!$B$6:$BE$43,'ADR Raw Data'!I$1,FALSE)</f>
        <v>83.588912023686902</v>
      </c>
      <c r="AA17" s="52">
        <f>VLOOKUP($A17,'ADR Raw Data'!$B$6:$BE$43,'ADR Raw Data'!J$1,FALSE)</f>
        <v>83.608508367103596</v>
      </c>
      <c r="AB17" s="52">
        <f>VLOOKUP($A17,'ADR Raw Data'!$B$6:$BE$43,'ADR Raw Data'!K$1,FALSE)</f>
        <v>84.8980685674222</v>
      </c>
      <c r="AC17" s="53">
        <f>VLOOKUP($A17,'ADR Raw Data'!$B$6:$BE$43,'ADR Raw Data'!L$1,FALSE)</f>
        <v>84.745855994217607</v>
      </c>
      <c r="AD17" s="52">
        <f>VLOOKUP($A17,'ADR Raw Data'!$B$6:$BE$43,'ADR Raw Data'!N$1,FALSE)</f>
        <v>97.200471546849698</v>
      </c>
      <c r="AE17" s="52">
        <f>VLOOKUP($A17,'ADR Raw Data'!$B$6:$BE$43,'ADR Raw Data'!O$1,FALSE)</f>
        <v>99.4899031382364</v>
      </c>
      <c r="AF17" s="53">
        <f>VLOOKUP($A17,'ADR Raw Data'!$B$6:$BE$43,'ADR Raw Data'!P$1,FALSE)</f>
        <v>98.372490833826106</v>
      </c>
      <c r="AG17" s="54">
        <f>VLOOKUP($A17,'ADR Raw Data'!$B$6:$BE$43,'ADR Raw Data'!R$1,FALSE)</f>
        <v>89.322802962889298</v>
      </c>
      <c r="AI17" s="47">
        <f>VLOOKUP($A17,'ADR Raw Data'!$B$6:$BE$43,'ADR Raw Data'!T$1,FALSE)</f>
        <v>-1.0979530299650599</v>
      </c>
      <c r="AJ17" s="48">
        <f>VLOOKUP($A17,'ADR Raw Data'!$B$6:$BE$43,'ADR Raw Data'!U$1,FALSE)</f>
        <v>2.5909928570737799</v>
      </c>
      <c r="AK17" s="48">
        <f>VLOOKUP($A17,'ADR Raw Data'!$B$6:$BE$43,'ADR Raw Data'!V$1,FALSE)</f>
        <v>7.9813149184303098</v>
      </c>
      <c r="AL17" s="48">
        <f>VLOOKUP($A17,'ADR Raw Data'!$B$6:$BE$43,'ADR Raw Data'!W$1,FALSE)</f>
        <v>5.6399850731225998</v>
      </c>
      <c r="AM17" s="48">
        <f>VLOOKUP($A17,'ADR Raw Data'!$B$6:$BE$43,'ADR Raw Data'!X$1,FALSE)</f>
        <v>5.7999162484463804</v>
      </c>
      <c r="AN17" s="49">
        <f>VLOOKUP($A17,'ADR Raw Data'!$B$6:$BE$43,'ADR Raw Data'!Y$1,FALSE)</f>
        <v>3.86254029397382</v>
      </c>
      <c r="AO17" s="48">
        <f>VLOOKUP($A17,'ADR Raw Data'!$B$6:$BE$43,'ADR Raw Data'!AA$1,FALSE)</f>
        <v>-1.3980396292241799</v>
      </c>
      <c r="AP17" s="48">
        <f>VLOOKUP($A17,'ADR Raw Data'!$B$6:$BE$43,'ADR Raw Data'!AB$1,FALSE)</f>
        <v>-2.8924510193458599</v>
      </c>
      <c r="AQ17" s="49">
        <f>VLOOKUP($A17,'ADR Raw Data'!$B$6:$BE$43,'ADR Raw Data'!AC$1,FALSE)</f>
        <v>-2.1897223927840099</v>
      </c>
      <c r="AR17" s="50">
        <f>VLOOKUP($A17,'ADR Raw Data'!$B$6:$BE$43,'ADR Raw Data'!AE$1,FALSE)</f>
        <v>1.4160997329770799</v>
      </c>
      <c r="AS17" s="40"/>
      <c r="AT17" s="51">
        <f>VLOOKUP($A17,'RevPAR Raw Data'!$B$6:$BE$43,'RevPAR Raw Data'!G$1,FALSE)</f>
        <v>60.269364618491203</v>
      </c>
      <c r="AU17" s="52">
        <f>VLOOKUP($A17,'RevPAR Raw Data'!$B$6:$BE$43,'RevPAR Raw Data'!H$1,FALSE)</f>
        <v>35.131003879994203</v>
      </c>
      <c r="AV17" s="52">
        <f>VLOOKUP($A17,'RevPAR Raw Data'!$B$6:$BE$43,'RevPAR Raw Data'!I$1,FALSE)</f>
        <v>46.828116875811297</v>
      </c>
      <c r="AW17" s="52">
        <f>VLOOKUP($A17,'RevPAR Raw Data'!$B$6:$BE$43,'RevPAR Raw Data'!J$1,FALSE)</f>
        <v>50.589599394201599</v>
      </c>
      <c r="AX17" s="52">
        <f>VLOOKUP($A17,'RevPAR Raw Data'!$B$6:$BE$43,'RevPAR Raw Data'!K$1,FALSE)</f>
        <v>52.398505033895802</v>
      </c>
      <c r="AY17" s="53">
        <f>VLOOKUP($A17,'RevPAR Raw Data'!$B$6:$BE$43,'RevPAR Raw Data'!L$1,FALSE)</f>
        <v>49.043317960478802</v>
      </c>
      <c r="AZ17" s="52">
        <f>VLOOKUP($A17,'RevPAR Raw Data'!$B$6:$BE$43,'RevPAR Raw Data'!N$1,FALSE)</f>
        <v>69.426905394490106</v>
      </c>
      <c r="BA17" s="52">
        <f>VLOOKUP($A17,'RevPAR Raw Data'!$B$6:$BE$43,'RevPAR Raw Data'!O$1,FALSE)</f>
        <v>74.534913731429299</v>
      </c>
      <c r="BB17" s="53">
        <f>VLOOKUP($A17,'RevPAR Raw Data'!$B$6:$BE$43,'RevPAR Raw Data'!P$1,FALSE)</f>
        <v>71.980909562959695</v>
      </c>
      <c r="BC17" s="54">
        <f>VLOOKUP($A17,'RevPAR Raw Data'!$B$6:$BE$43,'RevPAR Raw Data'!R$1,FALSE)</f>
        <v>55.5969155611876</v>
      </c>
      <c r="BE17" s="47">
        <f>VLOOKUP($A17,'RevPAR Raw Data'!$B$6:$BE$43,'RevPAR Raw Data'!T$1,FALSE)</f>
        <v>-1.4891279026217601</v>
      </c>
      <c r="BF17" s="48">
        <f>VLOOKUP($A17,'RevPAR Raw Data'!$B$6:$BE$43,'RevPAR Raw Data'!U$1,FALSE)</f>
        <v>1.6609713525864001</v>
      </c>
      <c r="BG17" s="48">
        <f>VLOOKUP($A17,'RevPAR Raw Data'!$B$6:$BE$43,'RevPAR Raw Data'!V$1,FALSE)</f>
        <v>9.7904259537129104</v>
      </c>
      <c r="BH17" s="48">
        <f>VLOOKUP($A17,'RevPAR Raw Data'!$B$6:$BE$43,'RevPAR Raw Data'!W$1,FALSE)</f>
        <v>9.5574134441901908</v>
      </c>
      <c r="BI17" s="48">
        <f>VLOOKUP($A17,'RevPAR Raw Data'!$B$6:$BE$43,'RevPAR Raw Data'!X$1,FALSE)</f>
        <v>11.0964028532765</v>
      </c>
      <c r="BJ17" s="49">
        <f>VLOOKUP($A17,'RevPAR Raw Data'!$B$6:$BE$43,'RevPAR Raw Data'!Y$1,FALSE)</f>
        <v>5.8195236585784</v>
      </c>
      <c r="BK17" s="48">
        <f>VLOOKUP($A17,'RevPAR Raw Data'!$B$6:$BE$43,'RevPAR Raw Data'!AA$1,FALSE)</f>
        <v>-1.35820045331679</v>
      </c>
      <c r="BL17" s="48">
        <f>VLOOKUP($A17,'RevPAR Raw Data'!$B$6:$BE$43,'RevPAR Raw Data'!AB$1,FALSE)</f>
        <v>-4.1109107594073002</v>
      </c>
      <c r="BM17" s="49">
        <f>VLOOKUP($A17,'RevPAR Raw Data'!$B$6:$BE$43,'RevPAR Raw Data'!AC$1,FALSE)</f>
        <v>-2.8028328498713599</v>
      </c>
      <c r="BN17" s="50">
        <f>VLOOKUP($A17,'RevPAR Raw Data'!$B$6:$BE$43,'RevPAR Raw Data'!AE$1,FALSE)</f>
        <v>2.4573954727103202</v>
      </c>
    </row>
    <row r="18" spans="1:66" x14ac:dyDescent="0.45">
      <c r="A18" s="63" t="s">
        <v>92</v>
      </c>
      <c r="B18" s="47">
        <f>VLOOKUP($A18,'Occupancy Raw Data'!$B$8:$BE$45,'Occupancy Raw Data'!G$3,FALSE)</f>
        <v>67.2756016160196</v>
      </c>
      <c r="C18" s="48">
        <f>VLOOKUP($A18,'Occupancy Raw Data'!$B$8:$BE$45,'Occupancy Raw Data'!H$3,FALSE)</f>
        <v>44.405410152819201</v>
      </c>
      <c r="D18" s="48">
        <f>VLOOKUP($A18,'Occupancy Raw Data'!$B$8:$BE$45,'Occupancy Raw Data'!I$3,FALSE)</f>
        <v>55.173019497628601</v>
      </c>
      <c r="E18" s="48">
        <f>VLOOKUP($A18,'Occupancy Raw Data'!$B$8:$BE$45,'Occupancy Raw Data'!J$3,FALSE)</f>
        <v>61.707359915685899</v>
      </c>
      <c r="F18" s="48">
        <f>VLOOKUP($A18,'Occupancy Raw Data'!$B$8:$BE$45,'Occupancy Raw Data'!K$3,FALSE)</f>
        <v>60.969611803969698</v>
      </c>
      <c r="G18" s="49">
        <f>VLOOKUP($A18,'Occupancy Raw Data'!$B$8:$BE$45,'Occupancy Raw Data'!L$3,FALSE)</f>
        <v>57.906200597224597</v>
      </c>
      <c r="H18" s="48">
        <f>VLOOKUP($A18,'Occupancy Raw Data'!$B$8:$BE$45,'Occupancy Raw Data'!N$3,FALSE)</f>
        <v>70.665729843667606</v>
      </c>
      <c r="I18" s="48">
        <f>VLOOKUP($A18,'Occupancy Raw Data'!$B$8:$BE$45,'Occupancy Raw Data'!O$3,FALSE)</f>
        <v>76.866327068329497</v>
      </c>
      <c r="J18" s="49">
        <f>VLOOKUP($A18,'Occupancy Raw Data'!$B$8:$BE$45,'Occupancy Raw Data'!P$3,FALSE)</f>
        <v>73.766028455998494</v>
      </c>
      <c r="K18" s="50">
        <f>VLOOKUP($A18,'Occupancy Raw Data'!$B$8:$BE$45,'Occupancy Raw Data'!R$3,FALSE)</f>
        <v>62.437579985445701</v>
      </c>
      <c r="M18" s="47">
        <f>VLOOKUP($A18,'Occupancy Raw Data'!$B$8:$BE$45,'Occupancy Raw Data'!T$3,FALSE)</f>
        <v>-3.1775665237967101</v>
      </c>
      <c r="N18" s="48">
        <f>VLOOKUP($A18,'Occupancy Raw Data'!$B$8:$BE$45,'Occupancy Raw Data'!U$3,FALSE)</f>
        <v>-8.8183280700406907</v>
      </c>
      <c r="O18" s="48">
        <f>VLOOKUP($A18,'Occupancy Raw Data'!$B$8:$BE$45,'Occupancy Raw Data'!V$3,FALSE)</f>
        <v>-13.1032576146922</v>
      </c>
      <c r="P18" s="48">
        <f>VLOOKUP($A18,'Occupancy Raw Data'!$B$8:$BE$45,'Occupancy Raw Data'!W$3,FALSE)</f>
        <v>-10.3983947346723</v>
      </c>
      <c r="Q18" s="48">
        <f>VLOOKUP($A18,'Occupancy Raw Data'!$B$8:$BE$45,'Occupancy Raw Data'!X$3,FALSE)</f>
        <v>-14.5434547184939</v>
      </c>
      <c r="R18" s="49">
        <f>VLOOKUP($A18,'Occupancy Raw Data'!$B$8:$BE$45,'Occupancy Raw Data'!Y$3,FALSE)</f>
        <v>-10.052916221099499</v>
      </c>
      <c r="S18" s="48">
        <f>VLOOKUP($A18,'Occupancy Raw Data'!$B$8:$BE$45,'Occupancy Raw Data'!AA$3,FALSE)</f>
        <v>-9.5910689435476808</v>
      </c>
      <c r="T18" s="48">
        <f>VLOOKUP($A18,'Occupancy Raw Data'!$B$8:$BE$45,'Occupancy Raw Data'!AB$3,FALSE)</f>
        <v>-3.5867929323641001</v>
      </c>
      <c r="U18" s="49">
        <f>VLOOKUP($A18,'Occupancy Raw Data'!$B$8:$BE$45,'Occupancy Raw Data'!AC$3,FALSE)</f>
        <v>-6.55920018436764</v>
      </c>
      <c r="V18" s="50">
        <f>VLOOKUP($A18,'Occupancy Raw Data'!$B$8:$BE$45,'Occupancy Raw Data'!AE$3,FALSE)</f>
        <v>-8.9031844102639397</v>
      </c>
      <c r="X18" s="51">
        <f>VLOOKUP($A18,'ADR Raw Data'!$B$6:$BE$43,'ADR Raw Data'!G$1,FALSE)</f>
        <v>119.405214960835</v>
      </c>
      <c r="Y18" s="52">
        <f>VLOOKUP($A18,'ADR Raw Data'!$B$6:$BE$43,'ADR Raw Data'!H$1,FALSE)</f>
        <v>96.128677294303699</v>
      </c>
      <c r="Z18" s="52">
        <f>VLOOKUP($A18,'ADR Raw Data'!$B$6:$BE$43,'ADR Raw Data'!I$1,FALSE)</f>
        <v>100.236062400509</v>
      </c>
      <c r="AA18" s="52">
        <f>VLOOKUP($A18,'ADR Raw Data'!$B$6:$BE$43,'ADR Raw Data'!J$1,FALSE)</f>
        <v>101.909041645317</v>
      </c>
      <c r="AB18" s="52">
        <f>VLOOKUP($A18,'ADR Raw Data'!$B$6:$BE$43,'ADR Raw Data'!K$1,FALSE)</f>
        <v>108.075618150388</v>
      </c>
      <c r="AC18" s="53">
        <f>VLOOKUP($A18,'ADR Raw Data'!$B$6:$BE$43,'ADR Raw Data'!L$1,FALSE)</f>
        <v>106.06768642844099</v>
      </c>
      <c r="AD18" s="52">
        <f>VLOOKUP($A18,'ADR Raw Data'!$B$6:$BE$43,'ADR Raw Data'!N$1,FALSE)</f>
        <v>123.934312527964</v>
      </c>
      <c r="AE18" s="52">
        <f>VLOOKUP($A18,'ADR Raw Data'!$B$6:$BE$43,'ADR Raw Data'!O$1,FALSE)</f>
        <v>131.60896174588601</v>
      </c>
      <c r="AF18" s="53">
        <f>VLOOKUP($A18,'ADR Raw Data'!$B$6:$BE$43,'ADR Raw Data'!P$1,FALSE)</f>
        <v>127.932915335158</v>
      </c>
      <c r="AG18" s="54">
        <f>VLOOKUP($A18,'ADR Raw Data'!$B$6:$BE$43,'ADR Raw Data'!R$1,FALSE)</f>
        <v>113.448365537336</v>
      </c>
      <c r="AI18" s="47">
        <f>VLOOKUP($A18,'ADR Raw Data'!$B$6:$BE$43,'ADR Raw Data'!T$1,FALSE)</f>
        <v>3.8661618933579098</v>
      </c>
      <c r="AJ18" s="48">
        <f>VLOOKUP($A18,'ADR Raw Data'!$B$6:$BE$43,'ADR Raw Data'!U$1,FALSE)</f>
        <v>-0.94604479148582699</v>
      </c>
      <c r="AK18" s="48">
        <f>VLOOKUP($A18,'ADR Raw Data'!$B$6:$BE$43,'ADR Raw Data'!V$1,FALSE)</f>
        <v>-1.5491064360491</v>
      </c>
      <c r="AL18" s="48">
        <f>VLOOKUP($A18,'ADR Raw Data'!$B$6:$BE$43,'ADR Raw Data'!W$1,FALSE)</f>
        <v>-1.74618449240448</v>
      </c>
      <c r="AM18" s="48">
        <f>VLOOKUP($A18,'ADR Raw Data'!$B$6:$BE$43,'ADR Raw Data'!X$1,FALSE)</f>
        <v>5.0260357286200597</v>
      </c>
      <c r="AN18" s="49">
        <f>VLOOKUP($A18,'ADR Raw Data'!$B$6:$BE$43,'ADR Raw Data'!Y$1,FALSE)</f>
        <v>1.4227331866830899</v>
      </c>
      <c r="AO18" s="48">
        <f>VLOOKUP($A18,'ADR Raw Data'!$B$6:$BE$43,'ADR Raw Data'!AA$1,FALSE)</f>
        <v>4.2397717847087204</v>
      </c>
      <c r="AP18" s="48">
        <f>VLOOKUP($A18,'ADR Raw Data'!$B$6:$BE$43,'ADR Raw Data'!AB$1,FALSE)</f>
        <v>8.4029885171205194</v>
      </c>
      <c r="AQ18" s="49">
        <f>VLOOKUP($A18,'ADR Raw Data'!$B$6:$BE$43,'ADR Raw Data'!AC$1,FALSE)</f>
        <v>6.4663559422815098</v>
      </c>
      <c r="AR18" s="50">
        <f>VLOOKUP($A18,'ADR Raw Data'!$B$6:$BE$43,'ADR Raw Data'!AE$1,FALSE)</f>
        <v>3.40945218936921</v>
      </c>
      <c r="AS18" s="40"/>
      <c r="AT18" s="51">
        <f>VLOOKUP($A18,'RevPAR Raw Data'!$B$6:$BE$43,'RevPAR Raw Data'!G$1,FALSE)</f>
        <v>80.330576725803596</v>
      </c>
      <c r="AU18" s="52">
        <f>VLOOKUP($A18,'RevPAR Raw Data'!$B$6:$BE$43,'RevPAR Raw Data'!H$1,FALSE)</f>
        <v>42.686333427015597</v>
      </c>
      <c r="AV18" s="52">
        <f>VLOOKUP($A18,'RevPAR Raw Data'!$B$6:$BE$43,'RevPAR Raw Data'!I$1,FALSE)</f>
        <v>55.303262251888199</v>
      </c>
      <c r="AW18" s="52">
        <f>VLOOKUP($A18,'RevPAR Raw Data'!$B$6:$BE$43,'RevPAR Raw Data'!J$1,FALSE)</f>
        <v>62.885379114702197</v>
      </c>
      <c r="AX18" s="52">
        <f>VLOOKUP($A18,'RevPAR Raw Data'!$B$6:$BE$43,'RevPAR Raw Data'!K$1,FALSE)</f>
        <v>65.893284841032795</v>
      </c>
      <c r="AY18" s="53">
        <f>VLOOKUP($A18,'RevPAR Raw Data'!$B$6:$BE$43,'RevPAR Raw Data'!L$1,FALSE)</f>
        <v>61.4197672720885</v>
      </c>
      <c r="AZ18" s="52">
        <f>VLOOKUP($A18,'RevPAR Raw Data'!$B$6:$BE$43,'RevPAR Raw Data'!N$1,FALSE)</f>
        <v>87.579086474617895</v>
      </c>
      <c r="BA18" s="52">
        <f>VLOOKUP($A18,'RevPAR Raw Data'!$B$6:$BE$43,'RevPAR Raw Data'!O$1,FALSE)</f>
        <v>101.16297498682501</v>
      </c>
      <c r="BB18" s="53">
        <f>VLOOKUP($A18,'RevPAR Raw Data'!$B$6:$BE$43,'RevPAR Raw Data'!P$1,FALSE)</f>
        <v>94.371030730721898</v>
      </c>
      <c r="BC18" s="54">
        <f>VLOOKUP($A18,'RevPAR Raw Data'!$B$6:$BE$43,'RevPAR Raw Data'!R$1,FALSE)</f>
        <v>70.834413974555204</v>
      </c>
      <c r="BE18" s="47">
        <f>VLOOKUP($A18,'RevPAR Raw Data'!$B$6:$BE$43,'RevPAR Raw Data'!T$1,FALSE)</f>
        <v>0.56574550348206798</v>
      </c>
      <c r="BF18" s="48">
        <f>VLOOKUP($A18,'RevPAR Raw Data'!$B$6:$BE$43,'RevPAR Raw Data'!U$1,FALSE)</f>
        <v>-9.6809475281237702</v>
      </c>
      <c r="BG18" s="48">
        <f>VLOOKUP($A18,'RevPAR Raw Data'!$B$6:$BE$43,'RevPAR Raw Data'!V$1,FALSE)</f>
        <v>-14.4493806437</v>
      </c>
      <c r="BH18" s="48">
        <f>VLOOKUP($A18,'RevPAR Raw Data'!$B$6:$BE$43,'RevPAR Raw Data'!W$1,FALSE)</f>
        <v>-11.963004070761</v>
      </c>
      <c r="BI18" s="48">
        <f>VLOOKUP($A18,'RevPAR Raw Data'!$B$6:$BE$43,'RevPAR Raw Data'!X$1,FALSE)</f>
        <v>-10.248378220200999</v>
      </c>
      <c r="BJ18" s="49">
        <f>VLOOKUP($A18,'RevPAR Raw Data'!$B$6:$BE$43,'RevPAR Raw Data'!Y$1,FALSE)</f>
        <v>-8.7732092097234897</v>
      </c>
      <c r="BK18" s="48">
        <f>VLOOKUP($A18,'RevPAR Raw Data'!$B$6:$BE$43,'RevPAR Raw Data'!AA$1,FALSE)</f>
        <v>-5.7579365937594602</v>
      </c>
      <c r="BL18" s="48">
        <f>VLOOKUP($A18,'RevPAR Raw Data'!$B$6:$BE$43,'RevPAR Raw Data'!AB$1,FALSE)</f>
        <v>4.5147977865169597</v>
      </c>
      <c r="BM18" s="49">
        <f>VLOOKUP($A18,'RevPAR Raw Data'!$B$6:$BE$43,'RevPAR Raw Data'!AC$1,FALSE)</f>
        <v>-0.51698547297412201</v>
      </c>
      <c r="BN18" s="50">
        <f>VLOOKUP($A18,'RevPAR Raw Data'!$B$6:$BE$43,'RevPAR Raw Data'!AE$1,FALSE)</f>
        <v>-5.7972820366940496</v>
      </c>
    </row>
    <row r="19" spans="1:66" x14ac:dyDescent="0.45">
      <c r="A19" s="63" t="s">
        <v>93</v>
      </c>
      <c r="B19" s="47">
        <f>VLOOKUP($A19,'Occupancy Raw Data'!$B$8:$BE$45,'Occupancy Raw Data'!G$3,FALSE)</f>
        <v>83.663639952625303</v>
      </c>
      <c r="C19" s="48">
        <f>VLOOKUP($A19,'Occupancy Raw Data'!$B$8:$BE$45,'Occupancy Raw Data'!H$3,FALSE)</f>
        <v>44.129490722463402</v>
      </c>
      <c r="D19" s="48">
        <f>VLOOKUP($A19,'Occupancy Raw Data'!$B$8:$BE$45,'Occupancy Raw Data'!I$3,FALSE)</f>
        <v>53.478089222266</v>
      </c>
      <c r="E19" s="48">
        <f>VLOOKUP($A19,'Occupancy Raw Data'!$B$8:$BE$45,'Occupancy Raw Data'!J$3,FALSE)</f>
        <v>59.763126727200898</v>
      </c>
      <c r="F19" s="48">
        <f>VLOOKUP($A19,'Occupancy Raw Data'!$B$8:$BE$45,'Occupancy Raw Data'!K$3,FALSE)</f>
        <v>63.3399131464666</v>
      </c>
      <c r="G19" s="49">
        <f>VLOOKUP($A19,'Occupancy Raw Data'!$B$8:$BE$45,'Occupancy Raw Data'!L$3,FALSE)</f>
        <v>60.874851954204502</v>
      </c>
      <c r="H19" s="48">
        <f>VLOOKUP($A19,'Occupancy Raw Data'!$B$8:$BE$45,'Occupancy Raw Data'!N$3,FALSE)</f>
        <v>72.104224240031499</v>
      </c>
      <c r="I19" s="48">
        <f>VLOOKUP($A19,'Occupancy Raw Data'!$B$8:$BE$45,'Occupancy Raw Data'!O$3,FALSE)</f>
        <v>79.313067508882696</v>
      </c>
      <c r="J19" s="49">
        <f>VLOOKUP($A19,'Occupancy Raw Data'!$B$8:$BE$45,'Occupancy Raw Data'!P$3,FALSE)</f>
        <v>75.708645874457105</v>
      </c>
      <c r="K19" s="50">
        <f>VLOOKUP($A19,'Occupancy Raw Data'!$B$8:$BE$45,'Occupancy Raw Data'!R$3,FALSE)</f>
        <v>65.113078788562404</v>
      </c>
      <c r="M19" s="47">
        <f>VLOOKUP($A19,'Occupancy Raw Data'!$B$8:$BE$45,'Occupancy Raw Data'!T$3,FALSE)</f>
        <v>-1.6741520952133599</v>
      </c>
      <c r="N19" s="48">
        <f>VLOOKUP($A19,'Occupancy Raw Data'!$B$8:$BE$45,'Occupancy Raw Data'!U$3,FALSE)</f>
        <v>-2.3433639452427601</v>
      </c>
      <c r="O19" s="48">
        <f>VLOOKUP($A19,'Occupancy Raw Data'!$B$8:$BE$45,'Occupancy Raw Data'!V$3,FALSE)</f>
        <v>-2.1875386300040698</v>
      </c>
      <c r="P19" s="48">
        <f>VLOOKUP($A19,'Occupancy Raw Data'!$B$8:$BE$45,'Occupancy Raw Data'!W$3,FALSE)</f>
        <v>-0.97402852625392999</v>
      </c>
      <c r="Q19" s="48">
        <f>VLOOKUP($A19,'Occupancy Raw Data'!$B$8:$BE$45,'Occupancy Raw Data'!X$3,FALSE)</f>
        <v>-2.1168000538357301</v>
      </c>
      <c r="R19" s="49">
        <f>VLOOKUP($A19,'Occupancy Raw Data'!$B$8:$BE$45,'Occupancy Raw Data'!Y$3,FALSE)</f>
        <v>-1.81834055904465</v>
      </c>
      <c r="S19" s="48">
        <f>VLOOKUP($A19,'Occupancy Raw Data'!$B$8:$BE$45,'Occupancy Raw Data'!AA$3,FALSE)</f>
        <v>-7.8216854179436996</v>
      </c>
      <c r="T19" s="48">
        <f>VLOOKUP($A19,'Occupancy Raw Data'!$B$8:$BE$45,'Occupancy Raw Data'!AB$3,FALSE)</f>
        <v>-5.3570015618214697</v>
      </c>
      <c r="U19" s="49">
        <f>VLOOKUP($A19,'Occupancy Raw Data'!$B$8:$BE$45,'Occupancy Raw Data'!AC$3,FALSE)</f>
        <v>-6.5469040842945301</v>
      </c>
      <c r="V19" s="50">
        <f>VLOOKUP($A19,'Occupancy Raw Data'!$B$8:$BE$45,'Occupancy Raw Data'!AE$3,FALSE)</f>
        <v>-3.4414046786894499</v>
      </c>
      <c r="X19" s="51">
        <f>VLOOKUP($A19,'ADR Raw Data'!$B$6:$BE$43,'ADR Raw Data'!G$1,FALSE)</f>
        <v>229.03681931860999</v>
      </c>
      <c r="Y19" s="52">
        <f>VLOOKUP($A19,'ADR Raw Data'!$B$6:$BE$43,'ADR Raw Data'!H$1,FALSE)</f>
        <v>135.19043836106599</v>
      </c>
      <c r="Z19" s="52">
        <f>VLOOKUP($A19,'ADR Raw Data'!$B$6:$BE$43,'ADR Raw Data'!I$1,FALSE)</f>
        <v>134.034378532408</v>
      </c>
      <c r="AA19" s="52">
        <f>VLOOKUP($A19,'ADR Raw Data'!$B$6:$BE$43,'ADR Raw Data'!J$1,FALSE)</f>
        <v>136.54385941339601</v>
      </c>
      <c r="AB19" s="52">
        <f>VLOOKUP($A19,'ADR Raw Data'!$B$6:$BE$43,'ADR Raw Data'!K$1,FALSE)</f>
        <v>139.44511758912901</v>
      </c>
      <c r="AC19" s="53">
        <f>VLOOKUP($A19,'ADR Raw Data'!$B$6:$BE$43,'ADR Raw Data'!L$1,FALSE)</f>
        <v>161.93409812186999</v>
      </c>
      <c r="AD19" s="52">
        <f>VLOOKUP($A19,'ADR Raw Data'!$B$6:$BE$43,'ADR Raw Data'!N$1,FALSE)</f>
        <v>178.19825315374499</v>
      </c>
      <c r="AE19" s="52">
        <f>VLOOKUP($A19,'ADR Raw Data'!$B$6:$BE$43,'ADR Raw Data'!O$1,FALSE)</f>
        <v>184.37254073668399</v>
      </c>
      <c r="AF19" s="53">
        <f>VLOOKUP($A19,'ADR Raw Data'!$B$6:$BE$43,'ADR Raw Data'!P$1,FALSE)</f>
        <v>181.432373129269</v>
      </c>
      <c r="AG19" s="54">
        <f>VLOOKUP($A19,'ADR Raw Data'!$B$6:$BE$43,'ADR Raw Data'!R$1,FALSE)</f>
        <v>168.41156788968499</v>
      </c>
      <c r="AI19" s="47">
        <f>VLOOKUP($A19,'ADR Raw Data'!$B$6:$BE$43,'ADR Raw Data'!T$1,FALSE)</f>
        <v>-0.56435423433809795</v>
      </c>
      <c r="AJ19" s="48">
        <f>VLOOKUP($A19,'ADR Raw Data'!$B$6:$BE$43,'ADR Raw Data'!U$1,FALSE)</f>
        <v>3.7131396521631399</v>
      </c>
      <c r="AK19" s="48">
        <f>VLOOKUP($A19,'ADR Raw Data'!$B$6:$BE$43,'ADR Raw Data'!V$1,FALSE)</f>
        <v>-1.01547861598866</v>
      </c>
      <c r="AL19" s="48">
        <f>VLOOKUP($A19,'ADR Raw Data'!$B$6:$BE$43,'ADR Raw Data'!W$1,FALSE)</f>
        <v>1.0339700590044301</v>
      </c>
      <c r="AM19" s="48">
        <f>VLOOKUP($A19,'ADR Raw Data'!$B$6:$BE$43,'ADR Raw Data'!X$1,FALSE)</f>
        <v>1.2824476015753301</v>
      </c>
      <c r="AN19" s="49">
        <f>VLOOKUP($A19,'ADR Raw Data'!$B$6:$BE$43,'ADR Raw Data'!Y$1,FALSE)</f>
        <v>0.48710383799172502</v>
      </c>
      <c r="AO19" s="48">
        <f>VLOOKUP($A19,'ADR Raw Data'!$B$6:$BE$43,'ADR Raw Data'!AA$1,FALSE)</f>
        <v>2.1101415905748602</v>
      </c>
      <c r="AP19" s="48">
        <f>VLOOKUP($A19,'ADR Raw Data'!$B$6:$BE$43,'ADR Raw Data'!AB$1,FALSE)</f>
        <v>1.28521834598544</v>
      </c>
      <c r="AQ19" s="49">
        <f>VLOOKUP($A19,'ADR Raw Data'!$B$6:$BE$43,'ADR Raw Data'!AC$1,FALSE)</f>
        <v>1.69758769579886</v>
      </c>
      <c r="AR19" s="50">
        <f>VLOOKUP($A19,'ADR Raw Data'!$B$6:$BE$43,'ADR Raw Data'!AE$1,FALSE)</f>
        <v>0.80194362097518201</v>
      </c>
      <c r="AS19" s="40"/>
      <c r="AT19" s="51">
        <f>VLOOKUP($A19,'RevPAR Raw Data'!$B$6:$BE$43,'RevPAR Raw Data'!G$1,FALSE)</f>
        <v>191.62053987366701</v>
      </c>
      <c r="AU19" s="52">
        <f>VLOOKUP($A19,'RevPAR Raw Data'!$B$6:$BE$43,'RevPAR Raw Data'!H$1,FALSE)</f>
        <v>59.658851954204501</v>
      </c>
      <c r="AV19" s="52">
        <f>VLOOKUP($A19,'RevPAR Raw Data'!$B$6:$BE$43,'RevPAR Raw Data'!I$1,FALSE)</f>
        <v>71.679024540070998</v>
      </c>
      <c r="AW19" s="52">
        <f>VLOOKUP($A19,'RevPAR Raw Data'!$B$6:$BE$43,'RevPAR Raw Data'!J$1,FALSE)</f>
        <v>81.602879739439302</v>
      </c>
      <c r="AX19" s="52">
        <f>VLOOKUP($A19,'RevPAR Raw Data'!$B$6:$BE$43,'RevPAR Raw Data'!K$1,FALSE)</f>
        <v>88.324416367943101</v>
      </c>
      <c r="AY19" s="53">
        <f>VLOOKUP($A19,'RevPAR Raw Data'!$B$6:$BE$43,'RevPAR Raw Data'!L$1,FALSE)</f>
        <v>98.577142495065104</v>
      </c>
      <c r="AZ19" s="52">
        <f>VLOOKUP($A19,'RevPAR Raw Data'!$B$6:$BE$43,'RevPAR Raw Data'!N$1,FALSE)</f>
        <v>128.488468045795</v>
      </c>
      <c r="BA19" s="52">
        <f>VLOOKUP($A19,'RevPAR Raw Data'!$B$6:$BE$43,'RevPAR Raw Data'!O$1,FALSE)</f>
        <v>146.231517702329</v>
      </c>
      <c r="BB19" s="53">
        <f>VLOOKUP($A19,'RevPAR Raw Data'!$B$6:$BE$43,'RevPAR Raw Data'!P$1,FALSE)</f>
        <v>137.35999287406199</v>
      </c>
      <c r="BC19" s="54">
        <f>VLOOKUP($A19,'RevPAR Raw Data'!$B$6:$BE$43,'RevPAR Raw Data'!R$1,FALSE)</f>
        <v>109.657956889064</v>
      </c>
      <c r="BE19" s="47">
        <f>VLOOKUP($A19,'RevPAR Raw Data'!$B$6:$BE$43,'RevPAR Raw Data'!T$1,FALSE)</f>
        <v>-2.22905818131286</v>
      </c>
      <c r="BF19" s="48">
        <f>VLOOKUP($A19,'RevPAR Raw Data'!$B$6:$BE$43,'RevPAR Raw Data'!U$1,FALSE)</f>
        <v>1.2827633310750699</v>
      </c>
      <c r="BG19" s="48">
        <f>VLOOKUP($A19,'RevPAR Raw Data'!$B$6:$BE$43,'RevPAR Raw Data'!V$1,FALSE)</f>
        <v>-3.1808032589885502</v>
      </c>
      <c r="BH19" s="48">
        <f>VLOOKUP($A19,'RevPAR Raw Data'!$B$6:$BE$43,'RevPAR Raw Data'!W$1,FALSE)</f>
        <v>4.9870369422879E-2</v>
      </c>
      <c r="BI19" s="48">
        <f>VLOOKUP($A19,'RevPAR Raw Data'!$B$6:$BE$43,'RevPAR Raw Data'!X$1,FALSE)</f>
        <v>-0.86149930378095996</v>
      </c>
      <c r="BJ19" s="49">
        <f>VLOOKUP($A19,'RevPAR Raw Data'!$B$6:$BE$43,'RevPAR Raw Data'!Y$1,FALSE)</f>
        <v>-1.34009392770379</v>
      </c>
      <c r="BK19" s="48">
        <f>VLOOKUP($A19,'RevPAR Raw Data'!$B$6:$BE$43,'RevPAR Raw Data'!AA$1,FALSE)</f>
        <v>-5.87659246445679</v>
      </c>
      <c r="BL19" s="48">
        <f>VLOOKUP($A19,'RevPAR Raw Data'!$B$6:$BE$43,'RevPAR Raw Data'!AB$1,FALSE)</f>
        <v>-4.1406323827032798</v>
      </c>
      <c r="BM19" s="49">
        <f>VLOOKUP($A19,'RevPAR Raw Data'!$B$6:$BE$43,'RevPAR Raw Data'!AC$1,FALSE)</f>
        <v>-4.9604558266864096</v>
      </c>
      <c r="BN19" s="50">
        <f>VLOOKUP($A19,'RevPAR Raw Data'!$B$6:$BE$43,'RevPAR Raw Data'!AE$1,FALSE)</f>
        <v>-2.6670591830069599</v>
      </c>
    </row>
    <row r="20" spans="1:66" x14ac:dyDescent="0.45">
      <c r="A20" s="63" t="s">
        <v>29</v>
      </c>
      <c r="B20" s="47">
        <f>VLOOKUP($A20,'Occupancy Raw Data'!$B$8:$BE$45,'Occupancy Raw Data'!G$3,FALSE)</f>
        <v>63.153775922785897</v>
      </c>
      <c r="C20" s="48">
        <f>VLOOKUP($A20,'Occupancy Raw Data'!$B$8:$BE$45,'Occupancy Raw Data'!H$3,FALSE)</f>
        <v>28.2379026998826</v>
      </c>
      <c r="D20" s="48">
        <f>VLOOKUP($A20,'Occupancy Raw Data'!$B$8:$BE$45,'Occupancy Raw Data'!I$3,FALSE)</f>
        <v>30.507369244815401</v>
      </c>
      <c r="E20" s="48">
        <f>VLOOKUP($A20,'Occupancy Raw Data'!$B$8:$BE$45,'Occupancy Raw Data'!J$3,FALSE)</f>
        <v>33.6637537498369</v>
      </c>
      <c r="F20" s="48">
        <f>VLOOKUP($A20,'Occupancy Raw Data'!$B$8:$BE$45,'Occupancy Raw Data'!K$3,FALSE)</f>
        <v>37.941828616147099</v>
      </c>
      <c r="G20" s="49">
        <f>VLOOKUP($A20,'Occupancy Raw Data'!$B$8:$BE$45,'Occupancy Raw Data'!L$3,FALSE)</f>
        <v>38.700926046693603</v>
      </c>
      <c r="H20" s="48">
        <f>VLOOKUP($A20,'Occupancy Raw Data'!$B$8:$BE$45,'Occupancy Raw Data'!N$3,FALSE)</f>
        <v>58.614842832920303</v>
      </c>
      <c r="I20" s="48">
        <f>VLOOKUP($A20,'Occupancy Raw Data'!$B$8:$BE$45,'Occupancy Raw Data'!O$3,FALSE)</f>
        <v>65.071083865918794</v>
      </c>
      <c r="J20" s="49">
        <f>VLOOKUP($A20,'Occupancy Raw Data'!$B$8:$BE$45,'Occupancy Raw Data'!P$3,FALSE)</f>
        <v>61.842963349419499</v>
      </c>
      <c r="K20" s="50">
        <f>VLOOKUP($A20,'Occupancy Raw Data'!$B$8:$BE$45,'Occupancy Raw Data'!R$3,FALSE)</f>
        <v>45.312936704615304</v>
      </c>
      <c r="M20" s="47">
        <f>VLOOKUP($A20,'Occupancy Raw Data'!$B$8:$BE$45,'Occupancy Raw Data'!T$3,FALSE)</f>
        <v>-5.3368474409085698</v>
      </c>
      <c r="N20" s="48">
        <f>VLOOKUP($A20,'Occupancy Raw Data'!$B$8:$BE$45,'Occupancy Raw Data'!U$3,FALSE)</f>
        <v>-8.8062371769285104</v>
      </c>
      <c r="O20" s="48">
        <f>VLOOKUP($A20,'Occupancy Raw Data'!$B$8:$BE$45,'Occupancy Raw Data'!V$3,FALSE)</f>
        <v>-8.34716337513958</v>
      </c>
      <c r="P20" s="48">
        <f>VLOOKUP($A20,'Occupancy Raw Data'!$B$8:$BE$45,'Occupancy Raw Data'!W$3,FALSE)</f>
        <v>-5.3881673036652096</v>
      </c>
      <c r="Q20" s="48">
        <f>VLOOKUP($A20,'Occupancy Raw Data'!$B$8:$BE$45,'Occupancy Raw Data'!X$3,FALSE)</f>
        <v>0.76011786767445599</v>
      </c>
      <c r="R20" s="49">
        <f>VLOOKUP($A20,'Occupancy Raw Data'!$B$8:$BE$45,'Occupancy Raw Data'!Y$3,FALSE)</f>
        <v>-5.2382709956498497</v>
      </c>
      <c r="S20" s="48">
        <f>VLOOKUP($A20,'Occupancy Raw Data'!$B$8:$BE$45,'Occupancy Raw Data'!AA$3,FALSE)</f>
        <v>-7.5776593891880104</v>
      </c>
      <c r="T20" s="48">
        <f>VLOOKUP($A20,'Occupancy Raw Data'!$B$8:$BE$45,'Occupancy Raw Data'!AB$3,FALSE)</f>
        <v>-6.0070802071612004</v>
      </c>
      <c r="U20" s="49">
        <f>VLOOKUP($A20,'Occupancy Raw Data'!$B$8:$BE$45,'Occupancy Raw Data'!AC$3,FALSE)</f>
        <v>-6.7579797945798799</v>
      </c>
      <c r="V20" s="50">
        <f>VLOOKUP($A20,'Occupancy Raw Data'!$B$8:$BE$45,'Occupancy Raw Data'!AE$3,FALSE)</f>
        <v>-5.8367243412905596</v>
      </c>
      <c r="X20" s="51">
        <f>VLOOKUP($A20,'ADR Raw Data'!$B$6:$BE$43,'ADR Raw Data'!G$1,FALSE)</f>
        <v>154.72099752168501</v>
      </c>
      <c r="Y20" s="52">
        <f>VLOOKUP($A20,'ADR Raw Data'!$B$6:$BE$43,'ADR Raw Data'!H$1,FALSE)</f>
        <v>99.287071593533398</v>
      </c>
      <c r="Z20" s="52">
        <f>VLOOKUP($A20,'ADR Raw Data'!$B$6:$BE$43,'ADR Raw Data'!I$1,FALSE)</f>
        <v>94.024728516460002</v>
      </c>
      <c r="AA20" s="52">
        <f>VLOOKUP($A20,'ADR Raw Data'!$B$6:$BE$43,'ADR Raw Data'!J$1,FALSE)</f>
        <v>94.879608678806605</v>
      </c>
      <c r="AB20" s="52">
        <f>VLOOKUP($A20,'ADR Raw Data'!$B$6:$BE$43,'ADR Raw Data'!K$1,FALSE)</f>
        <v>107.160151254726</v>
      </c>
      <c r="AC20" s="53">
        <f>VLOOKUP($A20,'ADR Raw Data'!$B$6:$BE$43,'ADR Raw Data'!L$1,FALSE)</f>
        <v>117.326271906174</v>
      </c>
      <c r="AD20" s="52">
        <f>VLOOKUP($A20,'ADR Raw Data'!$B$6:$BE$43,'ADR Raw Data'!N$1,FALSE)</f>
        <v>144.959717400979</v>
      </c>
      <c r="AE20" s="52">
        <f>VLOOKUP($A20,'ADR Raw Data'!$B$6:$BE$43,'ADR Raw Data'!O$1,FALSE)</f>
        <v>159.425277610743</v>
      </c>
      <c r="AF20" s="53">
        <f>VLOOKUP($A20,'ADR Raw Data'!$B$6:$BE$43,'ADR Raw Data'!P$1,FALSE)</f>
        <v>152.57003901718801</v>
      </c>
      <c r="AG20" s="54">
        <f>VLOOKUP($A20,'ADR Raw Data'!$B$6:$BE$43,'ADR Raw Data'!R$1,FALSE)</f>
        <v>131.06929766848901</v>
      </c>
      <c r="AI20" s="47">
        <f>VLOOKUP($A20,'ADR Raw Data'!$B$6:$BE$43,'ADR Raw Data'!T$1,FALSE)</f>
        <v>-2.1203921790612799</v>
      </c>
      <c r="AJ20" s="48">
        <f>VLOOKUP($A20,'ADR Raw Data'!$B$6:$BE$43,'ADR Raw Data'!U$1,FALSE)</f>
        <v>0.18776717225379499</v>
      </c>
      <c r="AK20" s="48">
        <f>VLOOKUP($A20,'ADR Raw Data'!$B$6:$BE$43,'ADR Raw Data'!V$1,FALSE)</f>
        <v>-3.25591859367574</v>
      </c>
      <c r="AL20" s="48">
        <f>VLOOKUP($A20,'ADR Raw Data'!$B$6:$BE$43,'ADR Raw Data'!W$1,FALSE)</f>
        <v>-3.5947715544219099</v>
      </c>
      <c r="AM20" s="48">
        <f>VLOOKUP($A20,'ADR Raw Data'!$B$6:$BE$43,'ADR Raw Data'!X$1,FALSE)</f>
        <v>1.1403040411865799</v>
      </c>
      <c r="AN20" s="49">
        <f>VLOOKUP($A20,'ADR Raw Data'!$B$6:$BE$43,'ADR Raw Data'!Y$1,FALSE)</f>
        <v>-1.5720532496622099</v>
      </c>
      <c r="AO20" s="48">
        <f>VLOOKUP($A20,'ADR Raw Data'!$B$6:$BE$43,'ADR Raw Data'!AA$1,FALSE)</f>
        <v>2.0706858082987898</v>
      </c>
      <c r="AP20" s="48">
        <f>VLOOKUP($A20,'ADR Raw Data'!$B$6:$BE$43,'ADR Raw Data'!AB$1,FALSE)</f>
        <v>1.3826578149089599</v>
      </c>
      <c r="AQ20" s="49">
        <f>VLOOKUP($A20,'ADR Raw Data'!$B$6:$BE$43,'ADR Raw Data'!AC$1,FALSE)</f>
        <v>1.73471004275409</v>
      </c>
      <c r="AR20" s="50">
        <f>VLOOKUP($A20,'ADR Raw Data'!$B$6:$BE$43,'ADR Raw Data'!AE$1,FALSE)</f>
        <v>-0.18830990738643999</v>
      </c>
      <c r="AS20" s="40"/>
      <c r="AT20" s="51">
        <f>VLOOKUP($A20,'RevPAR Raw Data'!$B$6:$BE$43,'RevPAR Raw Data'!G$1,FALSE)</f>
        <v>97.712152080344296</v>
      </c>
      <c r="AU20" s="52">
        <f>VLOOKUP($A20,'RevPAR Raw Data'!$B$6:$BE$43,'RevPAR Raw Data'!H$1,FALSE)</f>
        <v>28.0365866701447</v>
      </c>
      <c r="AV20" s="52">
        <f>VLOOKUP($A20,'RevPAR Raw Data'!$B$6:$BE$43,'RevPAR Raw Data'!I$1,FALSE)</f>
        <v>28.684471109951701</v>
      </c>
      <c r="AW20" s="52">
        <f>VLOOKUP($A20,'RevPAR Raw Data'!$B$6:$BE$43,'RevPAR Raw Data'!J$1,FALSE)</f>
        <v>31.940037824442399</v>
      </c>
      <c r="AX20" s="52">
        <f>VLOOKUP($A20,'RevPAR Raw Data'!$B$6:$BE$43,'RevPAR Raw Data'!K$1,FALSE)</f>
        <v>40.658520933872403</v>
      </c>
      <c r="AY20" s="53">
        <f>VLOOKUP($A20,'RevPAR Raw Data'!$B$6:$BE$43,'RevPAR Raw Data'!L$1,FALSE)</f>
        <v>45.406353723751103</v>
      </c>
      <c r="AZ20" s="52">
        <f>VLOOKUP($A20,'RevPAR Raw Data'!$B$6:$BE$43,'RevPAR Raw Data'!N$1,FALSE)</f>
        <v>84.967910525629307</v>
      </c>
      <c r="BA20" s="52">
        <f>VLOOKUP($A20,'RevPAR Raw Data'!$B$6:$BE$43,'RevPAR Raw Data'!O$1,FALSE)</f>
        <v>103.73975609756</v>
      </c>
      <c r="BB20" s="53">
        <f>VLOOKUP($A20,'RevPAR Raw Data'!$B$6:$BE$43,'RevPAR Raw Data'!P$1,FALSE)</f>
        <v>94.353833311595096</v>
      </c>
      <c r="BC20" s="54">
        <f>VLOOKUP($A20,'RevPAR Raw Data'!$B$6:$BE$43,'RevPAR Raw Data'!R$1,FALSE)</f>
        <v>59.391347891706502</v>
      </c>
      <c r="BE20" s="47">
        <f>VLOOKUP($A20,'RevPAR Raw Data'!$B$6:$BE$43,'RevPAR Raw Data'!T$1,FALSE)</f>
        <v>-7.3440775242244003</v>
      </c>
      <c r="BF20" s="48">
        <f>VLOOKUP($A20,'RevPAR Raw Data'!$B$6:$BE$43,'RevPAR Raw Data'!U$1,FALSE)</f>
        <v>-8.6350052272037896</v>
      </c>
      <c r="BG20" s="48">
        <f>VLOOKUP($A20,'RevPAR Raw Data'!$B$6:$BE$43,'RevPAR Raw Data'!V$1,FALSE)</f>
        <v>-11.3313051244396</v>
      </c>
      <c r="BH20" s="48">
        <f>VLOOKUP($A20,'RevPAR Raw Data'!$B$6:$BE$43,'RevPAR Raw Data'!W$1,FALSE)</f>
        <v>-8.7892465525502992</v>
      </c>
      <c r="BI20" s="48">
        <f>VLOOKUP($A20,'RevPAR Raw Data'!$B$6:$BE$43,'RevPAR Raw Data'!X$1,FALSE)</f>
        <v>1.90908956362391</v>
      </c>
      <c r="BJ20" s="49">
        <f>VLOOKUP($A20,'RevPAR Raw Data'!$B$6:$BE$43,'RevPAR Raw Data'!Y$1,FALSE)</f>
        <v>-6.7279758358988397</v>
      </c>
      <c r="BK20" s="48">
        <f>VLOOKUP($A20,'RevPAR Raw Data'!$B$6:$BE$43,'RevPAR Raw Data'!AA$1,FALSE)</f>
        <v>-5.6638830984623496</v>
      </c>
      <c r="BL20" s="48">
        <f>VLOOKUP($A20,'RevPAR Raw Data'!$B$6:$BE$43,'RevPAR Raw Data'!AB$1,FALSE)</f>
        <v>-4.70747975618439</v>
      </c>
      <c r="BM20" s="49">
        <f>VLOOKUP($A20,'RevPAR Raw Data'!$B$6:$BE$43,'RevPAR Raw Data'!AC$1,FALSE)</f>
        <v>-5.1405011060096504</v>
      </c>
      <c r="BN20" s="50">
        <f>VLOOKUP($A20,'RevPAR Raw Data'!$B$6:$BE$43,'RevPAR Raw Data'!AE$1,FALSE)</f>
        <v>-6.0140431184755103</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53.6260335350362</v>
      </c>
      <c r="C22" s="48">
        <f>VLOOKUP($A22,'Occupancy Raw Data'!$B$8:$BE$45,'Occupancy Raw Data'!H$3,FALSE)</f>
        <v>35.087070996350803</v>
      </c>
      <c r="D22" s="48">
        <f>VLOOKUP($A22,'Occupancy Raw Data'!$B$8:$BE$45,'Occupancy Raw Data'!I$3,FALSE)</f>
        <v>53.609866506536001</v>
      </c>
      <c r="E22" s="48">
        <f>VLOOKUP($A22,'Occupancy Raw Data'!$B$8:$BE$45,'Occupancy Raw Data'!J$3,FALSE)</f>
        <v>59.9473416785994</v>
      </c>
      <c r="F22" s="48">
        <f>VLOOKUP($A22,'Occupancy Raw Data'!$B$8:$BE$45,'Occupancy Raw Data'!K$3,FALSE)</f>
        <v>62.698046099126898</v>
      </c>
      <c r="G22" s="49">
        <f>VLOOKUP($A22,'Occupancy Raw Data'!$B$8:$BE$45,'Occupancy Raw Data'!L$3,FALSE)</f>
        <v>52.993671763129903</v>
      </c>
      <c r="H22" s="48">
        <f>VLOOKUP($A22,'Occupancy Raw Data'!$B$8:$BE$45,'Occupancy Raw Data'!N$3,FALSE)</f>
        <v>72.8624878747286</v>
      </c>
      <c r="I22" s="48">
        <f>VLOOKUP($A22,'Occupancy Raw Data'!$B$8:$BE$45,'Occupancy Raw Data'!O$3,FALSE)</f>
        <v>71.511386207215097</v>
      </c>
      <c r="J22" s="49">
        <f>VLOOKUP($A22,'Occupancy Raw Data'!$B$8:$BE$45,'Occupancy Raw Data'!P$3,FALSE)</f>
        <v>72.186937040971799</v>
      </c>
      <c r="K22" s="50">
        <f>VLOOKUP($A22,'Occupancy Raw Data'!$B$8:$BE$45,'Occupancy Raw Data'!R$3,FALSE)</f>
        <v>58.4774618425133</v>
      </c>
      <c r="M22" s="47">
        <f>VLOOKUP($A22,'Occupancy Raw Data'!$B$8:$BE$45,'Occupancy Raw Data'!T$3,FALSE)</f>
        <v>-2.4731989320073802</v>
      </c>
      <c r="N22" s="48">
        <f>VLOOKUP($A22,'Occupancy Raw Data'!$B$8:$BE$45,'Occupancy Raw Data'!U$3,FALSE)</f>
        <v>-0.71397474353758705</v>
      </c>
      <c r="O22" s="48">
        <f>VLOOKUP($A22,'Occupancy Raw Data'!$B$8:$BE$45,'Occupancy Raw Data'!V$3,FALSE)</f>
        <v>4.6965184537742797</v>
      </c>
      <c r="P22" s="48">
        <f>VLOOKUP($A22,'Occupancy Raw Data'!$B$8:$BE$45,'Occupancy Raw Data'!W$3,FALSE)</f>
        <v>4.1400305609419696</v>
      </c>
      <c r="Q22" s="48">
        <f>VLOOKUP($A22,'Occupancy Raw Data'!$B$8:$BE$45,'Occupancy Raw Data'!X$3,FALSE)</f>
        <v>3.3309510838924998</v>
      </c>
      <c r="R22" s="49">
        <f>VLOOKUP($A22,'Occupancy Raw Data'!$B$8:$BE$45,'Occupancy Raw Data'!Y$3,FALSE)</f>
        <v>2.0005739389142598</v>
      </c>
      <c r="S22" s="48">
        <f>VLOOKUP($A22,'Occupancy Raw Data'!$B$8:$BE$45,'Occupancy Raw Data'!AA$3,FALSE)</f>
        <v>2.2926637146683402</v>
      </c>
      <c r="T22" s="48">
        <f>VLOOKUP($A22,'Occupancy Raw Data'!$B$8:$BE$45,'Occupancy Raw Data'!AB$3,FALSE)</f>
        <v>-4.8079379185538897</v>
      </c>
      <c r="U22" s="49">
        <f>VLOOKUP($A22,'Occupancy Raw Data'!$B$8:$BE$45,'Occupancy Raw Data'!AC$3,FALSE)</f>
        <v>-1.35209567215802</v>
      </c>
      <c r="V22" s="50">
        <f>VLOOKUP($A22,'Occupancy Raw Data'!$B$8:$BE$45,'Occupancy Raw Data'!AE$3,FALSE)</f>
        <v>0.79239100122173101</v>
      </c>
      <c r="X22" s="51">
        <f>VLOOKUP($A22,'ADR Raw Data'!$B$6:$BE$43,'ADR Raw Data'!G$1,FALSE)</f>
        <v>120.69208406908101</v>
      </c>
      <c r="Y22" s="52">
        <f>VLOOKUP($A22,'ADR Raw Data'!$B$6:$BE$43,'ADR Raw Data'!H$1,FALSE)</f>
        <v>97.839125197472299</v>
      </c>
      <c r="Z22" s="52">
        <f>VLOOKUP($A22,'ADR Raw Data'!$B$6:$BE$43,'ADR Raw Data'!I$1,FALSE)</f>
        <v>104.310268395657</v>
      </c>
      <c r="AA22" s="52">
        <f>VLOOKUP($A22,'ADR Raw Data'!$B$6:$BE$43,'ADR Raw Data'!J$1,FALSE)</f>
        <v>111.623658498998</v>
      </c>
      <c r="AB22" s="52">
        <f>VLOOKUP($A22,'ADR Raw Data'!$B$6:$BE$43,'ADR Raw Data'!K$1,FALSE)</f>
        <v>122.07660293955099</v>
      </c>
      <c r="AC22" s="53">
        <f>VLOOKUP($A22,'ADR Raw Data'!$B$6:$BE$43,'ADR Raw Data'!L$1,FALSE)</f>
        <v>112.62737879818</v>
      </c>
      <c r="AD22" s="52">
        <f>VLOOKUP($A22,'ADR Raw Data'!$B$6:$BE$43,'ADR Raw Data'!N$1,FALSE)</f>
        <v>170.000825725878</v>
      </c>
      <c r="AE22" s="52">
        <f>VLOOKUP($A22,'ADR Raw Data'!$B$6:$BE$43,'ADR Raw Data'!O$1,FALSE)</f>
        <v>168.787933339792</v>
      </c>
      <c r="AF22" s="53">
        <f>VLOOKUP($A22,'ADR Raw Data'!$B$6:$BE$43,'ADR Raw Data'!P$1,FALSE)</f>
        <v>169.40005487034199</v>
      </c>
      <c r="AG22" s="54">
        <f>VLOOKUP($A22,'ADR Raw Data'!$B$6:$BE$43,'ADR Raw Data'!R$1,FALSE)</f>
        <v>132.65094472373099</v>
      </c>
      <c r="AI22" s="47">
        <f>VLOOKUP($A22,'ADR Raw Data'!$B$6:$BE$43,'ADR Raw Data'!T$1,FALSE)</f>
        <v>1.3988474065980301</v>
      </c>
      <c r="AJ22" s="48">
        <f>VLOOKUP($A22,'ADR Raw Data'!$B$6:$BE$43,'ADR Raw Data'!U$1,FALSE)</f>
        <v>1.67830591530544</v>
      </c>
      <c r="AK22" s="48">
        <f>VLOOKUP($A22,'ADR Raw Data'!$B$6:$BE$43,'ADR Raw Data'!V$1,FALSE)</f>
        <v>5.1107236362443098</v>
      </c>
      <c r="AL22" s="48">
        <f>VLOOKUP($A22,'ADR Raw Data'!$B$6:$BE$43,'ADR Raw Data'!W$1,FALSE)</f>
        <v>7.3669545444779203</v>
      </c>
      <c r="AM22" s="48">
        <f>VLOOKUP($A22,'ADR Raw Data'!$B$6:$BE$43,'ADR Raw Data'!X$1,FALSE)</f>
        <v>6.7115056050011397</v>
      </c>
      <c r="AN22" s="49">
        <f>VLOOKUP($A22,'ADR Raw Data'!$B$6:$BE$43,'ADR Raw Data'!Y$1,FALSE)</f>
        <v>4.6669649290228197</v>
      </c>
      <c r="AO22" s="48">
        <f>VLOOKUP($A22,'ADR Raw Data'!$B$6:$BE$43,'ADR Raw Data'!AA$1,FALSE)</f>
        <v>11.3997872443126</v>
      </c>
      <c r="AP22" s="48">
        <f>VLOOKUP($A22,'ADR Raw Data'!$B$6:$BE$43,'ADR Raw Data'!AB$1,FALSE)</f>
        <v>5.9893592409604599</v>
      </c>
      <c r="AQ22" s="49">
        <f>VLOOKUP($A22,'ADR Raw Data'!$B$6:$BE$43,'ADR Raw Data'!AC$1,FALSE)</f>
        <v>8.5790037231465899</v>
      </c>
      <c r="AR22" s="50">
        <f>VLOOKUP($A22,'ADR Raw Data'!$B$6:$BE$43,'ADR Raw Data'!AE$1,FALSE)</f>
        <v>6.0777166769358901</v>
      </c>
      <c r="AS22" s="40"/>
      <c r="AT22" s="51">
        <f>VLOOKUP($A22,'RevPAR Raw Data'!$B$6:$BE$43,'RevPAR Raw Data'!G$1,FALSE)</f>
        <v>64.722377477019705</v>
      </c>
      <c r="AU22" s="52">
        <f>VLOOKUP($A22,'RevPAR Raw Data'!$B$6:$BE$43,'RevPAR Raw Data'!H$1,FALSE)</f>
        <v>34.328883320245701</v>
      </c>
      <c r="AV22" s="52">
        <f>VLOOKUP($A22,'RevPAR Raw Data'!$B$6:$BE$43,'RevPAR Raw Data'!I$1,FALSE)</f>
        <v>55.920595639521402</v>
      </c>
      <c r="AW22" s="52">
        <f>VLOOKUP($A22,'RevPAR Raw Data'!$B$6:$BE$43,'RevPAR Raw Data'!J$1,FALSE)</f>
        <v>66.915415954547498</v>
      </c>
      <c r="AX22" s="52">
        <f>VLOOKUP($A22,'RevPAR Raw Data'!$B$6:$BE$43,'RevPAR Raw Data'!K$1,FALSE)</f>
        <v>76.539644787287997</v>
      </c>
      <c r="AY22" s="53">
        <f>VLOOKUP($A22,'RevPAR Raw Data'!$B$6:$BE$43,'RevPAR Raw Data'!L$1,FALSE)</f>
        <v>59.685383435724503</v>
      </c>
      <c r="AZ22" s="52">
        <f>VLOOKUP($A22,'RevPAR Raw Data'!$B$6:$BE$43,'RevPAR Raw Data'!N$1,FALSE)</f>
        <v>123.866831031456</v>
      </c>
      <c r="BA22" s="52">
        <f>VLOOKUP($A22,'RevPAR Raw Data'!$B$6:$BE$43,'RevPAR Raw Data'!O$1,FALSE)</f>
        <v>120.702590881795</v>
      </c>
      <c r="BB22" s="53">
        <f>VLOOKUP($A22,'RevPAR Raw Data'!$B$6:$BE$43,'RevPAR Raw Data'!P$1,FALSE)</f>
        <v>122.284710956626</v>
      </c>
      <c r="BC22" s="54">
        <f>VLOOKUP($A22,'RevPAR Raw Data'!$B$6:$BE$43,'RevPAR Raw Data'!R$1,FALSE)</f>
        <v>77.5709055845535</v>
      </c>
      <c r="BE22" s="47">
        <f>VLOOKUP($A22,'RevPAR Raw Data'!$B$6:$BE$43,'RevPAR Raw Data'!T$1,FALSE)</f>
        <v>-1.1089478045297401</v>
      </c>
      <c r="BF22" s="48">
        <f>VLOOKUP($A22,'RevPAR Raw Data'!$B$6:$BE$43,'RevPAR Raw Data'!U$1,FALSE)</f>
        <v>0.95234849141327704</v>
      </c>
      <c r="BG22" s="48">
        <f>VLOOKUP($A22,'RevPAR Raw Data'!$B$6:$BE$43,'RevPAR Raw Data'!V$1,FALSE)</f>
        <v>10.047268168716201</v>
      </c>
      <c r="BH22" s="48">
        <f>VLOOKUP($A22,'RevPAR Raw Data'!$B$6:$BE$43,'RevPAR Raw Data'!W$1,FALSE)</f>
        <v>11.8119792749719</v>
      </c>
      <c r="BI22" s="48">
        <f>VLOOKUP($A22,'RevPAR Raw Data'!$B$6:$BE$43,'RevPAR Raw Data'!X$1,FALSE)</f>
        <v>10.2660136575889</v>
      </c>
      <c r="BJ22" s="49">
        <f>VLOOKUP($A22,'RevPAR Raw Data'!$B$6:$BE$43,'RevPAR Raw Data'!Y$1,FALSE)</f>
        <v>6.7609049520453803</v>
      </c>
      <c r="BK22" s="48">
        <f>VLOOKUP($A22,'RevPAR Raw Data'!$B$6:$BE$43,'RevPAR Raw Data'!AA$1,FALSE)</f>
        <v>13.953809744680701</v>
      </c>
      <c r="BL22" s="48">
        <f>VLOOKUP($A22,'RevPAR Raw Data'!$B$6:$BE$43,'RevPAR Raw Data'!AB$1,FALSE)</f>
        <v>0.89345664838202499</v>
      </c>
      <c r="BM22" s="49">
        <f>VLOOKUP($A22,'RevPAR Raw Data'!$B$6:$BE$43,'RevPAR Raw Data'!AC$1,FALSE)</f>
        <v>7.1109117129336301</v>
      </c>
      <c r="BN22" s="50">
        <f>VLOOKUP($A22,'RevPAR Raw Data'!$B$6:$BE$43,'RevPAR Raw Data'!AE$1,FALSE)</f>
        <v>6.9182669581854102</v>
      </c>
    </row>
    <row r="23" spans="1:66" x14ac:dyDescent="0.45">
      <c r="A23" s="63" t="s">
        <v>70</v>
      </c>
      <c r="B23" s="47">
        <f>VLOOKUP($A23,'Occupancy Raw Data'!$B$8:$BE$45,'Occupancy Raw Data'!G$3,FALSE)</f>
        <v>54.485100344617798</v>
      </c>
      <c r="C23" s="48">
        <f>VLOOKUP($A23,'Occupancy Raw Data'!$B$8:$BE$45,'Occupancy Raw Data'!H$3,FALSE)</f>
        <v>34.963511048043699</v>
      </c>
      <c r="D23" s="48">
        <f>VLOOKUP($A23,'Occupancy Raw Data'!$B$8:$BE$45,'Occupancy Raw Data'!I$3,FALSE)</f>
        <v>52.711331846746397</v>
      </c>
      <c r="E23" s="48">
        <f>VLOOKUP($A23,'Occupancy Raw Data'!$B$8:$BE$45,'Occupancy Raw Data'!J$3,FALSE)</f>
        <v>59.664504358402503</v>
      </c>
      <c r="F23" s="48">
        <f>VLOOKUP($A23,'Occupancy Raw Data'!$B$8:$BE$45,'Occupancy Raw Data'!K$3,FALSE)</f>
        <v>62.142712345428698</v>
      </c>
      <c r="G23" s="49">
        <f>VLOOKUP($A23,'Occupancy Raw Data'!$B$8:$BE$45,'Occupancy Raw Data'!L$3,FALSE)</f>
        <v>52.793431988647797</v>
      </c>
      <c r="H23" s="48">
        <f>VLOOKUP($A23,'Occupancy Raw Data'!$B$8:$BE$45,'Occupancy Raw Data'!N$3,FALSE)</f>
        <v>68.898236367322099</v>
      </c>
      <c r="I23" s="48">
        <f>VLOOKUP($A23,'Occupancy Raw Data'!$B$8:$BE$45,'Occupancy Raw Data'!O$3,FALSE)</f>
        <v>69.014798297182196</v>
      </c>
      <c r="J23" s="49">
        <f>VLOOKUP($A23,'Occupancy Raw Data'!$B$8:$BE$45,'Occupancy Raw Data'!P$3,FALSE)</f>
        <v>68.956517332252105</v>
      </c>
      <c r="K23" s="50">
        <f>VLOOKUP($A23,'Occupancy Raw Data'!$B$8:$BE$45,'Occupancy Raw Data'!R$3,FALSE)</f>
        <v>57.411456372534801</v>
      </c>
      <c r="M23" s="47">
        <f>VLOOKUP($A23,'Occupancy Raw Data'!$B$8:$BE$45,'Occupancy Raw Data'!T$3,FALSE)</f>
        <v>-1.1330299970737401</v>
      </c>
      <c r="N23" s="48">
        <f>VLOOKUP($A23,'Occupancy Raw Data'!$B$8:$BE$45,'Occupancy Raw Data'!U$3,FALSE)</f>
        <v>-3.8100190249610399</v>
      </c>
      <c r="O23" s="48">
        <f>VLOOKUP($A23,'Occupancy Raw Data'!$B$8:$BE$45,'Occupancy Raw Data'!V$3,FALSE)</f>
        <v>1.81648011504931</v>
      </c>
      <c r="P23" s="48">
        <f>VLOOKUP($A23,'Occupancy Raw Data'!$B$8:$BE$45,'Occupancy Raw Data'!W$3,FALSE)</f>
        <v>4.0348911278579296</v>
      </c>
      <c r="Q23" s="48">
        <f>VLOOKUP($A23,'Occupancy Raw Data'!$B$8:$BE$45,'Occupancy Raw Data'!X$3,FALSE)</f>
        <v>2.3438309687582399</v>
      </c>
      <c r="R23" s="49">
        <f>VLOOKUP($A23,'Occupancy Raw Data'!$B$8:$BE$45,'Occupancy Raw Data'!Y$3,FALSE)</f>
        <v>1.0211730717607199</v>
      </c>
      <c r="S23" s="48">
        <f>VLOOKUP($A23,'Occupancy Raw Data'!$B$8:$BE$45,'Occupancy Raw Data'!AA$3,FALSE)</f>
        <v>-1.5146078686328199</v>
      </c>
      <c r="T23" s="48">
        <f>VLOOKUP($A23,'Occupancy Raw Data'!$B$8:$BE$45,'Occupancy Raw Data'!AB$3,FALSE)</f>
        <v>-5.6976659012463999</v>
      </c>
      <c r="U23" s="49">
        <f>VLOOKUP($A23,'Occupancy Raw Data'!$B$8:$BE$45,'Occupancy Raw Data'!AC$3,FALSE)</f>
        <v>-3.6532852013638601</v>
      </c>
      <c r="V23" s="50">
        <f>VLOOKUP($A23,'Occupancy Raw Data'!$B$8:$BE$45,'Occupancy Raw Data'!AE$3,FALSE)</f>
        <v>-0.63324098899623504</v>
      </c>
      <c r="X23" s="51">
        <f>VLOOKUP($A23,'ADR Raw Data'!$B$6:$BE$43,'ADR Raw Data'!G$1,FALSE)</f>
        <v>127.888585247883</v>
      </c>
      <c r="Y23" s="52">
        <f>VLOOKUP($A23,'ADR Raw Data'!$B$6:$BE$43,'ADR Raw Data'!H$1,FALSE)</f>
        <v>99.890572546745901</v>
      </c>
      <c r="Z23" s="52">
        <f>VLOOKUP($A23,'ADR Raw Data'!$B$6:$BE$43,'ADR Raw Data'!I$1,FALSE)</f>
        <v>104.31456686857</v>
      </c>
      <c r="AA23" s="52">
        <f>VLOOKUP($A23,'ADR Raw Data'!$B$6:$BE$43,'ADR Raw Data'!J$1,FALSE)</f>
        <v>117.43812961861801</v>
      </c>
      <c r="AB23" s="52">
        <f>VLOOKUP($A23,'ADR Raw Data'!$B$6:$BE$43,'ADR Raw Data'!K$1,FALSE)</f>
        <v>129.533969173054</v>
      </c>
      <c r="AC23" s="53">
        <f>VLOOKUP($A23,'ADR Raw Data'!$B$6:$BE$43,'ADR Raw Data'!L$1,FALSE)</f>
        <v>117.49790116346</v>
      </c>
      <c r="AD23" s="52">
        <f>VLOOKUP($A23,'ADR Raw Data'!$B$6:$BE$43,'ADR Raw Data'!N$1,FALSE)</f>
        <v>153.54806914306701</v>
      </c>
      <c r="AE23" s="52">
        <f>VLOOKUP($A23,'ADR Raw Data'!$B$6:$BE$43,'ADR Raw Data'!O$1,FALSE)</f>
        <v>155.37823762667</v>
      </c>
      <c r="AF23" s="53">
        <f>VLOOKUP($A23,'ADR Raw Data'!$B$6:$BE$43,'ADR Raw Data'!P$1,FALSE)</f>
        <v>154.463926799691</v>
      </c>
      <c r="AG23" s="54">
        <f>VLOOKUP($A23,'ADR Raw Data'!$B$6:$BE$43,'ADR Raw Data'!R$1,FALSE)</f>
        <v>130.183514546211</v>
      </c>
      <c r="AI23" s="47">
        <f>VLOOKUP($A23,'ADR Raw Data'!$B$6:$BE$43,'ADR Raw Data'!T$1,FALSE)</f>
        <v>1.2145347566140301</v>
      </c>
      <c r="AJ23" s="48">
        <f>VLOOKUP($A23,'ADR Raw Data'!$B$6:$BE$43,'ADR Raw Data'!U$1,FALSE)</f>
        <v>0.28904800817898901</v>
      </c>
      <c r="AK23" s="48">
        <f>VLOOKUP($A23,'ADR Raw Data'!$B$6:$BE$43,'ADR Raw Data'!V$1,FALSE)</f>
        <v>2.8198241791779299</v>
      </c>
      <c r="AL23" s="48">
        <f>VLOOKUP($A23,'ADR Raw Data'!$B$6:$BE$43,'ADR Raw Data'!W$1,FALSE)</f>
        <v>10.079749015770201</v>
      </c>
      <c r="AM23" s="48">
        <f>VLOOKUP($A23,'ADR Raw Data'!$B$6:$BE$43,'ADR Raw Data'!X$1,FALSE)</f>
        <v>7.7728675323948604</v>
      </c>
      <c r="AN23" s="49">
        <f>VLOOKUP($A23,'ADR Raw Data'!$B$6:$BE$43,'ADR Raw Data'!Y$1,FALSE)</f>
        <v>4.9555367426744601</v>
      </c>
      <c r="AO23" s="48">
        <f>VLOOKUP($A23,'ADR Raw Data'!$B$6:$BE$43,'ADR Raw Data'!AA$1,FALSE)</f>
        <v>7.04006727046949</v>
      </c>
      <c r="AP23" s="48">
        <f>VLOOKUP($A23,'ADR Raw Data'!$B$6:$BE$43,'ADR Raw Data'!AB$1,FALSE)</f>
        <v>7.0063090453240404</v>
      </c>
      <c r="AQ23" s="49">
        <f>VLOOKUP($A23,'ADR Raw Data'!$B$6:$BE$43,'ADR Raw Data'!AC$1,FALSE)</f>
        <v>7.0089500758271397</v>
      </c>
      <c r="AR23" s="50">
        <f>VLOOKUP($A23,'ADR Raw Data'!$B$6:$BE$43,'ADR Raw Data'!AE$1,FALSE)</f>
        <v>5.4833543088571304</v>
      </c>
      <c r="AS23" s="40"/>
      <c r="AT23" s="51">
        <f>VLOOKUP($A23,'RevPAR Raw Data'!$B$6:$BE$43,'RevPAR Raw Data'!G$1,FALSE)</f>
        <v>69.680224001621696</v>
      </c>
      <c r="AU23" s="52">
        <f>VLOOKUP($A23,'RevPAR Raw Data'!$B$6:$BE$43,'RevPAR Raw Data'!H$1,FALSE)</f>
        <v>34.925251368335601</v>
      </c>
      <c r="AV23" s="52">
        <f>VLOOKUP($A23,'RevPAR Raw Data'!$B$6:$BE$43,'RevPAR Raw Data'!I$1,FALSE)</f>
        <v>54.985597506588199</v>
      </c>
      <c r="AW23" s="52">
        <f>VLOOKUP($A23,'RevPAR Raw Data'!$B$6:$BE$43,'RevPAR Raw Data'!J$1,FALSE)</f>
        <v>70.068877964727307</v>
      </c>
      <c r="AX23" s="52">
        <f>VLOOKUP($A23,'RevPAR Raw Data'!$B$6:$BE$43,'RevPAR Raw Data'!K$1,FALSE)</f>
        <v>80.495921852827806</v>
      </c>
      <c r="AY23" s="53">
        <f>VLOOKUP($A23,'RevPAR Raw Data'!$B$6:$BE$43,'RevPAR Raw Data'!L$1,FALSE)</f>
        <v>62.031174538820103</v>
      </c>
      <c r="AZ23" s="52">
        <f>VLOOKUP($A23,'RevPAR Raw Data'!$B$6:$BE$43,'RevPAR Raw Data'!N$1,FALSE)</f>
        <v>105.791911615649</v>
      </c>
      <c r="BA23" s="52">
        <f>VLOOKUP($A23,'RevPAR Raw Data'!$B$6:$BE$43,'RevPAR Raw Data'!O$1,FALSE)</f>
        <v>107.233977295763</v>
      </c>
      <c r="BB23" s="53">
        <f>VLOOKUP($A23,'RevPAR Raw Data'!$B$6:$BE$43,'RevPAR Raw Data'!P$1,FALSE)</f>
        <v>106.51294445570601</v>
      </c>
      <c r="BC23" s="54">
        <f>VLOOKUP($A23,'RevPAR Raw Data'!$B$6:$BE$43,'RevPAR Raw Data'!R$1,FALSE)</f>
        <v>74.7402516579305</v>
      </c>
      <c r="BE23" s="47">
        <f>VLOOKUP($A23,'RevPAR Raw Data'!$B$6:$BE$43,'RevPAR Raw Data'!T$1,FALSE)</f>
        <v>6.7743716422964895E-2</v>
      </c>
      <c r="BF23" s="48">
        <f>VLOOKUP($A23,'RevPAR Raw Data'!$B$6:$BE$43,'RevPAR Raw Data'!U$1,FALSE)</f>
        <v>-3.53198380088494</v>
      </c>
      <c r="BG23" s="48">
        <f>VLOOKUP($A23,'RevPAR Raw Data'!$B$6:$BE$43,'RevPAR Raw Data'!V$1,FALSE)</f>
        <v>4.6875258397213697</v>
      </c>
      <c r="BH23" s="48">
        <f>VLOOKUP($A23,'RevPAR Raw Data'!$B$6:$BE$43,'RevPAR Raw Data'!W$1,FALSE)</f>
        <v>14.521347042375799</v>
      </c>
      <c r="BI23" s="48">
        <f>VLOOKUP($A23,'RevPAR Raw Data'!$B$6:$BE$43,'RevPAR Raw Data'!X$1,FALSE)</f>
        <v>10.298881377537899</v>
      </c>
      <c r="BJ23" s="49">
        <f>VLOOKUP($A23,'RevPAR Raw Data'!$B$6:$BE$43,'RevPAR Raw Data'!Y$1,FALSE)</f>
        <v>6.02731442121258</v>
      </c>
      <c r="BK23" s="48">
        <f>VLOOKUP($A23,'RevPAR Raw Data'!$B$6:$BE$43,'RevPAR Raw Data'!AA$1,FALSE)</f>
        <v>5.4188299890010896</v>
      </c>
      <c r="BL23" s="48">
        <f>VLOOKUP($A23,'RevPAR Raw Data'!$B$6:$BE$43,'RevPAR Raw Data'!AB$1,FALSE)</f>
        <v>0.90944706266627595</v>
      </c>
      <c r="BM23" s="49">
        <f>VLOOKUP($A23,'RevPAR Raw Data'!$B$6:$BE$43,'RevPAR Raw Data'!AC$1,FALSE)</f>
        <v>3.0996079385720998</v>
      </c>
      <c r="BN23" s="50">
        <f>VLOOKUP($A23,'RevPAR Raw Data'!$B$6:$BE$43,'RevPAR Raw Data'!AE$1,FALSE)</f>
        <v>4.8153904728053201</v>
      </c>
    </row>
    <row r="24" spans="1:66" x14ac:dyDescent="0.45">
      <c r="A24" s="63" t="s">
        <v>52</v>
      </c>
      <c r="B24" s="47">
        <f>VLOOKUP($A24,'Occupancy Raw Data'!$B$8:$BE$45,'Occupancy Raw Data'!G$3,FALSE)</f>
        <v>46.393117140966197</v>
      </c>
      <c r="C24" s="48">
        <f>VLOOKUP($A24,'Occupancy Raw Data'!$B$8:$BE$45,'Occupancy Raw Data'!H$3,FALSE)</f>
        <v>32.9913964262078</v>
      </c>
      <c r="D24" s="48">
        <f>VLOOKUP($A24,'Occupancy Raw Data'!$B$8:$BE$45,'Occupancy Raw Data'!I$3,FALSE)</f>
        <v>53.838517538054198</v>
      </c>
      <c r="E24" s="48">
        <f>VLOOKUP($A24,'Occupancy Raw Data'!$B$8:$BE$45,'Occupancy Raw Data'!J$3,FALSE)</f>
        <v>60.754467240238199</v>
      </c>
      <c r="F24" s="48">
        <f>VLOOKUP($A24,'Occupancy Raw Data'!$B$8:$BE$45,'Occupancy Raw Data'!K$3,FALSE)</f>
        <v>69.854401058901303</v>
      </c>
      <c r="G24" s="49">
        <f>VLOOKUP($A24,'Occupancy Raw Data'!$B$8:$BE$45,'Occupancy Raw Data'!L$3,FALSE)</f>
        <v>52.766379880873501</v>
      </c>
      <c r="H24" s="48">
        <f>VLOOKUP($A24,'Occupancy Raw Data'!$B$8:$BE$45,'Occupancy Raw Data'!N$3,FALSE)</f>
        <v>80.873593646591601</v>
      </c>
      <c r="I24" s="48">
        <f>VLOOKUP($A24,'Occupancy Raw Data'!$B$8:$BE$45,'Occupancy Raw Data'!O$3,FALSE)</f>
        <v>83.587028457974796</v>
      </c>
      <c r="J24" s="49">
        <f>VLOOKUP($A24,'Occupancy Raw Data'!$B$8:$BE$45,'Occupancy Raw Data'!P$3,FALSE)</f>
        <v>82.230311052283199</v>
      </c>
      <c r="K24" s="50">
        <f>VLOOKUP($A24,'Occupancy Raw Data'!$B$8:$BE$45,'Occupancy Raw Data'!R$3,FALSE)</f>
        <v>61.184645929847697</v>
      </c>
      <c r="M24" s="47">
        <f>VLOOKUP($A24,'Occupancy Raw Data'!$B$8:$BE$45,'Occupancy Raw Data'!T$3,FALSE)</f>
        <v>-8.4354213396343702</v>
      </c>
      <c r="N24" s="48">
        <f>VLOOKUP($A24,'Occupancy Raw Data'!$B$8:$BE$45,'Occupancy Raw Data'!U$3,FALSE)</f>
        <v>-1.57032891481883</v>
      </c>
      <c r="O24" s="48">
        <f>VLOOKUP($A24,'Occupancy Raw Data'!$B$8:$BE$45,'Occupancy Raw Data'!V$3,FALSE)</f>
        <v>3.8579814152170502</v>
      </c>
      <c r="P24" s="48">
        <f>VLOOKUP($A24,'Occupancy Raw Data'!$B$8:$BE$45,'Occupancy Raw Data'!W$3,FALSE)</f>
        <v>4.1263122304808402</v>
      </c>
      <c r="Q24" s="48">
        <f>VLOOKUP($A24,'Occupancy Raw Data'!$B$8:$BE$45,'Occupancy Raw Data'!X$3,FALSE)</f>
        <v>11.687083482832399</v>
      </c>
      <c r="R24" s="49">
        <f>VLOOKUP($A24,'Occupancy Raw Data'!$B$8:$BE$45,'Occupancy Raw Data'!Y$3,FALSE)</f>
        <v>2.6922643280079499</v>
      </c>
      <c r="S24" s="48">
        <f>VLOOKUP($A24,'Occupancy Raw Data'!$B$8:$BE$45,'Occupancy Raw Data'!AA$3,FALSE)</f>
        <v>3.7247718180201002</v>
      </c>
      <c r="T24" s="48">
        <f>VLOOKUP($A24,'Occupancy Raw Data'!$B$8:$BE$45,'Occupancy Raw Data'!AB$3,FALSE)</f>
        <v>2.7862898965012799</v>
      </c>
      <c r="U24" s="49">
        <f>VLOOKUP($A24,'Occupancy Raw Data'!$B$8:$BE$45,'Occupancy Raw Data'!AC$3,FALSE)</f>
        <v>3.24565714552255</v>
      </c>
      <c r="V24" s="50">
        <f>VLOOKUP($A24,'Occupancy Raw Data'!$B$8:$BE$45,'Occupancy Raw Data'!AE$3,FALSE)</f>
        <v>2.9040593117244402</v>
      </c>
      <c r="X24" s="51">
        <f>VLOOKUP($A24,'ADR Raw Data'!$B$6:$BE$43,'ADR Raw Data'!G$1,FALSE)</f>
        <v>109.00745363766001</v>
      </c>
      <c r="Y24" s="52">
        <f>VLOOKUP($A24,'ADR Raw Data'!$B$6:$BE$43,'ADR Raw Data'!H$1,FALSE)</f>
        <v>99.745606820461305</v>
      </c>
      <c r="Z24" s="52">
        <f>VLOOKUP($A24,'ADR Raw Data'!$B$6:$BE$43,'ADR Raw Data'!I$1,FALSE)</f>
        <v>106.216484326982</v>
      </c>
      <c r="AA24" s="52">
        <f>VLOOKUP($A24,'ADR Raw Data'!$B$6:$BE$43,'ADR Raw Data'!J$1,FALSE)</f>
        <v>109.56485838779901</v>
      </c>
      <c r="AB24" s="52">
        <f>VLOOKUP($A24,'ADR Raw Data'!$B$6:$BE$43,'ADR Raw Data'!K$1,FALSE)</f>
        <v>123.57268593083801</v>
      </c>
      <c r="AC24" s="53">
        <f>VLOOKUP($A24,'ADR Raw Data'!$B$6:$BE$43,'ADR Raw Data'!L$1,FALSE)</f>
        <v>111.264525272795</v>
      </c>
      <c r="AD24" s="52">
        <f>VLOOKUP($A24,'ADR Raw Data'!$B$6:$BE$43,'ADR Raw Data'!N$1,FALSE)</f>
        <v>168.868367430441</v>
      </c>
      <c r="AE24" s="52">
        <f>VLOOKUP($A24,'ADR Raw Data'!$B$6:$BE$43,'ADR Raw Data'!O$1,FALSE)</f>
        <v>173.75479018210601</v>
      </c>
      <c r="AF24" s="53">
        <f>VLOOKUP($A24,'ADR Raw Data'!$B$6:$BE$43,'ADR Raw Data'!P$1,FALSE)</f>
        <v>171.351889336016</v>
      </c>
      <c r="AG24" s="54">
        <f>VLOOKUP($A24,'ADR Raw Data'!$B$6:$BE$43,'ADR Raw Data'!R$1,FALSE)</f>
        <v>134.337553117515</v>
      </c>
      <c r="AI24" s="47">
        <f>VLOOKUP($A24,'ADR Raw Data'!$B$6:$BE$43,'ADR Raw Data'!T$1,FALSE)</f>
        <v>2.48629727625078</v>
      </c>
      <c r="AJ24" s="48">
        <f>VLOOKUP($A24,'ADR Raw Data'!$B$6:$BE$43,'ADR Raw Data'!U$1,FALSE)</f>
        <v>9.8980059494942907</v>
      </c>
      <c r="AK24" s="48">
        <f>VLOOKUP($A24,'ADR Raw Data'!$B$6:$BE$43,'ADR Raw Data'!V$1,FALSE)</f>
        <v>5.7731137121038296</v>
      </c>
      <c r="AL24" s="48">
        <f>VLOOKUP($A24,'ADR Raw Data'!$B$6:$BE$43,'ADR Raw Data'!W$1,FALSE)</f>
        <v>5.8589907649717796</v>
      </c>
      <c r="AM24" s="48">
        <f>VLOOKUP($A24,'ADR Raw Data'!$B$6:$BE$43,'ADR Raw Data'!X$1,FALSE)</f>
        <v>12.16217463572</v>
      </c>
      <c r="AN24" s="49">
        <f>VLOOKUP($A24,'ADR Raw Data'!$B$6:$BE$43,'ADR Raw Data'!Y$1,FALSE)</f>
        <v>7.5997948318445898</v>
      </c>
      <c r="AO24" s="48">
        <f>VLOOKUP($A24,'ADR Raw Data'!$B$6:$BE$43,'ADR Raw Data'!AA$1,FALSE)</f>
        <v>21.3214813713385</v>
      </c>
      <c r="AP24" s="48">
        <f>VLOOKUP($A24,'ADR Raw Data'!$B$6:$BE$43,'ADR Raw Data'!AB$1,FALSE)</f>
        <v>17.128831038088101</v>
      </c>
      <c r="AQ24" s="49">
        <f>VLOOKUP($A24,'ADR Raw Data'!$B$6:$BE$43,'ADR Raw Data'!AC$1,FALSE)</f>
        <v>19.106664591326101</v>
      </c>
      <c r="AR24" s="50">
        <f>VLOOKUP($A24,'ADR Raw Data'!$B$6:$BE$43,'ADR Raw Data'!AE$1,FALSE)</f>
        <v>12.993012305459301</v>
      </c>
      <c r="AS24" s="40"/>
      <c r="AT24" s="51">
        <f>VLOOKUP($A24,'RevPAR Raw Data'!$B$6:$BE$43,'RevPAR Raw Data'!G$1,FALSE)</f>
        <v>50.571955658504301</v>
      </c>
      <c r="AU24" s="52">
        <f>VLOOKUP($A24,'RevPAR Raw Data'!$B$6:$BE$43,'RevPAR Raw Data'!H$1,FALSE)</f>
        <v>32.907468563864903</v>
      </c>
      <c r="AV24" s="52">
        <f>VLOOKUP($A24,'RevPAR Raw Data'!$B$6:$BE$43,'RevPAR Raw Data'!I$1,FALSE)</f>
        <v>57.1853805426869</v>
      </c>
      <c r="AW24" s="52">
        <f>VLOOKUP($A24,'RevPAR Raw Data'!$B$6:$BE$43,'RevPAR Raw Data'!J$1,FALSE)</f>
        <v>66.565545996029101</v>
      </c>
      <c r="AX24" s="52">
        <f>VLOOKUP($A24,'RevPAR Raw Data'!$B$6:$BE$43,'RevPAR Raw Data'!K$1,FALSE)</f>
        <v>86.320959629384504</v>
      </c>
      <c r="AY24" s="53">
        <f>VLOOKUP($A24,'RevPAR Raw Data'!$B$6:$BE$43,'RevPAR Raw Data'!L$1,FALSE)</f>
        <v>58.710262078093898</v>
      </c>
      <c r="AZ24" s="52">
        <f>VLOOKUP($A24,'RevPAR Raw Data'!$B$6:$BE$43,'RevPAR Raw Data'!N$1,FALSE)</f>
        <v>136.569917273328</v>
      </c>
      <c r="BA24" s="52">
        <f>VLOOKUP($A24,'RevPAR Raw Data'!$B$6:$BE$43,'RevPAR Raw Data'!O$1,FALSE)</f>
        <v>145.236465916611</v>
      </c>
      <c r="BB24" s="53">
        <f>VLOOKUP($A24,'RevPAR Raw Data'!$B$6:$BE$43,'RevPAR Raw Data'!P$1,FALSE)</f>
        <v>140.90319159497</v>
      </c>
      <c r="BC24" s="54">
        <f>VLOOKUP($A24,'RevPAR Raw Data'!$B$6:$BE$43,'RevPAR Raw Data'!R$1,FALSE)</f>
        <v>82.193956225772894</v>
      </c>
      <c r="BE24" s="47">
        <f>VLOOKUP($A24,'RevPAR Raw Data'!$B$6:$BE$43,'RevPAR Raw Data'!T$1,FALSE)</f>
        <v>-6.1588537143911903</v>
      </c>
      <c r="BF24" s="48">
        <f>VLOOKUP($A24,'RevPAR Raw Data'!$B$6:$BE$43,'RevPAR Raw Data'!U$1,FALSE)</f>
        <v>8.1722457852600598</v>
      </c>
      <c r="BG24" s="48">
        <f>VLOOKUP($A24,'RevPAR Raw Data'!$B$6:$BE$43,'RevPAR Raw Data'!V$1,FALSE)</f>
        <v>9.8538207814131908</v>
      </c>
      <c r="BH24" s="48">
        <f>VLOOKUP($A24,'RevPAR Raw Data'!$B$6:$BE$43,'RevPAR Raw Data'!W$1,FALSE)</f>
        <v>10.227063247970399</v>
      </c>
      <c r="BI24" s="48">
        <f>VLOOKUP($A24,'RevPAR Raw Data'!$B$6:$BE$43,'RevPAR Raw Data'!X$1,FALSE)</f>
        <v>25.270661621556901</v>
      </c>
      <c r="BJ24" s="49">
        <f>VLOOKUP($A24,'RevPAR Raw Data'!$B$6:$BE$43,'RevPAR Raw Data'!Y$1,FALSE)</f>
        <v>10.496665725112001</v>
      </c>
      <c r="BK24" s="48">
        <f>VLOOKUP($A24,'RevPAR Raw Data'!$B$6:$BE$43,'RevPAR Raw Data'!AA$1,FALSE)</f>
        <v>25.840429718662701</v>
      </c>
      <c r="BL24" s="48">
        <f>VLOOKUP($A24,'RevPAR Raw Data'!$B$6:$BE$43,'RevPAR Raw Data'!AB$1,FALSE)</f>
        <v>20.3923798231924</v>
      </c>
      <c r="BM24" s="49">
        <f>VLOOKUP($A24,'RevPAR Raw Data'!$B$6:$BE$43,'RevPAR Raw Data'!AC$1,FALSE)</f>
        <v>22.972458561428098</v>
      </c>
      <c r="BN24" s="50">
        <f>VLOOKUP($A24,'RevPAR Raw Data'!$B$6:$BE$43,'RevPAR Raw Data'!AE$1,FALSE)</f>
        <v>16.274396400913901</v>
      </c>
    </row>
    <row r="25" spans="1:66" x14ac:dyDescent="0.45">
      <c r="A25" s="63" t="s">
        <v>51</v>
      </c>
      <c r="B25" s="47">
        <f>VLOOKUP($A25,'Occupancy Raw Data'!$B$8:$BE$45,'Occupancy Raw Data'!G$3,FALSE)</f>
        <v>46.496937212863699</v>
      </c>
      <c r="C25" s="48">
        <f>VLOOKUP($A25,'Occupancy Raw Data'!$B$8:$BE$45,'Occupancy Raw Data'!H$3,FALSE)</f>
        <v>31.202143950995399</v>
      </c>
      <c r="D25" s="48">
        <f>VLOOKUP($A25,'Occupancy Raw Data'!$B$8:$BE$45,'Occupancy Raw Data'!I$3,FALSE)</f>
        <v>54.402756508422598</v>
      </c>
      <c r="E25" s="48">
        <f>VLOOKUP($A25,'Occupancy Raw Data'!$B$8:$BE$45,'Occupancy Raw Data'!J$3,FALSE)</f>
        <v>58.652373660030598</v>
      </c>
      <c r="F25" s="48">
        <f>VLOOKUP($A25,'Occupancy Raw Data'!$B$8:$BE$45,'Occupancy Raw Data'!K$3,FALSE)</f>
        <v>57.465543644716597</v>
      </c>
      <c r="G25" s="49">
        <f>VLOOKUP($A25,'Occupancy Raw Data'!$B$8:$BE$45,'Occupancy Raw Data'!L$3,FALSE)</f>
        <v>49.643950995405802</v>
      </c>
      <c r="H25" s="48">
        <f>VLOOKUP($A25,'Occupancy Raw Data'!$B$8:$BE$45,'Occupancy Raw Data'!N$3,FALSE)</f>
        <v>74.559724349157705</v>
      </c>
      <c r="I25" s="48">
        <f>VLOOKUP($A25,'Occupancy Raw Data'!$B$8:$BE$45,'Occupancy Raw Data'!O$3,FALSE)</f>
        <v>68.625574272587997</v>
      </c>
      <c r="J25" s="49">
        <f>VLOOKUP($A25,'Occupancy Raw Data'!$B$8:$BE$45,'Occupancy Raw Data'!P$3,FALSE)</f>
        <v>71.592649310872801</v>
      </c>
      <c r="K25" s="50">
        <f>VLOOKUP($A25,'Occupancy Raw Data'!$B$8:$BE$45,'Occupancy Raw Data'!R$3,FALSE)</f>
        <v>55.915007656967802</v>
      </c>
      <c r="M25" s="47">
        <f>VLOOKUP($A25,'Occupancy Raw Data'!$B$8:$BE$45,'Occupancy Raw Data'!T$3,FALSE)</f>
        <v>-7.16978315538943</v>
      </c>
      <c r="N25" s="48">
        <f>VLOOKUP($A25,'Occupancy Raw Data'!$B$8:$BE$45,'Occupancy Raw Data'!U$3,FALSE)</f>
        <v>-8.6133420138659993</v>
      </c>
      <c r="O25" s="48">
        <f>VLOOKUP($A25,'Occupancy Raw Data'!$B$8:$BE$45,'Occupancy Raw Data'!V$3,FALSE)</f>
        <v>11.402355385277801</v>
      </c>
      <c r="P25" s="48">
        <f>VLOOKUP($A25,'Occupancy Raw Data'!$B$8:$BE$45,'Occupancy Raw Data'!W$3,FALSE)</f>
        <v>-1.2465806284774501</v>
      </c>
      <c r="Q25" s="48">
        <f>VLOOKUP($A25,'Occupancy Raw Data'!$B$8:$BE$45,'Occupancy Raw Data'!X$3,FALSE)</f>
        <v>-6.7805528102069497</v>
      </c>
      <c r="R25" s="49">
        <f>VLOOKUP($A25,'Occupancy Raw Data'!$B$8:$BE$45,'Occupancy Raw Data'!Y$3,FALSE)</f>
        <v>-2.3156144651762598</v>
      </c>
      <c r="S25" s="48">
        <f>VLOOKUP($A25,'Occupancy Raw Data'!$B$8:$BE$45,'Occupancy Raw Data'!AA$3,FALSE)</f>
        <v>7.2491949288391702</v>
      </c>
      <c r="T25" s="48">
        <f>VLOOKUP($A25,'Occupancy Raw Data'!$B$8:$BE$45,'Occupancy Raw Data'!AB$3,FALSE)</f>
        <v>-11.1279663466357</v>
      </c>
      <c r="U25" s="49">
        <f>VLOOKUP($A25,'Occupancy Raw Data'!$B$8:$BE$45,'Occupancy Raw Data'!AC$3,FALSE)</f>
        <v>-2.4214458064327502</v>
      </c>
      <c r="V25" s="50">
        <f>VLOOKUP($A25,'Occupancy Raw Data'!$B$8:$BE$45,'Occupancy Raw Data'!AE$3,FALSE)</f>
        <v>-2.3543567110518602</v>
      </c>
      <c r="X25" s="51">
        <f>VLOOKUP($A25,'ADR Raw Data'!$B$6:$BE$43,'ADR Raw Data'!G$1,FALSE)</f>
        <v>94.518324413338803</v>
      </c>
      <c r="Y25" s="52">
        <f>VLOOKUP($A25,'ADR Raw Data'!$B$6:$BE$43,'ADR Raw Data'!H$1,FALSE)</f>
        <v>87.9671104294478</v>
      </c>
      <c r="Z25" s="52">
        <f>VLOOKUP($A25,'ADR Raw Data'!$B$6:$BE$43,'ADR Raw Data'!I$1,FALSE)</f>
        <v>98.519912033778994</v>
      </c>
      <c r="AA25" s="52">
        <f>VLOOKUP($A25,'ADR Raw Data'!$B$6:$BE$43,'ADR Raw Data'!J$1,FALSE)</f>
        <v>100.240368798955</v>
      </c>
      <c r="AB25" s="52">
        <f>VLOOKUP($A25,'ADR Raw Data'!$B$6:$BE$43,'ADR Raw Data'!K$1,FALSE)</f>
        <v>104.41428714190501</v>
      </c>
      <c r="AC25" s="53">
        <f>VLOOKUP($A25,'ADR Raw Data'!$B$6:$BE$43,'ADR Raw Data'!L$1,FALSE)</f>
        <v>98.214943317652498</v>
      </c>
      <c r="AD25" s="52">
        <f>VLOOKUP($A25,'ADR Raw Data'!$B$6:$BE$43,'ADR Raw Data'!N$1,FALSE)</f>
        <v>220.58100128369699</v>
      </c>
      <c r="AE25" s="52">
        <f>VLOOKUP($A25,'ADR Raw Data'!$B$6:$BE$43,'ADR Raw Data'!O$1,FALSE)</f>
        <v>213.91993026499301</v>
      </c>
      <c r="AF25" s="53">
        <f>VLOOKUP($A25,'ADR Raw Data'!$B$6:$BE$43,'ADR Raw Data'!P$1,FALSE)</f>
        <v>217.388495989304</v>
      </c>
      <c r="AG25" s="54">
        <f>VLOOKUP($A25,'ADR Raw Data'!$B$6:$BE$43,'ADR Raw Data'!R$1,FALSE)</f>
        <v>141.81146965324899</v>
      </c>
      <c r="AI25" s="47">
        <f>VLOOKUP($A25,'ADR Raw Data'!$B$6:$BE$43,'ADR Raw Data'!T$1,FALSE)</f>
        <v>-2.1256177556650702</v>
      </c>
      <c r="AJ25" s="48">
        <f>VLOOKUP($A25,'ADR Raw Data'!$B$6:$BE$43,'ADR Raw Data'!U$1,FALSE)</f>
        <v>1.2539326337533501</v>
      </c>
      <c r="AK25" s="48">
        <f>VLOOKUP($A25,'ADR Raw Data'!$B$6:$BE$43,'ADR Raw Data'!V$1,FALSE)</f>
        <v>7.5235116763090604</v>
      </c>
      <c r="AL25" s="48">
        <f>VLOOKUP($A25,'ADR Raw Data'!$B$6:$BE$43,'ADR Raw Data'!W$1,FALSE)</f>
        <v>2.1032239350392801</v>
      </c>
      <c r="AM25" s="48">
        <f>VLOOKUP($A25,'ADR Raw Data'!$B$6:$BE$43,'ADR Raw Data'!X$1,FALSE)</f>
        <v>2.0041466487542099</v>
      </c>
      <c r="AN25" s="49">
        <f>VLOOKUP($A25,'ADR Raw Data'!$B$6:$BE$43,'ADR Raw Data'!Y$1,FALSE)</f>
        <v>2.2024697401220399</v>
      </c>
      <c r="AO25" s="48">
        <f>VLOOKUP($A25,'ADR Raw Data'!$B$6:$BE$43,'ADR Raw Data'!AA$1,FALSE)</f>
        <v>10.770481090511799</v>
      </c>
      <c r="AP25" s="48">
        <f>VLOOKUP($A25,'ADR Raw Data'!$B$6:$BE$43,'ADR Raw Data'!AB$1,FALSE)</f>
        <v>1.95559674404626</v>
      </c>
      <c r="AQ25" s="49">
        <f>VLOOKUP($A25,'ADR Raw Data'!$B$6:$BE$43,'ADR Raw Data'!AC$1,FALSE)</f>
        <v>6.1698940036662702</v>
      </c>
      <c r="AR25" s="50">
        <f>VLOOKUP($A25,'ADR Raw Data'!$B$6:$BE$43,'ADR Raw Data'!AE$1,FALSE)</f>
        <v>4.36905132414193</v>
      </c>
      <c r="AS25" s="40"/>
      <c r="AT25" s="51">
        <f>VLOOKUP($A25,'RevPAR Raw Data'!$B$6:$BE$43,'RevPAR Raw Data'!G$1,FALSE)</f>
        <v>43.948125957120901</v>
      </c>
      <c r="AU25" s="52">
        <f>VLOOKUP($A25,'RevPAR Raw Data'!$B$6:$BE$43,'RevPAR Raw Data'!H$1,FALSE)</f>
        <v>27.447624425727401</v>
      </c>
      <c r="AV25" s="52">
        <f>VLOOKUP($A25,'RevPAR Raw Data'!$B$6:$BE$43,'RevPAR Raw Data'!I$1,FALSE)</f>
        <v>53.597547856048998</v>
      </c>
      <c r="AW25" s="52">
        <f>VLOOKUP($A25,'RevPAR Raw Data'!$B$6:$BE$43,'RevPAR Raw Data'!J$1,FALSE)</f>
        <v>58.793355666156202</v>
      </c>
      <c r="AX25" s="52">
        <f>VLOOKUP($A25,'RevPAR Raw Data'!$B$6:$BE$43,'RevPAR Raw Data'!K$1,FALSE)</f>
        <v>60.0022377488514</v>
      </c>
      <c r="AY25" s="53">
        <f>VLOOKUP($A25,'RevPAR Raw Data'!$B$6:$BE$43,'RevPAR Raw Data'!L$1,FALSE)</f>
        <v>48.757778330781001</v>
      </c>
      <c r="AZ25" s="52">
        <f>VLOOKUP($A25,'RevPAR Raw Data'!$B$6:$BE$43,'RevPAR Raw Data'!N$1,FALSE)</f>
        <v>164.46458652373599</v>
      </c>
      <c r="BA25" s="52">
        <f>VLOOKUP($A25,'RevPAR Raw Data'!$B$6:$BE$43,'RevPAR Raw Data'!O$1,FALSE)</f>
        <v>146.80378062787099</v>
      </c>
      <c r="BB25" s="53">
        <f>VLOOKUP($A25,'RevPAR Raw Data'!$B$6:$BE$43,'RevPAR Raw Data'!P$1,FALSE)</f>
        <v>155.63418357580301</v>
      </c>
      <c r="BC25" s="54">
        <f>VLOOKUP($A25,'RevPAR Raw Data'!$B$6:$BE$43,'RevPAR Raw Data'!R$1,FALSE)</f>
        <v>79.293894115073201</v>
      </c>
      <c r="BE25" s="47">
        <f>VLOOKUP($A25,'RevPAR Raw Data'!$B$6:$BE$43,'RevPAR Raw Data'!T$1,FALSE)</f>
        <v>-9.1429987272608706</v>
      </c>
      <c r="BF25" s="48">
        <f>VLOOKUP($A25,'RevPAR Raw Data'!$B$6:$BE$43,'RevPAR Raw Data'!U$1,FALSE)</f>
        <v>-7.4674148864812997</v>
      </c>
      <c r="BG25" s="48">
        <f>VLOOKUP($A25,'RevPAR Raw Data'!$B$6:$BE$43,'RevPAR Raw Data'!V$1,FALSE)</f>
        <v>19.783724600372501</v>
      </c>
      <c r="BH25" s="48">
        <f>VLOOKUP($A25,'RevPAR Raw Data'!$B$6:$BE$43,'RevPAR Raw Data'!W$1,FALSE)</f>
        <v>0.83042492441412497</v>
      </c>
      <c r="BI25" s="48">
        <f>VLOOKUP($A25,'RevPAR Raw Data'!$B$6:$BE$43,'RevPAR Raw Data'!X$1,FALSE)</f>
        <v>-4.9122983833655001</v>
      </c>
      <c r="BJ25" s="49">
        <f>VLOOKUP($A25,'RevPAR Raw Data'!$B$6:$BE$43,'RevPAR Raw Data'!Y$1,FALSE)</f>
        <v>-0.164145432947613</v>
      </c>
      <c r="BK25" s="48">
        <f>VLOOKUP($A25,'RevPAR Raw Data'!$B$6:$BE$43,'RevPAR Raw Data'!AA$1,FALSE)</f>
        <v>18.8004491883759</v>
      </c>
      <c r="BL25" s="48">
        <f>VLOOKUP($A25,'RevPAR Raw Data'!$B$6:$BE$43,'RevPAR Raw Data'!AB$1,FALSE)</f>
        <v>-9.3899877501428204</v>
      </c>
      <c r="BM25" s="49">
        <f>VLOOKUP($A25,'RevPAR Raw Data'!$B$6:$BE$43,'RevPAR Raw Data'!AC$1,FALSE)</f>
        <v>3.5990475576204002</v>
      </c>
      <c r="BN25" s="50">
        <f>VLOOKUP($A25,'RevPAR Raw Data'!$B$6:$BE$43,'RevPAR Raw Data'!AE$1,FALSE)</f>
        <v>1.91183156003084</v>
      </c>
    </row>
    <row r="26" spans="1:66" x14ac:dyDescent="0.45">
      <c r="A26" s="63" t="s">
        <v>50</v>
      </c>
      <c r="B26" s="47">
        <f>VLOOKUP($A26,'Occupancy Raw Data'!$B$8:$BE$45,'Occupancy Raw Data'!G$3,FALSE)</f>
        <v>52.505923090942197</v>
      </c>
      <c r="C26" s="48">
        <f>VLOOKUP($A26,'Occupancy Raw Data'!$B$8:$BE$45,'Occupancy Raw Data'!H$3,FALSE)</f>
        <v>34.226353198469099</v>
      </c>
      <c r="D26" s="48">
        <f>VLOOKUP($A26,'Occupancy Raw Data'!$B$8:$BE$45,'Occupancy Raw Data'!I$3,FALSE)</f>
        <v>50.519409513395203</v>
      </c>
      <c r="E26" s="48">
        <f>VLOOKUP($A26,'Occupancy Raw Data'!$B$8:$BE$45,'Occupancy Raw Data'!J$3,FALSE)</f>
        <v>56.023327865864701</v>
      </c>
      <c r="F26" s="48">
        <f>VLOOKUP($A26,'Occupancy Raw Data'!$B$8:$BE$45,'Occupancy Raw Data'!K$3,FALSE)</f>
        <v>59.1944596318571</v>
      </c>
      <c r="G26" s="49">
        <f>VLOOKUP($A26,'Occupancy Raw Data'!$B$8:$BE$45,'Occupancy Raw Data'!L$3,FALSE)</f>
        <v>50.493894660105703</v>
      </c>
      <c r="H26" s="48">
        <f>VLOOKUP($A26,'Occupancy Raw Data'!$B$8:$BE$45,'Occupancy Raw Data'!N$3,FALSE)</f>
        <v>67.796610169491501</v>
      </c>
      <c r="I26" s="48">
        <f>VLOOKUP($A26,'Occupancy Raw Data'!$B$8:$BE$45,'Occupancy Raw Data'!O$3,FALSE)</f>
        <v>67.231638418079001</v>
      </c>
      <c r="J26" s="49">
        <f>VLOOKUP($A26,'Occupancy Raw Data'!$B$8:$BE$45,'Occupancy Raw Data'!P$3,FALSE)</f>
        <v>67.514124293785301</v>
      </c>
      <c r="K26" s="50">
        <f>VLOOKUP($A26,'Occupancy Raw Data'!$B$8:$BE$45,'Occupancy Raw Data'!R$3,FALSE)</f>
        <v>55.356817412585499</v>
      </c>
      <c r="M26" s="47">
        <f>VLOOKUP($A26,'Occupancy Raw Data'!$B$8:$BE$45,'Occupancy Raw Data'!T$3,FALSE)</f>
        <v>-8.5603126696179004</v>
      </c>
      <c r="N26" s="48">
        <f>VLOOKUP($A26,'Occupancy Raw Data'!$B$8:$BE$45,'Occupancy Raw Data'!U$3,FALSE)</f>
        <v>-7.7398699355098897</v>
      </c>
      <c r="O26" s="48">
        <f>VLOOKUP($A26,'Occupancy Raw Data'!$B$8:$BE$45,'Occupancy Raw Data'!V$3,FALSE)</f>
        <v>-2.5287333128707399</v>
      </c>
      <c r="P26" s="48">
        <f>VLOOKUP($A26,'Occupancy Raw Data'!$B$8:$BE$45,'Occupancy Raw Data'!W$3,FALSE)</f>
        <v>-4.7533353324869401</v>
      </c>
      <c r="Q26" s="48">
        <f>VLOOKUP($A26,'Occupancy Raw Data'!$B$8:$BE$45,'Occupancy Raw Data'!X$3,FALSE)</f>
        <v>0.95366280376635604</v>
      </c>
      <c r="R26" s="49">
        <f>VLOOKUP($A26,'Occupancy Raw Data'!$B$8:$BE$45,'Occupancy Raw Data'!Y$3,FALSE)</f>
        <v>-4.2964145342694202</v>
      </c>
      <c r="S26" s="48">
        <f>VLOOKUP($A26,'Occupancy Raw Data'!$B$8:$BE$45,'Occupancy Raw Data'!AA$3,FALSE)</f>
        <v>-5.6539110592461101</v>
      </c>
      <c r="T26" s="48">
        <f>VLOOKUP($A26,'Occupancy Raw Data'!$B$8:$BE$45,'Occupancy Raw Data'!AB$3,FALSE)</f>
        <v>-11.4490266281259</v>
      </c>
      <c r="U26" s="49">
        <f>VLOOKUP($A26,'Occupancy Raw Data'!$B$8:$BE$45,'Occupancy Raw Data'!AC$3,FALSE)</f>
        <v>-8.6311652058965098</v>
      </c>
      <c r="V26" s="50">
        <f>VLOOKUP($A26,'Occupancy Raw Data'!$B$8:$BE$45,'Occupancy Raw Data'!AE$3,FALSE)</f>
        <v>-5.8528414556441497</v>
      </c>
      <c r="X26" s="51">
        <f>VLOOKUP($A26,'ADR Raw Data'!$B$6:$BE$43,'ADR Raw Data'!G$1,FALSE)</f>
        <v>113.225446025685</v>
      </c>
      <c r="Y26" s="52">
        <f>VLOOKUP($A26,'ADR Raw Data'!$B$6:$BE$43,'ADR Raw Data'!H$1,FALSE)</f>
        <v>93.404329073482401</v>
      </c>
      <c r="Z26" s="52">
        <f>VLOOKUP($A26,'ADR Raw Data'!$B$6:$BE$43,'ADR Raw Data'!I$1,FALSE)</f>
        <v>100.85315295815199</v>
      </c>
      <c r="AA26" s="52">
        <f>VLOOKUP($A26,'ADR Raw Data'!$B$6:$BE$43,'ADR Raw Data'!J$1,FALSE)</f>
        <v>102.59478529603101</v>
      </c>
      <c r="AB26" s="52">
        <f>VLOOKUP($A26,'ADR Raw Data'!$B$6:$BE$43,'ADR Raw Data'!K$1,FALSE)</f>
        <v>107.554839901477</v>
      </c>
      <c r="AC26" s="53">
        <f>VLOOKUP($A26,'ADR Raw Data'!$B$6:$BE$43,'ADR Raw Data'!L$1,FALSE)</f>
        <v>104.37416227531899</v>
      </c>
      <c r="AD26" s="52">
        <f>VLOOKUP($A26,'ADR Raw Data'!$B$6:$BE$43,'ADR Raw Data'!N$1,FALSE)</f>
        <v>135.86880376344001</v>
      </c>
      <c r="AE26" s="52">
        <f>VLOOKUP($A26,'ADR Raw Data'!$B$6:$BE$43,'ADR Raw Data'!O$1,FALSE)</f>
        <v>137.69438601246901</v>
      </c>
      <c r="AF26" s="53">
        <f>VLOOKUP($A26,'ADR Raw Data'!$B$6:$BE$43,'ADR Raw Data'!P$1,FALSE)</f>
        <v>136.77777567822901</v>
      </c>
      <c r="AG26" s="54">
        <f>VLOOKUP($A26,'ADR Raw Data'!$B$6:$BE$43,'ADR Raw Data'!R$1,FALSE)</f>
        <v>115.665591665882</v>
      </c>
      <c r="AI26" s="47">
        <f>VLOOKUP($A26,'ADR Raw Data'!$B$6:$BE$43,'ADR Raw Data'!T$1,FALSE)</f>
        <v>11.0152469587669</v>
      </c>
      <c r="AJ26" s="48">
        <f>VLOOKUP($A26,'ADR Raw Data'!$B$6:$BE$43,'ADR Raw Data'!U$1,FALSE)</f>
        <v>5.7639148443420396</v>
      </c>
      <c r="AK26" s="48">
        <f>VLOOKUP($A26,'ADR Raw Data'!$B$6:$BE$43,'ADR Raw Data'!V$1,FALSE)</f>
        <v>13.386266506575099</v>
      </c>
      <c r="AL26" s="48">
        <f>VLOOKUP($A26,'ADR Raw Data'!$B$6:$BE$43,'ADR Raw Data'!W$1,FALSE)</f>
        <v>10.4674755013009</v>
      </c>
      <c r="AM26" s="48">
        <f>VLOOKUP($A26,'ADR Raw Data'!$B$6:$BE$43,'ADR Raw Data'!X$1,FALSE)</f>
        <v>14.268794692784899</v>
      </c>
      <c r="AN26" s="49">
        <f>VLOOKUP($A26,'ADR Raw Data'!$B$6:$BE$43,'ADR Raw Data'!Y$1,FALSE)</f>
        <v>11.364124948970099</v>
      </c>
      <c r="AO26" s="48">
        <f>VLOOKUP($A26,'ADR Raw Data'!$B$6:$BE$43,'ADR Raw Data'!AA$1,FALSE)</f>
        <v>7.1335378320138103</v>
      </c>
      <c r="AP26" s="48">
        <f>VLOOKUP($A26,'ADR Raw Data'!$B$6:$BE$43,'ADR Raw Data'!AB$1,FALSE)</f>
        <v>0.44716743809976101</v>
      </c>
      <c r="AQ26" s="49">
        <f>VLOOKUP($A26,'ADR Raw Data'!$B$6:$BE$43,'ADR Raw Data'!AC$1,FALSE)</f>
        <v>3.5467693684687198</v>
      </c>
      <c r="AR26" s="50">
        <f>VLOOKUP($A26,'ADR Raw Data'!$B$6:$BE$43,'ADR Raw Data'!AE$1,FALSE)</f>
        <v>7.5957238960502504</v>
      </c>
      <c r="AS26" s="40"/>
      <c r="AT26" s="51">
        <f>VLOOKUP($A26,'RevPAR Raw Data'!$B$6:$BE$43,'RevPAR Raw Data'!G$1,FALSE)</f>
        <v>59.450065609622698</v>
      </c>
      <c r="AU26" s="52">
        <f>VLOOKUP($A26,'RevPAR Raw Data'!$B$6:$BE$43,'RevPAR Raw Data'!H$1,FALSE)</f>
        <v>31.968895571350401</v>
      </c>
      <c r="AV26" s="52">
        <f>VLOOKUP($A26,'RevPAR Raw Data'!$B$6:$BE$43,'RevPAR Raw Data'!I$1,FALSE)</f>
        <v>50.950417350100203</v>
      </c>
      <c r="AW26" s="52">
        <f>VLOOKUP($A26,'RevPAR Raw Data'!$B$6:$BE$43,'RevPAR Raw Data'!J$1,FALSE)</f>
        <v>57.477012939675497</v>
      </c>
      <c r="AX26" s="52">
        <f>VLOOKUP($A26,'RevPAR Raw Data'!$B$6:$BE$43,'RevPAR Raw Data'!K$1,FALSE)</f>
        <v>63.666506287588803</v>
      </c>
      <c r="AY26" s="53">
        <f>VLOOKUP($A26,'RevPAR Raw Data'!$B$6:$BE$43,'RevPAR Raw Data'!L$1,FALSE)</f>
        <v>52.702579551667498</v>
      </c>
      <c r="AZ26" s="52">
        <f>VLOOKUP($A26,'RevPAR Raw Data'!$B$6:$BE$43,'RevPAR Raw Data'!N$1,FALSE)</f>
        <v>92.114443229451396</v>
      </c>
      <c r="BA26" s="52">
        <f>VLOOKUP($A26,'RevPAR Raw Data'!$B$6:$BE$43,'RevPAR Raw Data'!O$1,FALSE)</f>
        <v>92.574191725897506</v>
      </c>
      <c r="BB26" s="53">
        <f>VLOOKUP($A26,'RevPAR Raw Data'!$B$6:$BE$43,'RevPAR Raw Data'!P$1,FALSE)</f>
        <v>92.344317477674494</v>
      </c>
      <c r="BC26" s="54">
        <f>VLOOKUP($A26,'RevPAR Raw Data'!$B$6:$BE$43,'RevPAR Raw Data'!R$1,FALSE)</f>
        <v>64.028790387669503</v>
      </c>
      <c r="BE26" s="47">
        <f>VLOOKUP($A26,'RevPAR Raw Data'!$B$6:$BE$43,'RevPAR Raw Data'!T$1,FALSE)</f>
        <v>1.5119947081480301</v>
      </c>
      <c r="BF26" s="48">
        <f>VLOOKUP($A26,'RevPAR Raw Data'!$B$6:$BE$43,'RevPAR Raw Data'!U$1,FALSE)</f>
        <v>-2.4220746033134701</v>
      </c>
      <c r="BG26" s="48">
        <f>VLOOKUP($A26,'RevPAR Raw Data'!$B$6:$BE$43,'RevPAR Raw Data'!V$1,FALSE)</f>
        <v>10.5190302132029</v>
      </c>
      <c r="BH26" s="48">
        <f>VLOOKUP($A26,'RevPAR Raw Data'!$B$6:$BE$43,'RevPAR Raw Data'!W$1,FALSE)</f>
        <v>5.2165859573912297</v>
      </c>
      <c r="BI26" s="48">
        <f>VLOOKUP($A26,'RevPAR Raw Data'!$B$6:$BE$43,'RevPAR Raw Data'!X$1,FALSE)</f>
        <v>15.358533684082101</v>
      </c>
      <c r="BJ26" s="49">
        <f>VLOOKUP($A26,'RevPAR Raw Data'!$B$6:$BE$43,'RevPAR Raw Data'!Y$1,FALSE)</f>
        <v>6.5794604987006098</v>
      </c>
      <c r="BK26" s="48">
        <f>VLOOKUP($A26,'RevPAR Raw Data'!$B$6:$BE$43,'RevPAR Raw Data'!AA$1,FALSE)</f>
        <v>1.07630288836796</v>
      </c>
      <c r="BL26" s="48">
        <f>VLOOKUP($A26,'RevPAR Raw Data'!$B$6:$BE$43,'RevPAR Raw Data'!AB$1,FALSE)</f>
        <v>-11.0530555090865</v>
      </c>
      <c r="BM26" s="49">
        <f>VLOOKUP($A26,'RevPAR Raw Data'!$B$6:$BE$43,'RevPAR Raw Data'!AC$1,FALSE)</f>
        <v>-5.3905233610924599</v>
      </c>
      <c r="BN26" s="50">
        <f>VLOOKUP($A26,'RevPAR Raw Data'!$B$6:$BE$43,'RevPAR Raw Data'!AE$1,FALSE)</f>
        <v>1.29831676336179</v>
      </c>
    </row>
    <row r="27" spans="1:66" x14ac:dyDescent="0.45">
      <c r="A27" s="63" t="s">
        <v>47</v>
      </c>
      <c r="B27" s="47">
        <f>VLOOKUP($A27,'Occupancy Raw Data'!$B$8:$BE$45,'Occupancy Raw Data'!G$3,FALSE)</f>
        <v>54.631140112379903</v>
      </c>
      <c r="C27" s="48">
        <f>VLOOKUP($A27,'Occupancy Raw Data'!$B$8:$BE$45,'Occupancy Raw Data'!H$3,FALSE)</f>
        <v>41.018669566793498</v>
      </c>
      <c r="D27" s="48">
        <f>VLOOKUP($A27,'Occupancy Raw Data'!$B$8:$BE$45,'Occupancy Raw Data'!I$3,FALSE)</f>
        <v>59.833242704368303</v>
      </c>
      <c r="E27" s="48">
        <f>VLOOKUP($A27,'Occupancy Raw Data'!$B$8:$BE$45,'Occupancy Raw Data'!J$3,FALSE)</f>
        <v>66.032263911546096</v>
      </c>
      <c r="F27" s="48">
        <f>VLOOKUP($A27,'Occupancy Raw Data'!$B$8:$BE$45,'Occupancy Raw Data'!K$3,FALSE)</f>
        <v>67.391698386804407</v>
      </c>
      <c r="G27" s="49">
        <f>VLOOKUP($A27,'Occupancy Raw Data'!$B$8:$BE$45,'Occupancy Raw Data'!L$3,FALSE)</f>
        <v>57.781402936378399</v>
      </c>
      <c r="H27" s="48">
        <f>VLOOKUP($A27,'Occupancy Raw Data'!$B$8:$BE$45,'Occupancy Raw Data'!N$3,FALSE)</f>
        <v>82.381729200652501</v>
      </c>
      <c r="I27" s="48">
        <f>VLOOKUP($A27,'Occupancy Raw Data'!$B$8:$BE$45,'Occupancy Raw Data'!O$3,FALSE)</f>
        <v>76.164582200471202</v>
      </c>
      <c r="J27" s="49">
        <f>VLOOKUP($A27,'Occupancy Raw Data'!$B$8:$BE$45,'Occupancy Raw Data'!P$3,FALSE)</f>
        <v>79.273155700561801</v>
      </c>
      <c r="K27" s="50">
        <f>VLOOKUP($A27,'Occupancy Raw Data'!$B$8:$BE$45,'Occupancy Raw Data'!R$3,FALSE)</f>
        <v>63.921903726145104</v>
      </c>
      <c r="M27" s="47">
        <f>VLOOKUP($A27,'Occupancy Raw Data'!$B$8:$BE$45,'Occupancy Raw Data'!T$3,FALSE)</f>
        <v>11.5535689435112</v>
      </c>
      <c r="N27" s="48">
        <f>VLOOKUP($A27,'Occupancy Raw Data'!$B$8:$BE$45,'Occupancy Raw Data'!U$3,FALSE)</f>
        <v>19.269981450138499</v>
      </c>
      <c r="O27" s="48">
        <f>VLOOKUP($A27,'Occupancy Raw Data'!$B$8:$BE$45,'Occupancy Raw Data'!V$3,FALSE)</f>
        <v>13.922958232525399</v>
      </c>
      <c r="P27" s="48">
        <f>VLOOKUP($A27,'Occupancy Raw Data'!$B$8:$BE$45,'Occupancy Raw Data'!W$3,FALSE)</f>
        <v>20.246079351752101</v>
      </c>
      <c r="Q27" s="48">
        <f>VLOOKUP($A27,'Occupancy Raw Data'!$B$8:$BE$45,'Occupancy Raw Data'!X$3,FALSE)</f>
        <v>21.892691187185999</v>
      </c>
      <c r="R27" s="49">
        <f>VLOOKUP($A27,'Occupancy Raw Data'!$B$8:$BE$45,'Occupancy Raw Data'!Y$3,FALSE)</f>
        <v>17.4002361516884</v>
      </c>
      <c r="S27" s="48">
        <f>VLOOKUP($A27,'Occupancy Raw Data'!$B$8:$BE$45,'Occupancy Raw Data'!AA$3,FALSE)</f>
        <v>18.599894115602101</v>
      </c>
      <c r="T27" s="48">
        <f>VLOOKUP($A27,'Occupancy Raw Data'!$B$8:$BE$45,'Occupancy Raw Data'!AB$3,FALSE)</f>
        <v>2.1597344587833001</v>
      </c>
      <c r="U27" s="49">
        <f>VLOOKUP($A27,'Occupancy Raw Data'!$B$8:$BE$45,'Occupancy Raw Data'!AC$3,FALSE)</f>
        <v>10.089146683642101</v>
      </c>
      <c r="V27" s="50">
        <f>VLOOKUP($A27,'Occupancy Raw Data'!$B$8:$BE$45,'Occupancy Raw Data'!AE$3,FALSE)</f>
        <v>14.701168093427</v>
      </c>
      <c r="X27" s="51">
        <f>VLOOKUP($A27,'ADR Raw Data'!$B$6:$BE$43,'ADR Raw Data'!G$1,FALSE)</f>
        <v>93.3816688785666</v>
      </c>
      <c r="Y27" s="52">
        <f>VLOOKUP($A27,'ADR Raw Data'!$B$6:$BE$43,'ADR Raw Data'!H$1,FALSE)</f>
        <v>85.164591250552306</v>
      </c>
      <c r="Z27" s="52">
        <f>VLOOKUP($A27,'ADR Raw Data'!$B$6:$BE$43,'ADR Raw Data'!I$1,FALSE)</f>
        <v>94.916443501969098</v>
      </c>
      <c r="AA27" s="52">
        <f>VLOOKUP($A27,'ADR Raw Data'!$B$6:$BE$43,'ADR Raw Data'!J$1,FALSE)</f>
        <v>99.466898160856402</v>
      </c>
      <c r="AB27" s="52">
        <f>VLOOKUP($A27,'ADR Raw Data'!$B$6:$BE$43,'ADR Raw Data'!K$1,FALSE)</f>
        <v>104.424978483055</v>
      </c>
      <c r="AC27" s="53">
        <f>VLOOKUP($A27,'ADR Raw Data'!$B$6:$BE$43,'ADR Raw Data'!L$1,FALSE)</f>
        <v>96.499716418846802</v>
      </c>
      <c r="AD27" s="52">
        <f>VLOOKUP($A27,'ADR Raw Data'!$B$6:$BE$43,'ADR Raw Data'!N$1,FALSE)</f>
        <v>145.36284928492799</v>
      </c>
      <c r="AE27" s="52">
        <f>VLOOKUP($A27,'ADR Raw Data'!$B$6:$BE$43,'ADR Raw Data'!O$1,FALSE)</f>
        <v>132.368246073298</v>
      </c>
      <c r="AF27" s="53">
        <f>VLOOKUP($A27,'ADR Raw Data'!$B$6:$BE$43,'ADR Raw Data'!P$1,FALSE)</f>
        <v>139.120329255744</v>
      </c>
      <c r="AG27" s="54">
        <f>VLOOKUP($A27,'ADR Raw Data'!$B$6:$BE$43,'ADR Raw Data'!R$1,FALSE)</f>
        <v>111.601494774366</v>
      </c>
      <c r="AI27" s="47">
        <f>VLOOKUP($A27,'ADR Raw Data'!$B$6:$BE$43,'ADR Raw Data'!T$1,FALSE)</f>
        <v>-1.6738193453775001</v>
      </c>
      <c r="AJ27" s="48">
        <f>VLOOKUP($A27,'ADR Raw Data'!$B$6:$BE$43,'ADR Raw Data'!U$1,FALSE)</f>
        <v>0.77806292002935096</v>
      </c>
      <c r="AK27" s="48">
        <f>VLOOKUP($A27,'ADR Raw Data'!$B$6:$BE$43,'ADR Raw Data'!V$1,FALSE)</f>
        <v>3.0150007479020502</v>
      </c>
      <c r="AL27" s="48">
        <f>VLOOKUP($A27,'ADR Raw Data'!$B$6:$BE$43,'ADR Raw Data'!W$1,FALSE)</f>
        <v>2.8530626153135699</v>
      </c>
      <c r="AM27" s="48">
        <f>VLOOKUP($A27,'ADR Raw Data'!$B$6:$BE$43,'ADR Raw Data'!X$1,FALSE)</f>
        <v>8.5102373307216901</v>
      </c>
      <c r="AN27" s="49">
        <f>VLOOKUP($A27,'ADR Raw Data'!$B$6:$BE$43,'ADR Raw Data'!Y$1,FALSE)</f>
        <v>3.12471881137049</v>
      </c>
      <c r="AO27" s="48">
        <f>VLOOKUP($A27,'ADR Raw Data'!$B$6:$BE$43,'ADR Raw Data'!AA$1,FALSE)</f>
        <v>15.2049720134906</v>
      </c>
      <c r="AP27" s="48">
        <f>VLOOKUP($A27,'ADR Raw Data'!$B$6:$BE$43,'ADR Raw Data'!AB$1,FALSE)</f>
        <v>-5.3469309234726401</v>
      </c>
      <c r="AQ27" s="49">
        <f>VLOOKUP($A27,'ADR Raw Data'!$B$6:$BE$43,'ADR Raw Data'!AC$1,FALSE)</f>
        <v>4.4029163798215496</v>
      </c>
      <c r="AR27" s="50">
        <f>VLOOKUP($A27,'ADR Raw Data'!$B$6:$BE$43,'ADR Raw Data'!AE$1,FALSE)</f>
        <v>3.1211395561627802</v>
      </c>
      <c r="AS27" s="40"/>
      <c r="AT27" s="51">
        <f>VLOOKUP($A27,'RevPAR Raw Data'!$B$6:$BE$43,'RevPAR Raw Data'!G$1,FALSE)</f>
        <v>51.015470364328401</v>
      </c>
      <c r="AU27" s="52">
        <f>VLOOKUP($A27,'RevPAR Raw Data'!$B$6:$BE$43,'RevPAR Raw Data'!H$1,FALSE)</f>
        <v>34.933382272974399</v>
      </c>
      <c r="AV27" s="52">
        <f>VLOOKUP($A27,'RevPAR Raw Data'!$B$6:$BE$43,'RevPAR Raw Data'!I$1,FALSE)</f>
        <v>56.791586006887798</v>
      </c>
      <c r="AW27" s="52">
        <f>VLOOKUP($A27,'RevPAR Raw Data'!$B$6:$BE$43,'RevPAR Raw Data'!J$1,FALSE)</f>
        <v>65.680244698205499</v>
      </c>
      <c r="AX27" s="52">
        <f>VLOOKUP($A27,'RevPAR Raw Data'!$B$6:$BE$43,'RevPAR Raw Data'!K$1,FALSE)</f>
        <v>70.373766539786104</v>
      </c>
      <c r="AY27" s="53">
        <f>VLOOKUP($A27,'RevPAR Raw Data'!$B$6:$BE$43,'RevPAR Raw Data'!L$1,FALSE)</f>
        <v>55.7588899764364</v>
      </c>
      <c r="AZ27" s="52">
        <f>VLOOKUP($A27,'RevPAR Raw Data'!$B$6:$BE$43,'RevPAR Raw Data'!N$1,FALSE)</f>
        <v>119.752428856262</v>
      </c>
      <c r="BA27" s="52">
        <f>VLOOKUP($A27,'RevPAR Raw Data'!$B$6:$BE$43,'RevPAR Raw Data'!O$1,FALSE)</f>
        <v>100.81772158781899</v>
      </c>
      <c r="BB27" s="53">
        <f>VLOOKUP($A27,'RevPAR Raw Data'!$B$6:$BE$43,'RevPAR Raw Data'!P$1,FALSE)</f>
        <v>110.28507522204001</v>
      </c>
      <c r="BC27" s="54">
        <f>VLOOKUP($A27,'RevPAR Raw Data'!$B$6:$BE$43,'RevPAR Raw Data'!R$1,FALSE)</f>
        <v>71.337800046609104</v>
      </c>
      <c r="BE27" s="47">
        <f>VLOOKUP($A27,'RevPAR Raw Data'!$B$6:$BE$43,'RevPAR Raw Data'!T$1,FALSE)</f>
        <v>9.6863637260757596</v>
      </c>
      <c r="BF27" s="48">
        <f>VLOOKUP($A27,'RevPAR Raw Data'!$B$6:$BE$43,'RevPAR Raw Data'!U$1,FALSE)</f>
        <v>20.197976950527998</v>
      </c>
      <c r="BG27" s="48">
        <f>VLOOKUP($A27,'RevPAR Raw Data'!$B$6:$BE$43,'RevPAR Raw Data'!V$1,FALSE)</f>
        <v>17.357736275268199</v>
      </c>
      <c r="BH27" s="48">
        <f>VLOOKUP($A27,'RevPAR Raw Data'!$B$6:$BE$43,'RevPAR Raw Data'!W$1,FALSE)</f>
        <v>23.676775288117199</v>
      </c>
      <c r="BI27" s="48">
        <f>VLOOKUP($A27,'RevPAR Raw Data'!$B$6:$BE$43,'RevPAR Raw Data'!X$1,FALSE)</f>
        <v>32.266048496019202</v>
      </c>
      <c r="BJ27" s="49">
        <f>VLOOKUP($A27,'RevPAR Raw Data'!$B$6:$BE$43,'RevPAR Raw Data'!Y$1,FALSE)</f>
        <v>21.068663415313601</v>
      </c>
      <c r="BK27" s="48">
        <f>VLOOKUP($A27,'RevPAR Raw Data'!$B$6:$BE$43,'RevPAR Raw Data'!AA$1,FALSE)</f>
        <v>36.632974823909002</v>
      </c>
      <c r="BL27" s="48">
        <f>VLOOKUP($A27,'RevPAR Raw Data'!$B$6:$BE$43,'RevPAR Raw Data'!AB$1,FALSE)</f>
        <v>-3.3026759743309202</v>
      </c>
      <c r="BM27" s="49">
        <f>VLOOKUP($A27,'RevPAR Raw Data'!$B$6:$BE$43,'RevPAR Raw Data'!AC$1,FALSE)</f>
        <v>14.936279755381999</v>
      </c>
      <c r="BN27" s="50">
        <f>VLOOKUP($A27,'RevPAR Raw Data'!$B$6:$BE$43,'RevPAR Raw Data'!AE$1,FALSE)</f>
        <v>18.281151622171802</v>
      </c>
    </row>
    <row r="28" spans="1:66" x14ac:dyDescent="0.45">
      <c r="A28" s="63" t="s">
        <v>48</v>
      </c>
      <c r="B28" s="47">
        <f>VLOOKUP($A28,'Occupancy Raw Data'!$B$8:$BE$45,'Occupancy Raw Data'!G$3,FALSE)</f>
        <v>63.531047265986999</v>
      </c>
      <c r="C28" s="48">
        <f>VLOOKUP($A28,'Occupancy Raw Data'!$B$8:$BE$45,'Occupancy Raw Data'!H$3,FALSE)</f>
        <v>35.333642261353098</v>
      </c>
      <c r="D28" s="48">
        <f>VLOOKUP($A28,'Occupancy Raw Data'!$B$8:$BE$45,'Occupancy Raw Data'!I$3,FALSE)</f>
        <v>52.571825764596802</v>
      </c>
      <c r="E28" s="48">
        <f>VLOOKUP($A28,'Occupancy Raw Data'!$B$8:$BE$45,'Occupancy Raw Data'!J$3,FALSE)</f>
        <v>59.453197405004602</v>
      </c>
      <c r="F28" s="48">
        <f>VLOOKUP($A28,'Occupancy Raw Data'!$B$8:$BE$45,'Occupancy Raw Data'!K$3,FALSE)</f>
        <v>65.013901760889695</v>
      </c>
      <c r="G28" s="49">
        <f>VLOOKUP($A28,'Occupancy Raw Data'!$B$8:$BE$45,'Occupancy Raw Data'!L$3,FALSE)</f>
        <v>55.180722891566198</v>
      </c>
      <c r="H28" s="48">
        <f>VLOOKUP($A28,'Occupancy Raw Data'!$B$8:$BE$45,'Occupancy Raw Data'!N$3,FALSE)</f>
        <v>77.594995366079701</v>
      </c>
      <c r="I28" s="48">
        <f>VLOOKUP($A28,'Occupancy Raw Data'!$B$8:$BE$45,'Occupancy Raw Data'!O$3,FALSE)</f>
        <v>77.455977757182495</v>
      </c>
      <c r="J28" s="49">
        <f>VLOOKUP($A28,'Occupancy Raw Data'!$B$8:$BE$45,'Occupancy Raw Data'!P$3,FALSE)</f>
        <v>77.525486561631098</v>
      </c>
      <c r="K28" s="50">
        <f>VLOOKUP($A28,'Occupancy Raw Data'!$B$8:$BE$45,'Occupancy Raw Data'!R$3,FALSE)</f>
        <v>61.564941083013302</v>
      </c>
      <c r="M28" s="47">
        <f>VLOOKUP($A28,'Occupancy Raw Data'!$B$8:$BE$45,'Occupancy Raw Data'!T$3,FALSE)</f>
        <v>-7.58522720915236</v>
      </c>
      <c r="N28" s="48">
        <f>VLOOKUP($A28,'Occupancy Raw Data'!$B$8:$BE$45,'Occupancy Raw Data'!U$3,FALSE)</f>
        <v>8.8400068781052106</v>
      </c>
      <c r="O28" s="48">
        <f>VLOOKUP($A28,'Occupancy Raw Data'!$B$8:$BE$45,'Occupancy Raw Data'!V$3,FALSE)</f>
        <v>8.7808583166363601</v>
      </c>
      <c r="P28" s="48">
        <f>VLOOKUP($A28,'Occupancy Raw Data'!$B$8:$BE$45,'Occupancy Raw Data'!W$3,FALSE)</f>
        <v>2.7516940397149701</v>
      </c>
      <c r="Q28" s="48">
        <f>VLOOKUP($A28,'Occupancy Raw Data'!$B$8:$BE$45,'Occupancy Raw Data'!X$3,FALSE)</f>
        <v>-4.5391282292228601</v>
      </c>
      <c r="R28" s="49">
        <f>VLOOKUP($A28,'Occupancy Raw Data'!$B$8:$BE$45,'Occupancy Raw Data'!Y$3,FALSE)</f>
        <v>0.14508023486613</v>
      </c>
      <c r="S28" s="48">
        <f>VLOOKUP($A28,'Occupancy Raw Data'!$B$8:$BE$45,'Occupancy Raw Data'!AA$3,FALSE)</f>
        <v>2.12799483731526</v>
      </c>
      <c r="T28" s="48">
        <f>VLOOKUP($A28,'Occupancy Raw Data'!$B$8:$BE$45,'Occupancy Raw Data'!AB$3,FALSE)</f>
        <v>0.75011048798239499</v>
      </c>
      <c r="U28" s="49">
        <f>VLOOKUP($A28,'Occupancy Raw Data'!$B$8:$BE$45,'Occupancy Raw Data'!AC$3,FALSE)</f>
        <v>1.43499125981958</v>
      </c>
      <c r="V28" s="50">
        <f>VLOOKUP($A28,'Occupancy Raw Data'!$B$8:$BE$45,'Occupancy Raw Data'!AE$3,FALSE)</f>
        <v>0.60537510127722105</v>
      </c>
      <c r="X28" s="51">
        <f>VLOOKUP($A28,'ADR Raw Data'!$B$6:$BE$43,'ADR Raw Data'!G$1,FALSE)</f>
        <v>159.50072939460199</v>
      </c>
      <c r="Y28" s="52">
        <f>VLOOKUP($A28,'ADR Raw Data'!$B$6:$BE$43,'ADR Raw Data'!H$1,FALSE)</f>
        <v>122.13335737704899</v>
      </c>
      <c r="Z28" s="52">
        <f>VLOOKUP($A28,'ADR Raw Data'!$B$6:$BE$43,'ADR Raw Data'!I$1,FALSE)</f>
        <v>128.06620096959</v>
      </c>
      <c r="AA28" s="52">
        <f>VLOOKUP($A28,'ADR Raw Data'!$B$6:$BE$43,'ADR Raw Data'!J$1,FALSE)</f>
        <v>128.08757989087999</v>
      </c>
      <c r="AB28" s="52">
        <f>VLOOKUP($A28,'ADR Raw Data'!$B$6:$BE$43,'ADR Raw Data'!K$1,FALSE)</f>
        <v>147.456945830363</v>
      </c>
      <c r="AC28" s="53">
        <f>VLOOKUP($A28,'ADR Raw Data'!$B$6:$BE$43,'ADR Raw Data'!L$1,FALSE)</f>
        <v>139.11853375881699</v>
      </c>
      <c r="AD28" s="52">
        <f>VLOOKUP($A28,'ADR Raw Data'!$B$6:$BE$43,'ADR Raw Data'!N$1,FALSE)</f>
        <v>250.13934308748799</v>
      </c>
      <c r="AE28" s="52">
        <f>VLOOKUP($A28,'ADR Raw Data'!$B$6:$BE$43,'ADR Raw Data'!O$1,FALSE)</f>
        <v>251.35101106790299</v>
      </c>
      <c r="AF28" s="53">
        <f>VLOOKUP($A28,'ADR Raw Data'!$B$6:$BE$43,'ADR Raw Data'!P$1,FALSE)</f>
        <v>250.744633891213</v>
      </c>
      <c r="AG28" s="54">
        <f>VLOOKUP($A28,'ADR Raw Data'!$B$6:$BE$43,'ADR Raw Data'!R$1,FALSE)</f>
        <v>179.279924193548</v>
      </c>
      <c r="AI28" s="47">
        <f>VLOOKUP($A28,'ADR Raw Data'!$B$6:$BE$43,'ADR Raw Data'!T$1,FALSE)</f>
        <v>-0.63022706679156704</v>
      </c>
      <c r="AJ28" s="48">
        <f>VLOOKUP($A28,'ADR Raw Data'!$B$6:$BE$43,'ADR Raw Data'!U$1,FALSE)</f>
        <v>-1.16729409311053</v>
      </c>
      <c r="AK28" s="48">
        <f>VLOOKUP($A28,'ADR Raw Data'!$B$6:$BE$43,'ADR Raw Data'!V$1,FALSE)</f>
        <v>5.3499244851938199</v>
      </c>
      <c r="AL28" s="48">
        <f>VLOOKUP($A28,'ADR Raw Data'!$B$6:$BE$43,'ADR Raw Data'!W$1,FALSE)</f>
        <v>4.07153373472166</v>
      </c>
      <c r="AM28" s="48">
        <f>VLOOKUP($A28,'ADR Raw Data'!$B$6:$BE$43,'ADR Raw Data'!X$1,FALSE)</f>
        <v>-1.3117727972809801</v>
      </c>
      <c r="AN28" s="49">
        <f>VLOOKUP($A28,'ADR Raw Data'!$B$6:$BE$43,'ADR Raw Data'!Y$1,FALSE)</f>
        <v>0.28552209792643701</v>
      </c>
      <c r="AO28" s="48">
        <f>VLOOKUP($A28,'ADR Raw Data'!$B$6:$BE$43,'ADR Raw Data'!AA$1,FALSE)</f>
        <v>16.007258045461899</v>
      </c>
      <c r="AP28" s="48">
        <f>VLOOKUP($A28,'ADR Raw Data'!$B$6:$BE$43,'ADR Raw Data'!AB$1,FALSE)</f>
        <v>12.674250693624799</v>
      </c>
      <c r="AQ28" s="49">
        <f>VLOOKUP($A28,'ADR Raw Data'!$B$6:$BE$43,'ADR Raw Data'!AC$1,FALSE)</f>
        <v>14.300743685582701</v>
      </c>
      <c r="AR28" s="50">
        <f>VLOOKUP($A28,'ADR Raw Data'!$B$6:$BE$43,'ADR Raw Data'!AE$1,FALSE)</f>
        <v>7.0315917410010504</v>
      </c>
      <c r="AS28" s="40"/>
      <c r="AT28" s="51">
        <f>VLOOKUP($A28,'RevPAR Raw Data'!$B$6:$BE$43,'RevPAR Raw Data'!G$1,FALSE)</f>
        <v>101.332483781278</v>
      </c>
      <c r="AU28" s="52">
        <f>VLOOKUP($A28,'RevPAR Raw Data'!$B$6:$BE$43,'RevPAR Raw Data'!H$1,FALSE)</f>
        <v>43.154163577386399</v>
      </c>
      <c r="AV28" s="52">
        <f>VLOOKUP($A28,'RevPAR Raw Data'!$B$6:$BE$43,'RevPAR Raw Data'!I$1,FALSE)</f>
        <v>67.326740037071303</v>
      </c>
      <c r="AW28" s="52">
        <f>VLOOKUP($A28,'RevPAR Raw Data'!$B$6:$BE$43,'RevPAR Raw Data'!J$1,FALSE)</f>
        <v>76.152161723818296</v>
      </c>
      <c r="AX28" s="52">
        <f>VLOOKUP($A28,'RevPAR Raw Data'!$B$6:$BE$43,'RevPAR Raw Data'!K$1,FALSE)</f>
        <v>95.867513901760802</v>
      </c>
      <c r="AY28" s="53">
        <f>VLOOKUP($A28,'RevPAR Raw Data'!$B$6:$BE$43,'RevPAR Raw Data'!L$1,FALSE)</f>
        <v>76.766612604263202</v>
      </c>
      <c r="AZ28" s="52">
        <f>VLOOKUP($A28,'RevPAR Raw Data'!$B$6:$BE$43,'RevPAR Raw Data'!N$1,FALSE)</f>
        <v>194.09561167747901</v>
      </c>
      <c r="BA28" s="52">
        <f>VLOOKUP($A28,'RevPAR Raw Data'!$B$6:$BE$43,'RevPAR Raw Data'!O$1,FALSE)</f>
        <v>194.686383225208</v>
      </c>
      <c r="BB28" s="53">
        <f>VLOOKUP($A28,'RevPAR Raw Data'!$B$6:$BE$43,'RevPAR Raw Data'!P$1,FALSE)</f>
        <v>194.390997451343</v>
      </c>
      <c r="BC28" s="54">
        <f>VLOOKUP($A28,'RevPAR Raw Data'!$B$6:$BE$43,'RevPAR Raw Data'!R$1,FALSE)</f>
        <v>110.373579703429</v>
      </c>
      <c r="BE28" s="47">
        <f>VLOOKUP($A28,'RevPAR Raw Data'!$B$6:$BE$43,'RevPAR Raw Data'!T$1,FALSE)</f>
        <v>-8.1676501209942103</v>
      </c>
      <c r="BF28" s="48">
        <f>VLOOKUP($A28,'RevPAR Raw Data'!$B$6:$BE$43,'RevPAR Raw Data'!U$1,FALSE)</f>
        <v>7.5695239068759896</v>
      </c>
      <c r="BG28" s="48">
        <f>VLOOKUP($A28,'RevPAR Raw Data'!$B$6:$BE$43,'RevPAR Raw Data'!V$1,FALSE)</f>
        <v>14.600552090921999</v>
      </c>
      <c r="BH28" s="48">
        <f>VLOOKUP($A28,'RevPAR Raw Data'!$B$6:$BE$43,'RevPAR Raw Data'!W$1,FALSE)</f>
        <v>6.9352639255399602</v>
      </c>
      <c r="BI28" s="48">
        <f>VLOOKUP($A28,'RevPAR Raw Data'!$B$6:$BE$43,'RevPAR Raw Data'!X$1,FALSE)</f>
        <v>-5.7913579771592003</v>
      </c>
      <c r="BJ28" s="49">
        <f>VLOOKUP($A28,'RevPAR Raw Data'!$B$6:$BE$43,'RevPAR Raw Data'!Y$1,FALSE)</f>
        <v>0.43101656892283402</v>
      </c>
      <c r="BK28" s="48">
        <f>VLOOKUP($A28,'RevPAR Raw Data'!$B$6:$BE$43,'RevPAR Raw Data'!AA$1,FALSE)</f>
        <v>18.475886507580299</v>
      </c>
      <c r="BL28" s="48">
        <f>VLOOKUP($A28,'RevPAR Raw Data'!$B$6:$BE$43,'RevPAR Raw Data'!AB$1,FALSE)</f>
        <v>13.5194320653333</v>
      </c>
      <c r="BM28" s="49">
        <f>VLOOKUP($A28,'RevPAR Raw Data'!$B$6:$BE$43,'RevPAR Raw Data'!AC$1,FALSE)</f>
        <v>15.9409493673796</v>
      </c>
      <c r="BN28" s="50">
        <f>VLOOKUP($A28,'RevPAR Raw Data'!$B$6:$BE$43,'RevPAR Raw Data'!AE$1,FALSE)</f>
        <v>7.6795343479017504</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57.376805121333902</v>
      </c>
      <c r="C30" s="48">
        <f>VLOOKUP($A30,'Occupancy Raw Data'!$B$8:$BE$45,'Occupancy Raw Data'!H$3,FALSE)</f>
        <v>36.4299538484442</v>
      </c>
      <c r="D30" s="48">
        <f>VLOOKUP($A30,'Occupancy Raw Data'!$B$8:$BE$45,'Occupancy Raw Data'!I$3,FALSE)</f>
        <v>53.252940300729399</v>
      </c>
      <c r="E30" s="48">
        <f>VLOOKUP($A30,'Occupancy Raw Data'!$B$8:$BE$45,'Occupancy Raw Data'!J$3,FALSE)</f>
        <v>57.3172547268125</v>
      </c>
      <c r="F30" s="48">
        <f>VLOOKUP($A30,'Occupancy Raw Data'!$B$8:$BE$45,'Occupancy Raw Data'!K$3,FALSE)</f>
        <v>59.803483698079397</v>
      </c>
      <c r="G30" s="49">
        <f>VLOOKUP($A30,'Occupancy Raw Data'!$B$8:$BE$45,'Occupancy Raw Data'!L$3,FALSE)</f>
        <v>52.836087539079898</v>
      </c>
      <c r="H30" s="48">
        <f>VLOOKUP($A30,'Occupancy Raw Data'!$B$8:$BE$45,'Occupancy Raw Data'!N$3,FALSE)</f>
        <v>67.306833407771293</v>
      </c>
      <c r="I30" s="48">
        <f>VLOOKUP($A30,'Occupancy Raw Data'!$B$8:$BE$45,'Occupancy Raw Data'!O$3,FALSE)</f>
        <v>68.974244454369497</v>
      </c>
      <c r="J30" s="49">
        <f>VLOOKUP($A30,'Occupancy Raw Data'!$B$8:$BE$45,'Occupancy Raw Data'!P$3,FALSE)</f>
        <v>68.140538931070395</v>
      </c>
      <c r="K30" s="50">
        <f>VLOOKUP($A30,'Occupancy Raw Data'!$B$8:$BE$45,'Occupancy Raw Data'!R$3,FALSE)</f>
        <v>57.208787936791502</v>
      </c>
      <c r="M30" s="47">
        <f>VLOOKUP($A30,'Occupancy Raw Data'!$B$8:$BE$45,'Occupancy Raw Data'!T$3,FALSE)</f>
        <v>-14.944502922862</v>
      </c>
      <c r="N30" s="48">
        <f>VLOOKUP($A30,'Occupancy Raw Data'!$B$8:$BE$45,'Occupancy Raw Data'!U$3,FALSE)</f>
        <v>-10.400927377859199</v>
      </c>
      <c r="O30" s="48">
        <f>VLOOKUP($A30,'Occupancy Raw Data'!$B$8:$BE$45,'Occupancy Raw Data'!V$3,FALSE)</f>
        <v>-13.441494286875001</v>
      </c>
      <c r="P30" s="48">
        <f>VLOOKUP($A30,'Occupancy Raw Data'!$B$8:$BE$45,'Occupancy Raw Data'!W$3,FALSE)</f>
        <v>-13.297198742089799</v>
      </c>
      <c r="Q30" s="48">
        <f>VLOOKUP($A30,'Occupancy Raw Data'!$B$8:$BE$45,'Occupancy Raw Data'!X$3,FALSE)</f>
        <v>-12.3878963823135</v>
      </c>
      <c r="R30" s="49">
        <f>VLOOKUP($A30,'Occupancy Raw Data'!$B$8:$BE$45,'Occupancy Raw Data'!Y$3,FALSE)</f>
        <v>-13.100406617401299</v>
      </c>
      <c r="S30" s="48">
        <f>VLOOKUP($A30,'Occupancy Raw Data'!$B$8:$BE$45,'Occupancy Raw Data'!AA$3,FALSE)</f>
        <v>-7.1292484981631903</v>
      </c>
      <c r="T30" s="48">
        <f>VLOOKUP($A30,'Occupancy Raw Data'!$B$8:$BE$45,'Occupancy Raw Data'!AB$3,FALSE)</f>
        <v>-2.3697892505784202</v>
      </c>
      <c r="U30" s="49">
        <f>VLOOKUP($A30,'Occupancy Raw Data'!$B$8:$BE$45,'Occupancy Raw Data'!AC$3,FALSE)</f>
        <v>-4.7798669037877497</v>
      </c>
      <c r="V30" s="50">
        <f>VLOOKUP($A30,'Occupancy Raw Data'!$B$8:$BE$45,'Occupancy Raw Data'!AE$3,FALSE)</f>
        <v>-10.4370717727908</v>
      </c>
      <c r="X30" s="51">
        <f>VLOOKUP($A30,'ADR Raw Data'!$B$6:$BE$43,'ADR Raw Data'!G$1,FALSE)</f>
        <v>101.049377270368</v>
      </c>
      <c r="Y30" s="52">
        <f>VLOOKUP($A30,'ADR Raw Data'!$B$6:$BE$43,'ADR Raw Data'!H$1,FALSE)</f>
        <v>88.786706170821404</v>
      </c>
      <c r="Z30" s="52">
        <f>VLOOKUP($A30,'ADR Raw Data'!$B$6:$BE$43,'ADR Raw Data'!I$1,FALSE)</f>
        <v>98.555923958624504</v>
      </c>
      <c r="AA30" s="52">
        <f>VLOOKUP($A30,'ADR Raw Data'!$B$6:$BE$43,'ADR Raw Data'!J$1,FALSE)</f>
        <v>102.086057142857</v>
      </c>
      <c r="AB30" s="52">
        <f>VLOOKUP($A30,'ADR Raw Data'!$B$6:$BE$43,'ADR Raw Data'!K$1,FALSE)</f>
        <v>111.266875777943</v>
      </c>
      <c r="AC30" s="53">
        <f>VLOOKUP($A30,'ADR Raw Data'!$B$6:$BE$43,'ADR Raw Data'!L$1,FALSE)</f>
        <v>101.39364722457</v>
      </c>
      <c r="AD30" s="52">
        <f>VLOOKUP($A30,'ADR Raw Data'!$B$6:$BE$43,'ADR Raw Data'!N$1,FALSE)</f>
        <v>139.386867949568</v>
      </c>
      <c r="AE30" s="52">
        <f>VLOOKUP($A30,'ADR Raw Data'!$B$6:$BE$43,'ADR Raw Data'!O$1,FALSE)</f>
        <v>140.08574789553199</v>
      </c>
      <c r="AF30" s="53">
        <f>VLOOKUP($A30,'ADR Raw Data'!$B$6:$BE$43,'ADR Raw Data'!P$1,FALSE)</f>
        <v>139.74058335154001</v>
      </c>
      <c r="AG30" s="54">
        <f>VLOOKUP($A30,'ADR Raw Data'!$B$6:$BE$43,'ADR Raw Data'!R$1,FALSE)</f>
        <v>114.443494925461</v>
      </c>
      <c r="AH30" s="65"/>
      <c r="AI30" s="47">
        <f>VLOOKUP($A30,'ADR Raw Data'!$B$6:$BE$43,'ADR Raw Data'!T$1,FALSE)</f>
        <v>2.2137710984588002</v>
      </c>
      <c r="AJ30" s="48">
        <f>VLOOKUP($A30,'ADR Raw Data'!$B$6:$BE$43,'ADR Raw Data'!U$1,FALSE)</f>
        <v>-1.7871634038585198E-2</v>
      </c>
      <c r="AK30" s="48">
        <f>VLOOKUP($A30,'ADR Raw Data'!$B$6:$BE$43,'ADR Raw Data'!V$1,FALSE)</f>
        <v>0.412262357742681</v>
      </c>
      <c r="AL30" s="48">
        <f>VLOOKUP($A30,'ADR Raw Data'!$B$6:$BE$43,'ADR Raw Data'!W$1,FALSE)</f>
        <v>0.240365383524725</v>
      </c>
      <c r="AM30" s="48">
        <f>VLOOKUP($A30,'ADR Raw Data'!$B$6:$BE$43,'ADR Raw Data'!X$1,FALSE)</f>
        <v>5.69054170242313</v>
      </c>
      <c r="AN30" s="49">
        <f>VLOOKUP($A30,'ADR Raw Data'!$B$6:$BE$43,'ADR Raw Data'!Y$1,FALSE)</f>
        <v>1.9435727640387199</v>
      </c>
      <c r="AO30" s="48">
        <f>VLOOKUP($A30,'ADR Raw Data'!$B$6:$BE$43,'ADR Raw Data'!AA$1,FALSE)</f>
        <v>10.840809277575</v>
      </c>
      <c r="AP30" s="48">
        <f>VLOOKUP($A30,'ADR Raw Data'!$B$6:$BE$43,'ADR Raw Data'!AB$1,FALSE)</f>
        <v>11.8468141418393</v>
      </c>
      <c r="AQ30" s="49">
        <f>VLOOKUP($A30,'ADR Raw Data'!$B$6:$BE$43,'ADR Raw Data'!AC$1,FALSE)</f>
        <v>11.3433400863891</v>
      </c>
      <c r="AR30" s="50">
        <f>VLOOKUP($A30,'ADR Raw Data'!$B$6:$BE$43,'ADR Raw Data'!AE$1,FALSE)</f>
        <v>6.1658360820611602</v>
      </c>
      <c r="AS30" s="40"/>
      <c r="AT30" s="51">
        <f>VLOOKUP($A30,'RevPAR Raw Data'!$B$6:$BE$43,'RevPAR Raw Data'!G$1,FALSE)</f>
        <v>57.978904272740799</v>
      </c>
      <c r="AU30" s="52">
        <f>VLOOKUP($A30,'RevPAR Raw Data'!$B$6:$BE$43,'RevPAR Raw Data'!H$1,FALSE)</f>
        <v>32.344956081584002</v>
      </c>
      <c r="AV30" s="52">
        <f>VLOOKUP($A30,'RevPAR Raw Data'!$B$6:$BE$43,'RevPAR Raw Data'!I$1,FALSE)</f>
        <v>52.483927348518598</v>
      </c>
      <c r="AW30" s="52">
        <f>VLOOKUP($A30,'RevPAR Raw Data'!$B$6:$BE$43,'RevPAR Raw Data'!J$1,FALSE)</f>
        <v>58.512925413130802</v>
      </c>
      <c r="AX30" s="52">
        <f>VLOOKUP($A30,'RevPAR Raw Data'!$B$6:$BE$43,'RevPAR Raw Data'!K$1,FALSE)</f>
        <v>66.541467917224907</v>
      </c>
      <c r="AY30" s="53">
        <f>VLOOKUP($A30,'RevPAR Raw Data'!$B$6:$BE$43,'RevPAR Raw Data'!L$1,FALSE)</f>
        <v>53.5724362066398</v>
      </c>
      <c r="AZ30" s="52">
        <f>VLOOKUP($A30,'RevPAR Raw Data'!$B$6:$BE$43,'RevPAR Raw Data'!N$1,FALSE)</f>
        <v>93.816887003126297</v>
      </c>
      <c r="BA30" s="52">
        <f>VLOOKUP($A30,'RevPAR Raw Data'!$B$6:$BE$43,'RevPAR Raw Data'!O$1,FALSE)</f>
        <v>96.623086199195996</v>
      </c>
      <c r="BB30" s="53">
        <f>VLOOKUP($A30,'RevPAR Raw Data'!$B$6:$BE$43,'RevPAR Raw Data'!P$1,FALSE)</f>
        <v>95.219986601161196</v>
      </c>
      <c r="BC30" s="54">
        <f>VLOOKUP($A30,'RevPAR Raw Data'!$B$6:$BE$43,'RevPAR Raw Data'!R$1,FALSE)</f>
        <v>65.471736319360204</v>
      </c>
      <c r="BE30" s="47">
        <f>VLOOKUP($A30,'RevPAR Raw Data'!$B$6:$BE$43,'RevPAR Raw Data'!T$1,FALSE)</f>
        <v>-13.061568910917799</v>
      </c>
      <c r="BF30" s="48">
        <f>VLOOKUP($A30,'RevPAR Raw Data'!$B$6:$BE$43,'RevPAR Raw Data'!U$1,FALSE)</f>
        <v>-10.4169401962202</v>
      </c>
      <c r="BG30" s="48">
        <f>VLOOKUP($A30,'RevPAR Raw Data'!$B$6:$BE$43,'RevPAR Raw Data'!V$1,FALSE)</f>
        <v>-13.0846461503952</v>
      </c>
      <c r="BH30" s="48">
        <f>VLOOKUP($A30,'RevPAR Raw Data'!$B$6:$BE$43,'RevPAR Raw Data'!W$1,FALSE)</f>
        <v>-13.088795221319501</v>
      </c>
      <c r="BI30" s="48">
        <f>VLOOKUP($A30,'RevPAR Raw Data'!$B$6:$BE$43,'RevPAR Raw Data'!X$1,FALSE)</f>
        <v>-7.4022930895789099</v>
      </c>
      <c r="BJ30" s="49">
        <f>VLOOKUP($A30,'RevPAR Raw Data'!$B$6:$BE$43,'RevPAR Raw Data'!Y$1,FALSE)</f>
        <v>-11.4114497883567</v>
      </c>
      <c r="BK30" s="48">
        <f>VLOOKUP($A30,'RevPAR Raw Data'!$B$6:$BE$43,'RevPAR Raw Data'!AA$1,FALSE)</f>
        <v>2.9386925468016001</v>
      </c>
      <c r="BL30" s="48">
        <f>VLOOKUP($A30,'RevPAR Raw Data'!$B$6:$BE$43,'RevPAR Raw Data'!AB$1,FALSE)</f>
        <v>9.1962803631916508</v>
      </c>
      <c r="BM30" s="49">
        <f>VLOOKUP($A30,'RevPAR Raw Data'!$B$6:$BE$43,'RevPAR Raw Data'!AC$1,FALSE)</f>
        <v>6.0212766240279798</v>
      </c>
      <c r="BN30" s="50">
        <f>VLOOKUP($A30,'RevPAR Raw Data'!$B$6:$BE$43,'RevPAR Raw Data'!AE$1,FALSE)</f>
        <v>-4.9147684280070498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48.499132832303097</v>
      </c>
      <c r="C32" s="48">
        <f>VLOOKUP($A32,'Occupancy Raw Data'!$B$8:$BE$45,'Occupancy Raw Data'!H$3,FALSE)</f>
        <v>41.197136123093301</v>
      </c>
      <c r="D32" s="48">
        <f>VLOOKUP($A32,'Occupancy Raw Data'!$B$8:$BE$45,'Occupancy Raw Data'!I$3,FALSE)</f>
        <v>55.863387735135802</v>
      </c>
      <c r="E32" s="48">
        <f>VLOOKUP($A32,'Occupancy Raw Data'!$B$8:$BE$45,'Occupancy Raw Data'!J$3,FALSE)</f>
        <v>61.795704184640002</v>
      </c>
      <c r="F32" s="48">
        <f>VLOOKUP($A32,'Occupancy Raw Data'!$B$8:$BE$45,'Occupancy Raw Data'!K$3,FALSE)</f>
        <v>61.853515364432702</v>
      </c>
      <c r="G32" s="49">
        <f>VLOOKUP($A32,'Occupancy Raw Data'!$B$8:$BE$45,'Occupancy Raw Data'!L$3,FALSE)</f>
        <v>53.841775247920999</v>
      </c>
      <c r="H32" s="48">
        <f>VLOOKUP($A32,'Occupancy Raw Data'!$B$8:$BE$45,'Occupancy Raw Data'!N$3,FALSE)</f>
        <v>67.056521545782005</v>
      </c>
      <c r="I32" s="48">
        <f>VLOOKUP($A32,'Occupancy Raw Data'!$B$8:$BE$45,'Occupancy Raw Data'!O$3,FALSE)</f>
        <v>68.372837639525002</v>
      </c>
      <c r="J32" s="49">
        <f>VLOOKUP($A32,'Occupancy Raw Data'!$B$8:$BE$45,'Occupancy Raw Data'!P$3,FALSE)</f>
        <v>67.714679592653496</v>
      </c>
      <c r="K32" s="50">
        <f>VLOOKUP($A32,'Occupancy Raw Data'!$B$8:$BE$45,'Occupancy Raw Data'!R$3,FALSE)</f>
        <v>57.805462203558797</v>
      </c>
      <c r="M32" s="47">
        <f>VLOOKUP($A32,'Occupancy Raw Data'!$B$8:$BE$45,'Occupancy Raw Data'!T$3,FALSE)</f>
        <v>-8.5341732841916595</v>
      </c>
      <c r="N32" s="48">
        <f>VLOOKUP($A32,'Occupancy Raw Data'!$B$8:$BE$45,'Occupancy Raw Data'!U$3,FALSE)</f>
        <v>-1.00071429380437</v>
      </c>
      <c r="O32" s="48">
        <f>VLOOKUP($A32,'Occupancy Raw Data'!$B$8:$BE$45,'Occupancy Raw Data'!V$3,FALSE)</f>
        <v>-3.43069662851088</v>
      </c>
      <c r="P32" s="48">
        <f>VLOOKUP($A32,'Occupancy Raw Data'!$B$8:$BE$45,'Occupancy Raw Data'!W$3,FALSE)</f>
        <v>-0.893849779872815</v>
      </c>
      <c r="Q32" s="48">
        <f>VLOOKUP($A32,'Occupancy Raw Data'!$B$8:$BE$45,'Occupancy Raw Data'!X$3,FALSE)</f>
        <v>2.70974170417621</v>
      </c>
      <c r="R32" s="49">
        <f>VLOOKUP($A32,'Occupancy Raw Data'!$B$8:$BE$45,'Occupancy Raw Data'!Y$3,FALSE)</f>
        <v>-2.1274222532489402</v>
      </c>
      <c r="S32" s="48">
        <f>VLOOKUP($A32,'Occupancy Raw Data'!$B$8:$BE$45,'Occupancy Raw Data'!AA$3,FALSE)</f>
        <v>4.3517658801269299</v>
      </c>
      <c r="T32" s="48">
        <f>VLOOKUP($A32,'Occupancy Raw Data'!$B$8:$BE$45,'Occupancy Raw Data'!AB$3,FALSE)</f>
        <v>0.41232682928866299</v>
      </c>
      <c r="U32" s="49">
        <f>VLOOKUP($A32,'Occupancy Raw Data'!$B$8:$BE$45,'Occupancy Raw Data'!AC$3,FALSE)</f>
        <v>2.3250169108947998</v>
      </c>
      <c r="V32" s="50">
        <f>VLOOKUP($A32,'Occupancy Raw Data'!$B$8:$BE$45,'Occupancy Raw Data'!AE$3,FALSE)</f>
        <v>-0.68100230539238804</v>
      </c>
      <c r="X32" s="51">
        <f>VLOOKUP($A32,'ADR Raw Data'!$B$6:$BE$43,'ADR Raw Data'!G$1,FALSE)</f>
        <v>95.971690913258698</v>
      </c>
      <c r="Y32" s="52">
        <f>VLOOKUP($A32,'ADR Raw Data'!$B$6:$BE$43,'ADR Raw Data'!H$1,FALSE)</f>
        <v>90.293766914939496</v>
      </c>
      <c r="Z32" s="52">
        <f>VLOOKUP($A32,'ADR Raw Data'!$B$6:$BE$43,'ADR Raw Data'!I$1,FALSE)</f>
        <v>101.695910173539</v>
      </c>
      <c r="AA32" s="52">
        <f>VLOOKUP($A32,'ADR Raw Data'!$B$6:$BE$43,'ADR Raw Data'!J$1,FALSE)</f>
        <v>107.193388701784</v>
      </c>
      <c r="AB32" s="52">
        <f>VLOOKUP($A32,'ADR Raw Data'!$B$6:$BE$43,'ADR Raw Data'!K$1,FALSE)</f>
        <v>106.840281486807</v>
      </c>
      <c r="AC32" s="53">
        <f>VLOOKUP($A32,'ADR Raw Data'!$B$6:$BE$43,'ADR Raw Data'!L$1,FALSE)</f>
        <v>101.363687430827</v>
      </c>
      <c r="AD32" s="52">
        <f>VLOOKUP($A32,'ADR Raw Data'!$B$6:$BE$43,'ADR Raw Data'!N$1,FALSE)</f>
        <v>111.835808137144</v>
      </c>
      <c r="AE32" s="52">
        <f>VLOOKUP($A32,'ADR Raw Data'!$B$6:$BE$43,'ADR Raw Data'!O$1,FALSE)</f>
        <v>112.62779998699099</v>
      </c>
      <c r="AF32" s="53">
        <f>VLOOKUP($A32,'ADR Raw Data'!$B$6:$BE$43,'ADR Raw Data'!P$1,FALSE)</f>
        <v>112.235652974978</v>
      </c>
      <c r="AG32" s="54">
        <f>VLOOKUP($A32,'ADR Raw Data'!$B$6:$BE$43,'ADR Raw Data'!R$1,FALSE)</f>
        <v>105.002452129331</v>
      </c>
      <c r="AI32" s="47">
        <f>VLOOKUP($A32,'ADR Raw Data'!$B$6:$BE$43,'ADR Raw Data'!T$1,FALSE)</f>
        <v>-0.63616115639941395</v>
      </c>
      <c r="AJ32" s="48">
        <f>VLOOKUP($A32,'ADR Raw Data'!$B$6:$BE$43,'ADR Raw Data'!U$1,FALSE)</f>
        <v>3.9559127843788202</v>
      </c>
      <c r="AK32" s="48">
        <f>VLOOKUP($A32,'ADR Raw Data'!$B$6:$BE$43,'ADR Raw Data'!V$1,FALSE)</f>
        <v>3.0880548134869601</v>
      </c>
      <c r="AL32" s="48">
        <f>VLOOKUP($A32,'ADR Raw Data'!$B$6:$BE$43,'ADR Raw Data'!W$1,FALSE)</f>
        <v>5.7931847408653301</v>
      </c>
      <c r="AM32" s="48">
        <f>VLOOKUP($A32,'ADR Raw Data'!$B$6:$BE$43,'ADR Raw Data'!X$1,FALSE)</f>
        <v>6.6955804889937198</v>
      </c>
      <c r="AN32" s="49">
        <f>VLOOKUP($A32,'ADR Raw Data'!$B$6:$BE$43,'ADR Raw Data'!Y$1,FALSE)</f>
        <v>4.0702063168840397</v>
      </c>
      <c r="AO32" s="48">
        <f>VLOOKUP($A32,'ADR Raw Data'!$B$6:$BE$43,'ADR Raw Data'!AA$1,FALSE)</f>
        <v>0.665866751960979</v>
      </c>
      <c r="AP32" s="48">
        <f>VLOOKUP($A32,'ADR Raw Data'!$B$6:$BE$43,'ADR Raw Data'!AB$1,FALSE)</f>
        <v>-2.76467905421931</v>
      </c>
      <c r="AQ32" s="49">
        <f>VLOOKUP($A32,'ADR Raw Data'!$B$6:$BE$43,'ADR Raw Data'!AC$1,FALSE)</f>
        <v>-1.1415091833422799</v>
      </c>
      <c r="AR32" s="50">
        <f>VLOOKUP($A32,'ADR Raw Data'!$B$6:$BE$43,'ADR Raw Data'!AE$1,FALSE)</f>
        <v>2.3016153735019498</v>
      </c>
      <c r="AS32" s="40"/>
      <c r="AT32" s="51">
        <f>VLOOKUP($A32,'RevPAR Raw Data'!$B$6:$BE$43,'RevPAR Raw Data'!G$1,FALSE)</f>
        <v>46.545437857428702</v>
      </c>
      <c r="AU32" s="52">
        <f>VLOOKUP($A32,'RevPAR Raw Data'!$B$6:$BE$43,'RevPAR Raw Data'!H$1,FALSE)</f>
        <v>37.198446066616199</v>
      </c>
      <c r="AV32" s="52">
        <f>VLOOKUP($A32,'RevPAR Raw Data'!$B$6:$BE$43,'RevPAR Raw Data'!I$1,FALSE)</f>
        <v>56.810780611019702</v>
      </c>
      <c r="AW32" s="52">
        <f>VLOOKUP($A32,'RevPAR Raw Data'!$B$6:$BE$43,'RevPAR Raw Data'!J$1,FALSE)</f>
        <v>66.240909387646099</v>
      </c>
      <c r="AX32" s="52">
        <f>VLOOKUP($A32,'RevPAR Raw Data'!$B$6:$BE$43,'RevPAR Raw Data'!K$1,FALSE)</f>
        <v>66.084469924845394</v>
      </c>
      <c r="AY32" s="53">
        <f>VLOOKUP($A32,'RevPAR Raw Data'!$B$6:$BE$43,'RevPAR Raw Data'!L$1,FALSE)</f>
        <v>54.576008769511198</v>
      </c>
      <c r="AZ32" s="52">
        <f>VLOOKUP($A32,'RevPAR Raw Data'!$B$6:$BE$43,'RevPAR Raw Data'!N$1,FALSE)</f>
        <v>74.993202779383594</v>
      </c>
      <c r="BA32" s="52">
        <f>VLOOKUP($A32,'RevPAR Raw Data'!$B$6:$BE$43,'RevPAR Raw Data'!O$1,FALSE)</f>
        <v>77.006822822074895</v>
      </c>
      <c r="BB32" s="53">
        <f>VLOOKUP($A32,'RevPAR Raw Data'!$B$6:$BE$43,'RevPAR Raw Data'!P$1,FALSE)</f>
        <v>76.000012800729294</v>
      </c>
      <c r="BC32" s="54">
        <f>VLOOKUP($A32,'RevPAR Raw Data'!$B$6:$BE$43,'RevPAR Raw Data'!R$1,FALSE)</f>
        <v>60.697152778430699</v>
      </c>
      <c r="BD32" s="65"/>
      <c r="BE32" s="47">
        <f>VLOOKUP($A32,'RevPAR Raw Data'!$B$6:$BE$43,'RevPAR Raw Data'!T$1,FALSE)</f>
        <v>-9.1160433451372302</v>
      </c>
      <c r="BF32" s="48">
        <f>VLOOKUP($A32,'RevPAR Raw Data'!$B$6:$BE$43,'RevPAR Raw Data'!U$1,FALSE)</f>
        <v>2.9156111058907301</v>
      </c>
      <c r="BG32" s="48">
        <f>VLOOKUP($A32,'RevPAR Raw Data'!$B$6:$BE$43,'RevPAR Raw Data'!V$1,FALSE)</f>
        <v>-0.44858360739678099</v>
      </c>
      <c r="BH32" s="48">
        <f>VLOOKUP($A32,'RevPAR Raw Data'!$B$6:$BE$43,'RevPAR Raw Data'!W$1,FALSE)</f>
        <v>4.8475525919386602</v>
      </c>
      <c r="BI32" s="48">
        <f>VLOOKUP($A32,'RevPAR Raw Data'!$B$6:$BE$43,'RevPAR Raw Data'!X$1,FALSE)</f>
        <v>9.5867551300168898</v>
      </c>
      <c r="BJ32" s="49">
        <f>VLOOKUP($A32,'RevPAR Raw Data'!$B$6:$BE$43,'RevPAR Raw Data'!Y$1,FALSE)</f>
        <v>1.8561935886965499</v>
      </c>
      <c r="BK32" s="48">
        <f>VLOOKUP($A32,'RevPAR Raw Data'!$B$6:$BE$43,'RevPAR Raw Data'!AA$1,FALSE)</f>
        <v>5.0466095942068598</v>
      </c>
      <c r="BL32" s="48">
        <f>VLOOKUP($A32,'RevPAR Raw Data'!$B$6:$BE$43,'RevPAR Raw Data'!AB$1,FALSE)</f>
        <v>-2.36375173841492</v>
      </c>
      <c r="BM32" s="49">
        <f>VLOOKUP($A32,'RevPAR Raw Data'!$B$6:$BE$43,'RevPAR Raw Data'!AC$1,FALSE)</f>
        <v>1.1569674460004</v>
      </c>
      <c r="BN32" s="50">
        <f>VLOOKUP($A32,'RevPAR Raw Data'!$B$6:$BE$43,'RevPAR Raw Data'!AE$1,FALSE)</f>
        <v>1.6049390143547499</v>
      </c>
    </row>
    <row r="33" spans="1:66" x14ac:dyDescent="0.45">
      <c r="A33" s="63" t="s">
        <v>45</v>
      </c>
      <c r="B33" s="47">
        <f>VLOOKUP($A33,'Occupancy Raw Data'!$B$8:$BE$45,'Occupancy Raw Data'!G$3,FALSE)</f>
        <v>58.5846867749419</v>
      </c>
      <c r="C33" s="48">
        <f>VLOOKUP($A33,'Occupancy Raw Data'!$B$8:$BE$45,'Occupancy Raw Data'!H$3,FALSE)</f>
        <v>54.853054911059502</v>
      </c>
      <c r="D33" s="48">
        <f>VLOOKUP($A33,'Occupancy Raw Data'!$B$8:$BE$45,'Occupancy Raw Data'!I$3,FALSE)</f>
        <v>66.840680587780298</v>
      </c>
      <c r="E33" s="48">
        <f>VLOOKUP($A33,'Occupancy Raw Data'!$B$8:$BE$45,'Occupancy Raw Data'!J$3,FALSE)</f>
        <v>69.392884764114399</v>
      </c>
      <c r="F33" s="48">
        <f>VLOOKUP($A33,'Occupancy Raw Data'!$B$8:$BE$45,'Occupancy Raw Data'!K$3,FALSE)</f>
        <v>68.464810518174701</v>
      </c>
      <c r="G33" s="49">
        <f>VLOOKUP($A33,'Occupancy Raw Data'!$B$8:$BE$45,'Occupancy Raw Data'!L$3,FALSE)</f>
        <v>63.627223511214197</v>
      </c>
      <c r="H33" s="48">
        <f>VLOOKUP($A33,'Occupancy Raw Data'!$B$8:$BE$45,'Occupancy Raw Data'!N$3,FALSE)</f>
        <v>69.470224284609401</v>
      </c>
      <c r="I33" s="48">
        <f>VLOOKUP($A33,'Occupancy Raw Data'!$B$8:$BE$45,'Occupancy Raw Data'!O$3,FALSE)</f>
        <v>69.779582366589295</v>
      </c>
      <c r="J33" s="49">
        <f>VLOOKUP($A33,'Occupancy Raw Data'!$B$8:$BE$45,'Occupancy Raw Data'!P$3,FALSE)</f>
        <v>69.624903325599306</v>
      </c>
      <c r="K33" s="50">
        <f>VLOOKUP($A33,'Occupancy Raw Data'!$B$8:$BE$45,'Occupancy Raw Data'!R$3,FALSE)</f>
        <v>65.3408463153242</v>
      </c>
      <c r="M33" s="47">
        <f>VLOOKUP($A33,'Occupancy Raw Data'!$B$8:$BE$45,'Occupancy Raw Data'!T$3,FALSE)</f>
        <v>-0.32847445361014699</v>
      </c>
      <c r="N33" s="48">
        <f>VLOOKUP($A33,'Occupancy Raw Data'!$B$8:$BE$45,'Occupancy Raw Data'!U$3,FALSE)</f>
        <v>0.28478359693711802</v>
      </c>
      <c r="O33" s="48">
        <f>VLOOKUP($A33,'Occupancy Raw Data'!$B$8:$BE$45,'Occupancy Raw Data'!V$3,FALSE)</f>
        <v>1.2894869188998199</v>
      </c>
      <c r="P33" s="48">
        <f>VLOOKUP($A33,'Occupancy Raw Data'!$B$8:$BE$45,'Occupancy Raw Data'!W$3,FALSE)</f>
        <v>1.5359927303857499</v>
      </c>
      <c r="Q33" s="48">
        <f>VLOOKUP($A33,'Occupancy Raw Data'!$B$8:$BE$45,'Occupancy Raw Data'!X$3,FALSE)</f>
        <v>4.8361193316660698</v>
      </c>
      <c r="R33" s="49">
        <f>VLOOKUP($A33,'Occupancy Raw Data'!$B$8:$BE$45,'Occupancy Raw Data'!Y$3,FALSE)</f>
        <v>1.60378248290331</v>
      </c>
      <c r="S33" s="48">
        <f>VLOOKUP($A33,'Occupancy Raw Data'!$B$8:$BE$45,'Occupancy Raw Data'!AA$3,FALSE)</f>
        <v>2.90655376879592</v>
      </c>
      <c r="T33" s="48">
        <f>VLOOKUP($A33,'Occupancy Raw Data'!$B$8:$BE$45,'Occupancy Raw Data'!AB$3,FALSE)</f>
        <v>-1.1909111825962999</v>
      </c>
      <c r="U33" s="49">
        <f>VLOOKUP($A33,'Occupancy Raw Data'!$B$8:$BE$45,'Occupancy Raw Data'!AC$3,FALSE)</f>
        <v>0.81165584572221405</v>
      </c>
      <c r="V33" s="50">
        <f>VLOOKUP($A33,'Occupancy Raw Data'!$B$8:$BE$45,'Occupancy Raw Data'!AE$3,FALSE)</f>
        <v>1.3613069754418301</v>
      </c>
      <c r="X33" s="51">
        <f>VLOOKUP($A33,'ADR Raw Data'!$B$6:$BE$43,'ADR Raw Data'!G$1,FALSE)</f>
        <v>85.6882865346534</v>
      </c>
      <c r="Y33" s="52">
        <f>VLOOKUP($A33,'ADR Raw Data'!$B$6:$BE$43,'ADR Raw Data'!H$1,FALSE)</f>
        <v>84.040009940077496</v>
      </c>
      <c r="Z33" s="52">
        <f>VLOOKUP($A33,'ADR Raw Data'!$B$6:$BE$43,'ADR Raw Data'!I$1,FALSE)</f>
        <v>90.586863002603394</v>
      </c>
      <c r="AA33" s="52">
        <f>VLOOKUP($A33,'ADR Raw Data'!$B$6:$BE$43,'ADR Raw Data'!J$1,FALSE)</f>
        <v>90.1450088882697</v>
      </c>
      <c r="AB33" s="52">
        <f>VLOOKUP($A33,'ADR Raw Data'!$B$6:$BE$43,'ADR Raw Data'!K$1,FALSE)</f>
        <v>89.945940609997095</v>
      </c>
      <c r="AC33" s="53">
        <f>VLOOKUP($A33,'ADR Raw Data'!$B$6:$BE$43,'ADR Raw Data'!L$1,FALSE)</f>
        <v>88.321673416798305</v>
      </c>
      <c r="AD33" s="52">
        <f>VLOOKUP($A33,'ADR Raw Data'!$B$6:$BE$43,'ADR Raw Data'!N$1,FALSE)</f>
        <v>93.444227247425502</v>
      </c>
      <c r="AE33" s="52">
        <f>VLOOKUP($A33,'ADR Raw Data'!$B$6:$BE$43,'ADR Raw Data'!O$1,FALSE)</f>
        <v>94.571311332779104</v>
      </c>
      <c r="AF33" s="53">
        <f>VLOOKUP($A33,'ADR Raw Data'!$B$6:$BE$43,'ADR Raw Data'!P$1,FALSE)</f>
        <v>94.009021257983804</v>
      </c>
      <c r="AG33" s="54">
        <f>VLOOKUP($A33,'ADR Raw Data'!$B$6:$BE$43,'ADR Raw Data'!R$1,FALSE)</f>
        <v>90.053169830064206</v>
      </c>
      <c r="AI33" s="47">
        <f>VLOOKUP($A33,'ADR Raw Data'!$B$6:$BE$43,'ADR Raw Data'!T$1,FALSE)</f>
        <v>3.4807622059366001</v>
      </c>
      <c r="AJ33" s="48">
        <f>VLOOKUP($A33,'ADR Raw Data'!$B$6:$BE$43,'ADR Raw Data'!U$1,FALSE)</f>
        <v>5.3333547635668701</v>
      </c>
      <c r="AK33" s="48">
        <f>VLOOKUP($A33,'ADR Raw Data'!$B$6:$BE$43,'ADR Raw Data'!V$1,FALSE)</f>
        <v>3.0327577845929001</v>
      </c>
      <c r="AL33" s="48">
        <f>VLOOKUP($A33,'ADR Raw Data'!$B$6:$BE$43,'ADR Raw Data'!W$1,FALSE)</f>
        <v>3.7066061110597102</v>
      </c>
      <c r="AM33" s="48">
        <f>VLOOKUP($A33,'ADR Raw Data'!$B$6:$BE$43,'ADR Raw Data'!X$1,FALSE)</f>
        <v>6.7437308133717098</v>
      </c>
      <c r="AN33" s="49">
        <f>VLOOKUP($A33,'ADR Raw Data'!$B$6:$BE$43,'ADR Raw Data'!Y$1,FALSE)</f>
        <v>4.4500868417915402</v>
      </c>
      <c r="AO33" s="48">
        <f>VLOOKUP($A33,'ADR Raw Data'!$B$6:$BE$43,'ADR Raw Data'!AA$1,FALSE)</f>
        <v>7.49792046139234</v>
      </c>
      <c r="AP33" s="48">
        <f>VLOOKUP($A33,'ADR Raw Data'!$B$6:$BE$43,'ADR Raw Data'!AB$1,FALSE)</f>
        <v>6.9760694792787703</v>
      </c>
      <c r="AQ33" s="49">
        <f>VLOOKUP($A33,'ADR Raw Data'!$B$6:$BE$43,'ADR Raw Data'!AC$1,FALSE)</f>
        <v>7.2158631152715804</v>
      </c>
      <c r="AR33" s="50">
        <f>VLOOKUP($A33,'ADR Raw Data'!$B$6:$BE$43,'ADR Raw Data'!AE$1,FALSE)</f>
        <v>5.3071267547461698</v>
      </c>
      <c r="AS33" s="40"/>
      <c r="AT33" s="51">
        <f>VLOOKUP($A33,'RevPAR Raw Data'!$B$6:$BE$43,'RevPAR Raw Data'!G$1,FALSE)</f>
        <v>50.200214269141497</v>
      </c>
      <c r="AU33" s="52">
        <f>VLOOKUP($A33,'RevPAR Raw Data'!$B$6:$BE$43,'RevPAR Raw Data'!H$1,FALSE)</f>
        <v>46.098512799690603</v>
      </c>
      <c r="AV33" s="52">
        <f>VLOOKUP($A33,'RevPAR Raw Data'!$B$6:$BE$43,'RevPAR Raw Data'!I$1,FALSE)</f>
        <v>60.548875754060298</v>
      </c>
      <c r="AW33" s="52">
        <f>VLOOKUP($A33,'RevPAR Raw Data'!$B$6:$BE$43,'RevPAR Raw Data'!J$1,FALSE)</f>
        <v>62.554222138437702</v>
      </c>
      <c r="AX33" s="52">
        <f>VLOOKUP($A33,'RevPAR Raw Data'!$B$6:$BE$43,'RevPAR Raw Data'!K$1,FALSE)</f>
        <v>61.581317807424497</v>
      </c>
      <c r="AY33" s="53">
        <f>VLOOKUP($A33,'RevPAR Raw Data'!$B$6:$BE$43,'RevPAR Raw Data'!L$1,FALSE)</f>
        <v>56.196628553750898</v>
      </c>
      <c r="AZ33" s="52">
        <f>VLOOKUP($A33,'RevPAR Raw Data'!$B$6:$BE$43,'RevPAR Raw Data'!N$1,FALSE)</f>
        <v>64.915914249806605</v>
      </c>
      <c r="BA33" s="52">
        <f>VLOOKUP($A33,'RevPAR Raw Data'!$B$6:$BE$43,'RevPAR Raw Data'!O$1,FALSE)</f>
        <v>65.991466086620207</v>
      </c>
      <c r="BB33" s="53">
        <f>VLOOKUP($A33,'RevPAR Raw Data'!$B$6:$BE$43,'RevPAR Raw Data'!P$1,FALSE)</f>
        <v>65.453690168213399</v>
      </c>
      <c r="BC33" s="54">
        <f>VLOOKUP($A33,'RevPAR Raw Data'!$B$6:$BE$43,'RevPAR Raw Data'!R$1,FALSE)</f>
        <v>58.8415033007402</v>
      </c>
      <c r="BE33" s="47">
        <f>VLOOKUP($A33,'RevPAR Raw Data'!$B$6:$BE$43,'RevPAR Raw Data'!T$1,FALSE)</f>
        <v>3.1408543376890301</v>
      </c>
      <c r="BF33" s="48">
        <f>VLOOKUP($A33,'RevPAR Raw Data'!$B$6:$BE$43,'RevPAR Raw Data'!U$1,FALSE)</f>
        <v>5.6333268800370897</v>
      </c>
      <c r="BG33" s="48">
        <f>VLOOKUP($A33,'RevPAR Raw Data'!$B$6:$BE$43,'RevPAR Raw Data'!V$1,FALSE)</f>
        <v>4.3613517184069597</v>
      </c>
      <c r="BH33" s="48">
        <f>VLOOKUP($A33,'RevPAR Raw Data'!$B$6:$BE$43,'RevPAR Raw Data'!W$1,FALSE)</f>
        <v>5.2995320418553797</v>
      </c>
      <c r="BI33" s="48">
        <f>VLOOKUP($A33,'RevPAR Raw Data'!$B$6:$BE$43,'RevPAR Raw Data'!X$1,FALSE)</f>
        <v>11.9059850145787</v>
      </c>
      <c r="BJ33" s="49">
        <f>VLOOKUP($A33,'RevPAR Raw Data'!$B$6:$BE$43,'RevPAR Raw Data'!Y$1,FALSE)</f>
        <v>6.1252390379374901</v>
      </c>
      <c r="BK33" s="48">
        <f>VLOOKUP($A33,'RevPAR Raw Data'!$B$6:$BE$43,'RevPAR Raw Data'!AA$1,FALSE)</f>
        <v>10.6224053199401</v>
      </c>
      <c r="BL33" s="48">
        <f>VLOOKUP($A33,'RevPAR Raw Data'!$B$6:$BE$43,'RevPAR Raw Data'!AB$1,FALSE)</f>
        <v>5.70207950514805</v>
      </c>
      <c r="BM33" s="49">
        <f>VLOOKUP($A33,'RevPAR Raw Data'!$B$6:$BE$43,'RevPAR Raw Data'!AC$1,FALSE)</f>
        <v>8.0860869357882095</v>
      </c>
      <c r="BN33" s="50">
        <f>VLOOKUP($A33,'RevPAR Raw Data'!$B$6:$BE$43,'RevPAR Raw Data'!AE$1,FALSE)</f>
        <v>6.7406800168959098</v>
      </c>
    </row>
    <row r="34" spans="1:66" x14ac:dyDescent="0.45">
      <c r="A34" s="63" t="s">
        <v>111</v>
      </c>
      <c r="B34" s="47">
        <f>VLOOKUP($A34,'Occupancy Raw Data'!$B$8:$BE$45,'Occupancy Raw Data'!G$3,FALSE)</f>
        <v>39.508567733591903</v>
      </c>
      <c r="C34" s="48">
        <f>VLOOKUP($A34,'Occupancy Raw Data'!$B$8:$BE$45,'Occupancy Raw Data'!H$3,FALSE)</f>
        <v>27.0611057225994</v>
      </c>
      <c r="D34" s="48">
        <f>VLOOKUP($A34,'Occupancy Raw Data'!$B$8:$BE$45,'Occupancy Raw Data'!I$3,FALSE)</f>
        <v>47.203362431296398</v>
      </c>
      <c r="E34" s="48">
        <f>VLOOKUP($A34,'Occupancy Raw Data'!$B$8:$BE$45,'Occupancy Raw Data'!J$3,FALSE)</f>
        <v>66.084707403815003</v>
      </c>
      <c r="F34" s="48">
        <f>VLOOKUP($A34,'Occupancy Raw Data'!$B$8:$BE$45,'Occupancy Raw Data'!K$3,FALSE)</f>
        <v>71.322340769479396</v>
      </c>
      <c r="G34" s="49">
        <f>VLOOKUP($A34,'Occupancy Raw Data'!$B$8:$BE$45,'Occupancy Raw Data'!L$3,FALSE)</f>
        <v>50.2360168121564</v>
      </c>
      <c r="H34" s="48">
        <f>VLOOKUP($A34,'Occupancy Raw Data'!$B$8:$BE$45,'Occupancy Raw Data'!N$3,FALSE)</f>
        <v>67.410281280310301</v>
      </c>
      <c r="I34" s="48">
        <f>VLOOKUP($A34,'Occupancy Raw Data'!$B$8:$BE$45,'Occupancy Raw Data'!O$3,FALSE)</f>
        <v>67.442612350468806</v>
      </c>
      <c r="J34" s="49">
        <f>VLOOKUP($A34,'Occupancy Raw Data'!$B$8:$BE$45,'Occupancy Raw Data'!P$3,FALSE)</f>
        <v>67.426446815389497</v>
      </c>
      <c r="K34" s="50">
        <f>VLOOKUP($A34,'Occupancy Raw Data'!$B$8:$BE$45,'Occupancy Raw Data'!R$3,FALSE)</f>
        <v>55.147568241651598</v>
      </c>
      <c r="M34" s="47">
        <f>VLOOKUP($A34,'Occupancy Raw Data'!$B$8:$BE$45,'Occupancy Raw Data'!T$3,FALSE)</f>
        <v>-17.825473782737401</v>
      </c>
      <c r="N34" s="48">
        <f>VLOOKUP($A34,'Occupancy Raw Data'!$B$8:$BE$45,'Occupancy Raw Data'!U$3,FALSE)</f>
        <v>11.102728981810699</v>
      </c>
      <c r="O34" s="48">
        <f>VLOOKUP($A34,'Occupancy Raw Data'!$B$8:$BE$45,'Occupancy Raw Data'!V$3,FALSE)</f>
        <v>-2.0251985042507901</v>
      </c>
      <c r="P34" s="48">
        <f>VLOOKUP($A34,'Occupancy Raw Data'!$B$8:$BE$45,'Occupancy Raw Data'!W$3,FALSE)</f>
        <v>20.6781752651729</v>
      </c>
      <c r="Q34" s="48">
        <f>VLOOKUP($A34,'Occupancy Raw Data'!$B$8:$BE$45,'Occupancy Raw Data'!X$3,FALSE)</f>
        <v>30.242688177579002</v>
      </c>
      <c r="R34" s="49">
        <f>VLOOKUP($A34,'Occupancy Raw Data'!$B$8:$BE$45,'Occupancy Raw Data'!Y$3,FALSE)</f>
        <v>9.1437270026018798</v>
      </c>
      <c r="S34" s="48">
        <f>VLOOKUP($A34,'Occupancy Raw Data'!$B$8:$BE$45,'Occupancy Raw Data'!AA$3,FALSE)</f>
        <v>9.5325580195271193</v>
      </c>
      <c r="T34" s="48">
        <f>VLOOKUP($A34,'Occupancy Raw Data'!$B$8:$BE$45,'Occupancy Raw Data'!AB$3,FALSE)</f>
        <v>-3.3720733533015199</v>
      </c>
      <c r="U34" s="49">
        <f>VLOOKUP($A34,'Occupancy Raw Data'!$B$8:$BE$45,'Occupancy Raw Data'!AC$3,FALSE)</f>
        <v>2.6748182744650402</v>
      </c>
      <c r="V34" s="50">
        <f>VLOOKUP($A34,'Occupancy Raw Data'!$B$8:$BE$45,'Occupancy Raw Data'!AE$3,FALSE)</f>
        <v>6.7932990323360603</v>
      </c>
      <c r="X34" s="51">
        <f>VLOOKUP($A34,'ADR Raw Data'!$B$6:$BE$43,'ADR Raw Data'!G$1,FALSE)</f>
        <v>142.257618657937</v>
      </c>
      <c r="Y34" s="52">
        <f>VLOOKUP($A34,'ADR Raw Data'!$B$6:$BE$43,'ADR Raw Data'!H$1,FALSE)</f>
        <v>136.97702508960501</v>
      </c>
      <c r="Z34" s="52">
        <f>VLOOKUP($A34,'ADR Raw Data'!$B$6:$BE$43,'ADR Raw Data'!I$1,FALSE)</f>
        <v>150.67635616438301</v>
      </c>
      <c r="AA34" s="52">
        <f>VLOOKUP($A34,'ADR Raw Data'!$B$6:$BE$43,'ADR Raw Data'!J$1,FALSE)</f>
        <v>170.312783757338</v>
      </c>
      <c r="AB34" s="52">
        <f>VLOOKUP($A34,'ADR Raw Data'!$B$6:$BE$43,'ADR Raw Data'!K$1,FALSE)</f>
        <v>168.49389392565701</v>
      </c>
      <c r="AC34" s="53">
        <f>VLOOKUP($A34,'ADR Raw Data'!$B$6:$BE$43,'ADR Raw Data'!L$1,FALSE)</f>
        <v>158.10180460805699</v>
      </c>
      <c r="AD34" s="52">
        <f>VLOOKUP($A34,'ADR Raw Data'!$B$6:$BE$43,'ADR Raw Data'!N$1,FALSE)</f>
        <v>157.777870503597</v>
      </c>
      <c r="AE34" s="52">
        <f>VLOOKUP($A34,'ADR Raw Data'!$B$6:$BE$43,'ADR Raw Data'!O$1,FALSE)</f>
        <v>160.88204697986501</v>
      </c>
      <c r="AF34" s="53">
        <f>VLOOKUP($A34,'ADR Raw Data'!$B$6:$BE$43,'ADR Raw Data'!P$1,FALSE)</f>
        <v>159.33033085590901</v>
      </c>
      <c r="AG34" s="54">
        <f>VLOOKUP($A34,'ADR Raw Data'!$B$6:$BE$43,'ADR Raw Data'!R$1,FALSE)</f>
        <v>158.53096566164101</v>
      </c>
      <c r="AI34" s="47">
        <f>VLOOKUP($A34,'ADR Raw Data'!$B$6:$BE$43,'ADR Raw Data'!T$1,FALSE)</f>
        <v>-10.916819150923001</v>
      </c>
      <c r="AJ34" s="48">
        <f>VLOOKUP($A34,'ADR Raw Data'!$B$6:$BE$43,'ADR Raw Data'!U$1,FALSE)</f>
        <v>-1.20822025722781</v>
      </c>
      <c r="AK34" s="48">
        <f>VLOOKUP($A34,'ADR Raw Data'!$B$6:$BE$43,'ADR Raw Data'!V$1,FALSE)</f>
        <v>-3.87063313181135</v>
      </c>
      <c r="AL34" s="48">
        <f>VLOOKUP($A34,'ADR Raw Data'!$B$6:$BE$43,'ADR Raw Data'!W$1,FALSE)</f>
        <v>3.0133090418535402</v>
      </c>
      <c r="AM34" s="48">
        <f>VLOOKUP($A34,'ADR Raw Data'!$B$6:$BE$43,'ADR Raw Data'!X$1,FALSE)</f>
        <v>-1.85459477686583</v>
      </c>
      <c r="AN34" s="49">
        <f>VLOOKUP($A34,'ADR Raw Data'!$B$6:$BE$43,'ADR Raw Data'!Y$1,FALSE)</f>
        <v>-1.82540404126154</v>
      </c>
      <c r="AO34" s="48">
        <f>VLOOKUP($A34,'ADR Raw Data'!$B$6:$BE$43,'ADR Raw Data'!AA$1,FALSE)</f>
        <v>-23.715861612346</v>
      </c>
      <c r="AP34" s="48">
        <f>VLOOKUP($A34,'ADR Raw Data'!$B$6:$BE$43,'ADR Raw Data'!AB$1,FALSE)</f>
        <v>-25.257973722371698</v>
      </c>
      <c r="AQ34" s="49">
        <f>VLOOKUP($A34,'ADR Raw Data'!$B$6:$BE$43,'ADR Raw Data'!AC$1,FALSE)</f>
        <v>-24.596646135144599</v>
      </c>
      <c r="AR34" s="50">
        <f>VLOOKUP($A34,'ADR Raw Data'!$B$6:$BE$43,'ADR Raw Data'!AE$1,FALSE)</f>
        <v>-11.5853615571794</v>
      </c>
      <c r="AS34" s="40"/>
      <c r="AT34" s="51">
        <f>VLOOKUP($A34,'RevPAR Raw Data'!$B$6:$BE$43,'RevPAR Raw Data'!G$1,FALSE)</f>
        <v>56.203947623666302</v>
      </c>
      <c r="AU34" s="52">
        <f>VLOOKUP($A34,'RevPAR Raw Data'!$B$6:$BE$43,'RevPAR Raw Data'!H$1,FALSE)</f>
        <v>37.067497575169703</v>
      </c>
      <c r="AV34" s="52">
        <f>VLOOKUP($A34,'RevPAR Raw Data'!$B$6:$BE$43,'RevPAR Raw Data'!I$1,FALSE)</f>
        <v>71.124306498545096</v>
      </c>
      <c r="AW34" s="52">
        <f>VLOOKUP($A34,'RevPAR Raw Data'!$B$6:$BE$43,'RevPAR Raw Data'!J$1,FALSE)</f>
        <v>112.55070481732901</v>
      </c>
      <c r="AX34" s="52">
        <f>VLOOKUP($A34,'RevPAR Raw Data'!$B$6:$BE$43,'RevPAR Raw Data'!K$1,FALSE)</f>
        <v>120.173789201422</v>
      </c>
      <c r="AY34" s="53">
        <f>VLOOKUP($A34,'RevPAR Raw Data'!$B$6:$BE$43,'RevPAR Raw Data'!L$1,FALSE)</f>
        <v>79.424049143226597</v>
      </c>
      <c r="AZ34" s="52">
        <f>VLOOKUP($A34,'RevPAR Raw Data'!$B$6:$BE$43,'RevPAR Raw Data'!N$1,FALSE)</f>
        <v>106.35850630455801</v>
      </c>
      <c r="BA34" s="52">
        <f>VLOOKUP($A34,'RevPAR Raw Data'!$B$6:$BE$43,'RevPAR Raw Data'!O$1,FALSE)</f>
        <v>108.503055286129</v>
      </c>
      <c r="BB34" s="53">
        <f>VLOOKUP($A34,'RevPAR Raw Data'!$B$6:$BE$43,'RevPAR Raw Data'!P$1,FALSE)</f>
        <v>107.43078079534401</v>
      </c>
      <c r="BC34" s="54">
        <f>VLOOKUP($A34,'RevPAR Raw Data'!$B$6:$BE$43,'RevPAR Raw Data'!R$1,FALSE)</f>
        <v>87.425972472403103</v>
      </c>
      <c r="BE34" s="47">
        <f>VLOOKUP($A34,'RevPAR Raw Data'!$B$6:$BE$43,'RevPAR Raw Data'!T$1,FALSE)</f>
        <v>-26.796318198003799</v>
      </c>
      <c r="BF34" s="48">
        <f>VLOOKUP($A34,'RevPAR Raw Data'!$B$6:$BE$43,'RevPAR Raw Data'!U$1,FALSE)</f>
        <v>9.76036330391962</v>
      </c>
      <c r="BG34" s="48">
        <f>VLOOKUP($A34,'RevPAR Raw Data'!$B$6:$BE$43,'RevPAR Raw Data'!V$1,FALSE)</f>
        <v>-5.8174436317716598</v>
      </c>
      <c r="BH34" s="48">
        <f>VLOOKUP($A34,'RevPAR Raw Data'!$B$6:$BE$43,'RevPAR Raw Data'!W$1,FALSE)</f>
        <v>24.3145816319822</v>
      </c>
      <c r="BI34" s="48">
        <f>VLOOKUP($A34,'RevPAR Raw Data'!$B$6:$BE$43,'RevPAR Raw Data'!X$1,FALSE)</f>
        <v>27.827214085388</v>
      </c>
      <c r="BJ34" s="49">
        <f>VLOOKUP($A34,'RevPAR Raw Data'!$B$6:$BE$43,'RevPAR Raw Data'!Y$1,FALSE)</f>
        <v>7.1514129991129103</v>
      </c>
      <c r="BK34" s="48">
        <f>VLOOKUP($A34,'RevPAR Raw Data'!$B$6:$BE$43,'RevPAR Raw Data'!AA$1,FALSE)</f>
        <v>-16.4440318608466</v>
      </c>
      <c r="BL34" s="48">
        <f>VLOOKUP($A34,'RevPAR Raw Data'!$B$6:$BE$43,'RevPAR Raw Data'!AB$1,FALSE)</f>
        <v>-27.778329674197199</v>
      </c>
      <c r="BM34" s="49">
        <f>VLOOKUP($A34,'RevPAR Raw Data'!$B$6:$BE$43,'RevPAR Raw Data'!AC$1,FALSE)</f>
        <v>-22.5797434464079</v>
      </c>
      <c r="BN34" s="50">
        <f>VLOOKUP($A34,'RevPAR Raw Data'!$B$6:$BE$43,'RevPAR Raw Data'!AE$1,FALSE)</f>
        <v>-5.5790907793998601</v>
      </c>
    </row>
    <row r="35" spans="1:66" x14ac:dyDescent="0.45">
      <c r="A35" s="63" t="s">
        <v>94</v>
      </c>
      <c r="B35" s="47">
        <f>VLOOKUP($A35,'Occupancy Raw Data'!$B$8:$BE$45,'Occupancy Raw Data'!G$3,FALSE)</f>
        <v>47.943181818181799</v>
      </c>
      <c r="C35" s="48">
        <f>VLOOKUP($A35,'Occupancy Raw Data'!$B$8:$BE$45,'Occupancy Raw Data'!H$3,FALSE)</f>
        <v>37.988636363636303</v>
      </c>
      <c r="D35" s="48">
        <f>VLOOKUP($A35,'Occupancy Raw Data'!$B$8:$BE$45,'Occupancy Raw Data'!I$3,FALSE)</f>
        <v>52.715909090909001</v>
      </c>
      <c r="E35" s="48">
        <f>VLOOKUP($A35,'Occupancy Raw Data'!$B$8:$BE$45,'Occupancy Raw Data'!J$3,FALSE)</f>
        <v>57.375</v>
      </c>
      <c r="F35" s="48">
        <f>VLOOKUP($A35,'Occupancy Raw Data'!$B$8:$BE$45,'Occupancy Raw Data'!K$3,FALSE)</f>
        <v>52.977272727272698</v>
      </c>
      <c r="G35" s="49">
        <f>VLOOKUP($A35,'Occupancy Raw Data'!$B$8:$BE$45,'Occupancy Raw Data'!L$3,FALSE)</f>
        <v>49.8</v>
      </c>
      <c r="H35" s="48">
        <f>VLOOKUP($A35,'Occupancy Raw Data'!$B$8:$BE$45,'Occupancy Raw Data'!N$3,FALSE)</f>
        <v>62.227272727272698</v>
      </c>
      <c r="I35" s="48">
        <f>VLOOKUP($A35,'Occupancy Raw Data'!$B$8:$BE$45,'Occupancy Raw Data'!O$3,FALSE)</f>
        <v>65.363636363636303</v>
      </c>
      <c r="J35" s="49">
        <f>VLOOKUP($A35,'Occupancy Raw Data'!$B$8:$BE$45,'Occupancy Raw Data'!P$3,FALSE)</f>
        <v>63.795454545454497</v>
      </c>
      <c r="K35" s="50">
        <f>VLOOKUP($A35,'Occupancy Raw Data'!$B$8:$BE$45,'Occupancy Raw Data'!R$3,FALSE)</f>
        <v>53.798701298701197</v>
      </c>
      <c r="M35" s="47">
        <f>VLOOKUP($A35,'Occupancy Raw Data'!$B$8:$BE$45,'Occupancy Raw Data'!T$3,FALSE)</f>
        <v>-7.9234070616883097</v>
      </c>
      <c r="N35" s="48">
        <f>VLOOKUP($A35,'Occupancy Raw Data'!$B$8:$BE$45,'Occupancy Raw Data'!U$3,FALSE)</f>
        <v>-3.1255995042302001</v>
      </c>
      <c r="O35" s="48">
        <f>VLOOKUP($A35,'Occupancy Raw Data'!$B$8:$BE$45,'Occupancy Raw Data'!V$3,FALSE)</f>
        <v>-5.4081998293677103</v>
      </c>
      <c r="P35" s="48">
        <f>VLOOKUP($A35,'Occupancy Raw Data'!$B$8:$BE$45,'Occupancy Raw Data'!W$3,FALSE)</f>
        <v>-5.8988753335874904</v>
      </c>
      <c r="Q35" s="48">
        <f>VLOOKUP($A35,'Occupancy Raw Data'!$B$8:$BE$45,'Occupancy Raw Data'!X$3,FALSE)</f>
        <v>-7.7854633733654497</v>
      </c>
      <c r="R35" s="49">
        <f>VLOOKUP($A35,'Occupancy Raw Data'!$B$8:$BE$45,'Occupancy Raw Data'!Y$3,FALSE)</f>
        <v>-6.1916104737717799</v>
      </c>
      <c r="S35" s="48">
        <f>VLOOKUP($A35,'Occupancy Raw Data'!$B$8:$BE$45,'Occupancy Raw Data'!AA$3,FALSE)</f>
        <v>0.24404690983983199</v>
      </c>
      <c r="T35" s="48">
        <f>VLOOKUP($A35,'Occupancy Raw Data'!$B$8:$BE$45,'Occupancy Raw Data'!AB$3,FALSE)</f>
        <v>-2.2102717313984899</v>
      </c>
      <c r="U35" s="49">
        <f>VLOOKUP($A35,'Occupancy Raw Data'!$B$8:$BE$45,'Occupancy Raw Data'!AC$3,FALSE)</f>
        <v>-1.0284726092515399</v>
      </c>
      <c r="V35" s="50">
        <f>VLOOKUP($A35,'Occupancy Raw Data'!$B$8:$BE$45,'Occupancy Raw Data'!AE$3,FALSE)</f>
        <v>-4.5037376416686703</v>
      </c>
      <c r="X35" s="51">
        <f>VLOOKUP($A35,'ADR Raw Data'!$B$6:$BE$43,'ADR Raw Data'!G$1,FALSE)</f>
        <v>95.289390850912497</v>
      </c>
      <c r="Y35" s="52">
        <f>VLOOKUP($A35,'ADR Raw Data'!$B$6:$BE$43,'ADR Raw Data'!H$1,FALSE)</f>
        <v>88.115474125037295</v>
      </c>
      <c r="Z35" s="52">
        <f>VLOOKUP($A35,'ADR Raw Data'!$B$6:$BE$43,'ADR Raw Data'!I$1,FALSE)</f>
        <v>100.40616943306701</v>
      </c>
      <c r="AA35" s="52">
        <f>VLOOKUP($A35,'ADR Raw Data'!$B$6:$BE$43,'ADR Raw Data'!J$1,FALSE)</f>
        <v>100.91729055258401</v>
      </c>
      <c r="AB35" s="52">
        <f>VLOOKUP($A35,'ADR Raw Data'!$B$6:$BE$43,'ADR Raw Data'!K$1,FALSE)</f>
        <v>97.068144573144494</v>
      </c>
      <c r="AC35" s="53">
        <f>VLOOKUP($A35,'ADR Raw Data'!$B$6:$BE$43,'ADR Raw Data'!L$1,FALSE)</f>
        <v>96.953417305585901</v>
      </c>
      <c r="AD35" s="52">
        <f>VLOOKUP($A35,'ADR Raw Data'!$B$6:$BE$43,'ADR Raw Data'!N$1,FALSE)</f>
        <v>109.89061906501</v>
      </c>
      <c r="AE35" s="52">
        <f>VLOOKUP($A35,'ADR Raw Data'!$B$6:$BE$43,'ADR Raw Data'!O$1,FALSE)</f>
        <v>109.91932023643901</v>
      </c>
      <c r="AF35" s="53">
        <f>VLOOKUP($A35,'ADR Raw Data'!$B$6:$BE$43,'ADR Raw Data'!P$1,FALSE)</f>
        <v>109.90532240826499</v>
      </c>
      <c r="AG35" s="54">
        <f>VLOOKUP($A35,'ADR Raw Data'!$B$6:$BE$43,'ADR Raw Data'!R$1,FALSE)</f>
        <v>101.341588412794</v>
      </c>
      <c r="AI35" s="47">
        <f>VLOOKUP($A35,'ADR Raw Data'!$B$6:$BE$43,'ADR Raw Data'!T$1,FALSE)</f>
        <v>3.70729585086203</v>
      </c>
      <c r="AJ35" s="48">
        <f>VLOOKUP($A35,'ADR Raw Data'!$B$6:$BE$43,'ADR Raw Data'!U$1,FALSE)</f>
        <v>4.49859616505098</v>
      </c>
      <c r="AK35" s="48">
        <f>VLOOKUP($A35,'ADR Raw Data'!$B$6:$BE$43,'ADR Raw Data'!V$1,FALSE)</f>
        <v>7.12603955981435</v>
      </c>
      <c r="AL35" s="48">
        <f>VLOOKUP($A35,'ADR Raw Data'!$B$6:$BE$43,'ADR Raw Data'!W$1,FALSE)</f>
        <v>4.7494428934805102</v>
      </c>
      <c r="AM35" s="48">
        <f>VLOOKUP($A35,'ADR Raw Data'!$B$6:$BE$43,'ADR Raw Data'!X$1,FALSE)</f>
        <v>3.6374752571845899</v>
      </c>
      <c r="AN35" s="49">
        <f>VLOOKUP($A35,'ADR Raw Data'!$B$6:$BE$43,'ADR Raw Data'!Y$1,FALSE)</f>
        <v>4.7440458014315299</v>
      </c>
      <c r="AO35" s="48">
        <f>VLOOKUP($A35,'ADR Raw Data'!$B$6:$BE$43,'ADR Raw Data'!AA$1,FALSE)</f>
        <v>5.7883885838533997</v>
      </c>
      <c r="AP35" s="48">
        <f>VLOOKUP($A35,'ADR Raw Data'!$B$6:$BE$43,'ADR Raw Data'!AB$1,FALSE)</f>
        <v>1.0888206508235001</v>
      </c>
      <c r="AQ35" s="49">
        <f>VLOOKUP($A35,'ADR Raw Data'!$B$6:$BE$43,'ADR Raw Data'!AC$1,FALSE)</f>
        <v>3.29801377624023</v>
      </c>
      <c r="AR35" s="50">
        <f>VLOOKUP($A35,'ADR Raw Data'!$B$6:$BE$43,'ADR Raw Data'!AE$1,FALSE)</f>
        <v>4.3846983256014296</v>
      </c>
      <c r="AS35" s="40"/>
      <c r="AT35" s="51">
        <f>VLOOKUP($A35,'RevPAR Raw Data'!$B$6:$BE$43,'RevPAR Raw Data'!G$1,FALSE)</f>
        <v>45.684765909090899</v>
      </c>
      <c r="AU35" s="52">
        <f>VLOOKUP($A35,'RevPAR Raw Data'!$B$6:$BE$43,'RevPAR Raw Data'!H$1,FALSE)</f>
        <v>33.473867045454497</v>
      </c>
      <c r="AV35" s="52">
        <f>VLOOKUP($A35,'RevPAR Raw Data'!$B$6:$BE$43,'RevPAR Raw Data'!I$1,FALSE)</f>
        <v>52.930025000000001</v>
      </c>
      <c r="AW35" s="52">
        <f>VLOOKUP($A35,'RevPAR Raw Data'!$B$6:$BE$43,'RevPAR Raw Data'!J$1,FALSE)</f>
        <v>57.901295454545398</v>
      </c>
      <c r="AX35" s="52">
        <f>VLOOKUP($A35,'RevPAR Raw Data'!$B$6:$BE$43,'RevPAR Raw Data'!K$1,FALSE)</f>
        <v>51.424055681818103</v>
      </c>
      <c r="AY35" s="53">
        <f>VLOOKUP($A35,'RevPAR Raw Data'!$B$6:$BE$43,'RevPAR Raw Data'!L$1,FALSE)</f>
        <v>48.282801818181802</v>
      </c>
      <c r="AZ35" s="52">
        <f>VLOOKUP($A35,'RevPAR Raw Data'!$B$6:$BE$43,'RevPAR Raw Data'!N$1,FALSE)</f>
        <v>68.381935227272706</v>
      </c>
      <c r="BA35" s="52">
        <f>VLOOKUP($A35,'RevPAR Raw Data'!$B$6:$BE$43,'RevPAR Raw Data'!O$1,FALSE)</f>
        <v>71.8472647727272</v>
      </c>
      <c r="BB35" s="53">
        <f>VLOOKUP($A35,'RevPAR Raw Data'!$B$6:$BE$43,'RevPAR Raw Data'!P$1,FALSE)</f>
        <v>70.114599999999996</v>
      </c>
      <c r="BC35" s="54">
        <f>VLOOKUP($A35,'RevPAR Raw Data'!$B$6:$BE$43,'RevPAR Raw Data'!R$1,FALSE)</f>
        <v>54.520458441558397</v>
      </c>
      <c r="BE35" s="47">
        <f>VLOOKUP($A35,'RevPAR Raw Data'!$B$6:$BE$43,'RevPAR Raw Data'!T$1,FALSE)</f>
        <v>-4.50985535207115</v>
      </c>
      <c r="BF35" s="48">
        <f>VLOOKUP($A35,'RevPAR Raw Data'!$B$6:$BE$43,'RevPAR Raw Data'!U$1,FALSE)</f>
        <v>1.2323885613886201</v>
      </c>
      <c r="BG35" s="48">
        <f>VLOOKUP($A35,'RevPAR Raw Data'!$B$6:$BE$43,'RevPAR Raw Data'!V$1,FALSE)</f>
        <v>1.3324492711320799</v>
      </c>
      <c r="BH35" s="48">
        <f>VLOOKUP($A35,'RevPAR Raw Data'!$B$6:$BE$43,'RevPAR Raw Data'!W$1,FALSE)</f>
        <v>-1.4295961554333201</v>
      </c>
      <c r="BI35" s="48">
        <f>VLOOKUP($A35,'RevPAR Raw Data'!$B$6:$BE$43,'RevPAR Raw Data'!X$1,FALSE)</f>
        <v>-4.4311824200441903</v>
      </c>
      <c r="BJ35" s="49">
        <f>VLOOKUP($A35,'RevPAR Raw Data'!$B$6:$BE$43,'RevPAR Raw Data'!Y$1,FALSE)</f>
        <v>-1.74129750906221</v>
      </c>
      <c r="BK35" s="48">
        <f>VLOOKUP($A35,'RevPAR Raw Data'!$B$6:$BE$43,'RevPAR Raw Data'!AA$1,FALSE)</f>
        <v>6.0465618771616496</v>
      </c>
      <c r="BL35" s="48">
        <f>VLOOKUP($A35,'RevPAR Raw Data'!$B$6:$BE$43,'RevPAR Raw Data'!AB$1,FALSE)</f>
        <v>-1.1455169756257599</v>
      </c>
      <c r="BM35" s="49">
        <f>VLOOKUP($A35,'RevPAR Raw Data'!$B$6:$BE$43,'RevPAR Raw Data'!AC$1,FALSE)</f>
        <v>2.2356219986507102</v>
      </c>
      <c r="BN35" s="50">
        <f>VLOOKUP($A35,'RevPAR Raw Data'!$B$6:$BE$43,'RevPAR Raw Data'!AE$1,FALSE)</f>
        <v>-0.316514625030973</v>
      </c>
    </row>
    <row r="36" spans="1:66" x14ac:dyDescent="0.45">
      <c r="A36" s="63" t="s">
        <v>44</v>
      </c>
      <c r="B36" s="47">
        <f>VLOOKUP($A36,'Occupancy Raw Data'!$B$8:$BE$45,'Occupancy Raw Data'!G$3,FALSE)</f>
        <v>43.418332184700198</v>
      </c>
      <c r="C36" s="48">
        <f>VLOOKUP($A36,'Occupancy Raw Data'!$B$8:$BE$45,'Occupancy Raw Data'!H$3,FALSE)</f>
        <v>41.0406616126809</v>
      </c>
      <c r="D36" s="48">
        <f>VLOOKUP($A36,'Occupancy Raw Data'!$B$8:$BE$45,'Occupancy Raw Data'!I$3,FALSE)</f>
        <v>55.134390075809698</v>
      </c>
      <c r="E36" s="48">
        <f>VLOOKUP($A36,'Occupancy Raw Data'!$B$8:$BE$45,'Occupancy Raw Data'!J$3,FALSE)</f>
        <v>57.856650585802797</v>
      </c>
      <c r="F36" s="48">
        <f>VLOOKUP($A36,'Occupancy Raw Data'!$B$8:$BE$45,'Occupancy Raw Data'!K$3,FALSE)</f>
        <v>62.818745692625697</v>
      </c>
      <c r="G36" s="49">
        <f>VLOOKUP($A36,'Occupancy Raw Data'!$B$8:$BE$45,'Occupancy Raw Data'!L$3,FALSE)</f>
        <v>52.053756030323903</v>
      </c>
      <c r="H36" s="48">
        <f>VLOOKUP($A36,'Occupancy Raw Data'!$B$8:$BE$45,'Occupancy Raw Data'!N$3,FALSE)</f>
        <v>75.809786354238398</v>
      </c>
      <c r="I36" s="48">
        <f>VLOOKUP($A36,'Occupancy Raw Data'!$B$8:$BE$45,'Occupancy Raw Data'!O$3,FALSE)</f>
        <v>74.879393521709105</v>
      </c>
      <c r="J36" s="49">
        <f>VLOOKUP($A36,'Occupancy Raw Data'!$B$8:$BE$45,'Occupancy Raw Data'!P$3,FALSE)</f>
        <v>75.344589937973794</v>
      </c>
      <c r="K36" s="50">
        <f>VLOOKUP($A36,'Occupancy Raw Data'!$B$8:$BE$45,'Occupancy Raw Data'!R$3,FALSE)</f>
        <v>58.7082800039381</v>
      </c>
      <c r="M36" s="47">
        <f>VLOOKUP($A36,'Occupancy Raw Data'!$B$8:$BE$45,'Occupancy Raw Data'!T$3,FALSE)</f>
        <v>-13.7581073043626</v>
      </c>
      <c r="N36" s="48">
        <f>VLOOKUP($A36,'Occupancy Raw Data'!$B$8:$BE$45,'Occupancy Raw Data'!U$3,FALSE)</f>
        <v>-3.0008812740222899</v>
      </c>
      <c r="O36" s="48">
        <f>VLOOKUP($A36,'Occupancy Raw Data'!$B$8:$BE$45,'Occupancy Raw Data'!V$3,FALSE)</f>
        <v>-4.2002808748661504</v>
      </c>
      <c r="P36" s="48">
        <f>VLOOKUP($A36,'Occupancy Raw Data'!$B$8:$BE$45,'Occupancy Raw Data'!W$3,FALSE)</f>
        <v>-8.4646553743434794</v>
      </c>
      <c r="Q36" s="48">
        <f>VLOOKUP($A36,'Occupancy Raw Data'!$B$8:$BE$45,'Occupancy Raw Data'!X$3,FALSE)</f>
        <v>2.86525268696484</v>
      </c>
      <c r="R36" s="49">
        <f>VLOOKUP($A36,'Occupancy Raw Data'!$B$8:$BE$45,'Occupancy Raw Data'!Y$3,FALSE)</f>
        <v>-5.1784594925003997</v>
      </c>
      <c r="S36" s="48">
        <f>VLOOKUP($A36,'Occupancy Raw Data'!$B$8:$BE$45,'Occupancy Raw Data'!AA$3,FALSE)</f>
        <v>14.623764560631599</v>
      </c>
      <c r="T36" s="48">
        <f>VLOOKUP($A36,'Occupancy Raw Data'!$B$8:$BE$45,'Occupancy Raw Data'!AB$3,FALSE)</f>
        <v>13.6317327121698</v>
      </c>
      <c r="U36" s="49">
        <f>VLOOKUP($A36,'Occupancy Raw Data'!$B$8:$BE$45,'Occupancy Raw Data'!AC$3,FALSE)</f>
        <v>14.1286554296808</v>
      </c>
      <c r="V36" s="50">
        <f>VLOOKUP($A36,'Occupancy Raw Data'!$B$8:$BE$45,'Occupancy Raw Data'!AE$3,FALSE)</f>
        <v>1.0923813792471599</v>
      </c>
      <c r="X36" s="51">
        <f>VLOOKUP($A36,'ADR Raw Data'!$B$6:$BE$43,'ADR Raw Data'!G$1,FALSE)</f>
        <v>84.882454682539603</v>
      </c>
      <c r="Y36" s="52">
        <f>VLOOKUP($A36,'ADR Raw Data'!$B$6:$BE$43,'ADR Raw Data'!H$1,FALSE)</f>
        <v>80.321795549957997</v>
      </c>
      <c r="Z36" s="52">
        <f>VLOOKUP($A36,'ADR Raw Data'!$B$6:$BE$43,'ADR Raw Data'!I$1,FALSE)</f>
        <v>87.385517624999906</v>
      </c>
      <c r="AA36" s="52">
        <f>VLOOKUP($A36,'ADR Raw Data'!$B$6:$BE$43,'ADR Raw Data'!J$1,FALSE)</f>
        <v>90.208292138177399</v>
      </c>
      <c r="AB36" s="52">
        <f>VLOOKUP($A36,'ADR Raw Data'!$B$6:$BE$43,'ADR Raw Data'!K$1,FALSE)</f>
        <v>92.473993143170503</v>
      </c>
      <c r="AC36" s="53">
        <f>VLOOKUP($A36,'ADR Raw Data'!$B$6:$BE$43,'ADR Raw Data'!L$1,FALSE)</f>
        <v>87.709756600026395</v>
      </c>
      <c r="AD36" s="52">
        <f>VLOOKUP($A36,'ADR Raw Data'!$B$6:$BE$43,'ADR Raw Data'!N$1,FALSE)</f>
        <v>107.199155636363</v>
      </c>
      <c r="AE36" s="52">
        <f>VLOOKUP($A36,'ADR Raw Data'!$B$6:$BE$43,'ADR Raw Data'!O$1,FALSE)</f>
        <v>108.458873538886</v>
      </c>
      <c r="AF36" s="53">
        <f>VLOOKUP($A36,'ADR Raw Data'!$B$6:$BE$43,'ADR Raw Data'!P$1,FALSE)</f>
        <v>107.82512568030999</v>
      </c>
      <c r="AG36" s="54">
        <f>VLOOKUP($A36,'ADR Raw Data'!$B$6:$BE$43,'ADR Raw Data'!R$1,FALSE)</f>
        <v>95.085616820392403</v>
      </c>
      <c r="AI36" s="47">
        <f>VLOOKUP($A36,'ADR Raw Data'!$B$6:$BE$43,'ADR Raw Data'!T$1,FALSE)</f>
        <v>2.69263682816799</v>
      </c>
      <c r="AJ36" s="48">
        <f>VLOOKUP($A36,'ADR Raw Data'!$B$6:$BE$43,'ADR Raw Data'!U$1,FALSE)</f>
        <v>0.120120096180981</v>
      </c>
      <c r="AK36" s="48">
        <f>VLOOKUP($A36,'ADR Raw Data'!$B$6:$BE$43,'ADR Raw Data'!V$1,FALSE)</f>
        <v>0.28661331141397201</v>
      </c>
      <c r="AL36" s="48">
        <f>VLOOKUP($A36,'ADR Raw Data'!$B$6:$BE$43,'ADR Raw Data'!W$1,FALSE)</f>
        <v>1.52326139307095</v>
      </c>
      <c r="AM36" s="48">
        <f>VLOOKUP($A36,'ADR Raw Data'!$B$6:$BE$43,'ADR Raw Data'!X$1,FALSE)</f>
        <v>5.6801230663559901</v>
      </c>
      <c r="AN36" s="49">
        <f>VLOOKUP($A36,'ADR Raw Data'!$B$6:$BE$43,'ADR Raw Data'!Y$1,FALSE)</f>
        <v>2.31315939156744</v>
      </c>
      <c r="AO36" s="48">
        <f>VLOOKUP($A36,'ADR Raw Data'!$B$6:$BE$43,'ADR Raw Data'!AA$1,FALSE)</f>
        <v>15.480422422842899</v>
      </c>
      <c r="AP36" s="48">
        <f>VLOOKUP($A36,'ADR Raw Data'!$B$6:$BE$43,'ADR Raw Data'!AB$1,FALSE)</f>
        <v>13.845412017716701</v>
      </c>
      <c r="AQ36" s="49">
        <f>VLOOKUP($A36,'ADR Raw Data'!$B$6:$BE$43,'ADR Raw Data'!AC$1,FALSE)</f>
        <v>14.650897462245</v>
      </c>
      <c r="AR36" s="50">
        <f>VLOOKUP($A36,'ADR Raw Data'!$B$6:$BE$43,'ADR Raw Data'!AE$1,FALSE)</f>
        <v>7.5276942121518102</v>
      </c>
      <c r="AS36" s="40"/>
      <c r="AT36" s="51">
        <f>VLOOKUP($A36,'RevPAR Raw Data'!$B$6:$BE$43,'RevPAR Raw Data'!G$1,FALSE)</f>
        <v>36.854546140592603</v>
      </c>
      <c r="AU36" s="52">
        <f>VLOOKUP($A36,'RevPAR Raw Data'!$B$6:$BE$43,'RevPAR Raw Data'!H$1,FALSE)</f>
        <v>32.964596312887601</v>
      </c>
      <c r="AV36" s="52">
        <f>VLOOKUP($A36,'RevPAR Raw Data'!$B$6:$BE$43,'RevPAR Raw Data'!I$1,FALSE)</f>
        <v>48.179472157132999</v>
      </c>
      <c r="AW36" s="52">
        <f>VLOOKUP($A36,'RevPAR Raw Data'!$B$6:$BE$43,'RevPAR Raw Data'!J$1,FALSE)</f>
        <v>52.191496381805599</v>
      </c>
      <c r="AX36" s="52">
        <f>VLOOKUP($A36,'RevPAR Raw Data'!$B$6:$BE$43,'RevPAR Raw Data'!K$1,FALSE)</f>
        <v>58.091002584424501</v>
      </c>
      <c r="AY36" s="53">
        <f>VLOOKUP($A36,'RevPAR Raw Data'!$B$6:$BE$43,'RevPAR Raw Data'!L$1,FALSE)</f>
        <v>45.656222715368699</v>
      </c>
      <c r="AZ36" s="52">
        <f>VLOOKUP($A36,'RevPAR Raw Data'!$B$6:$BE$43,'RevPAR Raw Data'!N$1,FALSE)</f>
        <v>81.267450861474799</v>
      </c>
      <c r="BA36" s="52">
        <f>VLOOKUP($A36,'RevPAR Raw Data'!$B$6:$BE$43,'RevPAR Raw Data'!O$1,FALSE)</f>
        <v>81.2133467263955</v>
      </c>
      <c r="BB36" s="53">
        <f>VLOOKUP($A36,'RevPAR Raw Data'!$B$6:$BE$43,'RevPAR Raw Data'!P$1,FALSE)</f>
        <v>81.240398793935199</v>
      </c>
      <c r="BC36" s="54">
        <f>VLOOKUP($A36,'RevPAR Raw Data'!$B$6:$BE$43,'RevPAR Raw Data'!R$1,FALSE)</f>
        <v>55.823130166387699</v>
      </c>
      <c r="BE36" s="47">
        <f>VLOOKUP($A36,'RevPAR Raw Data'!$B$6:$BE$43,'RevPAR Raw Data'!T$1,FALSE)</f>
        <v>-11.435926340330701</v>
      </c>
      <c r="BF36" s="48">
        <f>VLOOKUP($A36,'RevPAR Raw Data'!$B$6:$BE$43,'RevPAR Raw Data'!U$1,FALSE)</f>
        <v>-2.8843658393139502</v>
      </c>
      <c r="BG36" s="48">
        <f>VLOOKUP($A36,'RevPAR Raw Data'!$B$6:$BE$43,'RevPAR Raw Data'!V$1,FALSE)</f>
        <v>-3.9257061275563201</v>
      </c>
      <c r="BH36" s="48">
        <f>VLOOKUP($A36,'RevPAR Raw Data'!$B$6:$BE$43,'RevPAR Raw Data'!W$1,FALSE)</f>
        <v>-7.0703328086464099</v>
      </c>
      <c r="BI36" s="48">
        <f>VLOOKUP($A36,'RevPAR Raw Data'!$B$6:$BE$43,'RevPAR Raw Data'!X$1,FALSE)</f>
        <v>8.7081256321025204</v>
      </c>
      <c r="BJ36" s="49">
        <f>VLOOKUP($A36,'RevPAR Raw Data'!$B$6:$BE$43,'RevPAR Raw Data'!Y$1,FALSE)</f>
        <v>-2.9850861230222501</v>
      </c>
      <c r="BK36" s="48">
        <f>VLOOKUP($A36,'RevPAR Raw Data'!$B$6:$BE$43,'RevPAR Raw Data'!AA$1,FALSE)</f>
        <v>32.368007511582398</v>
      </c>
      <c r="BL36" s="48">
        <f>VLOOKUP($A36,'RevPAR Raw Data'!$B$6:$BE$43,'RevPAR Raw Data'!AB$1,FALSE)</f>
        <v>29.3645142890404</v>
      </c>
      <c r="BM36" s="49">
        <f>VLOOKUP($A36,'RevPAR Raw Data'!$B$6:$BE$43,'RevPAR Raw Data'!AC$1,FALSE)</f>
        <v>30.849527711722299</v>
      </c>
      <c r="BN36" s="50">
        <f>VLOOKUP($A36,'RevPAR Raw Data'!$B$6:$BE$43,'RevPAR Raw Data'!AE$1,FALSE)</f>
        <v>8.7023067212592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50.498995197384097</v>
      </c>
      <c r="C39" s="48">
        <f>VLOOKUP($A39,'Occupancy Raw Data'!$B$8:$BE$45,'Occupancy Raw Data'!H$3,FALSE)</f>
        <v>38.9795292755202</v>
      </c>
      <c r="D39" s="48">
        <f>VLOOKUP($A39,'Occupancy Raw Data'!$B$8:$BE$45,'Occupancy Raw Data'!I$3,FALSE)</f>
        <v>54.991655029122199</v>
      </c>
      <c r="E39" s="48">
        <f>VLOOKUP($A39,'Occupancy Raw Data'!$B$8:$BE$45,'Occupancy Raw Data'!J$3,FALSE)</f>
        <v>60.860383528049297</v>
      </c>
      <c r="F39" s="48">
        <f>VLOOKUP($A39,'Occupancy Raw Data'!$B$8:$BE$45,'Occupancy Raw Data'!K$3,FALSE)</f>
        <v>63.169726489321803</v>
      </c>
      <c r="G39" s="49">
        <f>VLOOKUP($A39,'Occupancy Raw Data'!$B$8:$BE$45,'Occupancy Raw Data'!L$3,FALSE)</f>
        <v>53.700057903879497</v>
      </c>
      <c r="H39" s="48">
        <f>VLOOKUP($A39,'Occupancy Raw Data'!$B$8:$BE$45,'Occupancy Raw Data'!N$3,FALSE)</f>
        <v>70.247624237882704</v>
      </c>
      <c r="I39" s="48">
        <f>VLOOKUP($A39,'Occupancy Raw Data'!$B$8:$BE$45,'Occupancy Raw Data'!O$3,FALSE)</f>
        <v>71.255832964337998</v>
      </c>
      <c r="J39" s="49">
        <f>VLOOKUP($A39,'Occupancy Raw Data'!$B$8:$BE$45,'Occupancy Raw Data'!P$3,FALSE)</f>
        <v>70.751728601110301</v>
      </c>
      <c r="K39" s="50">
        <f>VLOOKUP($A39,'Occupancy Raw Data'!$B$8:$BE$45,'Occupancy Raw Data'!R$3,FALSE)</f>
        <v>58.571963817373998</v>
      </c>
      <c r="M39" s="47">
        <f>VLOOKUP($A39,'Occupancy Raw Data'!$B$8:$BE$45,'Occupancy Raw Data'!T$3,FALSE)</f>
        <v>-7.3226892371234902</v>
      </c>
      <c r="N39" s="48">
        <f>VLOOKUP($A39,'Occupancy Raw Data'!$B$8:$BE$45,'Occupancy Raw Data'!U$3,FALSE)</f>
        <v>0.72060439421614397</v>
      </c>
      <c r="O39" s="48">
        <f>VLOOKUP($A39,'Occupancy Raw Data'!$B$8:$BE$45,'Occupancy Raw Data'!V$3,FALSE)</f>
        <v>-2.4058852663504798E-2</v>
      </c>
      <c r="P39" s="48">
        <f>VLOOKUP($A39,'Occupancy Raw Data'!$B$8:$BE$45,'Occupancy Raw Data'!W$3,FALSE)</f>
        <v>-1.1170050149072199E-3</v>
      </c>
      <c r="Q39" s="48">
        <f>VLOOKUP($A39,'Occupancy Raw Data'!$B$8:$BE$45,'Occupancy Raw Data'!X$3,FALSE)</f>
        <v>2.79679911119631</v>
      </c>
      <c r="R39" s="49">
        <f>VLOOKUP($A39,'Occupancy Raw Data'!$B$8:$BE$45,'Occupancy Raw Data'!Y$3,FALSE)</f>
        <v>-0.74173256764680995</v>
      </c>
      <c r="S39" s="48">
        <f>VLOOKUP($A39,'Occupancy Raw Data'!$B$8:$BE$45,'Occupancy Raw Data'!AA$3,FALSE)</f>
        <v>3.4154646873059602</v>
      </c>
      <c r="T39" s="48">
        <f>VLOOKUP($A39,'Occupancy Raw Data'!$B$8:$BE$45,'Occupancy Raw Data'!AB$3,FALSE)</f>
        <v>0.12882611120097001</v>
      </c>
      <c r="U39" s="49">
        <f>VLOOKUP($A39,'Occupancy Raw Data'!$B$8:$BE$45,'Occupancy Raw Data'!AC$3,FALSE)</f>
        <v>1.7339064396710899</v>
      </c>
      <c r="V39" s="50">
        <f>VLOOKUP($A39,'Occupancy Raw Data'!$B$8:$BE$45,'Occupancy Raw Data'!AE$3,FALSE)</f>
        <v>9.8946683375137304E-2</v>
      </c>
      <c r="X39" s="51">
        <f>VLOOKUP($A39,'ADR Raw Data'!$B$6:$BE$43,'ADR Raw Data'!G$1,FALSE)</f>
        <v>111.24299069202701</v>
      </c>
      <c r="Y39" s="52">
        <f>VLOOKUP($A39,'ADR Raw Data'!$B$6:$BE$43,'ADR Raw Data'!H$1,FALSE)</f>
        <v>95.352846032855595</v>
      </c>
      <c r="Z39" s="52">
        <f>VLOOKUP($A39,'ADR Raw Data'!$B$6:$BE$43,'ADR Raw Data'!I$1,FALSE)</f>
        <v>105.417246825642</v>
      </c>
      <c r="AA39" s="52">
        <f>VLOOKUP($A39,'ADR Raw Data'!$B$6:$BE$43,'ADR Raw Data'!J$1,FALSE)</f>
        <v>110.941486456234</v>
      </c>
      <c r="AB39" s="52">
        <f>VLOOKUP($A39,'ADR Raw Data'!$B$6:$BE$43,'ADR Raw Data'!K$1,FALSE)</f>
        <v>116.160449153456</v>
      </c>
      <c r="AC39" s="53">
        <f>VLOOKUP($A39,'ADR Raw Data'!$B$6:$BE$43,'ADR Raw Data'!L$1,FALSE)</f>
        <v>108.83154892235</v>
      </c>
      <c r="AD39" s="52">
        <f>VLOOKUP($A39,'ADR Raw Data'!$B$6:$BE$43,'ADR Raw Data'!N$1,FALSE)</f>
        <v>142.57467562063599</v>
      </c>
      <c r="AE39" s="52">
        <f>VLOOKUP($A39,'ADR Raw Data'!$B$6:$BE$43,'ADR Raw Data'!O$1,FALSE)</f>
        <v>143.53071462715101</v>
      </c>
      <c r="AF39" s="53">
        <f>VLOOKUP($A39,'ADR Raw Data'!$B$6:$BE$43,'ADR Raw Data'!P$1,FALSE)</f>
        <v>143.056101001347</v>
      </c>
      <c r="AG39" s="54">
        <f>VLOOKUP($A39,'ADR Raw Data'!$B$6:$BE$43,'ADR Raw Data'!R$1,FALSE)</f>
        <v>120.643373763219</v>
      </c>
      <c r="AI39" s="47">
        <f>VLOOKUP($A39,'ADR Raw Data'!$B$6:$BE$43,'ADR Raw Data'!T$1,FALSE)</f>
        <v>0.78636198411888603</v>
      </c>
      <c r="AJ39" s="48">
        <f>VLOOKUP($A39,'ADR Raw Data'!$B$6:$BE$43,'ADR Raw Data'!U$1,FALSE)</f>
        <v>3.74726411686725</v>
      </c>
      <c r="AK39" s="48">
        <f>VLOOKUP($A39,'ADR Raw Data'!$B$6:$BE$43,'ADR Raw Data'!V$1,FALSE)</f>
        <v>3.2267430694652401</v>
      </c>
      <c r="AL39" s="48">
        <f>VLOOKUP($A39,'ADR Raw Data'!$B$6:$BE$43,'ADR Raw Data'!W$1,FALSE)</f>
        <v>5.6986579504396202</v>
      </c>
      <c r="AM39" s="48">
        <f>VLOOKUP($A39,'ADR Raw Data'!$B$6:$BE$43,'ADR Raw Data'!X$1,FALSE)</f>
        <v>5.4710026705015098</v>
      </c>
      <c r="AN39" s="49">
        <f>VLOOKUP($A39,'ADR Raw Data'!$B$6:$BE$43,'ADR Raw Data'!Y$1,FALSE)</f>
        <v>3.8646088290748501</v>
      </c>
      <c r="AO39" s="48">
        <f>VLOOKUP($A39,'ADR Raw Data'!$B$6:$BE$43,'ADR Raw Data'!AA$1,FALSE)</f>
        <v>6.5750712090805896</v>
      </c>
      <c r="AP39" s="48">
        <f>VLOOKUP($A39,'ADR Raw Data'!$B$6:$BE$43,'ADR Raw Data'!AB$1,FALSE)</f>
        <v>3.5612037629259099</v>
      </c>
      <c r="AQ39" s="49">
        <f>VLOOKUP($A39,'ADR Raw Data'!$B$6:$BE$43,'ADR Raw Data'!AC$1,FALSE)</f>
        <v>5.00078578004418</v>
      </c>
      <c r="AR39" s="50">
        <f>VLOOKUP($A39,'ADR Raw Data'!$B$6:$BE$43,'ADR Raw Data'!AE$1,FALSE)</f>
        <v>4.4842605969814198</v>
      </c>
      <c r="AS39" s="40"/>
      <c r="AT39" s="51">
        <f>VLOOKUP($A39,'RevPAR Raw Data'!$B$6:$BE$43,'RevPAR Raw Data'!G$1,FALSE)</f>
        <v>56.176592526993403</v>
      </c>
      <c r="AU39" s="52">
        <f>VLOOKUP($A39,'RevPAR Raw Data'!$B$6:$BE$43,'RevPAR Raw Data'!H$1,FALSE)</f>
        <v>37.168090534418702</v>
      </c>
      <c r="AV39" s="52">
        <f>VLOOKUP($A39,'RevPAR Raw Data'!$B$6:$BE$43,'RevPAR Raw Data'!I$1,FALSE)</f>
        <v>57.970688715555703</v>
      </c>
      <c r="AW39" s="52">
        <f>VLOOKUP($A39,'RevPAR Raw Data'!$B$6:$BE$43,'RevPAR Raw Data'!J$1,FALSE)</f>
        <v>67.519414148983202</v>
      </c>
      <c r="AX39" s="52">
        <f>VLOOKUP($A39,'RevPAR Raw Data'!$B$6:$BE$43,'RevPAR Raw Data'!K$1,FALSE)</f>
        <v>73.378238019006005</v>
      </c>
      <c r="AY39" s="53">
        <f>VLOOKUP($A39,'RevPAR Raw Data'!$B$6:$BE$43,'RevPAR Raw Data'!L$1,FALSE)</f>
        <v>58.442604788991403</v>
      </c>
      <c r="AZ39" s="52">
        <f>VLOOKUP($A39,'RevPAR Raw Data'!$B$6:$BE$43,'RevPAR Raw Data'!N$1,FALSE)</f>
        <v>100.155322388364</v>
      </c>
      <c r="BA39" s="52">
        <f>VLOOKUP($A39,'RevPAR Raw Data'!$B$6:$BE$43,'RevPAR Raw Data'!O$1,FALSE)</f>
        <v>102.274006267243</v>
      </c>
      <c r="BB39" s="53">
        <f>VLOOKUP($A39,'RevPAR Raw Data'!$B$6:$BE$43,'RevPAR Raw Data'!P$1,FALSE)</f>
        <v>101.214664327804</v>
      </c>
      <c r="BC39" s="54">
        <f>VLOOKUP($A39,'RevPAR Raw Data'!$B$6:$BE$43,'RevPAR Raw Data'!R$1,FALSE)</f>
        <v>70.663193228652204</v>
      </c>
      <c r="BE39" s="47">
        <f>VLOOKUP($A39,'RevPAR Raw Data'!$B$6:$BE$43,'RevPAR Raw Data'!T$1,FALSE)</f>
        <v>-6.59391009738051</v>
      </c>
      <c r="BF39" s="48">
        <f>VLOOKUP($A39,'RevPAR Raw Data'!$B$6:$BE$43,'RevPAR Raw Data'!U$1,FALSE)</f>
        <v>4.4948714609724201</v>
      </c>
      <c r="BG39" s="48">
        <f>VLOOKUP($A39,'RevPAR Raw Data'!$B$6:$BE$43,'RevPAR Raw Data'!V$1,FALSE)</f>
        <v>3.2019078994408301</v>
      </c>
      <c r="BH39" s="48">
        <f>VLOOKUP($A39,'RevPAR Raw Data'!$B$6:$BE$43,'RevPAR Raw Data'!W$1,FALSE)</f>
        <v>5.6974772911296299</v>
      </c>
      <c r="BI39" s="48">
        <f>VLOOKUP($A39,'RevPAR Raw Data'!$B$6:$BE$43,'RevPAR Raw Data'!X$1,FALSE)</f>
        <v>8.4208147357599294</v>
      </c>
      <c r="BJ39" s="49">
        <f>VLOOKUP($A39,'RevPAR Raw Data'!$B$6:$BE$43,'RevPAR Raw Data'!Y$1,FALSE)</f>
        <v>3.0942111991306298</v>
      </c>
      <c r="BK39" s="48">
        <f>VLOOKUP($A39,'RevPAR Raw Data'!$B$6:$BE$43,'RevPAR Raw Data'!AA$1,FALSE)</f>
        <v>10.2151051316979</v>
      </c>
      <c r="BL39" s="48">
        <f>VLOOKUP($A39,'RevPAR Raw Data'!$B$6:$BE$43,'RevPAR Raw Data'!AB$1,FALSE)</f>
        <v>3.6946176344466002</v>
      </c>
      <c r="BM39" s="49">
        <f>VLOOKUP($A39,'RevPAR Raw Data'!$B$6:$BE$43,'RevPAR Raw Data'!AC$1,FALSE)</f>
        <v>6.8214011663896201</v>
      </c>
      <c r="BN39" s="50">
        <f>VLOOKUP($A39,'RevPAR Raw Data'!$B$6:$BE$43,'RevPAR Raw Data'!AE$1,FALSE)</f>
        <v>4.5876443074911704</v>
      </c>
    </row>
    <row r="40" spans="1:66" x14ac:dyDescent="0.45">
      <c r="A40" s="63" t="s">
        <v>78</v>
      </c>
      <c r="B40" s="47">
        <f>VLOOKUP($A40,'Occupancy Raw Data'!$B$8:$BE$45,'Occupancy Raw Data'!G$3,FALSE)</f>
        <v>66.295264623955404</v>
      </c>
      <c r="C40" s="48">
        <f>VLOOKUP($A40,'Occupancy Raw Data'!$B$8:$BE$45,'Occupancy Raw Data'!H$3,FALSE)</f>
        <v>42.246982358402903</v>
      </c>
      <c r="D40" s="48">
        <f>VLOOKUP($A40,'Occupancy Raw Data'!$B$8:$BE$45,'Occupancy Raw Data'!I$3,FALSE)</f>
        <v>61.002785515320298</v>
      </c>
      <c r="E40" s="48">
        <f>VLOOKUP($A40,'Occupancy Raw Data'!$B$8:$BE$45,'Occupancy Raw Data'!J$3,FALSE)</f>
        <v>67.595171773444704</v>
      </c>
      <c r="F40" s="48">
        <f>VLOOKUP($A40,'Occupancy Raw Data'!$B$8:$BE$45,'Occupancy Raw Data'!K$3,FALSE)</f>
        <v>67.502321262766898</v>
      </c>
      <c r="G40" s="49">
        <f>VLOOKUP($A40,'Occupancy Raw Data'!$B$8:$BE$45,'Occupancy Raw Data'!L$3,FALSE)</f>
        <v>60.928505106777997</v>
      </c>
      <c r="H40" s="48">
        <f>VLOOKUP($A40,'Occupancy Raw Data'!$B$8:$BE$45,'Occupancy Raw Data'!N$3,FALSE)</f>
        <v>68.430826369545002</v>
      </c>
      <c r="I40" s="48">
        <f>VLOOKUP($A40,'Occupancy Raw Data'!$B$8:$BE$45,'Occupancy Raw Data'!O$3,FALSE)</f>
        <v>70.5663881151346</v>
      </c>
      <c r="J40" s="49">
        <f>VLOOKUP($A40,'Occupancy Raw Data'!$B$8:$BE$45,'Occupancy Raw Data'!P$3,FALSE)</f>
        <v>69.498607242339801</v>
      </c>
      <c r="K40" s="50">
        <f>VLOOKUP($A40,'Occupancy Raw Data'!$B$8:$BE$45,'Occupancy Raw Data'!R$3,FALSE)</f>
        <v>63.377105716938502</v>
      </c>
      <c r="M40" s="47">
        <f>VLOOKUP($A40,'Occupancy Raw Data'!$B$8:$BE$45,'Occupancy Raw Data'!T$3,FALSE)</f>
        <v>7.0464767616191901</v>
      </c>
      <c r="N40" s="48">
        <f>VLOOKUP($A40,'Occupancy Raw Data'!$B$8:$BE$45,'Occupancy Raw Data'!U$3,FALSE)</f>
        <v>-3.8054968287526401</v>
      </c>
      <c r="O40" s="48">
        <f>VLOOKUP($A40,'Occupancy Raw Data'!$B$8:$BE$45,'Occupancy Raw Data'!V$3,FALSE)</f>
        <v>1.07692307692307</v>
      </c>
      <c r="P40" s="48">
        <f>VLOOKUP($A40,'Occupancy Raw Data'!$B$8:$BE$45,'Occupancy Raw Data'!W$3,FALSE)</f>
        <v>0.27548209366391102</v>
      </c>
      <c r="Q40" s="48">
        <f>VLOOKUP($A40,'Occupancy Raw Data'!$B$8:$BE$45,'Occupancy Raw Data'!X$3,FALSE)</f>
        <v>5.2098408104196796</v>
      </c>
      <c r="R40" s="49">
        <f>VLOOKUP($A40,'Occupancy Raw Data'!$B$8:$BE$45,'Occupancy Raw Data'!Y$3,FALSE)</f>
        <v>2.3074524477704998</v>
      </c>
      <c r="S40" s="48">
        <f>VLOOKUP($A40,'Occupancy Raw Data'!$B$8:$BE$45,'Occupancy Raw Data'!AA$3,FALSE)</f>
        <v>1.9363762102351301</v>
      </c>
      <c r="T40" s="48">
        <f>VLOOKUP($A40,'Occupancy Raw Data'!$B$8:$BE$45,'Occupancy Raw Data'!AB$3,FALSE)</f>
        <v>-6.6339066339066299</v>
      </c>
      <c r="U40" s="49">
        <f>VLOOKUP($A40,'Occupancy Raw Data'!$B$8:$BE$45,'Occupancy Raw Data'!AC$3,FALSE)</f>
        <v>-2.6024723487312902</v>
      </c>
      <c r="V40" s="50">
        <f>VLOOKUP($A40,'Occupancy Raw Data'!$B$8:$BE$45,'Occupancy Raw Data'!AE$3,FALSE)</f>
        <v>0.71669477234401302</v>
      </c>
      <c r="X40" s="51">
        <f>VLOOKUP($A40,'ADR Raw Data'!$B$6:$BE$43,'ADR Raw Data'!G$1,FALSE)</f>
        <v>141.540084033613</v>
      </c>
      <c r="Y40" s="52">
        <f>VLOOKUP($A40,'ADR Raw Data'!$B$6:$BE$43,'ADR Raw Data'!H$1,FALSE)</f>
        <v>105.326527472527</v>
      </c>
      <c r="Z40" s="52">
        <f>VLOOKUP($A40,'ADR Raw Data'!$B$6:$BE$43,'ADR Raw Data'!I$1,FALSE)</f>
        <v>102.20091324200899</v>
      </c>
      <c r="AA40" s="52">
        <f>VLOOKUP($A40,'ADR Raw Data'!$B$6:$BE$43,'ADR Raw Data'!J$1,FALSE)</f>
        <v>116.259615384615</v>
      </c>
      <c r="AB40" s="52">
        <f>VLOOKUP($A40,'ADR Raw Data'!$B$6:$BE$43,'ADR Raw Data'!K$1,FALSE)</f>
        <v>118.207661623108</v>
      </c>
      <c r="AC40" s="53">
        <f>VLOOKUP($A40,'ADR Raw Data'!$B$6:$BE$43,'ADR Raw Data'!L$1,FALSE)</f>
        <v>117.861371533069</v>
      </c>
      <c r="AD40" s="52">
        <f>VLOOKUP($A40,'ADR Raw Data'!$B$6:$BE$43,'ADR Raw Data'!N$1,FALSE)</f>
        <v>144.81531886024399</v>
      </c>
      <c r="AE40" s="52">
        <f>VLOOKUP($A40,'ADR Raw Data'!$B$6:$BE$43,'ADR Raw Data'!O$1,FALSE)</f>
        <v>150.857513157894</v>
      </c>
      <c r="AF40" s="53">
        <f>VLOOKUP($A40,'ADR Raw Data'!$B$6:$BE$43,'ADR Raw Data'!P$1,FALSE)</f>
        <v>147.88283233132901</v>
      </c>
      <c r="AG40" s="54">
        <f>VLOOKUP($A40,'ADR Raw Data'!$B$6:$BE$43,'ADR Raw Data'!R$1,FALSE)</f>
        <v>127.26742570112999</v>
      </c>
      <c r="AI40" s="47">
        <f>VLOOKUP($A40,'ADR Raw Data'!$B$6:$BE$43,'ADR Raw Data'!T$1,FALSE)</f>
        <v>-0.99082751331600805</v>
      </c>
      <c r="AJ40" s="48">
        <f>VLOOKUP($A40,'ADR Raw Data'!$B$6:$BE$43,'ADR Raw Data'!U$1,FALSE)</f>
        <v>-9.0014367877087107</v>
      </c>
      <c r="AK40" s="48">
        <f>VLOOKUP($A40,'ADR Raw Data'!$B$6:$BE$43,'ADR Raw Data'!V$1,FALSE)</f>
        <v>-7.5897276427968796</v>
      </c>
      <c r="AL40" s="48">
        <f>VLOOKUP($A40,'ADR Raw Data'!$B$6:$BE$43,'ADR Raw Data'!W$1,FALSE)</f>
        <v>4.5772167201057199</v>
      </c>
      <c r="AM40" s="48">
        <f>VLOOKUP($A40,'ADR Raw Data'!$B$6:$BE$43,'ADR Raw Data'!X$1,FALSE)</f>
        <v>1.7352140156477101</v>
      </c>
      <c r="AN40" s="49">
        <f>VLOOKUP($A40,'ADR Raw Data'!$B$6:$BE$43,'ADR Raw Data'!Y$1,FALSE)</f>
        <v>-1.3063739642625101</v>
      </c>
      <c r="AO40" s="48">
        <f>VLOOKUP($A40,'ADR Raw Data'!$B$6:$BE$43,'ADR Raw Data'!AA$1,FALSE)</f>
        <v>2.0588951807109801</v>
      </c>
      <c r="AP40" s="48">
        <f>VLOOKUP($A40,'ADR Raw Data'!$B$6:$BE$43,'ADR Raw Data'!AB$1,FALSE)</f>
        <v>2.7918273740116901</v>
      </c>
      <c r="AQ40" s="49">
        <f>VLOOKUP($A40,'ADR Raw Data'!$B$6:$BE$43,'ADR Raw Data'!AC$1,FALSE)</f>
        <v>2.3615284563424601</v>
      </c>
      <c r="AR40" s="50">
        <f>VLOOKUP($A40,'ADR Raw Data'!$B$6:$BE$43,'ADR Raw Data'!AE$1,FALSE)</f>
        <v>-0.21156608045845901</v>
      </c>
      <c r="AS40" s="40"/>
      <c r="AT40" s="51">
        <f>VLOOKUP($A40,'RevPAR Raw Data'!$B$6:$BE$43,'RevPAR Raw Data'!G$1,FALSE)</f>
        <v>93.834373259052896</v>
      </c>
      <c r="AU40" s="52">
        <f>VLOOKUP($A40,'RevPAR Raw Data'!$B$6:$BE$43,'RevPAR Raw Data'!H$1,FALSE)</f>
        <v>44.497279480037101</v>
      </c>
      <c r="AV40" s="52">
        <f>VLOOKUP($A40,'RevPAR Raw Data'!$B$6:$BE$43,'RevPAR Raw Data'!I$1,FALSE)</f>
        <v>62.345403899721397</v>
      </c>
      <c r="AW40" s="52">
        <f>VLOOKUP($A40,'RevPAR Raw Data'!$B$6:$BE$43,'RevPAR Raw Data'!J$1,FALSE)</f>
        <v>78.585886722376898</v>
      </c>
      <c r="AX40" s="52">
        <f>VLOOKUP($A40,'RevPAR Raw Data'!$B$6:$BE$43,'RevPAR Raw Data'!K$1,FALSE)</f>
        <v>79.7929155060352</v>
      </c>
      <c r="AY40" s="53">
        <f>VLOOKUP($A40,'RevPAR Raw Data'!$B$6:$BE$43,'RevPAR Raw Data'!L$1,FALSE)</f>
        <v>71.811171773444698</v>
      </c>
      <c r="AZ40" s="52">
        <f>VLOOKUP($A40,'RevPAR Raw Data'!$B$6:$BE$43,'RevPAR Raw Data'!N$1,FALSE)</f>
        <v>99.098319405756698</v>
      </c>
      <c r="BA40" s="52">
        <f>VLOOKUP($A40,'RevPAR Raw Data'!$B$6:$BE$43,'RevPAR Raw Data'!O$1,FALSE)</f>
        <v>106.45469823584</v>
      </c>
      <c r="BB40" s="53">
        <f>VLOOKUP($A40,'RevPAR Raw Data'!$B$6:$BE$43,'RevPAR Raw Data'!P$1,FALSE)</f>
        <v>102.776508820798</v>
      </c>
      <c r="BC40" s="54">
        <f>VLOOKUP($A40,'RevPAR Raw Data'!$B$6:$BE$43,'RevPAR Raw Data'!R$1,FALSE)</f>
        <v>80.658410929831504</v>
      </c>
      <c r="BE40" s="47">
        <f>VLOOKUP($A40,'RevPAR Raw Data'!$B$6:$BE$43,'RevPAR Raw Data'!T$1,FALSE)</f>
        <v>5.9858308178296298</v>
      </c>
      <c r="BF40" s="48">
        <f>VLOOKUP($A40,'RevPAR Raw Data'!$B$6:$BE$43,'RevPAR Raw Data'!U$1,FALSE)</f>
        <v>-12.464384224962901</v>
      </c>
      <c r="BG40" s="48">
        <f>VLOOKUP($A40,'RevPAR Raw Data'!$B$6:$BE$43,'RevPAR Raw Data'!V$1,FALSE)</f>
        <v>-6.5945400943347003</v>
      </c>
      <c r="BH40" s="48">
        <f>VLOOKUP($A40,'RevPAR Raw Data'!$B$6:$BE$43,'RevPAR Raw Data'!W$1,FALSE)</f>
        <v>4.8653082262217104</v>
      </c>
      <c r="BI40" s="48">
        <f>VLOOKUP($A40,'RevPAR Raw Data'!$B$6:$BE$43,'RevPAR Raw Data'!X$1,FALSE)</f>
        <v>7.0354567140027298</v>
      </c>
      <c r="BJ40" s="49">
        <f>VLOOKUP($A40,'RevPAR Raw Data'!$B$6:$BE$43,'RevPAR Raw Data'!Y$1,FALSE)</f>
        <v>0.97093452549257597</v>
      </c>
      <c r="BK40" s="48">
        <f>VLOOKUP($A40,'RevPAR Raw Data'!$B$6:$BE$43,'RevPAR Raw Data'!AA$1,FALSE)</f>
        <v>4.0351393474190802</v>
      </c>
      <c r="BL40" s="48">
        <f>VLOOKUP($A40,'RevPAR Raw Data'!$B$6:$BE$43,'RevPAR Raw Data'!AB$1,FALSE)</f>
        <v>-4.02728648126672</v>
      </c>
      <c r="BM40" s="49">
        <f>VLOOKUP($A40,'RevPAR Raw Data'!$B$6:$BE$43,'RevPAR Raw Data'!AC$1,FALSE)</f>
        <v>-0.30240201747256601</v>
      </c>
      <c r="BN40" s="50">
        <f>VLOOKUP($A40,'RevPAR Raw Data'!$B$6:$BE$43,'RevPAR Raw Data'!AE$1,FALSE)</f>
        <v>0.50361240884685399</v>
      </c>
    </row>
    <row r="41" spans="1:66" x14ac:dyDescent="0.45">
      <c r="A41" s="63" t="s">
        <v>79</v>
      </c>
      <c r="B41" s="47">
        <f>VLOOKUP($A41,'Occupancy Raw Data'!$B$8:$BE$45,'Occupancy Raw Data'!G$3,FALSE)</f>
        <v>63.548163548163501</v>
      </c>
      <c r="C41" s="48">
        <f>VLOOKUP($A41,'Occupancy Raw Data'!$B$8:$BE$45,'Occupancy Raw Data'!H$3,FALSE)</f>
        <v>38.253638253638201</v>
      </c>
      <c r="D41" s="48">
        <f>VLOOKUP($A41,'Occupancy Raw Data'!$B$8:$BE$45,'Occupancy Raw Data'!I$3,FALSE)</f>
        <v>55.5786555786555</v>
      </c>
      <c r="E41" s="48">
        <f>VLOOKUP($A41,'Occupancy Raw Data'!$B$8:$BE$45,'Occupancy Raw Data'!J$3,FALSE)</f>
        <v>63.132363132363103</v>
      </c>
      <c r="F41" s="48">
        <f>VLOOKUP($A41,'Occupancy Raw Data'!$B$8:$BE$45,'Occupancy Raw Data'!K$3,FALSE)</f>
        <v>63.617463617463599</v>
      </c>
      <c r="G41" s="49">
        <f>VLOOKUP($A41,'Occupancy Raw Data'!$B$8:$BE$45,'Occupancy Raw Data'!L$3,FALSE)</f>
        <v>56.826056826056799</v>
      </c>
      <c r="H41" s="48">
        <f>VLOOKUP($A41,'Occupancy Raw Data'!$B$8:$BE$45,'Occupancy Raw Data'!N$3,FALSE)</f>
        <v>73.943173943173903</v>
      </c>
      <c r="I41" s="48">
        <f>VLOOKUP($A41,'Occupancy Raw Data'!$B$8:$BE$45,'Occupancy Raw Data'!O$3,FALSE)</f>
        <v>70.963270963270901</v>
      </c>
      <c r="J41" s="49">
        <f>VLOOKUP($A41,'Occupancy Raw Data'!$B$8:$BE$45,'Occupancy Raw Data'!P$3,FALSE)</f>
        <v>72.453222453222395</v>
      </c>
      <c r="K41" s="50">
        <f>VLOOKUP($A41,'Occupancy Raw Data'!$B$8:$BE$45,'Occupancy Raw Data'!R$3,FALSE)</f>
        <v>61.290961290961199</v>
      </c>
      <c r="M41" s="47">
        <f>VLOOKUP($A41,'Occupancy Raw Data'!$B$8:$BE$45,'Occupancy Raw Data'!T$3,FALSE)</f>
        <v>-10.797665369649801</v>
      </c>
      <c r="N41" s="48">
        <f>VLOOKUP($A41,'Occupancy Raw Data'!$B$8:$BE$45,'Occupancy Raw Data'!U$3,FALSE)</f>
        <v>-4.6632124352331603</v>
      </c>
      <c r="O41" s="48">
        <f>VLOOKUP($A41,'Occupancy Raw Data'!$B$8:$BE$45,'Occupancy Raw Data'!V$3,FALSE)</f>
        <v>2.6888604353393002</v>
      </c>
      <c r="P41" s="48">
        <f>VLOOKUP($A41,'Occupancy Raw Data'!$B$8:$BE$45,'Occupancy Raw Data'!W$3,FALSE)</f>
        <v>12.469135802469101</v>
      </c>
      <c r="Q41" s="48">
        <f>VLOOKUP($A41,'Occupancy Raw Data'!$B$8:$BE$45,'Occupancy Raw Data'!X$3,FALSE)</f>
        <v>0.547645125958378</v>
      </c>
      <c r="R41" s="49">
        <f>VLOOKUP($A41,'Occupancy Raw Data'!$B$8:$BE$45,'Occupancy Raw Data'!Y$3,FALSE)</f>
        <v>-0.26757479931889999</v>
      </c>
      <c r="S41" s="48">
        <f>VLOOKUP($A41,'Occupancy Raw Data'!$B$8:$BE$45,'Occupancy Raw Data'!AA$3,FALSE)</f>
        <v>-5.5752212389380498</v>
      </c>
      <c r="T41" s="48">
        <f>VLOOKUP($A41,'Occupancy Raw Data'!$B$8:$BE$45,'Occupancy Raw Data'!AB$3,FALSE)</f>
        <v>-12.4037639007698</v>
      </c>
      <c r="U41" s="49">
        <f>VLOOKUP($A41,'Occupancy Raw Data'!$B$8:$BE$45,'Occupancy Raw Data'!AC$3,FALSE)</f>
        <v>-9.0474119182253094</v>
      </c>
      <c r="V41" s="50">
        <f>VLOOKUP($A41,'Occupancy Raw Data'!$B$8:$BE$45,'Occupancy Raw Data'!AE$3,FALSE)</f>
        <v>-3.4165366614664499</v>
      </c>
      <c r="X41" s="51">
        <f>VLOOKUP($A41,'ADR Raw Data'!$B$6:$BE$43,'ADR Raw Data'!G$1,FALSE)</f>
        <v>175.33537622682601</v>
      </c>
      <c r="Y41" s="52">
        <f>VLOOKUP($A41,'ADR Raw Data'!$B$6:$BE$43,'ADR Raw Data'!H$1,FALSE)</f>
        <v>113.72416666666599</v>
      </c>
      <c r="Z41" s="52">
        <f>VLOOKUP($A41,'ADR Raw Data'!$B$6:$BE$43,'ADR Raw Data'!I$1,FALSE)</f>
        <v>114.27093516209401</v>
      </c>
      <c r="AA41" s="52">
        <f>VLOOKUP($A41,'ADR Raw Data'!$B$6:$BE$43,'ADR Raw Data'!J$1,FALSE)</f>
        <v>117.614763995609</v>
      </c>
      <c r="AB41" s="52">
        <f>VLOOKUP($A41,'ADR Raw Data'!$B$6:$BE$43,'ADR Raw Data'!K$1,FALSE)</f>
        <v>123.06279956426999</v>
      </c>
      <c r="AC41" s="53">
        <f>VLOOKUP($A41,'ADR Raw Data'!$B$6:$BE$43,'ADR Raw Data'!L$1,FALSE)</f>
        <v>130.56640731707299</v>
      </c>
      <c r="AD41" s="52">
        <f>VLOOKUP($A41,'ADR Raw Data'!$B$6:$BE$43,'ADR Raw Data'!N$1,FALSE)</f>
        <v>162.62509840674699</v>
      </c>
      <c r="AE41" s="52">
        <f>VLOOKUP($A41,'ADR Raw Data'!$B$6:$BE$43,'ADR Raw Data'!O$1,FALSE)</f>
        <v>166.46282226562499</v>
      </c>
      <c r="AF41" s="53">
        <f>VLOOKUP($A41,'ADR Raw Data'!$B$6:$BE$43,'ADR Raw Data'!P$1,FALSE)</f>
        <v>164.50450023912001</v>
      </c>
      <c r="AG41" s="54">
        <f>VLOOKUP($A41,'ADR Raw Data'!$B$6:$BE$43,'ADR Raw Data'!R$1,FALSE)</f>
        <v>142.02894201259801</v>
      </c>
      <c r="AI41" s="47">
        <f>VLOOKUP($A41,'ADR Raw Data'!$B$6:$BE$43,'ADR Raw Data'!T$1,FALSE)</f>
        <v>2.93262081209985</v>
      </c>
      <c r="AJ41" s="48">
        <f>VLOOKUP($A41,'ADR Raw Data'!$B$6:$BE$43,'ADR Raw Data'!U$1,FALSE)</f>
        <v>-1.15104715232933</v>
      </c>
      <c r="AK41" s="48">
        <f>VLOOKUP($A41,'ADR Raw Data'!$B$6:$BE$43,'ADR Raw Data'!V$1,FALSE)</f>
        <v>-5.7921917546992603</v>
      </c>
      <c r="AL41" s="48">
        <f>VLOOKUP($A41,'ADR Raw Data'!$B$6:$BE$43,'ADR Raw Data'!W$1,FALSE)</f>
        <v>1.9309615444914701</v>
      </c>
      <c r="AM41" s="48">
        <f>VLOOKUP($A41,'ADR Raw Data'!$B$6:$BE$43,'ADR Raw Data'!X$1,FALSE)</f>
        <v>0.63363460414039796</v>
      </c>
      <c r="AN41" s="49">
        <f>VLOOKUP($A41,'ADR Raw Data'!$B$6:$BE$43,'ADR Raw Data'!Y$1,FALSE)</f>
        <v>-0.88794492243590195</v>
      </c>
      <c r="AO41" s="48">
        <f>VLOOKUP($A41,'ADR Raw Data'!$B$6:$BE$43,'ADR Raw Data'!AA$1,FALSE)</f>
        <v>2.75488936904783</v>
      </c>
      <c r="AP41" s="48">
        <f>VLOOKUP($A41,'ADR Raw Data'!$B$6:$BE$43,'ADR Raw Data'!AB$1,FALSE)</f>
        <v>2.0590969902474998</v>
      </c>
      <c r="AQ41" s="49">
        <f>VLOOKUP($A41,'ADR Raw Data'!$B$6:$BE$43,'ADR Raw Data'!AC$1,FALSE)</f>
        <v>2.3510516847736298</v>
      </c>
      <c r="AR41" s="50">
        <f>VLOOKUP($A41,'ADR Raw Data'!$B$6:$BE$43,'ADR Raw Data'!AE$1,FALSE)</f>
        <v>-7.35736452629671E-2</v>
      </c>
      <c r="AS41" s="40"/>
      <c r="AT41" s="51">
        <f>VLOOKUP($A41,'RevPAR Raw Data'!$B$6:$BE$43,'RevPAR Raw Data'!G$1,FALSE)</f>
        <v>111.42241164241101</v>
      </c>
      <c r="AU41" s="52">
        <f>VLOOKUP($A41,'RevPAR Raw Data'!$B$6:$BE$43,'RevPAR Raw Data'!H$1,FALSE)</f>
        <v>43.503631323631303</v>
      </c>
      <c r="AV41" s="52">
        <f>VLOOKUP($A41,'RevPAR Raw Data'!$B$6:$BE$43,'RevPAR Raw Data'!I$1,FALSE)</f>
        <v>63.510249480249399</v>
      </c>
      <c r="AW41" s="52">
        <f>VLOOKUP($A41,'RevPAR Raw Data'!$B$6:$BE$43,'RevPAR Raw Data'!J$1,FALSE)</f>
        <v>74.252979902979902</v>
      </c>
      <c r="AX41" s="52">
        <f>VLOOKUP($A41,'RevPAR Raw Data'!$B$6:$BE$43,'RevPAR Raw Data'!K$1,FALSE)</f>
        <v>78.289431739431706</v>
      </c>
      <c r="AY41" s="53">
        <f>VLOOKUP($A41,'RevPAR Raw Data'!$B$6:$BE$43,'RevPAR Raw Data'!L$1,FALSE)</f>
        <v>74.195740817740798</v>
      </c>
      <c r="AZ41" s="52">
        <f>VLOOKUP($A41,'RevPAR Raw Data'!$B$6:$BE$43,'RevPAR Raw Data'!N$1,FALSE)</f>
        <v>120.250159390159</v>
      </c>
      <c r="BA41" s="52">
        <f>VLOOKUP($A41,'RevPAR Raw Data'!$B$6:$BE$43,'RevPAR Raw Data'!O$1,FALSE)</f>
        <v>118.12746361746299</v>
      </c>
      <c r="BB41" s="53">
        <f>VLOOKUP($A41,'RevPAR Raw Data'!$B$6:$BE$43,'RevPAR Raw Data'!P$1,FALSE)</f>
        <v>119.188811503811</v>
      </c>
      <c r="BC41" s="54">
        <f>VLOOKUP($A41,'RevPAR Raw Data'!$B$6:$BE$43,'RevPAR Raw Data'!R$1,FALSE)</f>
        <v>87.050903870903795</v>
      </c>
      <c r="BE41" s="47">
        <f>VLOOKUP($A41,'RevPAR Raw Data'!$B$6:$BE$43,'RevPAR Raw Data'!T$1,FALSE)</f>
        <v>-8.1816991394011893</v>
      </c>
      <c r="BF41" s="48">
        <f>VLOOKUP($A41,'RevPAR Raw Data'!$B$6:$BE$43,'RevPAR Raw Data'!U$1,FALSE)</f>
        <v>-5.7605838136196699</v>
      </c>
      <c r="BG41" s="48">
        <f>VLOOKUP($A41,'RevPAR Raw Data'!$B$6:$BE$43,'RevPAR Raw Data'!V$1,FALSE)</f>
        <v>-3.2590752717910401</v>
      </c>
      <c r="BH41" s="48">
        <f>VLOOKUP($A41,'RevPAR Raw Data'!$B$6:$BE$43,'RevPAR Raw Data'!W$1,FALSE)</f>
        <v>14.640871564236701</v>
      </c>
      <c r="BI41" s="48">
        <f>VLOOKUP($A41,'RevPAR Raw Data'!$B$6:$BE$43,'RevPAR Raw Data'!X$1,FALSE)</f>
        <v>1.18474979912473</v>
      </c>
      <c r="BJ41" s="49">
        <f>VLOOKUP($A41,'RevPAR Raw Data'!$B$6:$BE$43,'RevPAR Raw Data'!Y$1,FALSE)</f>
        <v>-1.15314380491053</v>
      </c>
      <c r="BK41" s="48">
        <f>VLOOKUP($A41,'RevPAR Raw Data'!$B$6:$BE$43,'RevPAR Raw Data'!AA$1,FALSE)</f>
        <v>-2.9739230471026099</v>
      </c>
      <c r="BL41" s="48">
        <f>VLOOKUP($A41,'RevPAR Raw Data'!$B$6:$BE$43,'RevPAR Raw Data'!AB$1,FALSE)</f>
        <v>-10.600072439680501</v>
      </c>
      <c r="BM41" s="49">
        <f>VLOOKUP($A41,'RevPAR Raw Data'!$B$6:$BE$43,'RevPAR Raw Data'!AC$1,FALSE)</f>
        <v>-6.90906956378352</v>
      </c>
      <c r="BN41" s="50">
        <f>VLOOKUP($A41,'RevPAR Raw Data'!$B$6:$BE$43,'RevPAR Raw Data'!AE$1,FALSE)</f>
        <v>-3.4875966361658302</v>
      </c>
    </row>
    <row r="42" spans="1:66" x14ac:dyDescent="0.45">
      <c r="A42" s="63" t="s">
        <v>80</v>
      </c>
      <c r="B42" s="47">
        <f>VLOOKUP($A42,'Occupancy Raw Data'!$B$8:$BE$45,'Occupancy Raw Data'!G$3,FALSE)</f>
        <v>71.237708422402704</v>
      </c>
      <c r="C42" s="48">
        <f>VLOOKUP($A42,'Occupancy Raw Data'!$B$8:$BE$45,'Occupancy Raw Data'!H$3,FALSE)</f>
        <v>41.9516887558785</v>
      </c>
      <c r="D42" s="48">
        <f>VLOOKUP($A42,'Occupancy Raw Data'!$B$8:$BE$45,'Occupancy Raw Data'!I$3,FALSE)</f>
        <v>50.855066267635699</v>
      </c>
      <c r="E42" s="48">
        <f>VLOOKUP($A42,'Occupancy Raw Data'!$B$8:$BE$45,'Occupancy Raw Data'!J$3,FALSE)</f>
        <v>56.175181701581799</v>
      </c>
      <c r="F42" s="48">
        <f>VLOOKUP($A42,'Occupancy Raw Data'!$B$8:$BE$45,'Occupancy Raw Data'!K$3,FALSE)</f>
        <v>58.099080803762199</v>
      </c>
      <c r="G42" s="49">
        <f>VLOOKUP($A42,'Occupancy Raw Data'!$B$8:$BE$45,'Occupancy Raw Data'!L$3,FALSE)</f>
        <v>55.6637451902522</v>
      </c>
      <c r="H42" s="48">
        <f>VLOOKUP($A42,'Occupancy Raw Data'!$B$8:$BE$45,'Occupancy Raw Data'!N$3,FALSE)</f>
        <v>68.963766566908902</v>
      </c>
      <c r="I42" s="48">
        <f>VLOOKUP($A42,'Occupancy Raw Data'!$B$8:$BE$45,'Occupancy Raw Data'!O$3,FALSE)</f>
        <v>75.096194955108999</v>
      </c>
      <c r="J42" s="49">
        <f>VLOOKUP($A42,'Occupancy Raw Data'!$B$8:$BE$45,'Occupancy Raw Data'!P$3,FALSE)</f>
        <v>72.0299807610089</v>
      </c>
      <c r="K42" s="50">
        <f>VLOOKUP($A42,'Occupancy Raw Data'!$B$8:$BE$45,'Occupancy Raw Data'!R$3,FALSE)</f>
        <v>60.339812496182702</v>
      </c>
      <c r="M42" s="47">
        <f>VLOOKUP($A42,'Occupancy Raw Data'!$B$8:$BE$45,'Occupancy Raw Data'!T$3,FALSE)</f>
        <v>-2.39860709267148</v>
      </c>
      <c r="N42" s="48">
        <f>VLOOKUP($A42,'Occupancy Raw Data'!$B$8:$BE$45,'Occupancy Raw Data'!U$3,FALSE)</f>
        <v>-4.6117301555359997</v>
      </c>
      <c r="O42" s="48">
        <f>VLOOKUP($A42,'Occupancy Raw Data'!$B$8:$BE$45,'Occupancy Raw Data'!V$3,FALSE)</f>
        <v>-4.7440207894239599</v>
      </c>
      <c r="P42" s="48">
        <f>VLOOKUP($A42,'Occupancy Raw Data'!$B$8:$BE$45,'Occupancy Raw Data'!W$3,FALSE)</f>
        <v>-2.5783621381613102</v>
      </c>
      <c r="Q42" s="48">
        <f>VLOOKUP($A42,'Occupancy Raw Data'!$B$8:$BE$45,'Occupancy Raw Data'!X$3,FALSE)</f>
        <v>-3.0353159531577201</v>
      </c>
      <c r="R42" s="49">
        <f>VLOOKUP($A42,'Occupancy Raw Data'!$B$8:$BE$45,'Occupancy Raw Data'!Y$3,FALSE)</f>
        <v>-3.3400135674531199</v>
      </c>
      <c r="S42" s="48">
        <f>VLOOKUP($A42,'Occupancy Raw Data'!$B$8:$BE$45,'Occupancy Raw Data'!AA$3,FALSE)</f>
        <v>-6.4414628929312601</v>
      </c>
      <c r="T42" s="48">
        <f>VLOOKUP($A42,'Occupancy Raw Data'!$B$8:$BE$45,'Occupancy Raw Data'!AB$3,FALSE)</f>
        <v>-3.85038041330073</v>
      </c>
      <c r="U42" s="49">
        <f>VLOOKUP($A42,'Occupancy Raw Data'!$B$8:$BE$45,'Occupancy Raw Data'!AC$3,FALSE)</f>
        <v>-5.1084453427867</v>
      </c>
      <c r="V42" s="50">
        <f>VLOOKUP($A42,'Occupancy Raw Data'!$B$8:$BE$45,'Occupancy Raw Data'!AE$3,FALSE)</f>
        <v>-3.9505295262679399</v>
      </c>
      <c r="X42" s="51">
        <f>VLOOKUP($A42,'ADR Raw Data'!$B$6:$BE$43,'ADR Raw Data'!G$1,FALSE)</f>
        <v>158.15579707426801</v>
      </c>
      <c r="Y42" s="52">
        <f>VLOOKUP($A42,'ADR Raw Data'!$B$6:$BE$43,'ADR Raw Data'!H$1,FALSE)</f>
        <v>102.915940764331</v>
      </c>
      <c r="Z42" s="52">
        <f>VLOOKUP($A42,'ADR Raw Data'!$B$6:$BE$43,'ADR Raw Data'!I$1,FALSE)</f>
        <v>104.976975094577</v>
      </c>
      <c r="AA42" s="52">
        <f>VLOOKUP($A42,'ADR Raw Data'!$B$6:$BE$43,'ADR Raw Data'!J$1,FALSE)</f>
        <v>106.20907244446499</v>
      </c>
      <c r="AB42" s="52">
        <f>VLOOKUP($A42,'ADR Raw Data'!$B$6:$BE$43,'ADR Raw Data'!K$1,FALSE)</f>
        <v>110.715616520259</v>
      </c>
      <c r="AC42" s="53">
        <f>VLOOKUP($A42,'ADR Raw Data'!$B$6:$BE$43,'ADR Raw Data'!L$1,FALSE)</f>
        <v>119.724443537702</v>
      </c>
      <c r="AD42" s="52">
        <f>VLOOKUP($A42,'ADR Raw Data'!$B$6:$BE$43,'ADR Raw Data'!N$1,FALSE)</f>
        <v>136.344110969041</v>
      </c>
      <c r="AE42" s="52">
        <f>VLOOKUP($A42,'ADR Raw Data'!$B$6:$BE$43,'ADR Raw Data'!O$1,FALSE)</f>
        <v>143.764839524622</v>
      </c>
      <c r="AF42" s="53">
        <f>VLOOKUP($A42,'ADR Raw Data'!$B$6:$BE$43,'ADR Raw Data'!P$1,FALSE)</f>
        <v>140.21242019549999</v>
      </c>
      <c r="AG42" s="54">
        <f>VLOOKUP($A42,'ADR Raw Data'!$B$6:$BE$43,'ADR Raw Data'!R$1,FALSE)</f>
        <v>126.712241967217</v>
      </c>
      <c r="AI42" s="47">
        <f>VLOOKUP($A42,'ADR Raw Data'!$B$6:$BE$43,'ADR Raw Data'!T$1,FALSE)</f>
        <v>-1.7697920629628501</v>
      </c>
      <c r="AJ42" s="48">
        <f>VLOOKUP($A42,'ADR Raw Data'!$B$6:$BE$43,'ADR Raw Data'!U$1,FALSE)</f>
        <v>1.3136948759492799</v>
      </c>
      <c r="AK42" s="48">
        <f>VLOOKUP($A42,'ADR Raw Data'!$B$6:$BE$43,'ADR Raw Data'!V$1,FALSE)</f>
        <v>-0.33682347152735698</v>
      </c>
      <c r="AL42" s="48">
        <f>VLOOKUP($A42,'ADR Raw Data'!$B$6:$BE$43,'ADR Raw Data'!W$1,FALSE)</f>
        <v>-0.187533264113833</v>
      </c>
      <c r="AM42" s="48">
        <f>VLOOKUP($A42,'ADR Raw Data'!$B$6:$BE$43,'ADR Raw Data'!X$1,FALSE)</f>
        <v>1.76529906926436</v>
      </c>
      <c r="AN42" s="49">
        <f>VLOOKUP($A42,'ADR Raw Data'!$B$6:$BE$43,'ADR Raw Data'!Y$1,FALSE)</f>
        <v>-6.9630765877224596E-2</v>
      </c>
      <c r="AO42" s="48">
        <f>VLOOKUP($A42,'ADR Raw Data'!$B$6:$BE$43,'ADR Raw Data'!AA$1,FALSE)</f>
        <v>0.34843338633932303</v>
      </c>
      <c r="AP42" s="48">
        <f>VLOOKUP($A42,'ADR Raw Data'!$B$6:$BE$43,'ADR Raw Data'!AB$1,FALSE)</f>
        <v>0.74023767687320696</v>
      </c>
      <c r="AQ42" s="49">
        <f>VLOOKUP($A42,'ADR Raw Data'!$B$6:$BE$43,'ADR Raw Data'!AC$1,FALSE)</f>
        <v>0.59111540536070795</v>
      </c>
      <c r="AR42" s="50">
        <f>VLOOKUP($A42,'ADR Raw Data'!$B$6:$BE$43,'ADR Raw Data'!AE$1,FALSE)</f>
        <v>0.11421522955597201</v>
      </c>
      <c r="AS42" s="40"/>
      <c r="AT42" s="51">
        <f>VLOOKUP($A42,'RevPAR Raw Data'!$B$6:$BE$43,'RevPAR Raw Data'!G$1,FALSE)</f>
        <v>112.666565572894</v>
      </c>
      <c r="AU42" s="52">
        <f>VLOOKUP($A42,'RevPAR Raw Data'!$B$6:$BE$43,'RevPAR Raw Data'!H$1,FALSE)</f>
        <v>43.174975149636502</v>
      </c>
      <c r="AV42" s="52">
        <f>VLOOKUP($A42,'RevPAR Raw Data'!$B$6:$BE$43,'RevPAR Raw Data'!I$1,FALSE)</f>
        <v>53.386110250106803</v>
      </c>
      <c r="AW42" s="52">
        <f>VLOOKUP($A42,'RevPAR Raw Data'!$B$6:$BE$43,'RevPAR Raw Data'!J$1,FALSE)</f>
        <v>59.663139429243202</v>
      </c>
      <c r="AX42" s="52">
        <f>VLOOKUP($A42,'RevPAR Raw Data'!$B$6:$BE$43,'RevPAR Raw Data'!K$1,FALSE)</f>
        <v>64.324755504489005</v>
      </c>
      <c r="AY42" s="53">
        <f>VLOOKUP($A42,'RevPAR Raw Data'!$B$6:$BE$43,'RevPAR Raw Data'!L$1,FALSE)</f>
        <v>66.643109181273999</v>
      </c>
      <c r="AZ42" s="52">
        <f>VLOOKUP($A42,'RevPAR Raw Data'!$B$6:$BE$43,'RevPAR Raw Data'!N$1,FALSE)</f>
        <v>94.028034416417199</v>
      </c>
      <c r="BA42" s="52">
        <f>VLOOKUP($A42,'RevPAR Raw Data'!$B$6:$BE$43,'RevPAR Raw Data'!O$1,FALSE)</f>
        <v>107.96192416631</v>
      </c>
      <c r="BB42" s="53">
        <f>VLOOKUP($A42,'RevPAR Raw Data'!$B$6:$BE$43,'RevPAR Raw Data'!P$1,FALSE)</f>
        <v>100.99497929136299</v>
      </c>
      <c r="BC42" s="54">
        <f>VLOOKUP($A42,'RevPAR Raw Data'!$B$6:$BE$43,'RevPAR Raw Data'!R$1,FALSE)</f>
        <v>76.457929212728203</v>
      </c>
      <c r="BE42" s="47">
        <f>VLOOKUP($A42,'RevPAR Raw Data'!$B$6:$BE$43,'RevPAR Raw Data'!T$1,FALSE)</f>
        <v>-4.1259487976865703</v>
      </c>
      <c r="BF42" s="48">
        <f>VLOOKUP($A42,'RevPAR Raw Data'!$B$6:$BE$43,'RevPAR Raw Data'!U$1,FALSE)</f>
        <v>-3.3586193423326001</v>
      </c>
      <c r="BG42" s="48">
        <f>VLOOKUP($A42,'RevPAR Raw Data'!$B$6:$BE$43,'RevPAR Raw Data'!V$1,FALSE)</f>
        <v>-5.0648652854384002</v>
      </c>
      <c r="BH42" s="48">
        <f>VLOOKUP($A42,'RevPAR Raw Data'!$B$6:$BE$43,'RevPAR Raw Data'!W$1,FALSE)</f>
        <v>-2.76106011559677</v>
      </c>
      <c r="BI42" s="48">
        <f>VLOOKUP($A42,'RevPAR Raw Data'!$B$6:$BE$43,'RevPAR Raw Data'!X$1,FALSE)</f>
        <v>-1.32359928816368</v>
      </c>
      <c r="BJ42" s="49">
        <f>VLOOKUP($A42,'RevPAR Raw Data'!$B$6:$BE$43,'RevPAR Raw Data'!Y$1,FALSE)</f>
        <v>-3.4073186563029298</v>
      </c>
      <c r="BK42" s="48">
        <f>VLOOKUP($A42,'RevPAR Raw Data'!$B$6:$BE$43,'RevPAR Raw Data'!AA$1,FALSE)</f>
        <v>-6.1154737138795703</v>
      </c>
      <c r="BL42" s="48">
        <f>VLOOKUP($A42,'RevPAR Raw Data'!$B$6:$BE$43,'RevPAR Raw Data'!AB$1,FALSE)</f>
        <v>-3.13864470294972</v>
      </c>
      <c r="BM42" s="49">
        <f>VLOOKUP($A42,'RevPAR Raw Data'!$B$6:$BE$43,'RevPAR Raw Data'!AC$1,FALSE)</f>
        <v>-4.5475267448216297</v>
      </c>
      <c r="BN42" s="50">
        <f>VLOOKUP($A42,'RevPAR Raw Data'!$B$6:$BE$43,'RevPAR Raw Data'!AE$1,FALSE)</f>
        <v>-3.84082640307907</v>
      </c>
    </row>
    <row r="43" spans="1:66" x14ac:dyDescent="0.45">
      <c r="A43" s="66" t="s">
        <v>81</v>
      </c>
      <c r="B43" s="47">
        <f>VLOOKUP($A43,'Occupancy Raw Data'!$B$8:$BE$45,'Occupancy Raw Data'!G$3,FALSE)</f>
        <v>54.2478705790828</v>
      </c>
      <c r="C43" s="48">
        <f>VLOOKUP($A43,'Occupancy Raw Data'!$B$8:$BE$45,'Occupancy Raw Data'!H$3,FALSE)</f>
        <v>39.089585286549202</v>
      </c>
      <c r="D43" s="48">
        <f>VLOOKUP($A43,'Occupancy Raw Data'!$B$8:$BE$45,'Occupancy Raw Data'!I$3,FALSE)</f>
        <v>54.602940296423299</v>
      </c>
      <c r="E43" s="48">
        <f>VLOOKUP($A43,'Occupancy Raw Data'!$B$8:$BE$45,'Occupancy Raw Data'!J$3,FALSE)</f>
        <v>60.142426841674798</v>
      </c>
      <c r="F43" s="48">
        <f>VLOOKUP($A43,'Occupancy Raw Data'!$B$8:$BE$45,'Occupancy Raw Data'!K$3,FALSE)</f>
        <v>59.388402385749302</v>
      </c>
      <c r="G43" s="49">
        <f>VLOOKUP($A43,'Occupancy Raw Data'!$B$8:$BE$45,'Occupancy Raw Data'!L$3,FALSE)</f>
        <v>53.494245077895897</v>
      </c>
      <c r="H43" s="48">
        <f>VLOOKUP($A43,'Occupancy Raw Data'!$B$8:$BE$45,'Occupancy Raw Data'!N$3,FALSE)</f>
        <v>65.771678203107797</v>
      </c>
      <c r="I43" s="48">
        <f>VLOOKUP($A43,'Occupancy Raw Data'!$B$8:$BE$45,'Occupancy Raw Data'!O$3,FALSE)</f>
        <v>73.776705032813993</v>
      </c>
      <c r="J43" s="49">
        <f>VLOOKUP($A43,'Occupancy Raw Data'!$B$8:$BE$45,'Occupancy Raw Data'!P$3,FALSE)</f>
        <v>69.774191617960895</v>
      </c>
      <c r="K43" s="50">
        <f>VLOOKUP($A43,'Occupancy Raw Data'!$B$8:$BE$45,'Occupancy Raw Data'!R$3,FALSE)</f>
        <v>58.145658375057302</v>
      </c>
      <c r="M43" s="47">
        <f>VLOOKUP($A43,'Occupancy Raw Data'!$B$8:$BE$45,'Occupancy Raw Data'!T$3,FALSE)</f>
        <v>-1.6024340924659699</v>
      </c>
      <c r="N43" s="48">
        <f>VLOOKUP($A43,'Occupancy Raw Data'!$B$8:$BE$45,'Occupancy Raw Data'!U$3,FALSE)</f>
        <v>-2.99545275310328</v>
      </c>
      <c r="O43" s="48">
        <f>VLOOKUP($A43,'Occupancy Raw Data'!$B$8:$BE$45,'Occupancy Raw Data'!V$3,FALSE)</f>
        <v>-0.53566980816673604</v>
      </c>
      <c r="P43" s="48">
        <f>VLOOKUP($A43,'Occupancy Raw Data'!$B$8:$BE$45,'Occupancy Raw Data'!W$3,FALSE)</f>
        <v>-2.1723851058447101</v>
      </c>
      <c r="Q43" s="48">
        <f>VLOOKUP($A43,'Occupancy Raw Data'!$B$8:$BE$45,'Occupancy Raw Data'!X$3,FALSE)</f>
        <v>-0.41536803911980802</v>
      </c>
      <c r="R43" s="49">
        <f>VLOOKUP($A43,'Occupancy Raw Data'!$B$8:$BE$45,'Occupancy Raw Data'!Y$3,FALSE)</f>
        <v>-1.46177359098482</v>
      </c>
      <c r="S43" s="48">
        <f>VLOOKUP($A43,'Occupancy Raw Data'!$B$8:$BE$45,'Occupancy Raw Data'!AA$3,FALSE)</f>
        <v>6.7612441011587299</v>
      </c>
      <c r="T43" s="48">
        <f>VLOOKUP($A43,'Occupancy Raw Data'!$B$8:$BE$45,'Occupancy Raw Data'!AB$3,FALSE)</f>
        <v>11.269227167610399</v>
      </c>
      <c r="U43" s="49">
        <f>VLOOKUP($A43,'Occupancy Raw Data'!$B$8:$BE$45,'Occupancy Raw Data'!AC$3,FALSE)</f>
        <v>9.0980279962134691</v>
      </c>
      <c r="V43" s="50">
        <f>VLOOKUP($A43,'Occupancy Raw Data'!$B$8:$BE$45,'Occupancy Raw Data'!AE$3,FALSE)</f>
        <v>1.9205092265163</v>
      </c>
      <c r="X43" s="51">
        <f>VLOOKUP($A43,'ADR Raw Data'!$B$6:$BE$43,'ADR Raw Data'!G$1,FALSE)</f>
        <v>116.599631182202</v>
      </c>
      <c r="Y43" s="52">
        <f>VLOOKUP($A43,'ADR Raw Data'!$B$6:$BE$43,'ADR Raw Data'!H$1,FALSE)</f>
        <v>114.07495917534099</v>
      </c>
      <c r="Z43" s="52">
        <f>VLOOKUP($A43,'ADR Raw Data'!$B$6:$BE$43,'ADR Raw Data'!I$1,FALSE)</f>
        <v>136.99546341285199</v>
      </c>
      <c r="AA43" s="52">
        <f>VLOOKUP($A43,'ADR Raw Data'!$B$6:$BE$43,'ADR Raw Data'!J$1,FALSE)</f>
        <v>140.95906567164101</v>
      </c>
      <c r="AB43" s="52">
        <f>VLOOKUP($A43,'ADR Raw Data'!$B$6:$BE$43,'ADR Raw Data'!K$1,FALSE)</f>
        <v>134.82741502082399</v>
      </c>
      <c r="AC43" s="53">
        <f>VLOOKUP($A43,'ADR Raw Data'!$B$6:$BE$43,'ADR Raw Data'!L$1,FALSE)</f>
        <v>129.91896484345801</v>
      </c>
      <c r="AD43" s="52">
        <f>VLOOKUP($A43,'ADR Raw Data'!$B$6:$BE$43,'ADR Raw Data'!N$1,FALSE)</f>
        <v>128.90115067329799</v>
      </c>
      <c r="AE43" s="52">
        <f>VLOOKUP($A43,'ADR Raw Data'!$B$6:$BE$43,'ADR Raw Data'!O$1,FALSE)</f>
        <v>132.826682438826</v>
      </c>
      <c r="AF43" s="53">
        <f>VLOOKUP($A43,'ADR Raw Data'!$B$6:$BE$43,'ADR Raw Data'!P$1,FALSE)</f>
        <v>130.976508283659</v>
      </c>
      <c r="AG43" s="54">
        <f>VLOOKUP($A43,'ADR Raw Data'!$B$6:$BE$43,'ADR Raw Data'!R$1,FALSE)</f>
        <v>130.281548056047</v>
      </c>
      <c r="AI43" s="47">
        <f>VLOOKUP($A43,'ADR Raw Data'!$B$6:$BE$43,'ADR Raw Data'!T$1,FALSE)</f>
        <v>2.4250710591723799</v>
      </c>
      <c r="AJ43" s="48">
        <f>VLOOKUP($A43,'ADR Raw Data'!$B$6:$BE$43,'ADR Raw Data'!U$1,FALSE)</f>
        <v>4.2860941688038299</v>
      </c>
      <c r="AK43" s="48">
        <f>VLOOKUP($A43,'ADR Raw Data'!$B$6:$BE$43,'ADR Raw Data'!V$1,FALSE)</f>
        <v>4.2343635009184997</v>
      </c>
      <c r="AL43" s="48">
        <f>VLOOKUP($A43,'ADR Raw Data'!$B$6:$BE$43,'ADR Raw Data'!W$1,FALSE)</f>
        <v>4.4826207552909096</v>
      </c>
      <c r="AM43" s="48">
        <f>VLOOKUP($A43,'ADR Raw Data'!$B$6:$BE$43,'ADR Raw Data'!X$1,FALSE)</f>
        <v>3.97021443076286</v>
      </c>
      <c r="AN43" s="49">
        <f>VLOOKUP($A43,'ADR Raw Data'!$B$6:$BE$43,'ADR Raw Data'!Y$1,FALSE)</f>
        <v>3.94474054891722</v>
      </c>
      <c r="AO43" s="48">
        <f>VLOOKUP($A43,'ADR Raw Data'!$B$6:$BE$43,'ADR Raw Data'!AA$1,FALSE)</f>
        <v>4.9126192000283799</v>
      </c>
      <c r="AP43" s="48">
        <f>VLOOKUP($A43,'ADR Raw Data'!$B$6:$BE$43,'ADR Raw Data'!AB$1,FALSE)</f>
        <v>6.2361595294991599</v>
      </c>
      <c r="AQ43" s="49">
        <f>VLOOKUP($A43,'ADR Raw Data'!$B$6:$BE$43,'ADR Raw Data'!AC$1,FALSE)</f>
        <v>5.6371272946733804</v>
      </c>
      <c r="AR43" s="50">
        <f>VLOOKUP($A43,'ADR Raw Data'!$B$6:$BE$43,'ADR Raw Data'!AE$1,FALSE)</f>
        <v>4.5029835265859104</v>
      </c>
      <c r="AS43" s="40"/>
      <c r="AT43" s="51">
        <f>VLOOKUP($A43,'RevPAR Raw Data'!$B$6:$BE$43,'RevPAR Raw Data'!G$1,FALSE)</f>
        <v>63.2528170194091</v>
      </c>
      <c r="AU43" s="52">
        <f>VLOOKUP($A43,'RevPAR Raw Data'!$B$6:$BE$43,'RevPAR Raw Data'!H$1,FALSE)</f>
        <v>44.591428457441502</v>
      </c>
      <c r="AV43" s="52">
        <f>VLOOKUP($A43,'RevPAR Raw Data'!$B$6:$BE$43,'RevPAR Raw Data'!I$1,FALSE)</f>
        <v>74.803551096128103</v>
      </c>
      <c r="AW43" s="52">
        <f>VLOOKUP($A43,'RevPAR Raw Data'!$B$6:$BE$43,'RevPAR Raw Data'!J$1,FALSE)</f>
        <v>84.776202948275497</v>
      </c>
      <c r="AX43" s="52">
        <f>VLOOKUP($A43,'RevPAR Raw Data'!$B$6:$BE$43,'RevPAR Raw Data'!K$1,FALSE)</f>
        <v>80.071847758871698</v>
      </c>
      <c r="AY43" s="53">
        <f>VLOOKUP($A43,'RevPAR Raw Data'!$B$6:$BE$43,'RevPAR Raw Data'!L$1,FALSE)</f>
        <v>69.4991694560252</v>
      </c>
      <c r="AZ43" s="52">
        <f>VLOOKUP($A43,'RevPAR Raw Data'!$B$6:$BE$43,'RevPAR Raw Data'!N$1,FALSE)</f>
        <v>84.780450020945096</v>
      </c>
      <c r="BA43" s="52">
        <f>VLOOKUP($A43,'RevPAR Raw Data'!$B$6:$BE$43,'RevPAR Raw Data'!O$1,FALSE)</f>
        <v>97.995149707765606</v>
      </c>
      <c r="BB43" s="53">
        <f>VLOOKUP($A43,'RevPAR Raw Data'!$B$6:$BE$43,'RevPAR Raw Data'!P$1,FALSE)</f>
        <v>91.387799864355301</v>
      </c>
      <c r="BC43" s="54">
        <f>VLOOKUP($A43,'RevPAR Raw Data'!$B$6:$BE$43,'RevPAR Raw Data'!R$1,FALSE)</f>
        <v>75.753063858405199</v>
      </c>
      <c r="BE43" s="47">
        <f>VLOOKUP($A43,'RevPAR Raw Data'!$B$6:$BE$43,'RevPAR Raw Data'!T$1,FALSE)</f>
        <v>0.783776801287702</v>
      </c>
      <c r="BF43" s="48">
        <f>VLOOKUP($A43,'RevPAR Raw Data'!$B$6:$BE$43,'RevPAR Raw Data'!U$1,FALSE)</f>
        <v>1.1622534899205199</v>
      </c>
      <c r="BG43" s="48">
        <f>VLOOKUP($A43,'RevPAR Raw Data'!$B$6:$BE$43,'RevPAR Raw Data'!V$1,FALSE)</f>
        <v>3.67601148590931</v>
      </c>
      <c r="BH43" s="48">
        <f>VLOOKUP($A43,'RevPAR Raw Data'!$B$6:$BE$43,'RevPAR Raw Data'!W$1,FALSE)</f>
        <v>2.2128558638067499</v>
      </c>
      <c r="BI43" s="48">
        <f>VLOOKUP($A43,'RevPAR Raw Data'!$B$6:$BE$43,'RevPAR Raw Data'!X$1,FALSE)</f>
        <v>3.5383553898131401</v>
      </c>
      <c r="BJ43" s="49">
        <f>VLOOKUP($A43,'RevPAR Raw Data'!$B$6:$BE$43,'RevPAR Raw Data'!Y$1,FALSE)</f>
        <v>2.4253037823554502</v>
      </c>
      <c r="BK43" s="48">
        <f>VLOOKUP($A43,'RevPAR Raw Data'!$B$6:$BE$43,'RevPAR Raw Data'!AA$1,FALSE)</f>
        <v>12.0060174770614</v>
      </c>
      <c r="BL43" s="48">
        <f>VLOOKUP($A43,'RevPAR Raw Data'!$B$6:$BE$43,'RevPAR Raw Data'!AB$1,FALSE)</f>
        <v>18.208153681023401</v>
      </c>
      <c r="BM43" s="49">
        <f>VLOOKUP($A43,'RevPAR Raw Data'!$B$6:$BE$43,'RevPAR Raw Data'!AC$1,FALSE)</f>
        <v>15.2480227103384</v>
      </c>
      <c r="BN43" s="50">
        <f>VLOOKUP($A43,'RevPAR Raw Data'!$B$6:$BE$43,'RevPAR Raw Data'!AE$1,FALSE)</f>
        <v>6.5099729671987996</v>
      </c>
    </row>
    <row r="44" spans="1:66" x14ac:dyDescent="0.45">
      <c r="A44" s="63" t="s">
        <v>82</v>
      </c>
      <c r="B44" s="47">
        <f>VLOOKUP($A44,'Occupancy Raw Data'!$B$8:$BE$45,'Occupancy Raw Data'!G$3,FALSE)</f>
        <v>56.023169517603399</v>
      </c>
      <c r="C44" s="48">
        <f>VLOOKUP($A44,'Occupancy Raw Data'!$B$8:$BE$45,'Occupancy Raw Data'!H$3,FALSE)</f>
        <v>33.831115938093902</v>
      </c>
      <c r="D44" s="48">
        <f>VLOOKUP($A44,'Occupancy Raw Data'!$B$8:$BE$45,'Occupancy Raw Data'!I$3,FALSE)</f>
        <v>48.855100009050503</v>
      </c>
      <c r="E44" s="48">
        <f>VLOOKUP($A44,'Occupancy Raw Data'!$B$8:$BE$45,'Occupancy Raw Data'!J$3,FALSE)</f>
        <v>54.575074667390702</v>
      </c>
      <c r="F44" s="48">
        <f>VLOOKUP($A44,'Occupancy Raw Data'!$B$8:$BE$45,'Occupancy Raw Data'!K$3,FALSE)</f>
        <v>57.136392433704401</v>
      </c>
      <c r="G44" s="49">
        <f>VLOOKUP($A44,'Occupancy Raw Data'!$B$8:$BE$45,'Occupancy Raw Data'!L$3,FALSE)</f>
        <v>50.084170513168601</v>
      </c>
      <c r="H44" s="48">
        <f>VLOOKUP($A44,'Occupancy Raw Data'!$B$8:$BE$45,'Occupancy Raw Data'!N$3,FALSE)</f>
        <v>66.404199475065596</v>
      </c>
      <c r="I44" s="48">
        <f>VLOOKUP($A44,'Occupancy Raw Data'!$B$8:$BE$45,'Occupancy Raw Data'!O$3,FALSE)</f>
        <v>67.101095121730395</v>
      </c>
      <c r="J44" s="49">
        <f>VLOOKUP($A44,'Occupancy Raw Data'!$B$8:$BE$45,'Occupancy Raw Data'!P$3,FALSE)</f>
        <v>66.752647298398003</v>
      </c>
      <c r="K44" s="50">
        <f>VLOOKUP($A44,'Occupancy Raw Data'!$B$8:$BE$45,'Occupancy Raw Data'!R$3,FALSE)</f>
        <v>54.846592451805499</v>
      </c>
      <c r="M44" s="47">
        <f>VLOOKUP($A44,'Occupancy Raw Data'!$B$8:$BE$45,'Occupancy Raw Data'!T$3,FALSE)</f>
        <v>-4.3975865104403598</v>
      </c>
      <c r="N44" s="48">
        <f>VLOOKUP($A44,'Occupancy Raw Data'!$B$8:$BE$45,'Occupancy Raw Data'!U$3,FALSE)</f>
        <v>-9.1582508099666793</v>
      </c>
      <c r="O44" s="48">
        <f>VLOOKUP($A44,'Occupancy Raw Data'!$B$8:$BE$45,'Occupancy Raw Data'!V$3,FALSE)</f>
        <v>-1.71357397925169</v>
      </c>
      <c r="P44" s="48">
        <f>VLOOKUP($A44,'Occupancy Raw Data'!$B$8:$BE$45,'Occupancy Raw Data'!W$3,FALSE)</f>
        <v>-0.87256670423314997</v>
      </c>
      <c r="Q44" s="48">
        <f>VLOOKUP($A44,'Occupancy Raw Data'!$B$8:$BE$45,'Occupancy Raw Data'!X$3,FALSE)</f>
        <v>-0.27216893695201999</v>
      </c>
      <c r="R44" s="49">
        <f>VLOOKUP($A44,'Occupancy Raw Data'!$B$8:$BE$45,'Occupancy Raw Data'!Y$3,FALSE)</f>
        <v>-2.8987517085474699</v>
      </c>
      <c r="S44" s="48">
        <f>VLOOKUP($A44,'Occupancy Raw Data'!$B$8:$BE$45,'Occupancy Raw Data'!AA$3,FALSE)</f>
        <v>-5.7814999257675304</v>
      </c>
      <c r="T44" s="48">
        <f>VLOOKUP($A44,'Occupancy Raw Data'!$B$8:$BE$45,'Occupancy Raw Data'!AB$3,FALSE)</f>
        <v>-10.5936976788095</v>
      </c>
      <c r="U44" s="49">
        <f>VLOOKUP($A44,'Occupancy Raw Data'!$B$8:$BE$45,'Occupancy Raw Data'!AC$3,FALSE)</f>
        <v>-8.2632041403980008</v>
      </c>
      <c r="V44" s="50">
        <f>VLOOKUP($A44,'Occupancy Raw Data'!$B$8:$BE$45,'Occupancy Raw Data'!AE$3,FALSE)</f>
        <v>-4.8339028440310203</v>
      </c>
      <c r="X44" s="51">
        <f>VLOOKUP($A44,'ADR Raw Data'!$B$6:$BE$43,'ADR Raw Data'!G$1,FALSE)</f>
        <v>109.773221324717</v>
      </c>
      <c r="Y44" s="52">
        <f>VLOOKUP($A44,'ADR Raw Data'!$B$6:$BE$43,'ADR Raw Data'!H$1,FALSE)</f>
        <v>92.5988068485821</v>
      </c>
      <c r="Z44" s="52">
        <f>VLOOKUP($A44,'ADR Raw Data'!$B$6:$BE$43,'ADR Raw Data'!I$1,FALSE)</f>
        <v>99.153988514264498</v>
      </c>
      <c r="AA44" s="52">
        <f>VLOOKUP($A44,'ADR Raw Data'!$B$6:$BE$43,'ADR Raw Data'!J$1,FALSE)</f>
        <v>99.690555555555505</v>
      </c>
      <c r="AB44" s="52">
        <f>VLOOKUP($A44,'ADR Raw Data'!$B$6:$BE$43,'ADR Raw Data'!K$1,FALSE)</f>
        <v>104.67450182163699</v>
      </c>
      <c r="AC44" s="53">
        <f>VLOOKUP($A44,'ADR Raw Data'!$B$6:$BE$43,'ADR Raw Data'!L$1,FALSE)</f>
        <v>102.020600310817</v>
      </c>
      <c r="AD44" s="52">
        <f>VLOOKUP($A44,'ADR Raw Data'!$B$6:$BE$43,'ADR Raw Data'!N$1,FALSE)</f>
        <v>131.26441188496599</v>
      </c>
      <c r="AE44" s="52">
        <f>VLOOKUP($A44,'ADR Raw Data'!$B$6:$BE$43,'ADR Raw Data'!O$1,FALSE)</f>
        <v>131.206397356352</v>
      </c>
      <c r="AF44" s="53">
        <f>VLOOKUP($A44,'ADR Raw Data'!$B$6:$BE$43,'ADR Raw Data'!P$1,FALSE)</f>
        <v>131.23525320317199</v>
      </c>
      <c r="AG44" s="54">
        <f>VLOOKUP($A44,'ADR Raw Data'!$B$6:$BE$43,'ADR Raw Data'!R$1,FALSE)</f>
        <v>112.179613625648</v>
      </c>
      <c r="AI44" s="47">
        <f>VLOOKUP($A44,'ADR Raw Data'!$B$6:$BE$43,'ADR Raw Data'!T$1,FALSE)</f>
        <v>4.6069640094144599</v>
      </c>
      <c r="AJ44" s="48">
        <f>VLOOKUP($A44,'ADR Raw Data'!$B$6:$BE$43,'ADR Raw Data'!U$1,FALSE)</f>
        <v>3.3358077097421401</v>
      </c>
      <c r="AK44" s="48">
        <f>VLOOKUP($A44,'ADR Raw Data'!$B$6:$BE$43,'ADR Raw Data'!V$1,FALSE)</f>
        <v>9.1387852555489992</v>
      </c>
      <c r="AL44" s="48">
        <f>VLOOKUP($A44,'ADR Raw Data'!$B$6:$BE$43,'ADR Raw Data'!W$1,FALSE)</f>
        <v>5.9892479076540202</v>
      </c>
      <c r="AM44" s="48">
        <f>VLOOKUP($A44,'ADR Raw Data'!$B$6:$BE$43,'ADR Raw Data'!X$1,FALSE)</f>
        <v>7.2297987293686896</v>
      </c>
      <c r="AN44" s="49">
        <f>VLOOKUP($A44,'ADR Raw Data'!$B$6:$BE$43,'ADR Raw Data'!Y$1,FALSE)</f>
        <v>6.20464277063693</v>
      </c>
      <c r="AO44" s="48">
        <f>VLOOKUP($A44,'ADR Raw Data'!$B$6:$BE$43,'ADR Raw Data'!AA$1,FALSE)</f>
        <v>4.5905993271256298</v>
      </c>
      <c r="AP44" s="48">
        <f>VLOOKUP($A44,'ADR Raw Data'!$B$6:$BE$43,'ADR Raw Data'!AB$1,FALSE)</f>
        <v>0.44229027538920701</v>
      </c>
      <c r="AQ44" s="49">
        <f>VLOOKUP($A44,'ADR Raw Data'!$B$6:$BE$43,'ADR Raw Data'!AC$1,FALSE)</f>
        <v>2.4104232301653998</v>
      </c>
      <c r="AR44" s="50">
        <f>VLOOKUP($A44,'ADR Raw Data'!$B$6:$BE$43,'ADR Raw Data'!AE$1,FALSE)</f>
        <v>4.2222774605467599</v>
      </c>
      <c r="AS44" s="40"/>
      <c r="AT44" s="51">
        <f>VLOOKUP($A44,'RevPAR Raw Data'!$B$6:$BE$43,'RevPAR Raw Data'!G$1,FALSE)</f>
        <v>61.498437867680302</v>
      </c>
      <c r="AU44" s="52">
        <f>VLOOKUP($A44,'RevPAR Raw Data'!$B$6:$BE$43,'RevPAR Raw Data'!H$1,FALSE)</f>
        <v>31.3272097022354</v>
      </c>
      <c r="AV44" s="52">
        <f>VLOOKUP($A44,'RevPAR Raw Data'!$B$6:$BE$43,'RevPAR Raw Data'!I$1,FALSE)</f>
        <v>48.441780251606403</v>
      </c>
      <c r="AW44" s="52">
        <f>VLOOKUP($A44,'RevPAR Raw Data'!$B$6:$BE$43,'RevPAR Raw Data'!J$1,FALSE)</f>
        <v>54.406195130781001</v>
      </c>
      <c r="AX44" s="52">
        <f>VLOOKUP($A44,'RevPAR Raw Data'!$B$6:$BE$43,'RevPAR Raw Data'!K$1,FALSE)</f>
        <v>59.807234138836002</v>
      </c>
      <c r="AY44" s="53">
        <f>VLOOKUP($A44,'RevPAR Raw Data'!$B$6:$BE$43,'RevPAR Raw Data'!L$1,FALSE)</f>
        <v>51.096171418227797</v>
      </c>
      <c r="AZ44" s="52">
        <f>VLOOKUP($A44,'RevPAR Raw Data'!$B$6:$BE$43,'RevPAR Raw Data'!N$1,FALSE)</f>
        <v>87.165081907864902</v>
      </c>
      <c r="BA44" s="52">
        <f>VLOOKUP($A44,'RevPAR Raw Data'!$B$6:$BE$43,'RevPAR Raw Data'!O$1,FALSE)</f>
        <v>88.040929495881898</v>
      </c>
      <c r="BB44" s="53">
        <f>VLOOKUP($A44,'RevPAR Raw Data'!$B$6:$BE$43,'RevPAR Raw Data'!P$1,FALSE)</f>
        <v>87.6030057018734</v>
      </c>
      <c r="BC44" s="54">
        <f>VLOOKUP($A44,'RevPAR Raw Data'!$B$6:$BE$43,'RevPAR Raw Data'!R$1,FALSE)</f>
        <v>61.526695499269401</v>
      </c>
      <c r="BE44" s="47">
        <f>VLOOKUP($A44,'RevPAR Raw Data'!$B$6:$BE$43,'RevPAR Raw Data'!T$1,FALSE)</f>
        <v>6.7822711552457497E-3</v>
      </c>
      <c r="BF44" s="48">
        <f>VLOOKUP($A44,'RevPAR Raw Data'!$B$6:$BE$43,'RevPAR Raw Data'!U$1,FALSE)</f>
        <v>-6.1279447368209201</v>
      </c>
      <c r="BG44" s="48">
        <f>VLOOKUP($A44,'RevPAR Raw Data'!$B$6:$BE$43,'RevPAR Raw Data'!V$1,FALSE)</f>
        <v>7.2686114301385301</v>
      </c>
      <c r="BH44" s="48">
        <f>VLOOKUP($A44,'RevPAR Raw Data'!$B$6:$BE$43,'RevPAR Raw Data'!W$1,FALSE)</f>
        <v>5.0644210203446898</v>
      </c>
      <c r="BI44" s="48">
        <f>VLOOKUP($A44,'RevPAR Raw Data'!$B$6:$BE$43,'RevPAR Raw Data'!X$1,FALSE)</f>
        <v>6.9379525260711699</v>
      </c>
      <c r="BJ44" s="49">
        <f>VLOOKUP($A44,'RevPAR Raw Data'!$B$6:$BE$43,'RevPAR Raw Data'!Y$1,FALSE)</f>
        <v>3.12603387376635</v>
      </c>
      <c r="BK44" s="48">
        <f>VLOOKUP($A44,'RevPAR Raw Data'!$B$6:$BE$43,'RevPAR Raw Data'!AA$1,FALSE)</f>
        <v>-1.45630609533195</v>
      </c>
      <c r="BL44" s="48">
        <f>VLOOKUP($A44,'RevPAR Raw Data'!$B$6:$BE$43,'RevPAR Raw Data'!AB$1,FALSE)</f>
        <v>-10.1982622980578</v>
      </c>
      <c r="BM44" s="49">
        <f>VLOOKUP($A44,'RevPAR Raw Data'!$B$6:$BE$43,'RevPAR Raw Data'!AC$1,FALSE)</f>
        <v>-6.0519591023887402</v>
      </c>
      <c r="BN44" s="50">
        <f>VLOOKUP($A44,'RevPAR Raw Data'!$B$6:$BE$43,'RevPAR Raw Data'!AE$1,FALSE)</f>
        <v>-0.81572617373251499</v>
      </c>
    </row>
    <row r="45" spans="1:66" x14ac:dyDescent="0.45">
      <c r="A45" s="63" t="s">
        <v>83</v>
      </c>
      <c r="B45" s="47">
        <f>VLOOKUP($A45,'Occupancy Raw Data'!$B$8:$BE$45,'Occupancy Raw Data'!G$3,FALSE)</f>
        <v>46.691729323308202</v>
      </c>
      <c r="C45" s="48">
        <f>VLOOKUP($A45,'Occupancy Raw Data'!$B$8:$BE$45,'Occupancy Raw Data'!H$3,FALSE)</f>
        <v>38.295739348370901</v>
      </c>
      <c r="D45" s="48">
        <f>VLOOKUP($A45,'Occupancy Raw Data'!$B$8:$BE$45,'Occupancy Raw Data'!I$3,FALSE)</f>
        <v>58.446115288220497</v>
      </c>
      <c r="E45" s="48">
        <f>VLOOKUP($A45,'Occupancy Raw Data'!$B$8:$BE$45,'Occupancy Raw Data'!J$3,FALSE)</f>
        <v>67.919799498746798</v>
      </c>
      <c r="F45" s="48">
        <f>VLOOKUP($A45,'Occupancy Raw Data'!$B$8:$BE$45,'Occupancy Raw Data'!K$3,FALSE)</f>
        <v>72.180451127819495</v>
      </c>
      <c r="G45" s="49">
        <f>VLOOKUP($A45,'Occupancy Raw Data'!$B$8:$BE$45,'Occupancy Raw Data'!L$3,FALSE)</f>
        <v>56.706766917293201</v>
      </c>
      <c r="H45" s="48">
        <f>VLOOKUP($A45,'Occupancy Raw Data'!$B$8:$BE$45,'Occupancy Raw Data'!N$3,FALSE)</f>
        <v>77.092731829573907</v>
      </c>
      <c r="I45" s="48">
        <f>VLOOKUP($A45,'Occupancy Raw Data'!$B$8:$BE$45,'Occupancy Raw Data'!O$3,FALSE)</f>
        <v>75.714285714285694</v>
      </c>
      <c r="J45" s="49">
        <f>VLOOKUP($A45,'Occupancy Raw Data'!$B$8:$BE$45,'Occupancy Raw Data'!P$3,FALSE)</f>
        <v>76.403508771929793</v>
      </c>
      <c r="K45" s="50">
        <f>VLOOKUP($A45,'Occupancy Raw Data'!$B$8:$BE$45,'Occupancy Raw Data'!R$3,FALSE)</f>
        <v>62.334407447189399</v>
      </c>
      <c r="M45" s="47">
        <f>VLOOKUP($A45,'Occupancy Raw Data'!$B$8:$BE$45,'Occupancy Raw Data'!T$3,FALSE)</f>
        <v>5.3705692803437101E-2</v>
      </c>
      <c r="N45" s="48">
        <f>VLOOKUP($A45,'Occupancy Raw Data'!$B$8:$BE$45,'Occupancy Raw Data'!U$3,FALSE)</f>
        <v>-0.84360804672290701</v>
      </c>
      <c r="O45" s="48">
        <f>VLOOKUP($A45,'Occupancy Raw Data'!$B$8:$BE$45,'Occupancy Raw Data'!V$3,FALSE)</f>
        <v>-1.6863406408094399</v>
      </c>
      <c r="P45" s="48">
        <f>VLOOKUP($A45,'Occupancy Raw Data'!$B$8:$BE$45,'Occupancy Raw Data'!W$3,FALSE)</f>
        <v>-1.70475154153064</v>
      </c>
      <c r="Q45" s="48">
        <f>VLOOKUP($A45,'Occupancy Raw Data'!$B$8:$BE$45,'Occupancy Raw Data'!X$3,FALSE)</f>
        <v>0.348432055749128</v>
      </c>
      <c r="R45" s="49">
        <f>VLOOKUP($A45,'Occupancy Raw Data'!$B$8:$BE$45,'Occupancy Raw Data'!Y$3,FALSE)</f>
        <v>-0.78056481319066795</v>
      </c>
      <c r="S45" s="48">
        <f>VLOOKUP($A45,'Occupancy Raw Data'!$B$8:$BE$45,'Occupancy Raw Data'!AA$3,FALSE)</f>
        <v>2.49916694435188</v>
      </c>
      <c r="T45" s="48">
        <f>VLOOKUP($A45,'Occupancy Raw Data'!$B$8:$BE$45,'Occupancy Raw Data'!AB$3,FALSE)</f>
        <v>9.9403578528827002E-2</v>
      </c>
      <c r="U45" s="49">
        <f>VLOOKUP($A45,'Occupancy Raw Data'!$B$8:$BE$45,'Occupancy Raw Data'!AC$3,FALSE)</f>
        <v>1.2958963282937299</v>
      </c>
      <c r="V45" s="50">
        <f>VLOOKUP($A45,'Occupancy Raw Data'!$B$8:$BE$45,'Occupancy Raw Data'!AE$3,FALSE)</f>
        <v>-6.3142184719591196E-2</v>
      </c>
      <c r="X45" s="51">
        <f>VLOOKUP($A45,'ADR Raw Data'!$B$6:$BE$43,'ADR Raw Data'!G$1,FALSE)</f>
        <v>95.559082125603794</v>
      </c>
      <c r="Y45" s="52">
        <f>VLOOKUP($A45,'ADR Raw Data'!$B$6:$BE$43,'ADR Raw Data'!H$1,FALSE)</f>
        <v>92.720909685863802</v>
      </c>
      <c r="Z45" s="52">
        <f>VLOOKUP($A45,'ADR Raw Data'!$B$6:$BE$43,'ADR Raw Data'!I$1,FALSE)</f>
        <v>102.507744425385</v>
      </c>
      <c r="AA45" s="52">
        <f>VLOOKUP($A45,'ADR Raw Data'!$B$6:$BE$43,'ADR Raw Data'!J$1,FALSE)</f>
        <v>134.51601845018399</v>
      </c>
      <c r="AB45" s="52">
        <f>VLOOKUP($A45,'ADR Raw Data'!$B$6:$BE$43,'ADR Raw Data'!K$1,FALSE)</f>
        <v>156.262993055555</v>
      </c>
      <c r="AC45" s="53">
        <f>VLOOKUP($A45,'ADR Raw Data'!$B$6:$BE$43,'ADR Raw Data'!L$1,FALSE)</f>
        <v>121.39379563334199</v>
      </c>
      <c r="AD45" s="52">
        <f>VLOOKUP($A45,'ADR Raw Data'!$B$6:$BE$43,'ADR Raw Data'!N$1,FALSE)</f>
        <v>168.159418075422</v>
      </c>
      <c r="AE45" s="52">
        <f>VLOOKUP($A45,'ADR Raw Data'!$B$6:$BE$43,'ADR Raw Data'!O$1,FALSE)</f>
        <v>171.293296921549</v>
      </c>
      <c r="AF45" s="53">
        <f>VLOOKUP($A45,'ADR Raw Data'!$B$6:$BE$43,'ADR Raw Data'!P$1,FALSE)</f>
        <v>169.71222240446099</v>
      </c>
      <c r="AG45" s="54">
        <f>VLOOKUP($A45,'ADR Raw Data'!$B$6:$BE$43,'ADR Raw Data'!R$1,FALSE)</f>
        <v>138.31495864445699</v>
      </c>
      <c r="AI45" s="47">
        <f>VLOOKUP($A45,'ADR Raw Data'!$B$6:$BE$43,'ADR Raw Data'!T$1,FALSE)</f>
        <v>6.9700778370021599</v>
      </c>
      <c r="AJ45" s="48">
        <f>VLOOKUP($A45,'ADR Raw Data'!$B$6:$BE$43,'ADR Raw Data'!U$1,FALSE)</f>
        <v>7.77825185705208</v>
      </c>
      <c r="AK45" s="48">
        <f>VLOOKUP($A45,'ADR Raw Data'!$B$6:$BE$43,'ADR Raw Data'!V$1,FALSE)</f>
        <v>10.3687843560676</v>
      </c>
      <c r="AL45" s="48">
        <f>VLOOKUP($A45,'ADR Raw Data'!$B$6:$BE$43,'ADR Raw Data'!W$1,FALSE)</f>
        <v>19.952877637143601</v>
      </c>
      <c r="AM45" s="48">
        <f>VLOOKUP($A45,'ADR Raw Data'!$B$6:$BE$43,'ADR Raw Data'!X$1,FALSE)</f>
        <v>15.781586958704001</v>
      </c>
      <c r="AN45" s="49">
        <f>VLOOKUP($A45,'ADR Raw Data'!$B$6:$BE$43,'ADR Raw Data'!Y$1,FALSE)</f>
        <v>13.8518129888121</v>
      </c>
      <c r="AO45" s="48">
        <f>VLOOKUP($A45,'ADR Raw Data'!$B$6:$BE$43,'ADR Raw Data'!AA$1,FALSE)</f>
        <v>18.560903945002199</v>
      </c>
      <c r="AP45" s="48">
        <f>VLOOKUP($A45,'ADR Raw Data'!$B$6:$BE$43,'ADR Raw Data'!AB$1,FALSE)</f>
        <v>21.1730286630808</v>
      </c>
      <c r="AQ45" s="49">
        <f>VLOOKUP($A45,'ADR Raw Data'!$B$6:$BE$43,'ADR Raw Data'!AC$1,FALSE)</f>
        <v>19.855373820768701</v>
      </c>
      <c r="AR45" s="50">
        <f>VLOOKUP($A45,'ADR Raw Data'!$B$6:$BE$43,'ADR Raw Data'!AE$1,FALSE)</f>
        <v>16.517270686572299</v>
      </c>
      <c r="AS45" s="40"/>
      <c r="AT45" s="51">
        <f>VLOOKUP($A45,'RevPAR Raw Data'!$B$6:$BE$43,'RevPAR Raw Data'!G$1,FALSE)</f>
        <v>44.618187969924797</v>
      </c>
      <c r="AU45" s="52">
        <f>VLOOKUP($A45,'RevPAR Raw Data'!$B$6:$BE$43,'RevPAR Raw Data'!H$1,FALSE)</f>
        <v>35.508157894736797</v>
      </c>
      <c r="AV45" s="52">
        <f>VLOOKUP($A45,'RevPAR Raw Data'!$B$6:$BE$43,'RevPAR Raw Data'!I$1,FALSE)</f>
        <v>59.911794486215499</v>
      </c>
      <c r="AW45" s="52">
        <f>VLOOKUP($A45,'RevPAR Raw Data'!$B$6:$BE$43,'RevPAR Raw Data'!J$1,FALSE)</f>
        <v>91.363010025062593</v>
      </c>
      <c r="AX45" s="52">
        <f>VLOOKUP($A45,'RevPAR Raw Data'!$B$6:$BE$43,'RevPAR Raw Data'!K$1,FALSE)</f>
        <v>112.791333333333</v>
      </c>
      <c r="AY45" s="53">
        <f>VLOOKUP($A45,'RevPAR Raw Data'!$B$6:$BE$43,'RevPAR Raw Data'!L$1,FALSE)</f>
        <v>68.838496741854598</v>
      </c>
      <c r="AZ45" s="52">
        <f>VLOOKUP($A45,'RevPAR Raw Data'!$B$6:$BE$43,'RevPAR Raw Data'!N$1,FALSE)</f>
        <v>129.63868922305701</v>
      </c>
      <c r="BA45" s="52">
        <f>VLOOKUP($A45,'RevPAR Raw Data'!$B$6:$BE$43,'RevPAR Raw Data'!O$1,FALSE)</f>
        <v>129.69349624060101</v>
      </c>
      <c r="BB45" s="53">
        <f>VLOOKUP($A45,'RevPAR Raw Data'!$B$6:$BE$43,'RevPAR Raw Data'!P$1,FALSE)</f>
        <v>129.666092731829</v>
      </c>
      <c r="BC45" s="54">
        <f>VLOOKUP($A45,'RevPAR Raw Data'!$B$6:$BE$43,'RevPAR Raw Data'!R$1,FALSE)</f>
        <v>86.217809881847401</v>
      </c>
      <c r="BE45" s="47">
        <f>VLOOKUP($A45,'RevPAR Raw Data'!$B$6:$BE$43,'RevPAR Raw Data'!T$1,FALSE)</f>
        <v>7.0275268583969002</v>
      </c>
      <c r="BF45" s="48">
        <f>VLOOKUP($A45,'RevPAR Raw Data'!$B$6:$BE$43,'RevPAR Raw Data'!U$1,FALSE)</f>
        <v>6.8690258517686997</v>
      </c>
      <c r="BG45" s="48">
        <f>VLOOKUP($A45,'RevPAR Raw Data'!$B$6:$BE$43,'RevPAR Raw Data'!V$1,FALSE)</f>
        <v>8.5075906907039602</v>
      </c>
      <c r="BH45" s="48">
        <f>VLOOKUP($A45,'RevPAR Raw Data'!$B$6:$BE$43,'RevPAR Raw Data'!W$1,FALSE)</f>
        <v>17.907979106513999</v>
      </c>
      <c r="BI45" s="48">
        <f>VLOOKUP($A45,'RevPAR Raw Data'!$B$6:$BE$43,'RevPAR Raw Data'!X$1,FALSE)</f>
        <v>16.185007122323199</v>
      </c>
      <c r="BJ45" s="49">
        <f>VLOOKUP($A45,'RevPAR Raw Data'!$B$6:$BE$43,'RevPAR Raw Data'!Y$1,FALSE)</f>
        <v>12.963125797441799</v>
      </c>
      <c r="BK45" s="48">
        <f>VLOOKUP($A45,'RevPAR Raw Data'!$B$6:$BE$43,'RevPAR Raw Data'!AA$1,FALSE)</f>
        <v>21.523938865320499</v>
      </c>
      <c r="BL45" s="48">
        <f>VLOOKUP($A45,'RevPAR Raw Data'!$B$6:$BE$43,'RevPAR Raw Data'!AB$1,FALSE)</f>
        <v>21.293478989783701</v>
      </c>
      <c r="BM45" s="49">
        <f>VLOOKUP($A45,'RevPAR Raw Data'!$B$6:$BE$43,'RevPAR Raw Data'!AC$1,FALSE)</f>
        <v>21.408575209374799</v>
      </c>
      <c r="BN45" s="50">
        <f>VLOOKUP($A45,'RevPAR Raw Data'!$B$6:$BE$43,'RevPAR Raw Data'!AE$1,FALSE)</f>
        <v>16.443699136285101</v>
      </c>
    </row>
    <row r="46" spans="1:66" x14ac:dyDescent="0.45">
      <c r="A46" s="66" t="s">
        <v>84</v>
      </c>
      <c r="B46" s="47">
        <f>VLOOKUP($A46,'Occupancy Raw Data'!$B$8:$BE$45,'Occupancy Raw Data'!G$3,FALSE)</f>
        <v>50.735388157053301</v>
      </c>
      <c r="C46" s="48">
        <f>VLOOKUP($A46,'Occupancy Raw Data'!$B$8:$BE$45,'Occupancy Raw Data'!H$3,FALSE)</f>
        <v>30.707251566696499</v>
      </c>
      <c r="D46" s="48">
        <f>VLOOKUP($A46,'Occupancy Raw Data'!$B$8:$BE$45,'Occupancy Raw Data'!I$3,FALSE)</f>
        <v>50.914439186596702</v>
      </c>
      <c r="E46" s="48">
        <f>VLOOKUP($A46,'Occupancy Raw Data'!$B$8:$BE$45,'Occupancy Raw Data'!J$3,FALSE)</f>
        <v>56.004604169331103</v>
      </c>
      <c r="F46" s="48">
        <f>VLOOKUP($A46,'Occupancy Raw Data'!$B$8:$BE$45,'Occupancy Raw Data'!K$3,FALSE)</f>
        <v>59.099629108581603</v>
      </c>
      <c r="G46" s="49">
        <f>VLOOKUP($A46,'Occupancy Raw Data'!$B$8:$BE$45,'Occupancy Raw Data'!L$3,FALSE)</f>
        <v>49.492262437651803</v>
      </c>
      <c r="H46" s="48">
        <f>VLOOKUP($A46,'Occupancy Raw Data'!$B$8:$BE$45,'Occupancy Raw Data'!N$3,FALSE)</f>
        <v>73.283028520271102</v>
      </c>
      <c r="I46" s="48">
        <f>VLOOKUP($A46,'Occupancy Raw Data'!$B$8:$BE$45,'Occupancy Raw Data'!O$3,FALSE)</f>
        <v>69.305537792556507</v>
      </c>
      <c r="J46" s="49">
        <f>VLOOKUP($A46,'Occupancy Raw Data'!$B$8:$BE$45,'Occupancy Raw Data'!P$3,FALSE)</f>
        <v>71.294283156413798</v>
      </c>
      <c r="K46" s="50">
        <f>VLOOKUP($A46,'Occupancy Raw Data'!$B$8:$BE$45,'Occupancy Raw Data'!R$3,FALSE)</f>
        <v>55.721411214440998</v>
      </c>
      <c r="M46" s="47">
        <f>VLOOKUP($A46,'Occupancy Raw Data'!$B$8:$BE$45,'Occupancy Raw Data'!T$3,FALSE)</f>
        <v>-10.784369270472199</v>
      </c>
      <c r="N46" s="48">
        <f>VLOOKUP($A46,'Occupancy Raw Data'!$B$8:$BE$45,'Occupancy Raw Data'!U$3,FALSE)</f>
        <v>-12.0911991098681</v>
      </c>
      <c r="O46" s="48">
        <f>VLOOKUP($A46,'Occupancy Raw Data'!$B$8:$BE$45,'Occupancy Raw Data'!V$3,FALSE)</f>
        <v>3.0169259559764101</v>
      </c>
      <c r="P46" s="48">
        <f>VLOOKUP($A46,'Occupancy Raw Data'!$B$8:$BE$45,'Occupancy Raw Data'!W$3,FALSE)</f>
        <v>-1.71802767315942</v>
      </c>
      <c r="Q46" s="48">
        <f>VLOOKUP($A46,'Occupancy Raw Data'!$B$8:$BE$45,'Occupancy Raw Data'!X$3,FALSE)</f>
        <v>-5.1001017359318297</v>
      </c>
      <c r="R46" s="49">
        <f>VLOOKUP($A46,'Occupancy Raw Data'!$B$8:$BE$45,'Occupancy Raw Data'!Y$3,FALSE)</f>
        <v>-4.9986186384702798</v>
      </c>
      <c r="S46" s="48">
        <f>VLOOKUP($A46,'Occupancy Raw Data'!$B$8:$BE$45,'Occupancy Raw Data'!AA$3,FALSE)</f>
        <v>1.76170010181422</v>
      </c>
      <c r="T46" s="48">
        <f>VLOOKUP($A46,'Occupancy Raw Data'!$B$8:$BE$45,'Occupancy Raw Data'!AB$3,FALSE)</f>
        <v>-8.8232608002171808</v>
      </c>
      <c r="U46" s="49">
        <f>VLOOKUP($A46,'Occupancy Raw Data'!$B$8:$BE$45,'Occupancy Raw Data'!AC$3,FALSE)</f>
        <v>-3.6737213032109</v>
      </c>
      <c r="V46" s="50">
        <f>VLOOKUP($A46,'Occupancy Raw Data'!$B$8:$BE$45,'Occupancy Raw Data'!AE$3,FALSE)</f>
        <v>-4.5185303694327503</v>
      </c>
      <c r="X46" s="51">
        <f>VLOOKUP($A46,'ADR Raw Data'!$B$6:$BE$43,'ADR Raw Data'!G$1,FALSE)</f>
        <v>103.37304512225801</v>
      </c>
      <c r="Y46" s="52">
        <f>VLOOKUP($A46,'ADR Raw Data'!$B$6:$BE$43,'ADR Raw Data'!H$1,FALSE)</f>
        <v>92.136872136609696</v>
      </c>
      <c r="Z46" s="52">
        <f>VLOOKUP($A46,'ADR Raw Data'!$B$6:$BE$43,'ADR Raw Data'!I$1,FALSE)</f>
        <v>100.745355438332</v>
      </c>
      <c r="AA46" s="52">
        <f>VLOOKUP($A46,'ADR Raw Data'!$B$6:$BE$43,'ADR Raw Data'!J$1,FALSE)</f>
        <v>105.284960036538</v>
      </c>
      <c r="AB46" s="52">
        <f>VLOOKUP($A46,'ADR Raw Data'!$B$6:$BE$43,'ADR Raw Data'!K$1,FALSE)</f>
        <v>113.657842458342</v>
      </c>
      <c r="AC46" s="53">
        <f>VLOOKUP($A46,'ADR Raw Data'!$B$6:$BE$43,'ADR Raw Data'!L$1,FALSE)</f>
        <v>104.32707064964499</v>
      </c>
      <c r="AD46" s="52">
        <f>VLOOKUP($A46,'ADR Raw Data'!$B$6:$BE$43,'ADR Raw Data'!N$1,FALSE)</f>
        <v>203.70897905759099</v>
      </c>
      <c r="AE46" s="52">
        <f>VLOOKUP($A46,'ADR Raw Data'!$B$6:$BE$43,'ADR Raw Data'!O$1,FALSE)</f>
        <v>197.732009595866</v>
      </c>
      <c r="AF46" s="53">
        <f>VLOOKUP($A46,'ADR Raw Data'!$B$6:$BE$43,'ADR Raw Data'!P$1,FALSE)</f>
        <v>200.803857745089</v>
      </c>
      <c r="AG46" s="54">
        <f>VLOOKUP($A46,'ADR Raw Data'!$B$6:$BE$43,'ADR Raw Data'!R$1,FALSE)</f>
        <v>139.59560299035999</v>
      </c>
      <c r="AI46" s="47">
        <f>VLOOKUP($A46,'ADR Raw Data'!$B$6:$BE$43,'ADR Raw Data'!T$1,FALSE)</f>
        <v>-6.6856375903755296</v>
      </c>
      <c r="AJ46" s="48">
        <f>VLOOKUP($A46,'ADR Raw Data'!$B$6:$BE$43,'ADR Raw Data'!U$1,FALSE)</f>
        <v>-5.7680784705272297</v>
      </c>
      <c r="AK46" s="48">
        <f>VLOOKUP($A46,'ADR Raw Data'!$B$6:$BE$43,'ADR Raw Data'!V$1,FALSE)</f>
        <v>1.69105855409263</v>
      </c>
      <c r="AL46" s="48">
        <f>VLOOKUP($A46,'ADR Raw Data'!$B$6:$BE$43,'ADR Raw Data'!W$1,FALSE)</f>
        <v>7.0428041118610203</v>
      </c>
      <c r="AM46" s="48">
        <f>VLOOKUP($A46,'ADR Raw Data'!$B$6:$BE$43,'ADR Raw Data'!X$1,FALSE)</f>
        <v>2.01229704433048</v>
      </c>
      <c r="AN46" s="49">
        <f>VLOOKUP($A46,'ADR Raw Data'!$B$6:$BE$43,'ADR Raw Data'!Y$1,FALSE)</f>
        <v>7.5097454627723104E-2</v>
      </c>
      <c r="AO46" s="48">
        <f>VLOOKUP($A46,'ADR Raw Data'!$B$6:$BE$43,'ADR Raw Data'!AA$1,FALSE)</f>
        <v>12.5817637610117</v>
      </c>
      <c r="AP46" s="48">
        <f>VLOOKUP($A46,'ADR Raw Data'!$B$6:$BE$43,'ADR Raw Data'!AB$1,FALSE)</f>
        <v>4.7635207934503496</v>
      </c>
      <c r="AQ46" s="49">
        <f>VLOOKUP($A46,'ADR Raw Data'!$B$6:$BE$43,'ADR Raw Data'!AC$1,FALSE)</f>
        <v>8.5734270253724798</v>
      </c>
      <c r="AR46" s="50">
        <f>VLOOKUP($A46,'ADR Raw Data'!$B$6:$BE$43,'ADR Raw Data'!AE$1,FALSE)</f>
        <v>4.5732930461377199</v>
      </c>
      <c r="AS46" s="40"/>
      <c r="AT46" s="51">
        <f>VLOOKUP($A46,'RevPAR Raw Data'!$B$6:$BE$43,'RevPAR Raw Data'!G$1,FALSE)</f>
        <v>52.446715692543798</v>
      </c>
      <c r="AU46" s="52">
        <f>VLOOKUP($A46,'RevPAR Raw Data'!$B$6:$BE$43,'RevPAR Raw Data'!H$1,FALSE)</f>
        <v>28.292701112674202</v>
      </c>
      <c r="AV46" s="52">
        <f>VLOOKUP($A46,'RevPAR Raw Data'!$B$6:$BE$43,'RevPAR Raw Data'!I$1,FALSE)</f>
        <v>51.293932727970301</v>
      </c>
      <c r="AW46" s="52">
        <f>VLOOKUP($A46,'RevPAR Raw Data'!$B$6:$BE$43,'RevPAR Raw Data'!J$1,FALSE)</f>
        <v>58.964425118301499</v>
      </c>
      <c r="AX46" s="52">
        <f>VLOOKUP($A46,'RevPAR Raw Data'!$B$6:$BE$43,'RevPAR Raw Data'!K$1,FALSE)</f>
        <v>67.171363345696307</v>
      </c>
      <c r="AY46" s="53">
        <f>VLOOKUP($A46,'RevPAR Raw Data'!$B$6:$BE$43,'RevPAR Raw Data'!L$1,FALSE)</f>
        <v>51.633827599437197</v>
      </c>
      <c r="AZ46" s="52">
        <f>VLOOKUP($A46,'RevPAR Raw Data'!$B$6:$BE$43,'RevPAR Raw Data'!N$1,FALSE)</f>
        <v>149.28410922112801</v>
      </c>
      <c r="BA46" s="52">
        <f>VLOOKUP($A46,'RevPAR Raw Data'!$B$6:$BE$43,'RevPAR Raw Data'!O$1,FALSE)</f>
        <v>137.03923263844399</v>
      </c>
      <c r="BB46" s="53">
        <f>VLOOKUP($A46,'RevPAR Raw Data'!$B$6:$BE$43,'RevPAR Raw Data'!P$1,FALSE)</f>
        <v>143.161670929786</v>
      </c>
      <c r="BC46" s="54">
        <f>VLOOKUP($A46,'RevPAR Raw Data'!$B$6:$BE$43,'RevPAR Raw Data'!R$1,FALSE)</f>
        <v>77.784639979537005</v>
      </c>
      <c r="BE46" s="47">
        <f>VLOOKUP($A46,'RevPAR Raw Data'!$B$6:$BE$43,'RevPAR Raw Data'!T$1,FALSE)</f>
        <v>-16.7490030150161</v>
      </c>
      <c r="BF46" s="48">
        <f>VLOOKUP($A46,'RevPAR Raw Data'!$B$6:$BE$43,'RevPAR Raw Data'!U$1,FALSE)</f>
        <v>-17.161847727710398</v>
      </c>
      <c r="BG46" s="48">
        <f>VLOOKUP($A46,'RevPAR Raw Data'!$B$6:$BE$43,'RevPAR Raw Data'!V$1,FALSE)</f>
        <v>4.7590024945182297</v>
      </c>
      <c r="BH46" s="48">
        <f>VLOOKUP($A46,'RevPAR Raw Data'!$B$6:$BE$43,'RevPAR Raw Data'!W$1,FALSE)</f>
        <v>5.2037791150934103</v>
      </c>
      <c r="BI46" s="48">
        <f>VLOOKUP($A46,'RevPAR Raw Data'!$B$6:$BE$43,'RevPAR Raw Data'!X$1,FALSE)</f>
        <v>-3.1904338880913499</v>
      </c>
      <c r="BJ46" s="49">
        <f>VLOOKUP($A46,'RevPAR Raw Data'!$B$6:$BE$43,'RevPAR Raw Data'!Y$1,FALSE)</f>
        <v>-4.9272750192065899</v>
      </c>
      <c r="BK46" s="48">
        <f>VLOOKUP($A46,'RevPAR Raw Data'!$B$6:$BE$43,'RevPAR Raw Data'!AA$1,FALSE)</f>
        <v>14.565116807813601</v>
      </c>
      <c r="BL46" s="48">
        <f>VLOOKUP($A46,'RevPAR Raw Data'!$B$6:$BE$43,'RevPAR Raw Data'!AB$1,FALSE)</f>
        <v>-4.4800378696455301</v>
      </c>
      <c r="BM46" s="49">
        <f>VLOOKUP($A46,'RevPAR Raw Data'!$B$6:$BE$43,'RevPAR Raw Data'!AC$1,FALSE)</f>
        <v>4.5847419071152196</v>
      </c>
      <c r="BN46" s="50">
        <f>VLOOKUP($A46,'RevPAR Raw Data'!$B$6:$BE$43,'RevPAR Raw Data'!AE$1,FALSE)</f>
        <v>-0.15188295846791799</v>
      </c>
    </row>
    <row r="47" spans="1:66" x14ac:dyDescent="0.45">
      <c r="A47" s="63" t="s">
        <v>85</v>
      </c>
      <c r="B47" s="47">
        <f>VLOOKUP($A47,'Occupancy Raw Data'!$B$8:$BE$45,'Occupancy Raw Data'!G$3,FALSE)</f>
        <v>49.116607773851499</v>
      </c>
      <c r="C47" s="48">
        <f>VLOOKUP($A47,'Occupancy Raw Data'!$B$8:$BE$45,'Occupancy Raw Data'!H$3,FALSE)</f>
        <v>34.770318021201398</v>
      </c>
      <c r="D47" s="48">
        <f>VLOOKUP($A47,'Occupancy Raw Data'!$B$8:$BE$45,'Occupancy Raw Data'!I$3,FALSE)</f>
        <v>56.537102473498202</v>
      </c>
      <c r="E47" s="48">
        <f>VLOOKUP($A47,'Occupancy Raw Data'!$B$8:$BE$45,'Occupancy Raw Data'!J$3,FALSE)</f>
        <v>63.745583038869199</v>
      </c>
      <c r="F47" s="48">
        <f>VLOOKUP($A47,'Occupancy Raw Data'!$B$8:$BE$45,'Occupancy Raw Data'!K$3,FALSE)</f>
        <v>61.272084805653698</v>
      </c>
      <c r="G47" s="49">
        <f>VLOOKUP($A47,'Occupancy Raw Data'!$B$8:$BE$45,'Occupancy Raw Data'!L$3,FALSE)</f>
        <v>53.088339222614799</v>
      </c>
      <c r="H47" s="48">
        <f>VLOOKUP($A47,'Occupancy Raw Data'!$B$8:$BE$45,'Occupancy Raw Data'!N$3,FALSE)</f>
        <v>67.5618374558303</v>
      </c>
      <c r="I47" s="48">
        <f>VLOOKUP($A47,'Occupancy Raw Data'!$B$8:$BE$45,'Occupancy Raw Data'!O$3,FALSE)</f>
        <v>62.897526501766698</v>
      </c>
      <c r="J47" s="49">
        <f>VLOOKUP($A47,'Occupancy Raw Data'!$B$8:$BE$45,'Occupancy Raw Data'!P$3,FALSE)</f>
        <v>65.229681978798496</v>
      </c>
      <c r="K47" s="50">
        <f>VLOOKUP($A47,'Occupancy Raw Data'!$B$8:$BE$45,'Occupancy Raw Data'!R$3,FALSE)</f>
        <v>56.557294295810102</v>
      </c>
      <c r="M47" s="47">
        <f>VLOOKUP($A47,'Occupancy Raw Data'!$B$8:$BE$45,'Occupancy Raw Data'!T$3,FALSE)</f>
        <v>-15.140415140415101</v>
      </c>
      <c r="N47" s="48">
        <f>VLOOKUP($A47,'Occupancy Raw Data'!$B$8:$BE$45,'Occupancy Raw Data'!U$3,FALSE)</f>
        <v>-25.4545454545454</v>
      </c>
      <c r="O47" s="48">
        <f>VLOOKUP($A47,'Occupancy Raw Data'!$B$8:$BE$45,'Occupancy Raw Data'!V$3,FALSE)</f>
        <v>-12.8540305010893</v>
      </c>
      <c r="P47" s="48">
        <f>VLOOKUP($A47,'Occupancy Raw Data'!$B$8:$BE$45,'Occupancy Raw Data'!W$3,FALSE)</f>
        <v>-8.3333333333333304</v>
      </c>
      <c r="Q47" s="48">
        <f>VLOOKUP($A47,'Occupancy Raw Data'!$B$8:$BE$45,'Occupancy Raw Data'!X$3,FALSE)</f>
        <v>-15.7434402332361</v>
      </c>
      <c r="R47" s="49">
        <f>VLOOKUP($A47,'Occupancy Raw Data'!$B$8:$BE$45,'Occupancy Raw Data'!Y$3,FALSE)</f>
        <v>-14.829931972789099</v>
      </c>
      <c r="S47" s="48">
        <f>VLOOKUP($A47,'Occupancy Raw Data'!$B$8:$BE$45,'Occupancy Raw Data'!AA$3,FALSE)</f>
        <v>-8.5167464114832505</v>
      </c>
      <c r="T47" s="48">
        <f>VLOOKUP($A47,'Occupancy Raw Data'!$B$8:$BE$45,'Occupancy Raw Data'!AB$3,FALSE)</f>
        <v>-17.132216014897502</v>
      </c>
      <c r="U47" s="49">
        <f>VLOOKUP($A47,'Occupancy Raw Data'!$B$8:$BE$45,'Occupancy Raw Data'!AC$3,FALSE)</f>
        <v>-12.883435582822001</v>
      </c>
      <c r="V47" s="50">
        <f>VLOOKUP($A47,'Occupancy Raw Data'!$B$8:$BE$45,'Occupancy Raw Data'!AE$3,FALSE)</f>
        <v>-14.198192678817501</v>
      </c>
      <c r="X47" s="51">
        <f>VLOOKUP($A47,'ADR Raw Data'!$B$6:$BE$43,'ADR Raw Data'!G$1,FALSE)</f>
        <v>90.717784172661794</v>
      </c>
      <c r="Y47" s="52">
        <f>VLOOKUP($A47,'ADR Raw Data'!$B$6:$BE$43,'ADR Raw Data'!H$1,FALSE)</f>
        <v>79.442947154471497</v>
      </c>
      <c r="Z47" s="52">
        <f>VLOOKUP($A47,'ADR Raw Data'!$B$6:$BE$43,'ADR Raw Data'!I$1,FALSE)</f>
        <v>89.707674999999995</v>
      </c>
      <c r="AA47" s="52">
        <f>VLOOKUP($A47,'ADR Raw Data'!$B$6:$BE$43,'ADR Raw Data'!J$1,FALSE)</f>
        <v>91.8092572062084</v>
      </c>
      <c r="AB47" s="52">
        <f>VLOOKUP($A47,'ADR Raw Data'!$B$6:$BE$43,'ADR Raw Data'!K$1,FALSE)</f>
        <v>94.265340253748505</v>
      </c>
      <c r="AC47" s="53">
        <f>VLOOKUP($A47,'ADR Raw Data'!$B$6:$BE$43,'ADR Raw Data'!L$1,FALSE)</f>
        <v>90.106743876464293</v>
      </c>
      <c r="AD47" s="52">
        <f>VLOOKUP($A47,'ADR Raw Data'!$B$6:$BE$43,'ADR Raw Data'!N$1,FALSE)</f>
        <v>100.044884937238</v>
      </c>
      <c r="AE47" s="52">
        <f>VLOOKUP($A47,'ADR Raw Data'!$B$6:$BE$43,'ADR Raw Data'!O$1,FALSE)</f>
        <v>99.771550561797696</v>
      </c>
      <c r="AF47" s="53">
        <f>VLOOKUP($A47,'ADR Raw Data'!$B$6:$BE$43,'ADR Raw Data'!P$1,FALSE)</f>
        <v>99.913104008667304</v>
      </c>
      <c r="AG47" s="54">
        <f>VLOOKUP($A47,'ADR Raw Data'!$B$6:$BE$43,'ADR Raw Data'!R$1,FALSE)</f>
        <v>93.338186362013502</v>
      </c>
      <c r="AI47" s="47">
        <f>VLOOKUP($A47,'ADR Raw Data'!$B$6:$BE$43,'ADR Raw Data'!T$1,FALSE)</f>
        <v>5.4400021874959696</v>
      </c>
      <c r="AJ47" s="48">
        <f>VLOOKUP($A47,'ADR Raw Data'!$B$6:$BE$43,'ADR Raw Data'!U$1,FALSE)</f>
        <v>0.73869520875920403</v>
      </c>
      <c r="AK47" s="48">
        <f>VLOOKUP($A47,'ADR Raw Data'!$B$6:$BE$43,'ADR Raw Data'!V$1,FALSE)</f>
        <v>5.7521817452652204</v>
      </c>
      <c r="AL47" s="48">
        <f>VLOOKUP($A47,'ADR Raw Data'!$B$6:$BE$43,'ADR Raw Data'!W$1,FALSE)</f>
        <v>11.620487059665299</v>
      </c>
      <c r="AM47" s="48">
        <f>VLOOKUP($A47,'ADR Raw Data'!$B$6:$BE$43,'ADR Raw Data'!X$1,FALSE)</f>
        <v>11.8948463156378</v>
      </c>
      <c r="AN47" s="49">
        <f>VLOOKUP($A47,'ADR Raw Data'!$B$6:$BE$43,'ADR Raw Data'!Y$1,FALSE)</f>
        <v>7.9789318774526699</v>
      </c>
      <c r="AO47" s="48">
        <f>VLOOKUP($A47,'ADR Raw Data'!$B$6:$BE$43,'ADR Raw Data'!AA$1,FALSE)</f>
        <v>5.6357025087420798</v>
      </c>
      <c r="AP47" s="48">
        <f>VLOOKUP($A47,'ADR Raw Data'!$B$6:$BE$43,'ADR Raw Data'!AB$1,FALSE)</f>
        <v>3.99192838616937</v>
      </c>
      <c r="AQ47" s="49">
        <f>VLOOKUP($A47,'ADR Raw Data'!$B$6:$BE$43,'ADR Raw Data'!AC$1,FALSE)</f>
        <v>4.8043357102875701</v>
      </c>
      <c r="AR47" s="50">
        <f>VLOOKUP($A47,'ADR Raw Data'!$B$6:$BE$43,'ADR Raw Data'!AE$1,FALSE)</f>
        <v>6.9097363227603497</v>
      </c>
      <c r="AS47" s="40"/>
      <c r="AT47" s="51">
        <f>VLOOKUP($A47,'RevPAR Raw Data'!$B$6:$BE$43,'RevPAR Raw Data'!G$1,FALSE)</f>
        <v>44.557498233215497</v>
      </c>
      <c r="AU47" s="52">
        <f>VLOOKUP($A47,'RevPAR Raw Data'!$B$6:$BE$43,'RevPAR Raw Data'!H$1,FALSE)</f>
        <v>27.622565371024699</v>
      </c>
      <c r="AV47" s="52">
        <f>VLOOKUP($A47,'RevPAR Raw Data'!$B$6:$BE$43,'RevPAR Raw Data'!I$1,FALSE)</f>
        <v>50.718120141342702</v>
      </c>
      <c r="AW47" s="52">
        <f>VLOOKUP($A47,'RevPAR Raw Data'!$B$6:$BE$43,'RevPAR Raw Data'!J$1,FALSE)</f>
        <v>58.5243462897526</v>
      </c>
      <c r="AX47" s="52">
        <f>VLOOKUP($A47,'RevPAR Raw Data'!$B$6:$BE$43,'RevPAR Raw Data'!K$1,FALSE)</f>
        <v>57.758339222614801</v>
      </c>
      <c r="AY47" s="53">
        <f>VLOOKUP($A47,'RevPAR Raw Data'!$B$6:$BE$43,'RevPAR Raw Data'!L$1,FALSE)</f>
        <v>47.836173851590097</v>
      </c>
      <c r="AZ47" s="52">
        <f>VLOOKUP($A47,'RevPAR Raw Data'!$B$6:$BE$43,'RevPAR Raw Data'!N$1,FALSE)</f>
        <v>67.592162544169597</v>
      </c>
      <c r="BA47" s="52">
        <f>VLOOKUP($A47,'RevPAR Raw Data'!$B$6:$BE$43,'RevPAR Raw Data'!O$1,FALSE)</f>
        <v>62.7538374558303</v>
      </c>
      <c r="BB47" s="53">
        <f>VLOOKUP($A47,'RevPAR Raw Data'!$B$6:$BE$43,'RevPAR Raw Data'!P$1,FALSE)</f>
        <v>65.173000000000002</v>
      </c>
      <c r="BC47" s="54">
        <f>VLOOKUP($A47,'RevPAR Raw Data'!$B$6:$BE$43,'RevPAR Raw Data'!R$1,FALSE)</f>
        <v>52.789552751135702</v>
      </c>
      <c r="BE47" s="47">
        <f>VLOOKUP($A47,'RevPAR Raw Data'!$B$6:$BE$43,'RevPAR Raw Data'!T$1,FALSE)</f>
        <v>-10.5240518677537</v>
      </c>
      <c r="BF47" s="48">
        <f>VLOOKUP($A47,'RevPAR Raw Data'!$B$6:$BE$43,'RevPAR Raw Data'!U$1,FALSE)</f>
        <v>-24.903881753470401</v>
      </c>
      <c r="BG47" s="48">
        <f>VLOOKUP($A47,'RevPAR Raw Data'!$B$6:$BE$43,'RevPAR Raw Data'!V$1,FALSE)</f>
        <v>-7.8412359518385797</v>
      </c>
      <c r="BH47" s="48">
        <f>VLOOKUP($A47,'RevPAR Raw Data'!$B$6:$BE$43,'RevPAR Raw Data'!W$1,FALSE)</f>
        <v>2.31877980469323</v>
      </c>
      <c r="BI47" s="48">
        <f>VLOOKUP($A47,'RevPAR Raw Data'!$B$6:$BE$43,'RevPAR Raw Data'!X$1,FALSE)</f>
        <v>-5.72125193813606</v>
      </c>
      <c r="BJ47" s="49">
        <f>VLOOKUP($A47,'RevPAR Raw Data'!$B$6:$BE$43,'RevPAR Raw Data'!Y$1,FALSE)</f>
        <v>-8.0342702649178506</v>
      </c>
      <c r="BK47" s="48">
        <f>VLOOKUP($A47,'RevPAR Raw Data'!$B$6:$BE$43,'RevPAR Raw Data'!AA$1,FALSE)</f>
        <v>-3.36102239391633</v>
      </c>
      <c r="BL47" s="48">
        <f>VLOOKUP($A47,'RevPAR Raw Data'!$B$6:$BE$43,'RevPAR Raw Data'!AB$1,FALSE)</f>
        <v>-13.824193423006699</v>
      </c>
      <c r="BM47" s="49">
        <f>VLOOKUP($A47,'RevPAR Raw Data'!$B$6:$BE$43,'RevPAR Raw Data'!AC$1,FALSE)</f>
        <v>-8.6980633689519191</v>
      </c>
      <c r="BN47" s="50">
        <f>VLOOKUP($A47,'RevPAR Raw Data'!$B$6:$BE$43,'RevPAR Raw Data'!AE$1,FALSE)</f>
        <v>-8.2695140327609806</v>
      </c>
    </row>
    <row r="48" spans="1:66" ht="16.5" thickBot="1" x14ac:dyDescent="0.5">
      <c r="A48" s="63" t="s">
        <v>86</v>
      </c>
      <c r="B48" s="67">
        <f>VLOOKUP($A48,'Occupancy Raw Data'!$B$8:$BE$45,'Occupancy Raw Data'!G$3,FALSE)</f>
        <v>54.234551592543603</v>
      </c>
      <c r="C48" s="68">
        <f>VLOOKUP($A48,'Occupancy Raw Data'!$B$8:$BE$45,'Occupancy Raw Data'!H$3,FALSE)</f>
        <v>38.265081461911002</v>
      </c>
      <c r="D48" s="68">
        <f>VLOOKUP($A48,'Occupancy Raw Data'!$B$8:$BE$45,'Occupancy Raw Data'!I$3,FALSE)</f>
        <v>56.010568031703997</v>
      </c>
      <c r="E48" s="68">
        <f>VLOOKUP($A48,'Occupancy Raw Data'!$B$8:$BE$45,'Occupancy Raw Data'!J$3,FALSE)</f>
        <v>61.808307647145099</v>
      </c>
      <c r="F48" s="68">
        <f>VLOOKUP($A48,'Occupancy Raw Data'!$B$8:$BE$45,'Occupancy Raw Data'!K$3,FALSE)</f>
        <v>63.672391017172998</v>
      </c>
      <c r="G48" s="69">
        <f>VLOOKUP($A48,'Occupancy Raw Data'!$B$8:$BE$45,'Occupancy Raw Data'!L$3,FALSE)</f>
        <v>54.798179950095403</v>
      </c>
      <c r="H48" s="68">
        <f>VLOOKUP($A48,'Occupancy Raw Data'!$B$8:$BE$45,'Occupancy Raw Data'!N$3,FALSE)</f>
        <v>75.840305298693593</v>
      </c>
      <c r="I48" s="68">
        <f>VLOOKUP($A48,'Occupancy Raw Data'!$B$8:$BE$45,'Occupancy Raw Data'!O$3,FALSE)</f>
        <v>71.319536180830696</v>
      </c>
      <c r="J48" s="69">
        <f>VLOOKUP($A48,'Occupancy Raw Data'!$B$8:$BE$45,'Occupancy Raw Data'!P$3,FALSE)</f>
        <v>73.579920739762201</v>
      </c>
      <c r="K48" s="70">
        <f>VLOOKUP($A48,'Occupancy Raw Data'!$B$8:$BE$45,'Occupancy Raw Data'!R$3,FALSE)</f>
        <v>60.164391604285903</v>
      </c>
      <c r="M48" s="67">
        <f>VLOOKUP($A48,'Occupancy Raw Data'!$B$8:$BE$45,'Occupancy Raw Data'!T$3,FALSE)</f>
        <v>9.9275871064837098</v>
      </c>
      <c r="N48" s="68">
        <f>VLOOKUP($A48,'Occupancy Raw Data'!$B$8:$BE$45,'Occupancy Raw Data'!U$3,FALSE)</f>
        <v>18.090337935007</v>
      </c>
      <c r="O48" s="68">
        <f>VLOOKUP($A48,'Occupancy Raw Data'!$B$8:$BE$45,'Occupancy Raw Data'!V$3,FALSE)</f>
        <v>14.224062170094401</v>
      </c>
      <c r="P48" s="68">
        <f>VLOOKUP($A48,'Occupancy Raw Data'!$B$8:$BE$45,'Occupancy Raw Data'!W$3,FALSE)</f>
        <v>15.8074159939206</v>
      </c>
      <c r="Q48" s="68">
        <f>VLOOKUP($A48,'Occupancy Raw Data'!$B$8:$BE$45,'Occupancy Raw Data'!X$3,FALSE)</f>
        <v>19.914696220131901</v>
      </c>
      <c r="R48" s="69">
        <f>VLOOKUP($A48,'Occupancy Raw Data'!$B$8:$BE$45,'Occupancy Raw Data'!Y$3,FALSE)</f>
        <v>15.488467458964401</v>
      </c>
      <c r="S48" s="68">
        <f>VLOOKUP($A48,'Occupancy Raw Data'!$B$8:$BE$45,'Occupancy Raw Data'!AA$3,FALSE)</f>
        <v>14.701793967469801</v>
      </c>
      <c r="T48" s="68">
        <f>VLOOKUP($A48,'Occupancy Raw Data'!$B$8:$BE$45,'Occupancy Raw Data'!AB$3,FALSE)</f>
        <v>0.69855716841516402</v>
      </c>
      <c r="U48" s="69">
        <f>VLOOKUP($A48,'Occupancy Raw Data'!$B$8:$BE$45,'Occupancy Raw Data'!AC$3,FALSE)</f>
        <v>7.45960857538984</v>
      </c>
      <c r="V48" s="70">
        <f>VLOOKUP($A48,'Occupancy Raw Data'!$B$8:$BE$45,'Occupancy Raw Data'!AE$3,FALSE)</f>
        <v>12.550099394397799</v>
      </c>
      <c r="X48" s="71">
        <f>VLOOKUP($A48,'ADR Raw Data'!$B$6:$BE$43,'ADR Raw Data'!G$1,FALSE)</f>
        <v>127.346143437077</v>
      </c>
      <c r="Y48" s="72">
        <f>VLOOKUP($A48,'ADR Raw Data'!$B$6:$BE$43,'ADR Raw Data'!H$1,FALSE)</f>
        <v>95.050997314921304</v>
      </c>
      <c r="Z48" s="72">
        <f>VLOOKUP($A48,'ADR Raw Data'!$B$6:$BE$43,'ADR Raw Data'!I$1,FALSE)</f>
        <v>102.108886268343</v>
      </c>
      <c r="AA48" s="72">
        <f>VLOOKUP($A48,'ADR Raw Data'!$B$6:$BE$43,'ADR Raw Data'!J$1,FALSE)</f>
        <v>105.873148895749</v>
      </c>
      <c r="AB48" s="72">
        <f>VLOOKUP($A48,'ADR Raw Data'!$B$6:$BE$43,'ADR Raw Data'!K$1,FALSE)</f>
        <v>114.130378054402</v>
      </c>
      <c r="AC48" s="73">
        <f>VLOOKUP($A48,'ADR Raw Data'!$B$6:$BE$43,'ADR Raw Data'!L$1,FALSE)</f>
        <v>109.761550865163</v>
      </c>
      <c r="AD48" s="72">
        <f>VLOOKUP($A48,'ADR Raw Data'!$B$6:$BE$43,'ADR Raw Data'!N$1,FALSE)</f>
        <v>153.48666924714499</v>
      </c>
      <c r="AE48" s="72">
        <f>VLOOKUP($A48,'ADR Raw Data'!$B$6:$BE$43,'ADR Raw Data'!O$1,FALSE)</f>
        <v>145.04873430747</v>
      </c>
      <c r="AF48" s="73">
        <f>VLOOKUP($A48,'ADR Raw Data'!$B$6:$BE$43,'ADR Raw Data'!P$1,FALSE)</f>
        <v>149.39730899660799</v>
      </c>
      <c r="AG48" s="74">
        <f>VLOOKUP($A48,'ADR Raw Data'!$B$6:$BE$43,'ADR Raw Data'!R$1,FALSE)</f>
        <v>123.611204474959</v>
      </c>
      <c r="AI48" s="67">
        <f>VLOOKUP($A48,'ADR Raw Data'!$B$6:$BE$43,'ADR Raw Data'!T$1,FALSE)</f>
        <v>2.2681683216378001</v>
      </c>
      <c r="AJ48" s="68">
        <f>VLOOKUP($A48,'ADR Raw Data'!$B$6:$BE$43,'ADR Raw Data'!U$1,FALSE)</f>
        <v>2.98860611401309</v>
      </c>
      <c r="AK48" s="68">
        <f>VLOOKUP($A48,'ADR Raw Data'!$B$6:$BE$43,'ADR Raw Data'!V$1,FALSE)</f>
        <v>5.5683295066834102</v>
      </c>
      <c r="AL48" s="68">
        <f>VLOOKUP($A48,'ADR Raw Data'!$B$6:$BE$43,'ADR Raw Data'!W$1,FALSE)</f>
        <v>1.2590873261039299</v>
      </c>
      <c r="AM48" s="68">
        <f>VLOOKUP($A48,'ADR Raw Data'!$B$6:$BE$43,'ADR Raw Data'!X$1,FALSE)</f>
        <v>8.8061714411208705</v>
      </c>
      <c r="AN48" s="69">
        <f>VLOOKUP($A48,'ADR Raw Data'!$B$6:$BE$43,'ADR Raw Data'!Y$1,FALSE)</f>
        <v>4.0495019548954296</v>
      </c>
      <c r="AO48" s="68">
        <f>VLOOKUP($A48,'ADR Raw Data'!$B$6:$BE$43,'ADR Raw Data'!AA$1,FALSE)</f>
        <v>11.4890204674522</v>
      </c>
      <c r="AP48" s="68">
        <f>VLOOKUP($A48,'ADR Raw Data'!$B$6:$BE$43,'ADR Raw Data'!AB$1,FALSE)</f>
        <v>-1.8949838831693699</v>
      </c>
      <c r="AQ48" s="69">
        <f>VLOOKUP($A48,'ADR Raw Data'!$B$6:$BE$43,'ADR Raw Data'!AC$1,FALSE)</f>
        <v>4.5211391229253</v>
      </c>
      <c r="AR48" s="70">
        <f>VLOOKUP($A48,'ADR Raw Data'!$B$6:$BE$43,'ADR Raw Data'!AE$1,FALSE)</f>
        <v>3.7060631698585902</v>
      </c>
      <c r="AS48" s="40"/>
      <c r="AT48" s="71">
        <f>VLOOKUP($A48,'RevPAR Raw Data'!$B$6:$BE$43,'RevPAR Raw Data'!G$1,FALSE)</f>
        <v>69.065609863496206</v>
      </c>
      <c r="AU48" s="72">
        <f>VLOOKUP($A48,'RevPAR Raw Data'!$B$6:$BE$43,'RevPAR Raw Data'!H$1,FALSE)</f>
        <v>36.371341552913499</v>
      </c>
      <c r="AV48" s="72">
        <f>VLOOKUP($A48,'RevPAR Raw Data'!$B$6:$BE$43,'RevPAR Raw Data'!I$1,FALSE)</f>
        <v>57.191767209745997</v>
      </c>
      <c r="AW48" s="72">
        <f>VLOOKUP($A48,'RevPAR Raw Data'!$B$6:$BE$43,'RevPAR Raw Data'!J$1,FALSE)</f>
        <v>65.438401585204701</v>
      </c>
      <c r="AX48" s="72">
        <f>VLOOKUP($A48,'RevPAR Raw Data'!$B$6:$BE$43,'RevPAR Raw Data'!K$1,FALSE)</f>
        <v>72.669540584177298</v>
      </c>
      <c r="AY48" s="73">
        <f>VLOOKUP($A48,'RevPAR Raw Data'!$B$6:$BE$43,'RevPAR Raw Data'!L$1,FALSE)</f>
        <v>60.147332159107499</v>
      </c>
      <c r="AZ48" s="72">
        <f>VLOOKUP($A48,'RevPAR Raw Data'!$B$6:$BE$43,'RevPAR Raw Data'!N$1,FALSE)</f>
        <v>116.404758549831</v>
      </c>
      <c r="BA48" s="72">
        <f>VLOOKUP($A48,'RevPAR Raw Data'!$B$6:$BE$43,'RevPAR Raw Data'!O$1,FALSE)</f>
        <v>103.44808454425301</v>
      </c>
      <c r="BB48" s="73">
        <f>VLOOKUP($A48,'RevPAR Raw Data'!$B$6:$BE$43,'RevPAR Raw Data'!P$1,FALSE)</f>
        <v>109.926421547042</v>
      </c>
      <c r="BC48" s="74">
        <f>VLOOKUP($A48,'RevPAR Raw Data'!$B$6:$BE$43,'RevPAR Raw Data'!R$1,FALSE)</f>
        <v>74.369929127088895</v>
      </c>
      <c r="BE48" s="67">
        <f>VLOOKUP($A48,'RevPAR Raw Data'!$B$6:$BE$43,'RevPAR Raw Data'!T$1,FALSE)</f>
        <v>12.4209298139737</v>
      </c>
      <c r="BF48" s="68">
        <f>VLOOKUP($A48,'RevPAR Raw Data'!$B$6:$BE$43,'RevPAR Raw Data'!U$1,FALSE)</f>
        <v>21.619592994591301</v>
      </c>
      <c r="BG48" s="68">
        <f>VLOOKUP($A48,'RevPAR Raw Data'!$B$6:$BE$43,'RevPAR Raw Data'!V$1,FALSE)</f>
        <v>20.5844343276442</v>
      </c>
      <c r="BH48" s="68">
        <f>VLOOKUP($A48,'RevPAR Raw Data'!$B$6:$BE$43,'RevPAR Raw Data'!W$1,FALSE)</f>
        <v>17.265532491388502</v>
      </c>
      <c r="BI48" s="68">
        <f>VLOOKUP($A48,'RevPAR Raw Data'!$B$6:$BE$43,'RevPAR Raw Data'!X$1,FALSE)</f>
        <v>30.474589952376</v>
      </c>
      <c r="BJ48" s="69">
        <f>VLOOKUP($A48,'RevPAR Raw Data'!$B$6:$BE$43,'RevPAR Raw Data'!Y$1,FALSE)</f>
        <v>20.165175206393901</v>
      </c>
      <c r="BK48" s="68">
        <f>VLOOKUP($A48,'RevPAR Raw Data'!$B$6:$BE$43,'RevPAR Raw Data'!AA$1,FALSE)</f>
        <v>27.879906552927402</v>
      </c>
      <c r="BL48" s="68">
        <f>VLOOKUP($A48,'RevPAR Raw Data'!$B$6:$BE$43,'RevPAR Raw Data'!AB$1,FALSE)</f>
        <v>-1.2096642605104</v>
      </c>
      <c r="BM48" s="69">
        <f>VLOOKUP($A48,'RevPAR Raw Data'!$B$6:$BE$43,'RevPAR Raw Data'!AC$1,FALSE)</f>
        <v>12.318006980034101</v>
      </c>
      <c r="BN48" s="70">
        <f>VLOOKUP($A48,'RevPAR Raw Data'!$B$6:$BE$43,'RevPAR Raw Data'!AE$1,FALSE)</f>
        <v>16.721277175692801</v>
      </c>
    </row>
    <row r="49" spans="1:45" ht="14.25" customHeight="1" x14ac:dyDescent="0.45">
      <c r="A49" s="171" t="s">
        <v>106</v>
      </c>
      <c r="B49" s="171"/>
      <c r="C49" s="171"/>
      <c r="D49" s="171"/>
      <c r="E49" s="171"/>
      <c r="F49" s="171"/>
      <c r="G49" s="171"/>
      <c r="H49" s="171"/>
      <c r="I49" s="171"/>
      <c r="J49" s="171"/>
      <c r="K49" s="171"/>
      <c r="AS49" s="40"/>
    </row>
    <row r="50" spans="1:45" x14ac:dyDescent="0.45">
      <c r="A50" s="171"/>
      <c r="B50" s="171"/>
      <c r="C50" s="171"/>
      <c r="D50" s="171"/>
      <c r="E50" s="171"/>
      <c r="F50" s="171"/>
      <c r="G50" s="171"/>
      <c r="H50" s="171"/>
      <c r="I50" s="171"/>
      <c r="J50" s="171"/>
      <c r="K50" s="171"/>
      <c r="AS50" s="40"/>
    </row>
    <row r="51" spans="1:45" x14ac:dyDescent="0.45">
      <c r="A51" s="171"/>
      <c r="B51" s="171"/>
      <c r="C51" s="171"/>
      <c r="D51" s="171"/>
      <c r="E51" s="171"/>
      <c r="F51" s="171"/>
      <c r="G51" s="171"/>
      <c r="H51" s="171"/>
      <c r="I51" s="171"/>
      <c r="J51" s="171"/>
      <c r="K51" s="171"/>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FBFwxpOCQu9PJuUwIOTOUESd2eL/aArOtui6kDamhntX22oSyIZjsEUWP5aLmNEsXryyaLZgbJgM2KhZJhTguw==" saltValue="1/N6TBJWrddnQpCUQUS+9A=="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3" t="str">
        <f>'Occupancy Raw Data'!B2</f>
        <v>August 13, 2023 - September 09, 2023
Rolling-28 Day Period</v>
      </c>
      <c r="B1" s="168" t="s">
        <v>66</v>
      </c>
      <c r="C1" s="169"/>
      <c r="D1" s="169"/>
      <c r="E1" s="169"/>
      <c r="F1" s="169"/>
      <c r="G1" s="169"/>
      <c r="H1" s="169"/>
      <c r="I1" s="169"/>
      <c r="J1" s="169"/>
      <c r="K1" s="170"/>
      <c r="L1" s="40"/>
      <c r="M1" s="168" t="s">
        <v>73</v>
      </c>
      <c r="N1" s="169"/>
      <c r="O1" s="169"/>
      <c r="P1" s="169"/>
      <c r="Q1" s="169"/>
      <c r="R1" s="169"/>
      <c r="S1" s="169"/>
      <c r="T1" s="169"/>
      <c r="U1" s="169"/>
      <c r="V1" s="170"/>
      <c r="X1" s="168" t="s">
        <v>67</v>
      </c>
      <c r="Y1" s="169"/>
      <c r="Z1" s="169"/>
      <c r="AA1" s="169"/>
      <c r="AB1" s="169"/>
      <c r="AC1" s="169"/>
      <c r="AD1" s="169"/>
      <c r="AE1" s="169"/>
      <c r="AF1" s="169"/>
      <c r="AG1" s="170"/>
      <c r="AI1" s="168" t="s">
        <v>74</v>
      </c>
      <c r="AJ1" s="169"/>
      <c r="AK1" s="169"/>
      <c r="AL1" s="169"/>
      <c r="AM1" s="169"/>
      <c r="AN1" s="169"/>
      <c r="AO1" s="169"/>
      <c r="AP1" s="169"/>
      <c r="AQ1" s="169"/>
      <c r="AR1" s="170"/>
      <c r="AS1" s="40"/>
      <c r="AT1" s="168" t="s">
        <v>68</v>
      </c>
      <c r="AU1" s="169"/>
      <c r="AV1" s="169"/>
      <c r="AW1" s="169"/>
      <c r="AX1" s="169"/>
      <c r="AY1" s="169"/>
      <c r="AZ1" s="169"/>
      <c r="BA1" s="169"/>
      <c r="BB1" s="169"/>
      <c r="BC1" s="170"/>
      <c r="BE1" s="168" t="s">
        <v>75</v>
      </c>
      <c r="BF1" s="169"/>
      <c r="BG1" s="169"/>
      <c r="BH1" s="169"/>
      <c r="BI1" s="169"/>
      <c r="BJ1" s="169"/>
      <c r="BK1" s="169"/>
      <c r="BL1" s="169"/>
      <c r="BM1" s="169"/>
      <c r="BN1" s="170"/>
    </row>
    <row r="2" spans="1:66" x14ac:dyDescent="0.45">
      <c r="A2" s="173"/>
      <c r="B2" s="42"/>
      <c r="C2" s="43"/>
      <c r="D2" s="43"/>
      <c r="E2" s="43"/>
      <c r="F2" s="43"/>
      <c r="G2" s="166" t="s">
        <v>64</v>
      </c>
      <c r="H2" s="43"/>
      <c r="I2" s="43"/>
      <c r="J2" s="166" t="s">
        <v>65</v>
      </c>
      <c r="K2" s="167" t="s">
        <v>56</v>
      </c>
      <c r="L2" s="44"/>
      <c r="M2" s="42"/>
      <c r="N2" s="43"/>
      <c r="O2" s="43"/>
      <c r="P2" s="43"/>
      <c r="Q2" s="43"/>
      <c r="R2" s="166" t="s">
        <v>64</v>
      </c>
      <c r="S2" s="43"/>
      <c r="T2" s="43"/>
      <c r="U2" s="166" t="s">
        <v>65</v>
      </c>
      <c r="V2" s="167" t="s">
        <v>56</v>
      </c>
      <c r="X2" s="42"/>
      <c r="Y2" s="43"/>
      <c r="Z2" s="43"/>
      <c r="AA2" s="43"/>
      <c r="AB2" s="43"/>
      <c r="AC2" s="166" t="s">
        <v>64</v>
      </c>
      <c r="AD2" s="43"/>
      <c r="AE2" s="43"/>
      <c r="AF2" s="166" t="s">
        <v>65</v>
      </c>
      <c r="AG2" s="167" t="s">
        <v>56</v>
      </c>
      <c r="AI2" s="42"/>
      <c r="AJ2" s="43"/>
      <c r="AK2" s="43"/>
      <c r="AL2" s="43"/>
      <c r="AM2" s="43"/>
      <c r="AN2" s="166" t="s">
        <v>64</v>
      </c>
      <c r="AO2" s="43"/>
      <c r="AP2" s="43"/>
      <c r="AQ2" s="166" t="s">
        <v>65</v>
      </c>
      <c r="AR2" s="167" t="s">
        <v>56</v>
      </c>
      <c r="AS2" s="44"/>
      <c r="AT2" s="42"/>
      <c r="AU2" s="43"/>
      <c r="AV2" s="43"/>
      <c r="AW2" s="43"/>
      <c r="AX2" s="43"/>
      <c r="AY2" s="166" t="s">
        <v>64</v>
      </c>
      <c r="AZ2" s="43"/>
      <c r="BA2" s="43"/>
      <c r="BB2" s="166" t="s">
        <v>65</v>
      </c>
      <c r="BC2" s="167" t="s">
        <v>56</v>
      </c>
      <c r="BE2" s="42"/>
      <c r="BF2" s="43"/>
      <c r="BG2" s="43"/>
      <c r="BH2" s="43"/>
      <c r="BI2" s="43"/>
      <c r="BJ2" s="166" t="s">
        <v>64</v>
      </c>
      <c r="BK2" s="43"/>
      <c r="BL2" s="43"/>
      <c r="BM2" s="166" t="s">
        <v>65</v>
      </c>
      <c r="BN2" s="167" t="s">
        <v>56</v>
      </c>
    </row>
    <row r="3" spans="1:66" x14ac:dyDescent="0.45">
      <c r="A3" s="173"/>
      <c r="B3" s="45" t="s">
        <v>57</v>
      </c>
      <c r="C3" s="44" t="s">
        <v>58</v>
      </c>
      <c r="D3" s="44" t="s">
        <v>59</v>
      </c>
      <c r="E3" s="44" t="s">
        <v>60</v>
      </c>
      <c r="F3" s="44" t="s">
        <v>61</v>
      </c>
      <c r="G3" s="166"/>
      <c r="H3" s="44" t="s">
        <v>62</v>
      </c>
      <c r="I3" s="44" t="s">
        <v>63</v>
      </c>
      <c r="J3" s="166"/>
      <c r="K3" s="167"/>
      <c r="L3" s="44"/>
      <c r="M3" s="45" t="s">
        <v>57</v>
      </c>
      <c r="N3" s="44" t="s">
        <v>58</v>
      </c>
      <c r="O3" s="44" t="s">
        <v>59</v>
      </c>
      <c r="P3" s="44" t="s">
        <v>60</v>
      </c>
      <c r="Q3" s="44" t="s">
        <v>61</v>
      </c>
      <c r="R3" s="166"/>
      <c r="S3" s="44" t="s">
        <v>62</v>
      </c>
      <c r="T3" s="44" t="s">
        <v>63</v>
      </c>
      <c r="U3" s="166"/>
      <c r="V3" s="167"/>
      <c r="X3" s="45" t="s">
        <v>57</v>
      </c>
      <c r="Y3" s="44" t="s">
        <v>58</v>
      </c>
      <c r="Z3" s="44" t="s">
        <v>59</v>
      </c>
      <c r="AA3" s="44" t="s">
        <v>60</v>
      </c>
      <c r="AB3" s="44" t="s">
        <v>61</v>
      </c>
      <c r="AC3" s="166"/>
      <c r="AD3" s="44" t="s">
        <v>62</v>
      </c>
      <c r="AE3" s="44" t="s">
        <v>63</v>
      </c>
      <c r="AF3" s="166"/>
      <c r="AG3" s="167"/>
      <c r="AI3" s="45" t="s">
        <v>57</v>
      </c>
      <c r="AJ3" s="44" t="s">
        <v>58</v>
      </c>
      <c r="AK3" s="44" t="s">
        <v>59</v>
      </c>
      <c r="AL3" s="44" t="s">
        <v>60</v>
      </c>
      <c r="AM3" s="44" t="s">
        <v>61</v>
      </c>
      <c r="AN3" s="166"/>
      <c r="AO3" s="44" t="s">
        <v>62</v>
      </c>
      <c r="AP3" s="44" t="s">
        <v>63</v>
      </c>
      <c r="AQ3" s="166"/>
      <c r="AR3" s="167"/>
      <c r="AS3" s="44"/>
      <c r="AT3" s="45" t="s">
        <v>57</v>
      </c>
      <c r="AU3" s="44" t="s">
        <v>58</v>
      </c>
      <c r="AV3" s="44" t="s">
        <v>59</v>
      </c>
      <c r="AW3" s="44" t="s">
        <v>60</v>
      </c>
      <c r="AX3" s="44" t="s">
        <v>61</v>
      </c>
      <c r="AY3" s="166"/>
      <c r="AZ3" s="44" t="s">
        <v>62</v>
      </c>
      <c r="BA3" s="44" t="s">
        <v>63</v>
      </c>
      <c r="BB3" s="166"/>
      <c r="BC3" s="167"/>
      <c r="BE3" s="45" t="s">
        <v>57</v>
      </c>
      <c r="BF3" s="44" t="s">
        <v>58</v>
      </c>
      <c r="BG3" s="44" t="s">
        <v>59</v>
      </c>
      <c r="BH3" s="44" t="s">
        <v>60</v>
      </c>
      <c r="BI3" s="44" t="s">
        <v>61</v>
      </c>
      <c r="BJ3" s="166"/>
      <c r="BK3" s="44" t="s">
        <v>62</v>
      </c>
      <c r="BL3" s="44" t="s">
        <v>63</v>
      </c>
      <c r="BM3" s="166"/>
      <c r="BN3" s="167"/>
    </row>
    <row r="4" spans="1:66" x14ac:dyDescent="0.45">
      <c r="A4" s="46" t="s">
        <v>15</v>
      </c>
      <c r="B4" s="47">
        <f>VLOOKUP($A4,'Occupancy Raw Data'!$B$8:$BE$45,'Occupancy Raw Data'!AG$3,FALSE)</f>
        <v>55.642057576214299</v>
      </c>
      <c r="C4" s="48">
        <f>VLOOKUP($A4,'Occupancy Raw Data'!$B$8:$BE$45,'Occupancy Raw Data'!AH$3,FALSE)</f>
        <v>56.7718955187445</v>
      </c>
      <c r="D4" s="48">
        <f>VLOOKUP($A4,'Occupancy Raw Data'!$B$8:$BE$45,'Occupancy Raw Data'!AI$3,FALSE)</f>
        <v>62.8916149550844</v>
      </c>
      <c r="E4" s="48">
        <f>VLOOKUP($A4,'Occupancy Raw Data'!$B$8:$BE$45,'Occupancy Raw Data'!AJ$3,FALSE)</f>
        <v>64.023606450000997</v>
      </c>
      <c r="F4" s="48">
        <f>VLOOKUP($A4,'Occupancy Raw Data'!$B$8:$BE$45,'Occupancy Raw Data'!AK$3,FALSE)</f>
        <v>62.694921094274001</v>
      </c>
      <c r="G4" s="49">
        <f>VLOOKUP($A4,'Occupancy Raw Data'!$B$8:$BE$45,'Occupancy Raw Data'!AL$3,FALSE)</f>
        <v>60.404812521962803</v>
      </c>
      <c r="H4" s="48">
        <f>VLOOKUP($A4,'Occupancy Raw Data'!$B$8:$BE$45,'Occupancy Raw Data'!AN$3,FALSE)</f>
        <v>69.560497874314706</v>
      </c>
      <c r="I4" s="48">
        <f>VLOOKUP($A4,'Occupancy Raw Data'!$B$8:$BE$45,'Occupancy Raw Data'!AO$3,FALSE)</f>
        <v>74.422103741571505</v>
      </c>
      <c r="J4" s="49">
        <f>VLOOKUP($A4,'Occupancy Raw Data'!$B$8:$BE$45,'Occupancy Raw Data'!AP$3,FALSE)</f>
        <v>71.991300807943105</v>
      </c>
      <c r="K4" s="50">
        <f>VLOOKUP($A4,'Occupancy Raw Data'!$B$8:$BE$45,'Occupancy Raw Data'!AR$3,FALSE)</f>
        <v>63.715284051430501</v>
      </c>
      <c r="M4" s="47">
        <f>VLOOKUP($A4,'Occupancy Raw Data'!$B$8:$BE$45,'Occupancy Raw Data'!AT$3,FALSE)</f>
        <v>-1.2789667654866601</v>
      </c>
      <c r="N4" s="48">
        <f>VLOOKUP($A4,'Occupancy Raw Data'!$B$8:$BE$45,'Occupancy Raw Data'!AU$3,FALSE)</f>
        <v>0.41096423430519402</v>
      </c>
      <c r="O4" s="48">
        <f>VLOOKUP($A4,'Occupancy Raw Data'!$B$8:$BE$45,'Occupancy Raw Data'!AV$3,FALSE)</f>
        <v>1.2145147847039</v>
      </c>
      <c r="P4" s="48">
        <f>VLOOKUP($A4,'Occupancy Raw Data'!$B$8:$BE$45,'Occupancy Raw Data'!AW$3,FALSE)</f>
        <v>0.64841294628586699</v>
      </c>
      <c r="Q4" s="48">
        <f>VLOOKUP($A4,'Occupancy Raw Data'!$B$8:$BE$45,'Occupancy Raw Data'!AX$3,FALSE)</f>
        <v>-0.529216036659098</v>
      </c>
      <c r="R4" s="49">
        <f>VLOOKUP($A4,'Occupancy Raw Data'!$B$8:$BE$45,'Occupancy Raw Data'!AY$3,FALSE)</f>
        <v>0.114379397057224</v>
      </c>
      <c r="S4" s="48">
        <f>VLOOKUP($A4,'Occupancy Raw Data'!$B$8:$BE$45,'Occupancy Raw Data'!BA$3,FALSE)</f>
        <v>-1.15756188866346</v>
      </c>
      <c r="T4" s="48">
        <f>VLOOKUP($A4,'Occupancy Raw Data'!$B$8:$BE$45,'Occupancy Raw Data'!BB$3,FALSE)</f>
        <v>-1.4496785206377201</v>
      </c>
      <c r="U4" s="49">
        <f>VLOOKUP($A4,'Occupancy Raw Data'!$B$8:$BE$45,'Occupancy Raw Data'!BC$3,FALSE)</f>
        <v>-1.30876778834442</v>
      </c>
      <c r="V4" s="50">
        <f>VLOOKUP($A4,'Occupancy Raw Data'!$B$8:$BE$45,'Occupancy Raw Data'!BE$3,FALSE)</f>
        <v>-0.349431129087726</v>
      </c>
      <c r="X4" s="51">
        <f>VLOOKUP($A4,'ADR Raw Data'!$B$6:$BE$43,'ADR Raw Data'!AG$1,FALSE)</f>
        <v>144.68661775462601</v>
      </c>
      <c r="Y4" s="52">
        <f>VLOOKUP($A4,'ADR Raw Data'!$B$6:$BE$43,'ADR Raw Data'!AH$1,FALSE)</f>
        <v>140.77336182446999</v>
      </c>
      <c r="Z4" s="52">
        <f>VLOOKUP($A4,'ADR Raw Data'!$B$6:$BE$43,'ADR Raw Data'!AI$1,FALSE)</f>
        <v>144.19666968606899</v>
      </c>
      <c r="AA4" s="52">
        <f>VLOOKUP($A4,'ADR Raw Data'!$B$6:$BE$43,'ADR Raw Data'!AJ$1,FALSE)</f>
        <v>145.049549495701</v>
      </c>
      <c r="AB4" s="52">
        <f>VLOOKUP($A4,'ADR Raw Data'!$B$6:$BE$43,'ADR Raw Data'!AK$1,FALSE)</f>
        <v>144.485668920629</v>
      </c>
      <c r="AC4" s="53">
        <f>VLOOKUP($A4,'ADR Raw Data'!$B$6:$BE$43,'ADR Raw Data'!AL$1,FALSE)</f>
        <v>143.88423503012399</v>
      </c>
      <c r="AD4" s="52">
        <f>VLOOKUP($A4,'ADR Raw Data'!$B$6:$BE$43,'ADR Raw Data'!AN$1,FALSE)</f>
        <v>163.82168012652201</v>
      </c>
      <c r="AE4" s="52">
        <f>VLOOKUP($A4,'ADR Raw Data'!$B$6:$BE$43,'ADR Raw Data'!AO$1,FALSE)</f>
        <v>170.99648630206701</v>
      </c>
      <c r="AF4" s="53">
        <f>VLOOKUP($A4,'ADR Raw Data'!$B$6:$BE$43,'ADR Raw Data'!AP$1,FALSE)</f>
        <v>167.53021270983101</v>
      </c>
      <c r="AG4" s="54">
        <f>VLOOKUP($A4,'ADR Raw Data'!$B$6:$BE$43,'ADR Raw Data'!AR$1,FALSE)</f>
        <v>151.51787552285899</v>
      </c>
      <c r="AI4" s="47">
        <f>VLOOKUP($A4,'ADR Raw Data'!$B$6:$BE$43,'ADR Raw Data'!AT$1,FALSE)</f>
        <v>0.61335072139243296</v>
      </c>
      <c r="AJ4" s="48">
        <f>VLOOKUP($A4,'ADR Raw Data'!$B$6:$BE$43,'ADR Raw Data'!AU$1,FALSE)</f>
        <v>2.40161114841449</v>
      </c>
      <c r="AK4" s="48">
        <f>VLOOKUP($A4,'ADR Raw Data'!$B$6:$BE$43,'ADR Raw Data'!AV$1,FALSE)</f>
        <v>3.0369199261384301</v>
      </c>
      <c r="AL4" s="48">
        <f>VLOOKUP($A4,'ADR Raw Data'!$B$6:$BE$43,'ADR Raw Data'!AW$1,FALSE)</f>
        <v>2.9906207388935</v>
      </c>
      <c r="AM4" s="48">
        <f>VLOOKUP($A4,'ADR Raw Data'!$B$6:$BE$43,'ADR Raw Data'!AX$1,FALSE)</f>
        <v>1.9450903257843599</v>
      </c>
      <c r="AN4" s="49">
        <f>VLOOKUP($A4,'ADR Raw Data'!$B$6:$BE$43,'ADR Raw Data'!AY$1,FALSE)</f>
        <v>2.2167686448474502</v>
      </c>
      <c r="AO4" s="48">
        <f>VLOOKUP($A4,'ADR Raw Data'!$B$6:$BE$43,'ADR Raw Data'!BA$1,FALSE)</f>
        <v>1.3832981097774399</v>
      </c>
      <c r="AP4" s="48">
        <f>VLOOKUP($A4,'ADR Raw Data'!$B$6:$BE$43,'ADR Raw Data'!BB$1,FALSE)</f>
        <v>1.22551579099151</v>
      </c>
      <c r="AQ4" s="49">
        <f>VLOOKUP($A4,'ADR Raw Data'!$B$6:$BE$43,'ADR Raw Data'!BC$1,FALSE)</f>
        <v>1.2966719465365499</v>
      </c>
      <c r="AR4" s="50">
        <f>VLOOKUP($A4,'ADR Raw Data'!$B$6:$BE$43,'ADR Raw Data'!BE$1,FALSE)</f>
        <v>1.83360983180618</v>
      </c>
      <c r="AT4" s="51">
        <f>VLOOKUP($A4,'RevPAR Raw Data'!$B$6:$BE$43,'RevPAR Raw Data'!AG$1,FALSE)</f>
        <v>80.506611156106402</v>
      </c>
      <c r="AU4" s="52">
        <f>VLOOKUP($A4,'RevPAR Raw Data'!$B$6:$BE$43,'RevPAR Raw Data'!AH$1,FALSE)</f>
        <v>79.919705893212395</v>
      </c>
      <c r="AV4" s="52">
        <f>VLOOKUP($A4,'RevPAR Raw Data'!$B$6:$BE$43,'RevPAR Raw Data'!AI$1,FALSE)</f>
        <v>90.687614277017701</v>
      </c>
      <c r="AW4" s="52">
        <f>VLOOKUP($A4,'RevPAR Raw Data'!$B$6:$BE$43,'RevPAR Raw Data'!AJ$1,FALSE)</f>
        <v>92.865952726627498</v>
      </c>
      <c r="AX4" s="52">
        <f>VLOOKUP($A4,'RevPAR Raw Data'!$B$6:$BE$43,'RevPAR Raw Data'!AK$1,FALSE)</f>
        <v>90.585176122322594</v>
      </c>
      <c r="AY4" s="53">
        <f>VLOOKUP($A4,'RevPAR Raw Data'!$B$6:$BE$43,'RevPAR Raw Data'!AL$1,FALSE)</f>
        <v>86.913002418607107</v>
      </c>
      <c r="AZ4" s="52">
        <f>VLOOKUP($A4,'RevPAR Raw Data'!$B$6:$BE$43,'RevPAR Raw Data'!AN$1,FALSE)</f>
        <v>113.955176322076</v>
      </c>
      <c r="BA4" s="52">
        <f>VLOOKUP($A4,'RevPAR Raw Data'!$B$6:$BE$43,'RevPAR Raw Data'!AO$1,FALSE)</f>
        <v>127.259182430167</v>
      </c>
      <c r="BB4" s="53">
        <f>VLOOKUP($A4,'RevPAR Raw Data'!$B$6:$BE$43,'RevPAR Raw Data'!AP$1,FALSE)</f>
        <v>120.607179376121</v>
      </c>
      <c r="BC4" s="54">
        <f>VLOOKUP($A4,'RevPAR Raw Data'!$B$6:$BE$43,'RevPAR Raw Data'!AR$1,FALSE)</f>
        <v>96.540044778082603</v>
      </c>
      <c r="BE4" s="47">
        <f>VLOOKUP($A4,'RevPAR Raw Data'!$B$6:$BE$43,'RevPAR Raw Data'!AT$1,FALSE)</f>
        <v>-0.67346059597671404</v>
      </c>
      <c r="BF4" s="48">
        <f>VLOOKUP($A4,'RevPAR Raw Data'!$B$6:$BE$43,'RevPAR Raw Data'!AU$1,FALSE)</f>
        <v>2.8224451455867601</v>
      </c>
      <c r="BG4" s="48">
        <f>VLOOKUP($A4,'RevPAR Raw Data'!$B$6:$BE$43,'RevPAR Raw Data'!AV$1,FALSE)</f>
        <v>4.2883185523449097</v>
      </c>
      <c r="BH4" s="48">
        <f>VLOOKUP($A4,'RevPAR Raw Data'!$B$6:$BE$43,'RevPAR Raw Data'!AW$1,FALSE)</f>
        <v>3.6584252572246601</v>
      </c>
      <c r="BI4" s="48">
        <f>VLOOKUP($A4,'RevPAR Raw Data'!$B$6:$BE$43,'RevPAR Raw Data'!AX$1,FALSE)</f>
        <v>1.4055805591937101</v>
      </c>
      <c r="BJ4" s="49">
        <f>VLOOKUP($A4,'RevPAR Raw Data'!$B$6:$BE$43,'RevPAR Raw Data'!AY$1,FALSE)</f>
        <v>2.3336835685148101</v>
      </c>
      <c r="BK4" s="48">
        <f>VLOOKUP($A4,'RevPAR Raw Data'!$B$6:$BE$43,'RevPAR Raw Data'!BA$1,FALSE)</f>
        <v>0.20972368938859201</v>
      </c>
      <c r="BL4" s="48">
        <f>VLOOKUP($A4,'RevPAR Raw Data'!$B$6:$BE$43,'RevPAR Raw Data'!BB$1,FALSE)</f>
        <v>-0.24192876883523401</v>
      </c>
      <c r="BM4" s="49">
        <f>VLOOKUP($A4,'RevPAR Raw Data'!$B$6:$BE$43,'RevPAR Raw Data'!BC$1,FALSE)</f>
        <v>-2.9066266564637101E-2</v>
      </c>
      <c r="BN4" s="50">
        <f>VLOOKUP($A4,'RevPAR Raw Data'!$B$6:$BE$43,'RevPAR Raw Data'!BE$1,FALSE)</f>
        <v>1.4777714991801101</v>
      </c>
    </row>
    <row r="5" spans="1:66" x14ac:dyDescent="0.45">
      <c r="A5" s="46" t="s">
        <v>69</v>
      </c>
      <c r="B5" s="47">
        <f>VLOOKUP($A5,'Occupancy Raw Data'!$B$8:$BE$45,'Occupancy Raw Data'!AG$3,FALSE)</f>
        <v>53.451346563221001</v>
      </c>
      <c r="C5" s="48">
        <f>VLOOKUP($A5,'Occupancy Raw Data'!$B$8:$BE$45,'Occupancy Raw Data'!AH$3,FALSE)</f>
        <v>56.428386813806398</v>
      </c>
      <c r="D5" s="48">
        <f>VLOOKUP($A5,'Occupancy Raw Data'!$B$8:$BE$45,'Occupancy Raw Data'!AI$3,FALSE)</f>
        <v>63.014393864632801</v>
      </c>
      <c r="E5" s="48">
        <f>VLOOKUP($A5,'Occupancy Raw Data'!$B$8:$BE$45,'Occupancy Raw Data'!AJ$3,FALSE)</f>
        <v>64.070633164002899</v>
      </c>
      <c r="F5" s="48">
        <f>VLOOKUP($A5,'Occupancy Raw Data'!$B$8:$BE$45,'Occupancy Raw Data'!AK$3,FALSE)</f>
        <v>62.039138655100103</v>
      </c>
      <c r="G5" s="49">
        <f>VLOOKUP($A5,'Occupancy Raw Data'!$B$8:$BE$45,'Occupancy Raw Data'!AL$3,FALSE)</f>
        <v>59.800769990122099</v>
      </c>
      <c r="H5" s="48">
        <f>VLOOKUP($A5,'Occupancy Raw Data'!$B$8:$BE$45,'Occupancy Raw Data'!AN$3,FALSE)</f>
        <v>69.818854541638004</v>
      </c>
      <c r="I5" s="48">
        <f>VLOOKUP($A5,'Occupancy Raw Data'!$B$8:$BE$45,'Occupancy Raw Data'!AO$3,FALSE)</f>
        <v>74.628357315839096</v>
      </c>
      <c r="J5" s="49">
        <f>VLOOKUP($A5,'Occupancy Raw Data'!$B$8:$BE$45,'Occupancy Raw Data'!AP$3,FALSE)</f>
        <v>72.223605928738493</v>
      </c>
      <c r="K5" s="50">
        <f>VLOOKUP($A5,'Occupancy Raw Data'!$B$8:$BE$45,'Occupancy Raw Data'!AR$3,FALSE)</f>
        <v>63.350088939800401</v>
      </c>
      <c r="M5" s="47">
        <f>VLOOKUP($A5,'Occupancy Raw Data'!$B$8:$BE$45,'Occupancy Raw Data'!AT$3,FALSE)</f>
        <v>-2.3352017641097098</v>
      </c>
      <c r="N5" s="48">
        <f>VLOOKUP($A5,'Occupancy Raw Data'!$B$8:$BE$45,'Occupancy Raw Data'!AU$3,FALSE)</f>
        <v>0.49680671204662502</v>
      </c>
      <c r="O5" s="48">
        <f>VLOOKUP($A5,'Occupancy Raw Data'!$B$8:$BE$45,'Occupancy Raw Data'!AV$3,FALSE)</f>
        <v>0.907931970076442</v>
      </c>
      <c r="P5" s="48">
        <f>VLOOKUP($A5,'Occupancy Raw Data'!$B$8:$BE$45,'Occupancy Raw Data'!AW$3,FALSE)</f>
        <v>0.68105613587608704</v>
      </c>
      <c r="Q5" s="48">
        <f>VLOOKUP($A5,'Occupancy Raw Data'!$B$8:$BE$45,'Occupancy Raw Data'!AX$3,FALSE)</f>
        <v>0.23386042042177499</v>
      </c>
      <c r="R5" s="49">
        <f>VLOOKUP($A5,'Occupancy Raw Data'!$B$8:$BE$45,'Occupancy Raw Data'!AY$3,FALSE)</f>
        <v>4.9019954868754802E-2</v>
      </c>
      <c r="S5" s="48">
        <f>VLOOKUP($A5,'Occupancy Raw Data'!$B$8:$BE$45,'Occupancy Raw Data'!BA$3,FALSE)</f>
        <v>0.38228283897203802</v>
      </c>
      <c r="T5" s="48">
        <f>VLOOKUP($A5,'Occupancy Raw Data'!$B$8:$BE$45,'Occupancy Raw Data'!BB$3,FALSE)</f>
        <v>0.86553237514745196</v>
      </c>
      <c r="U5" s="49">
        <f>VLOOKUP($A5,'Occupancy Raw Data'!$B$8:$BE$45,'Occupancy Raw Data'!BC$3,FALSE)</f>
        <v>0.63137311749264202</v>
      </c>
      <c r="V5" s="50">
        <f>VLOOKUP($A5,'Occupancy Raw Data'!$B$8:$BE$45,'Occupancy Raw Data'!BE$3,FALSE)</f>
        <v>0.23860390015319899</v>
      </c>
      <c r="X5" s="51">
        <f>VLOOKUP($A5,'ADR Raw Data'!$B$6:$BE$43,'ADR Raw Data'!AG$1,FALSE)</f>
        <v>121.913553543452</v>
      </c>
      <c r="Y5" s="52">
        <f>VLOOKUP($A5,'ADR Raw Data'!$B$6:$BE$43,'ADR Raw Data'!AH$1,FALSE)</f>
        <v>121.09748384087</v>
      </c>
      <c r="Z5" s="52">
        <f>VLOOKUP($A5,'ADR Raw Data'!$B$6:$BE$43,'ADR Raw Data'!AI$1,FALSE)</f>
        <v>125.294677984597</v>
      </c>
      <c r="AA5" s="52">
        <f>VLOOKUP($A5,'ADR Raw Data'!$B$6:$BE$43,'ADR Raw Data'!AJ$1,FALSE)</f>
        <v>125.117546127742</v>
      </c>
      <c r="AB5" s="52">
        <f>VLOOKUP($A5,'ADR Raw Data'!$B$6:$BE$43,'ADR Raw Data'!AK$1,FALSE)</f>
        <v>123.808138719019</v>
      </c>
      <c r="AC5" s="53">
        <f>VLOOKUP($A5,'ADR Raw Data'!$B$6:$BE$43,'ADR Raw Data'!AL$1,FALSE)</f>
        <v>123.551759228251</v>
      </c>
      <c r="AD5" s="52">
        <f>VLOOKUP($A5,'ADR Raw Data'!$B$6:$BE$43,'ADR Raw Data'!AN$1,FALSE)</f>
        <v>144.17843734325601</v>
      </c>
      <c r="AE5" s="52">
        <f>VLOOKUP($A5,'ADR Raw Data'!$B$6:$BE$43,'ADR Raw Data'!AO$1,FALSE)</f>
        <v>149.18681966608801</v>
      </c>
      <c r="AF5" s="53">
        <f>VLOOKUP($A5,'ADR Raw Data'!$B$6:$BE$43,'ADR Raw Data'!AP$1,FALSE)</f>
        <v>146.76600785262301</v>
      </c>
      <c r="AG5" s="54">
        <f>VLOOKUP($A5,'ADR Raw Data'!$B$6:$BE$43,'ADR Raw Data'!AR$1,FALSE)</f>
        <v>131.11330957664799</v>
      </c>
      <c r="AI5" s="47">
        <f>VLOOKUP($A5,'ADR Raw Data'!$B$6:$BE$43,'ADR Raw Data'!AT$1,FALSE)</f>
        <v>2.1999100126934801</v>
      </c>
      <c r="AJ5" s="48">
        <f>VLOOKUP($A5,'ADR Raw Data'!$B$6:$BE$43,'ADR Raw Data'!AU$1,FALSE)</f>
        <v>4.1060828956320004</v>
      </c>
      <c r="AK5" s="48">
        <f>VLOOKUP($A5,'ADR Raw Data'!$B$6:$BE$43,'ADR Raw Data'!AV$1,FALSE)</f>
        <v>4.7272081689470902</v>
      </c>
      <c r="AL5" s="48">
        <f>VLOOKUP($A5,'ADR Raw Data'!$B$6:$BE$43,'ADR Raw Data'!AW$1,FALSE)</f>
        <v>4.8638973436519501</v>
      </c>
      <c r="AM5" s="48">
        <f>VLOOKUP($A5,'ADR Raw Data'!$B$6:$BE$43,'ADR Raw Data'!AX$1,FALSE)</f>
        <v>3.7000264028371301</v>
      </c>
      <c r="AN5" s="49">
        <f>VLOOKUP($A5,'ADR Raw Data'!$B$6:$BE$43,'ADR Raw Data'!AY$1,FALSE)</f>
        <v>3.9726492960590498</v>
      </c>
      <c r="AO5" s="48">
        <f>VLOOKUP($A5,'ADR Raw Data'!$B$6:$BE$43,'ADR Raw Data'!BA$1,FALSE)</f>
        <v>4.25399601604623</v>
      </c>
      <c r="AP5" s="48">
        <f>VLOOKUP($A5,'ADR Raw Data'!$B$6:$BE$43,'ADR Raw Data'!BB$1,FALSE)</f>
        <v>4.1034236232965604</v>
      </c>
      <c r="AQ5" s="49">
        <f>VLOOKUP($A5,'ADR Raw Data'!$B$6:$BE$43,'ADR Raw Data'!BC$1,FALSE)</f>
        <v>4.1793100135370702</v>
      </c>
      <c r="AR5" s="50">
        <f>VLOOKUP($A5,'ADR Raw Data'!$B$6:$BE$43,'ADR Raw Data'!BE$1,FALSE)</f>
        <v>4.07174636370861</v>
      </c>
      <c r="AT5" s="51">
        <f>VLOOKUP($A5,'RevPAR Raw Data'!$B$6:$BE$43,'RevPAR Raw Data'!AG$1,FALSE)</f>
        <v>65.164436012048796</v>
      </c>
      <c r="AU5" s="52">
        <f>VLOOKUP($A5,'RevPAR Raw Data'!$B$6:$BE$43,'RevPAR Raw Data'!AH$1,FALSE)</f>
        <v>68.333356603513394</v>
      </c>
      <c r="AV5" s="52">
        <f>VLOOKUP($A5,'RevPAR Raw Data'!$B$6:$BE$43,'RevPAR Raw Data'!AI$1,FALSE)</f>
        <v>78.953681876637802</v>
      </c>
      <c r="AW5" s="52">
        <f>VLOOKUP($A5,'RevPAR Raw Data'!$B$6:$BE$43,'RevPAR Raw Data'!AJ$1,FALSE)</f>
        <v>80.163604003308194</v>
      </c>
      <c r="AX5" s="52">
        <f>VLOOKUP($A5,'RevPAR Raw Data'!$B$6:$BE$43,'RevPAR Raw Data'!AK$1,FALSE)</f>
        <v>76.809502846191293</v>
      </c>
      <c r="AY5" s="53">
        <f>VLOOKUP($A5,'RevPAR Raw Data'!$B$6:$BE$43,'RevPAR Raw Data'!AL$1,FALSE)</f>
        <v>73.884903354836098</v>
      </c>
      <c r="AZ5" s="52">
        <f>VLOOKUP($A5,'RevPAR Raw Data'!$B$6:$BE$43,'RevPAR Raw Data'!AN$1,FALSE)</f>
        <v>100.663733449094</v>
      </c>
      <c r="BA5" s="52">
        <f>VLOOKUP($A5,'RevPAR Raw Data'!$B$6:$BE$43,'RevPAR Raw Data'!AO$1,FALSE)</f>
        <v>111.335672848545</v>
      </c>
      <c r="BB5" s="53">
        <f>VLOOKUP($A5,'RevPAR Raw Data'!$B$6:$BE$43,'RevPAR Raw Data'!AP$1,FALSE)</f>
        <v>105.99970314881899</v>
      </c>
      <c r="BC5" s="54">
        <f>VLOOKUP($A5,'RevPAR Raw Data'!$B$6:$BE$43,'RevPAR Raw Data'!AR$1,FALSE)</f>
        <v>83.060398228722804</v>
      </c>
      <c r="BE5" s="47">
        <f>VLOOKUP($A5,'RevPAR Raw Data'!$B$6:$BE$43,'RevPAR Raw Data'!AT$1,FALSE)</f>
        <v>-0.18666408884147401</v>
      </c>
      <c r="BF5" s="48">
        <f>VLOOKUP($A5,'RevPAR Raw Data'!$B$6:$BE$43,'RevPAR Raw Data'!AU$1,FALSE)</f>
        <v>4.6232889031063298</v>
      </c>
      <c r="BG5" s="48">
        <f>VLOOKUP($A5,'RevPAR Raw Data'!$B$6:$BE$43,'RevPAR Raw Data'!AV$1,FALSE)</f>
        <v>5.6780599732814698</v>
      </c>
      <c r="BH5" s="48">
        <f>VLOOKUP($A5,'RevPAR Raw Data'!$B$6:$BE$43,'RevPAR Raw Data'!AW$1,FALSE)</f>
        <v>5.5780793508296904</v>
      </c>
      <c r="BI5" s="48">
        <f>VLOOKUP($A5,'RevPAR Raw Data'!$B$6:$BE$43,'RevPAR Raw Data'!AX$1,FALSE)</f>
        <v>3.9425397205602999</v>
      </c>
      <c r="BJ5" s="49">
        <f>VLOOKUP($A5,'RevPAR Raw Data'!$B$6:$BE$43,'RevPAR Raw Data'!AY$1,FALSE)</f>
        <v>4.0236166418198298</v>
      </c>
      <c r="BK5" s="48">
        <f>VLOOKUP($A5,'RevPAR Raw Data'!$B$6:$BE$43,'RevPAR Raw Data'!BA$1,FALSE)</f>
        <v>4.6525411517581698</v>
      </c>
      <c r="BL5" s="48">
        <f>VLOOKUP($A5,'RevPAR Raw Data'!$B$6:$BE$43,'RevPAR Raw Data'!BB$1,FALSE)</f>
        <v>5.0044724583930904</v>
      </c>
      <c r="BM5" s="49">
        <f>VLOOKUP($A5,'RevPAR Raw Data'!$B$6:$BE$43,'RevPAR Raw Data'!BC$1,FALSE)</f>
        <v>4.8370701709518702</v>
      </c>
      <c r="BN5" s="50">
        <f>VLOOKUP($A5,'RevPAR Raw Data'!$B$6:$BE$43,'RevPAR Raw Data'!BE$1,FALSE)</f>
        <v>4.3200656094899603</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53.5340018844471</v>
      </c>
      <c r="C7" s="48">
        <f>VLOOKUP($A7,'Occupancy Raw Data'!$B$8:$BE$45,'Occupancy Raw Data'!AH$3,FALSE)</f>
        <v>56.4681656720973</v>
      </c>
      <c r="D7" s="48">
        <f>VLOOKUP($A7,'Occupancy Raw Data'!$B$8:$BE$45,'Occupancy Raw Data'!AI$3,FALSE)</f>
        <v>64.200591875644093</v>
      </c>
      <c r="E7" s="48">
        <f>VLOOKUP($A7,'Occupancy Raw Data'!$B$8:$BE$45,'Occupancy Raw Data'!AJ$3,FALSE)</f>
        <v>65.357580476066104</v>
      </c>
      <c r="F7" s="48">
        <f>VLOOKUP($A7,'Occupancy Raw Data'!$B$8:$BE$45,'Occupancy Raw Data'!AK$3,FALSE)</f>
        <v>61.855428402068398</v>
      </c>
      <c r="G7" s="49">
        <f>VLOOKUP($A7,'Occupancy Raw Data'!$B$8:$BE$45,'Occupancy Raw Data'!AL$3,FALSE)</f>
        <v>60.283153662064599</v>
      </c>
      <c r="H7" s="48">
        <f>VLOOKUP($A7,'Occupancy Raw Data'!$B$8:$BE$45,'Occupancy Raw Data'!AN$3,FALSE)</f>
        <v>68.125270780466593</v>
      </c>
      <c r="I7" s="48">
        <f>VLOOKUP($A7,'Occupancy Raw Data'!$B$8:$BE$45,'Occupancy Raw Data'!AO$3,FALSE)</f>
        <v>73.610509376740694</v>
      </c>
      <c r="J7" s="49">
        <f>VLOOKUP($A7,'Occupancy Raw Data'!$B$8:$BE$45,'Occupancy Raw Data'!AP$3,FALSE)</f>
        <v>70.867890078603693</v>
      </c>
      <c r="K7" s="50">
        <f>VLOOKUP($A7,'Occupancy Raw Data'!$B$8:$BE$45,'Occupancy Raw Data'!AR$3,FALSE)</f>
        <v>63.3086729584425</v>
      </c>
      <c r="M7" s="47">
        <f>VLOOKUP($A7,'Occupancy Raw Data'!$B$8:$BE$45,'Occupancy Raw Data'!AT$3,FALSE)</f>
        <v>0.96181957485022296</v>
      </c>
      <c r="N7" s="48">
        <f>VLOOKUP($A7,'Occupancy Raw Data'!$B$8:$BE$45,'Occupancy Raw Data'!AU$3,FALSE)</f>
        <v>5.3932506966294902</v>
      </c>
      <c r="O7" s="48">
        <f>VLOOKUP($A7,'Occupancy Raw Data'!$B$8:$BE$45,'Occupancy Raw Data'!AV$3,FALSE)</f>
        <v>6.4047249763070999</v>
      </c>
      <c r="P7" s="48">
        <f>VLOOKUP($A7,'Occupancy Raw Data'!$B$8:$BE$45,'Occupancy Raw Data'!AW$3,FALSE)</f>
        <v>5.8569501180653898</v>
      </c>
      <c r="Q7" s="48">
        <f>VLOOKUP($A7,'Occupancy Raw Data'!$B$8:$BE$45,'Occupancy Raw Data'!AX$3,FALSE)</f>
        <v>4.5116897109956096</v>
      </c>
      <c r="R7" s="49">
        <f>VLOOKUP($A7,'Occupancy Raw Data'!$B$8:$BE$45,'Occupancy Raw Data'!AY$3,FALSE)</f>
        <v>4.70742477191608</v>
      </c>
      <c r="S7" s="48">
        <f>VLOOKUP($A7,'Occupancy Raw Data'!$B$8:$BE$45,'Occupancy Raw Data'!BA$3,FALSE)</f>
        <v>4.6571328537514498</v>
      </c>
      <c r="T7" s="48">
        <f>VLOOKUP($A7,'Occupancy Raw Data'!$B$8:$BE$45,'Occupancy Raw Data'!BB$3,FALSE)</f>
        <v>4.4234637601079703</v>
      </c>
      <c r="U7" s="49">
        <f>VLOOKUP($A7,'Occupancy Raw Data'!$B$8:$BE$45,'Occupancy Raw Data'!BC$3,FALSE)</f>
        <v>4.5356463838591097</v>
      </c>
      <c r="V7" s="50">
        <f>VLOOKUP($A7,'Occupancy Raw Data'!$B$8:$BE$45,'Occupancy Raw Data'!BE$3,FALSE)</f>
        <v>4.6556816647677897</v>
      </c>
      <c r="X7" s="51">
        <f>VLOOKUP($A7,'ADR Raw Data'!$B$6:$BE$43,'ADR Raw Data'!AG$1,FALSE)</f>
        <v>140.56873400567599</v>
      </c>
      <c r="Y7" s="52">
        <f>VLOOKUP($A7,'ADR Raw Data'!$B$6:$BE$43,'ADR Raw Data'!AH$1,FALSE)</f>
        <v>147.23843641918401</v>
      </c>
      <c r="Z7" s="52">
        <f>VLOOKUP($A7,'ADR Raw Data'!$B$6:$BE$43,'ADR Raw Data'!AI$1,FALSE)</f>
        <v>154.496510843539</v>
      </c>
      <c r="AA7" s="52">
        <f>VLOOKUP($A7,'ADR Raw Data'!$B$6:$BE$43,'ADR Raw Data'!AJ$1,FALSE)</f>
        <v>155.88792501421301</v>
      </c>
      <c r="AB7" s="52">
        <f>VLOOKUP($A7,'ADR Raw Data'!$B$6:$BE$43,'ADR Raw Data'!AK$1,FALSE)</f>
        <v>149.99656835751699</v>
      </c>
      <c r="AC7" s="53">
        <f>VLOOKUP($A7,'ADR Raw Data'!$B$6:$BE$43,'ADR Raw Data'!AL$1,FALSE)</f>
        <v>150.04131530188201</v>
      </c>
      <c r="AD7" s="52">
        <f>VLOOKUP($A7,'ADR Raw Data'!$B$6:$BE$43,'ADR Raw Data'!AN$1,FALSE)</f>
        <v>149.93150696310099</v>
      </c>
      <c r="AE7" s="52">
        <f>VLOOKUP($A7,'ADR Raw Data'!$B$6:$BE$43,'ADR Raw Data'!AO$1,FALSE)</f>
        <v>153.205746296668</v>
      </c>
      <c r="AF7" s="53">
        <f>VLOOKUP($A7,'ADR Raw Data'!$B$6:$BE$43,'ADR Raw Data'!AP$1,FALSE)</f>
        <v>151.631983899115</v>
      </c>
      <c r="AG7" s="54">
        <f>VLOOKUP($A7,'ADR Raw Data'!$B$6:$BE$43,'ADR Raw Data'!AR$1,FALSE)</f>
        <v>150.55027791278701</v>
      </c>
      <c r="AI7" s="47">
        <f>VLOOKUP($A7,'ADR Raw Data'!$B$6:$BE$43,'ADR Raw Data'!AT$1,FALSE)</f>
        <v>3.7363092398311402</v>
      </c>
      <c r="AJ7" s="48">
        <f>VLOOKUP($A7,'ADR Raw Data'!$B$6:$BE$43,'ADR Raw Data'!AU$1,FALSE)</f>
        <v>4.4427520160963896</v>
      </c>
      <c r="AK7" s="48">
        <f>VLOOKUP($A7,'ADR Raw Data'!$B$6:$BE$43,'ADR Raw Data'!AV$1,FALSE)</f>
        <v>3.9316179890130898</v>
      </c>
      <c r="AL7" s="48">
        <f>VLOOKUP($A7,'ADR Raw Data'!$B$6:$BE$43,'ADR Raw Data'!AW$1,FALSE)</f>
        <v>4.53480285169762</v>
      </c>
      <c r="AM7" s="48">
        <f>VLOOKUP($A7,'ADR Raw Data'!$B$6:$BE$43,'ADR Raw Data'!AX$1,FALSE)</f>
        <v>3.6562249797831399</v>
      </c>
      <c r="AN7" s="49">
        <f>VLOOKUP($A7,'ADR Raw Data'!$B$6:$BE$43,'ADR Raw Data'!AY$1,FALSE)</f>
        <v>4.1289422657116299</v>
      </c>
      <c r="AO7" s="48">
        <f>VLOOKUP($A7,'ADR Raw Data'!$B$6:$BE$43,'ADR Raw Data'!BA$1,FALSE)</f>
        <v>5.3954803735274801</v>
      </c>
      <c r="AP7" s="48">
        <f>VLOOKUP($A7,'ADR Raw Data'!$B$6:$BE$43,'ADR Raw Data'!BB$1,FALSE)</f>
        <v>5.0403496981355698</v>
      </c>
      <c r="AQ7" s="49">
        <f>VLOOKUP($A7,'ADR Raw Data'!$B$6:$BE$43,'ADR Raw Data'!BC$1,FALSE)</f>
        <v>5.2073646021101903</v>
      </c>
      <c r="AR7" s="50">
        <f>VLOOKUP($A7,'ADR Raw Data'!$B$6:$BE$43,'ADR Raw Data'!BE$1,FALSE)</f>
        <v>4.4740554500383602</v>
      </c>
      <c r="AT7" s="51">
        <f>VLOOKUP($A7,'RevPAR Raw Data'!$B$6:$BE$43,'RevPAR Raw Data'!AG$1,FALSE)</f>
        <v>75.252068711542407</v>
      </c>
      <c r="AU7" s="52">
        <f>VLOOKUP($A7,'RevPAR Raw Data'!$B$6:$BE$43,'RevPAR Raw Data'!AH$1,FALSE)</f>
        <v>83.142844210191001</v>
      </c>
      <c r="AV7" s="52">
        <f>VLOOKUP($A7,'RevPAR Raw Data'!$B$6:$BE$43,'RevPAR Raw Data'!AI$1,FALSE)</f>
        <v>99.1876743887711</v>
      </c>
      <c r="AW7" s="52">
        <f>VLOOKUP($A7,'RevPAR Raw Data'!$B$6:$BE$43,'RevPAR Raw Data'!AJ$1,FALSE)</f>
        <v>101.884576043634</v>
      </c>
      <c r="AX7" s="52">
        <f>VLOOKUP($A7,'RevPAR Raw Data'!$B$6:$BE$43,'RevPAR Raw Data'!AK$1,FALSE)</f>
        <v>92.781019945943697</v>
      </c>
      <c r="AY7" s="53">
        <f>VLOOKUP($A7,'RevPAR Raw Data'!$B$6:$BE$43,'RevPAR Raw Data'!AL$1,FALSE)</f>
        <v>90.449636660016495</v>
      </c>
      <c r="AZ7" s="52">
        <f>VLOOKUP($A7,'RevPAR Raw Data'!$B$6:$BE$43,'RevPAR Raw Data'!AN$1,FALSE)</f>
        <v>102.141245103847</v>
      </c>
      <c r="BA7" s="52">
        <f>VLOOKUP($A7,'RevPAR Raw Data'!$B$6:$BE$43,'RevPAR Raw Data'!AO$1,FALSE)</f>
        <v>112.77553024341501</v>
      </c>
      <c r="BB7" s="53">
        <f>VLOOKUP($A7,'RevPAR Raw Data'!$B$6:$BE$43,'RevPAR Raw Data'!AP$1,FALSE)</f>
        <v>107.45838767363099</v>
      </c>
      <c r="BC7" s="54">
        <f>VLOOKUP($A7,'RevPAR Raw Data'!$B$6:$BE$43,'RevPAR Raw Data'!AR$1,FALSE)</f>
        <v>95.311383081832801</v>
      </c>
      <c r="BE7" s="47">
        <f>VLOOKUP($A7,'RevPAR Raw Data'!$B$6:$BE$43,'RevPAR Raw Data'!AT$1,FALSE)</f>
        <v>4.7340653683270002</v>
      </c>
      <c r="BF7" s="48">
        <f>VLOOKUP($A7,'RevPAR Raw Data'!$B$6:$BE$43,'RevPAR Raw Data'!AU$1,FALSE)</f>
        <v>10.075611466783499</v>
      </c>
      <c r="BG7" s="48">
        <f>VLOOKUP($A7,'RevPAR Raw Data'!$B$6:$BE$43,'RevPAR Raw Data'!AV$1,FALSE)</f>
        <v>10.5881522846355</v>
      </c>
      <c r="BH7" s="48">
        <f>VLOOKUP($A7,'RevPAR Raw Data'!$B$6:$BE$43,'RevPAR Raw Data'!AW$1,FALSE)</f>
        <v>10.657354110739499</v>
      </c>
      <c r="BI7" s="48">
        <f>VLOOKUP($A7,'RevPAR Raw Data'!$B$6:$BE$43,'RevPAR Raw Data'!AX$1,FALSE)</f>
        <v>8.33287221700248</v>
      </c>
      <c r="BJ7" s="49">
        <f>VLOOKUP($A7,'RevPAR Raw Data'!$B$6:$BE$43,'RevPAR Raw Data'!AY$1,FALSE)</f>
        <v>9.0307338886619295</v>
      </c>
      <c r="BK7" s="48">
        <f>VLOOKUP($A7,'RevPAR Raw Data'!$B$6:$BE$43,'RevPAR Raw Data'!BA$1,FALSE)</f>
        <v>10.303887916372201</v>
      </c>
      <c r="BL7" s="48">
        <f>VLOOKUP($A7,'RevPAR Raw Data'!$B$6:$BE$43,'RevPAR Raw Data'!BB$1,FALSE)</f>
        <v>9.6867715005232906</v>
      </c>
      <c r="BM7" s="49">
        <f>VLOOKUP($A7,'RevPAR Raw Data'!$B$6:$BE$43,'RevPAR Raw Data'!BC$1,FALSE)</f>
        <v>9.9791986302392797</v>
      </c>
      <c r="BN7" s="50">
        <f>VLOOKUP($A7,'RevPAR Raw Data'!$B$6:$BE$43,'RevPAR Raw Data'!BE$1,FALSE)</f>
        <v>9.3380348940651299</v>
      </c>
    </row>
    <row r="8" spans="1:66" x14ac:dyDescent="0.45">
      <c r="A8" s="63" t="s">
        <v>88</v>
      </c>
      <c r="B8" s="47">
        <f>VLOOKUP($A8,'Occupancy Raw Data'!$B$8:$BE$45,'Occupancy Raw Data'!AG$3,FALSE)</f>
        <v>51.503662436810004</v>
      </c>
      <c r="C8" s="48">
        <f>VLOOKUP($A8,'Occupancy Raw Data'!$B$8:$BE$45,'Occupancy Raw Data'!AH$3,FALSE)</f>
        <v>60.7758176003301</v>
      </c>
      <c r="D8" s="48">
        <f>VLOOKUP($A8,'Occupancy Raw Data'!$B$8:$BE$45,'Occupancy Raw Data'!AI$3,FALSE)</f>
        <v>68.472093263179602</v>
      </c>
      <c r="E8" s="48">
        <f>VLOOKUP($A8,'Occupancy Raw Data'!$B$8:$BE$45,'Occupancy Raw Data'!AJ$3,FALSE)</f>
        <v>69.728154338182094</v>
      </c>
      <c r="F8" s="48">
        <f>VLOOKUP($A8,'Occupancy Raw Data'!$B$8:$BE$45,'Occupancy Raw Data'!AK$3,FALSE)</f>
        <v>62.942329516145598</v>
      </c>
      <c r="G8" s="49">
        <f>VLOOKUP($A8,'Occupancy Raw Data'!$B$8:$BE$45,'Occupancy Raw Data'!AL$3,FALSE)</f>
        <v>62.684411430929501</v>
      </c>
      <c r="H8" s="48">
        <f>VLOOKUP($A8,'Occupancy Raw Data'!$B$8:$BE$45,'Occupancy Raw Data'!AN$3,FALSE)</f>
        <v>66.468069741050201</v>
      </c>
      <c r="I8" s="48">
        <f>VLOOKUP($A8,'Occupancy Raw Data'!$B$8:$BE$45,'Occupancy Raw Data'!AO$3,FALSE)</f>
        <v>71.742494583720202</v>
      </c>
      <c r="J8" s="49">
        <f>VLOOKUP($A8,'Occupancy Raw Data'!$B$8:$BE$45,'Occupancy Raw Data'!AP$3,FALSE)</f>
        <v>69.105282162385194</v>
      </c>
      <c r="K8" s="50">
        <f>VLOOKUP($A8,'Occupancy Raw Data'!$B$8:$BE$45,'Occupancy Raw Data'!AR$3,FALSE)</f>
        <v>64.518945925631101</v>
      </c>
      <c r="M8" s="47">
        <f>VLOOKUP($A8,'Occupancy Raw Data'!$B$8:$BE$45,'Occupancy Raw Data'!AT$3,FALSE)</f>
        <v>2.0730785998246701</v>
      </c>
      <c r="N8" s="48">
        <f>VLOOKUP($A8,'Occupancy Raw Data'!$B$8:$BE$45,'Occupancy Raw Data'!AU$3,FALSE)</f>
        <v>12.961371878906499</v>
      </c>
      <c r="O8" s="48">
        <f>VLOOKUP($A8,'Occupancy Raw Data'!$B$8:$BE$45,'Occupancy Raw Data'!AV$3,FALSE)</f>
        <v>8.9128092169206106</v>
      </c>
      <c r="P8" s="48">
        <f>VLOOKUP($A8,'Occupancy Raw Data'!$B$8:$BE$45,'Occupancy Raw Data'!AW$3,FALSE)</f>
        <v>7.2870326275333701</v>
      </c>
      <c r="Q8" s="48">
        <f>VLOOKUP($A8,'Occupancy Raw Data'!$B$8:$BE$45,'Occupancy Raw Data'!AX$3,FALSE)</f>
        <v>5.6498411332372198</v>
      </c>
      <c r="R8" s="49">
        <f>VLOOKUP($A8,'Occupancy Raw Data'!$B$8:$BE$45,'Occupancy Raw Data'!AY$3,FALSE)</f>
        <v>7.4477517198774201</v>
      </c>
      <c r="S8" s="48">
        <f>VLOOKUP($A8,'Occupancy Raw Data'!$B$8:$BE$45,'Occupancy Raw Data'!BA$3,FALSE)</f>
        <v>6.02949219496751</v>
      </c>
      <c r="T8" s="48">
        <f>VLOOKUP($A8,'Occupancy Raw Data'!$B$8:$BE$45,'Occupancy Raw Data'!BB$3,FALSE)</f>
        <v>9.5970355098058793</v>
      </c>
      <c r="U8" s="49">
        <f>VLOOKUP($A8,'Occupancy Raw Data'!$B$8:$BE$45,'Occupancy Raw Data'!BC$3,FALSE)</f>
        <v>7.8518484160317898</v>
      </c>
      <c r="V8" s="50">
        <f>VLOOKUP($A8,'Occupancy Raw Data'!$B$8:$BE$45,'Occupancy Raw Data'!BE$3,FALSE)</f>
        <v>7.5710932199699101</v>
      </c>
      <c r="X8" s="51">
        <f>VLOOKUP($A8,'ADR Raw Data'!$B$6:$BE$43,'ADR Raw Data'!AG$1,FALSE)</f>
        <v>138.88937553207401</v>
      </c>
      <c r="Y8" s="52">
        <f>VLOOKUP($A8,'ADR Raw Data'!$B$6:$BE$43,'ADR Raw Data'!AH$1,FALSE)</f>
        <v>157.09585087421399</v>
      </c>
      <c r="Z8" s="52">
        <f>VLOOKUP($A8,'ADR Raw Data'!$B$6:$BE$43,'ADR Raw Data'!AI$1,FALSE)</f>
        <v>167.24850346542101</v>
      </c>
      <c r="AA8" s="52">
        <f>VLOOKUP($A8,'ADR Raw Data'!$B$6:$BE$43,'ADR Raw Data'!AJ$1,FALSE)</f>
        <v>166.05079711485101</v>
      </c>
      <c r="AB8" s="52">
        <f>VLOOKUP($A8,'ADR Raw Data'!$B$6:$BE$43,'ADR Raw Data'!AK$1,FALSE)</f>
        <v>150.775754384527</v>
      </c>
      <c r="AC8" s="53">
        <f>VLOOKUP($A8,'ADR Raw Data'!$B$6:$BE$43,'ADR Raw Data'!AL$1,FALSE)</f>
        <v>157.04506789005899</v>
      </c>
      <c r="AD8" s="52">
        <f>VLOOKUP($A8,'ADR Raw Data'!$B$6:$BE$43,'ADR Raw Data'!AN$1,FALSE)</f>
        <v>135.06984595087499</v>
      </c>
      <c r="AE8" s="52">
        <f>VLOOKUP($A8,'ADR Raw Data'!$B$6:$BE$43,'ADR Raw Data'!AO$1,FALSE)</f>
        <v>134.621077796951</v>
      </c>
      <c r="AF8" s="53">
        <f>VLOOKUP($A8,'ADR Raw Data'!$B$6:$BE$43,'ADR Raw Data'!AP$1,FALSE)</f>
        <v>134.83689887472701</v>
      </c>
      <c r="AG8" s="54">
        <f>VLOOKUP($A8,'ADR Raw Data'!$B$6:$BE$43,'ADR Raw Data'!AR$1,FALSE)</f>
        <v>150.248828145077</v>
      </c>
      <c r="AI8" s="47">
        <f>VLOOKUP($A8,'ADR Raw Data'!$B$6:$BE$43,'ADR Raw Data'!AT$1,FALSE)</f>
        <v>5.0157577642530997</v>
      </c>
      <c r="AJ8" s="48">
        <f>VLOOKUP($A8,'ADR Raw Data'!$B$6:$BE$43,'ADR Raw Data'!AU$1,FALSE)</f>
        <v>6.4826700422917201</v>
      </c>
      <c r="AK8" s="48">
        <f>VLOOKUP($A8,'ADR Raw Data'!$B$6:$BE$43,'ADR Raw Data'!AV$1,FALSE)</f>
        <v>6.0299774550678302</v>
      </c>
      <c r="AL8" s="48">
        <f>VLOOKUP($A8,'ADR Raw Data'!$B$6:$BE$43,'ADR Raw Data'!AW$1,FALSE)</f>
        <v>6.4193192633553302</v>
      </c>
      <c r="AM8" s="48">
        <f>VLOOKUP($A8,'ADR Raw Data'!$B$6:$BE$43,'ADR Raw Data'!AX$1,FALSE)</f>
        <v>2.6181578317474301</v>
      </c>
      <c r="AN8" s="49">
        <f>VLOOKUP($A8,'ADR Raw Data'!$B$6:$BE$43,'ADR Raw Data'!AY$1,FALSE)</f>
        <v>5.4983720616086504</v>
      </c>
      <c r="AO8" s="48">
        <f>VLOOKUP($A8,'ADR Raw Data'!$B$6:$BE$43,'ADR Raw Data'!BA$1,FALSE)</f>
        <v>4.30406628414267</v>
      </c>
      <c r="AP8" s="48">
        <f>VLOOKUP($A8,'ADR Raw Data'!$B$6:$BE$43,'ADR Raw Data'!BB$1,FALSE)</f>
        <v>3.79422524236807</v>
      </c>
      <c r="AQ8" s="49">
        <f>VLOOKUP($A8,'ADR Raw Data'!$B$6:$BE$43,'ADR Raw Data'!BC$1,FALSE)</f>
        <v>4.0405691737278397</v>
      </c>
      <c r="AR8" s="50">
        <f>VLOOKUP($A8,'ADR Raw Data'!$B$6:$BE$43,'ADR Raw Data'!BE$1,FALSE)</f>
        <v>5.0826795420117303</v>
      </c>
      <c r="AT8" s="51">
        <f>VLOOKUP($A8,'RevPAR Raw Data'!$B$6:$BE$43,'RevPAR Raw Data'!AG$1,FALSE)</f>
        <v>71.533115134633206</v>
      </c>
      <c r="AU8" s="52">
        <f>VLOOKUP($A8,'RevPAR Raw Data'!$B$6:$BE$43,'RevPAR Raw Data'!AH$1,FALSE)</f>
        <v>95.4762877849994</v>
      </c>
      <c r="AV8" s="52">
        <f>VLOOKUP($A8,'RevPAR Raw Data'!$B$6:$BE$43,'RevPAR Raw Data'!AI$1,FALSE)</f>
        <v>114.518551274115</v>
      </c>
      <c r="AW8" s="52">
        <f>VLOOKUP($A8,'RevPAR Raw Data'!$B$6:$BE$43,'RevPAR Raw Data'!AJ$1,FALSE)</f>
        <v>115.784156092025</v>
      </c>
      <c r="AX8" s="52">
        <f>VLOOKUP($A8,'RevPAR Raw Data'!$B$6:$BE$43,'RevPAR Raw Data'!AK$1,FALSE)</f>
        <v>94.901772155163499</v>
      </c>
      <c r="AY8" s="53">
        <f>VLOOKUP($A8,'RevPAR Raw Data'!$B$6:$BE$43,'RevPAR Raw Data'!AL$1,FALSE)</f>
        <v>98.442776488187306</v>
      </c>
      <c r="AZ8" s="52">
        <f>VLOOKUP($A8,'RevPAR Raw Data'!$B$6:$BE$43,'RevPAR Raw Data'!AN$1,FALSE)</f>
        <v>89.778319405756704</v>
      </c>
      <c r="BA8" s="52">
        <f>VLOOKUP($A8,'RevPAR Raw Data'!$B$6:$BE$43,'RevPAR Raw Data'!AO$1,FALSE)</f>
        <v>96.580519447023605</v>
      </c>
      <c r="BB8" s="53">
        <f>VLOOKUP($A8,'RevPAR Raw Data'!$B$6:$BE$43,'RevPAR Raw Data'!AP$1,FALSE)</f>
        <v>93.179419426390098</v>
      </c>
      <c r="BC8" s="54">
        <f>VLOOKUP($A8,'RevPAR Raw Data'!$B$6:$BE$43,'RevPAR Raw Data'!AR$1,FALSE)</f>
        <v>96.938960184816693</v>
      </c>
      <c r="BE8" s="47">
        <f>VLOOKUP($A8,'RevPAR Raw Data'!$B$6:$BE$43,'RevPAR Raw Data'!AT$1,FALSE)</f>
        <v>7.1928169649075402</v>
      </c>
      <c r="BF8" s="48">
        <f>VLOOKUP($A8,'RevPAR Raw Data'!$B$6:$BE$43,'RevPAR Raw Data'!AU$1,FALSE)</f>
        <v>20.2842848930622</v>
      </c>
      <c r="BG8" s="48">
        <f>VLOOKUP($A8,'RevPAR Raw Data'!$B$6:$BE$43,'RevPAR Raw Data'!AV$1,FALSE)</f>
        <v>15.480227058381899</v>
      </c>
      <c r="BH8" s="48">
        <f>VLOOKUP($A8,'RevPAR Raw Data'!$B$6:$BE$43,'RevPAR Raw Data'!AW$1,FALSE)</f>
        <v>14.1741297800749</v>
      </c>
      <c r="BI8" s="48">
        <f>VLOOKUP($A8,'RevPAR Raw Data'!$B$6:$BE$43,'RevPAR Raw Data'!AX$1,FALSE)</f>
        <v>8.4159207230958</v>
      </c>
      <c r="BJ8" s="49">
        <f>VLOOKUP($A8,'RevPAR Raw Data'!$B$6:$BE$43,'RevPAR Raw Data'!AY$1,FALSE)</f>
        <v>13.3556288812698</v>
      </c>
      <c r="BK8" s="48">
        <f>VLOOKUP($A8,'RevPAR Raw Data'!$B$6:$BE$43,'RevPAR Raw Data'!BA$1,FALSE)</f>
        <v>10.5930718197787</v>
      </c>
      <c r="BL8" s="48">
        <f>VLOOKUP($A8,'RevPAR Raw Data'!$B$6:$BE$43,'RevPAR Raw Data'!BB$1,FALSE)</f>
        <v>13.755393896006</v>
      </c>
      <c r="BM8" s="49">
        <f>VLOOKUP($A8,'RevPAR Raw Data'!$B$6:$BE$43,'RevPAR Raw Data'!BC$1,FALSE)</f>
        <v>12.2096769564256</v>
      </c>
      <c r="BN8" s="50">
        <f>VLOOKUP($A8,'RevPAR Raw Data'!$B$6:$BE$43,'RevPAR Raw Data'!BE$1,FALSE)</f>
        <v>13.0385871681796</v>
      </c>
    </row>
    <row r="9" spans="1:66" x14ac:dyDescent="0.45">
      <c r="A9" s="63" t="s">
        <v>89</v>
      </c>
      <c r="B9" s="47">
        <f>VLOOKUP($A9,'Occupancy Raw Data'!$B$8:$BE$45,'Occupancy Raw Data'!AG$3,FALSE)</f>
        <v>51.1375477596387</v>
      </c>
      <c r="C9" s="48">
        <f>VLOOKUP($A9,'Occupancy Raw Data'!$B$8:$BE$45,'Occupancy Raw Data'!AH$3,FALSE)</f>
        <v>53.487900891513199</v>
      </c>
      <c r="D9" s="48">
        <f>VLOOKUP($A9,'Occupancy Raw Data'!$B$8:$BE$45,'Occupancy Raw Data'!AI$3,FALSE)</f>
        <v>59.731388213499997</v>
      </c>
      <c r="E9" s="48">
        <f>VLOOKUP($A9,'Occupancy Raw Data'!$B$8:$BE$45,'Occupancy Raw Data'!AJ$3,FALSE)</f>
        <v>59.922426768553798</v>
      </c>
      <c r="F9" s="48">
        <f>VLOOKUP($A9,'Occupancy Raw Data'!$B$8:$BE$45,'Occupancy Raw Data'!AK$3,FALSE)</f>
        <v>57.239203427115797</v>
      </c>
      <c r="G9" s="49">
        <f>VLOOKUP($A9,'Occupancy Raw Data'!$B$8:$BE$45,'Occupancy Raw Data'!AL$3,FALSE)</f>
        <v>56.303693412064298</v>
      </c>
      <c r="H9" s="48">
        <f>VLOOKUP($A9,'Occupancy Raw Data'!$B$8:$BE$45,'Occupancy Raw Data'!AN$3,FALSE)</f>
        <v>62.889313419011202</v>
      </c>
      <c r="I9" s="48">
        <f>VLOOKUP($A9,'Occupancy Raw Data'!$B$8:$BE$45,'Occupancy Raw Data'!AO$3,FALSE)</f>
        <v>69.265948824823397</v>
      </c>
      <c r="J9" s="49">
        <f>VLOOKUP($A9,'Occupancy Raw Data'!$B$8:$BE$45,'Occupancy Raw Data'!AP$3,FALSE)</f>
        <v>66.077631121917307</v>
      </c>
      <c r="K9" s="50">
        <f>VLOOKUP($A9,'Occupancy Raw Data'!$B$8:$BE$45,'Occupancy Raw Data'!AR$3,FALSE)</f>
        <v>59.096247043450902</v>
      </c>
      <c r="M9" s="47">
        <f>VLOOKUP($A9,'Occupancy Raw Data'!$B$8:$BE$45,'Occupancy Raw Data'!AT$3,FALSE)</f>
        <v>1.62212139323815</v>
      </c>
      <c r="N9" s="48">
        <f>VLOOKUP($A9,'Occupancy Raw Data'!$B$8:$BE$45,'Occupancy Raw Data'!AU$3,FALSE)</f>
        <v>4.5559851351462202</v>
      </c>
      <c r="O9" s="48">
        <f>VLOOKUP($A9,'Occupancy Raw Data'!$B$8:$BE$45,'Occupancy Raw Data'!AV$3,FALSE)</f>
        <v>3.9624286105942801</v>
      </c>
      <c r="P9" s="48">
        <f>VLOOKUP($A9,'Occupancy Raw Data'!$B$8:$BE$45,'Occupancy Raw Data'!AW$3,FALSE)</f>
        <v>0.39634660345433398</v>
      </c>
      <c r="Q9" s="48">
        <f>VLOOKUP($A9,'Occupancy Raw Data'!$B$8:$BE$45,'Occupancy Raw Data'!AX$3,FALSE)</f>
        <v>1.1540880247044401</v>
      </c>
      <c r="R9" s="49">
        <f>VLOOKUP($A9,'Occupancy Raw Data'!$B$8:$BE$45,'Occupancy Raw Data'!AY$3,FALSE)</f>
        <v>2.2939996400482001</v>
      </c>
      <c r="S9" s="48">
        <f>VLOOKUP($A9,'Occupancy Raw Data'!$B$8:$BE$45,'Occupancy Raw Data'!BA$3,FALSE)</f>
        <v>0.49853393675040503</v>
      </c>
      <c r="T9" s="48">
        <f>VLOOKUP($A9,'Occupancy Raw Data'!$B$8:$BE$45,'Occupancy Raw Data'!BB$3,FALSE)</f>
        <v>-0.73140622035877501</v>
      </c>
      <c r="U9" s="49">
        <f>VLOOKUP($A9,'Occupancy Raw Data'!$B$8:$BE$45,'Occupancy Raw Data'!BC$3,FALSE)</f>
        <v>-0.14988547179838799</v>
      </c>
      <c r="V9" s="50">
        <f>VLOOKUP($A9,'Occupancy Raw Data'!$B$8:$BE$45,'Occupancy Raw Data'!BE$3,FALSE)</f>
        <v>1.50035461690103</v>
      </c>
      <c r="X9" s="51">
        <f>VLOOKUP($A9,'ADR Raw Data'!$B$6:$BE$43,'ADR Raw Data'!AG$1,FALSE)</f>
        <v>126.31685402162201</v>
      </c>
      <c r="Y9" s="52">
        <f>VLOOKUP($A9,'ADR Raw Data'!$B$6:$BE$43,'ADR Raw Data'!AH$1,FALSE)</f>
        <v>131.61740191568799</v>
      </c>
      <c r="Z9" s="52">
        <f>VLOOKUP($A9,'ADR Raw Data'!$B$6:$BE$43,'ADR Raw Data'!AI$1,FALSE)</f>
        <v>136.78458373715799</v>
      </c>
      <c r="AA9" s="52">
        <f>VLOOKUP($A9,'ADR Raw Data'!$B$6:$BE$43,'ADR Raw Data'!AJ$1,FALSE)</f>
        <v>137.24315090329401</v>
      </c>
      <c r="AB9" s="52">
        <f>VLOOKUP($A9,'ADR Raw Data'!$B$6:$BE$43,'ADR Raw Data'!AK$1,FALSE)</f>
        <v>133.81262857142801</v>
      </c>
      <c r="AC9" s="53">
        <f>VLOOKUP($A9,'ADR Raw Data'!$B$6:$BE$43,'ADR Raw Data'!AL$1,FALSE)</f>
        <v>133.39471863786301</v>
      </c>
      <c r="AD9" s="52">
        <f>VLOOKUP($A9,'ADR Raw Data'!$B$6:$BE$43,'ADR Raw Data'!AN$1,FALSE)</f>
        <v>131.80922538776599</v>
      </c>
      <c r="AE9" s="52">
        <f>VLOOKUP($A9,'ADR Raw Data'!$B$6:$BE$43,'ADR Raw Data'!AO$1,FALSE)</f>
        <v>133.44114040952701</v>
      </c>
      <c r="AF9" s="53">
        <f>VLOOKUP($A9,'ADR Raw Data'!$B$6:$BE$43,'ADR Raw Data'!AP$1,FALSE)</f>
        <v>132.664553737652</v>
      </c>
      <c r="AG9" s="54">
        <f>VLOOKUP($A9,'ADR Raw Data'!$B$6:$BE$43,'ADR Raw Data'!AR$1,FALSE)</f>
        <v>133.16145477063401</v>
      </c>
      <c r="AI9" s="47">
        <f>VLOOKUP($A9,'ADR Raw Data'!$B$6:$BE$43,'ADR Raw Data'!AT$1,FALSE)</f>
        <v>7.0387949791306896</v>
      </c>
      <c r="AJ9" s="48">
        <f>VLOOKUP($A9,'ADR Raw Data'!$B$6:$BE$43,'ADR Raw Data'!AU$1,FALSE)</f>
        <v>5.52274702962145</v>
      </c>
      <c r="AK9" s="48">
        <f>VLOOKUP($A9,'ADR Raw Data'!$B$6:$BE$43,'ADR Raw Data'!AV$1,FALSE)</f>
        <v>4.51949968695775</v>
      </c>
      <c r="AL9" s="48">
        <f>VLOOKUP($A9,'ADR Raw Data'!$B$6:$BE$43,'ADR Raw Data'!AW$1,FALSE)</f>
        <v>4.9824320279396996</v>
      </c>
      <c r="AM9" s="48">
        <f>VLOOKUP($A9,'ADR Raw Data'!$B$6:$BE$43,'ADR Raw Data'!AX$1,FALSE)</f>
        <v>5.7088214059586901</v>
      </c>
      <c r="AN9" s="49">
        <f>VLOOKUP($A9,'ADR Raw Data'!$B$6:$BE$43,'ADR Raw Data'!AY$1,FALSE)</f>
        <v>5.4789142012876599</v>
      </c>
      <c r="AO9" s="48">
        <f>VLOOKUP($A9,'ADR Raw Data'!$B$6:$BE$43,'ADR Raw Data'!BA$1,FALSE)</f>
        <v>6.1955067554479299</v>
      </c>
      <c r="AP9" s="48">
        <f>VLOOKUP($A9,'ADR Raw Data'!$B$6:$BE$43,'ADR Raw Data'!BB$1,FALSE)</f>
        <v>6.1615648931627698</v>
      </c>
      <c r="AQ9" s="49">
        <f>VLOOKUP($A9,'ADR Raw Data'!$B$6:$BE$43,'ADR Raw Data'!BC$1,FALSE)</f>
        <v>6.17349594650039</v>
      </c>
      <c r="AR9" s="50">
        <f>VLOOKUP($A9,'ADR Raw Data'!$B$6:$BE$43,'ADR Raw Data'!BE$1,FALSE)</f>
        <v>5.7057062345371099</v>
      </c>
      <c r="AT9" s="51">
        <f>VLOOKUP($A9,'RevPAR Raw Data'!$B$6:$BE$43,'RevPAR Raw Data'!AG$1,FALSE)</f>
        <v>64.595341553780202</v>
      </c>
      <c r="AU9" s="52">
        <f>VLOOKUP($A9,'RevPAR Raw Data'!$B$6:$BE$43,'RevPAR Raw Data'!AH$1,FALSE)</f>
        <v>70.399385492647895</v>
      </c>
      <c r="AV9" s="52">
        <f>VLOOKUP($A9,'RevPAR Raw Data'!$B$6:$BE$43,'RevPAR Raw Data'!AI$1,FALSE)</f>
        <v>81.703330728262102</v>
      </c>
      <c r="AW9" s="52">
        <f>VLOOKUP($A9,'RevPAR Raw Data'!$B$6:$BE$43,'RevPAR Raw Data'!AJ$1,FALSE)</f>
        <v>82.239426594882403</v>
      </c>
      <c r="AX9" s="52">
        <f>VLOOKUP($A9,'RevPAR Raw Data'!$B$6:$BE$43,'RevPAR Raw Data'!AK$1,FALSE)</f>
        <v>76.593282679170997</v>
      </c>
      <c r="AY9" s="53">
        <f>VLOOKUP($A9,'RevPAR Raw Data'!$B$6:$BE$43,'RevPAR Raw Data'!AL$1,FALSE)</f>
        <v>75.1061534097487</v>
      </c>
      <c r="AZ9" s="52">
        <f>VLOOKUP($A9,'RevPAR Raw Data'!$B$6:$BE$43,'RevPAR Raw Data'!AN$1,FALSE)</f>
        <v>82.893916869283302</v>
      </c>
      <c r="BA9" s="52">
        <f>VLOOKUP($A9,'RevPAR Raw Data'!$B$6:$BE$43,'RevPAR Raw Data'!AO$1,FALSE)</f>
        <v>92.429272027324302</v>
      </c>
      <c r="BB9" s="53">
        <f>VLOOKUP($A9,'RevPAR Raw Data'!$B$6:$BE$43,'RevPAR Raw Data'!AP$1,FALSE)</f>
        <v>87.661594448303802</v>
      </c>
      <c r="BC9" s="54">
        <f>VLOOKUP($A9,'RevPAR Raw Data'!$B$6:$BE$43,'RevPAR Raw Data'!AR$1,FALSE)</f>
        <v>78.693422277907302</v>
      </c>
      <c r="BE9" s="47">
        <f>VLOOKUP($A9,'RevPAR Raw Data'!$B$6:$BE$43,'RevPAR Raw Data'!AT$1,FALSE)</f>
        <v>8.7750941715514994</v>
      </c>
      <c r="BF9" s="48">
        <f>VLOOKUP($A9,'RevPAR Raw Data'!$B$6:$BE$43,'RevPAR Raw Data'!AU$1,FALSE)</f>
        <v>10.3303476984889</v>
      </c>
      <c r="BG9" s="48">
        <f>VLOOKUP($A9,'RevPAR Raw Data'!$B$6:$BE$43,'RevPAR Raw Data'!AV$1,FALSE)</f>
        <v>8.6610102462037695</v>
      </c>
      <c r="BH9" s="48">
        <f>VLOOKUP($A9,'RevPAR Raw Data'!$B$6:$BE$43,'RevPAR Raw Data'!AW$1,FALSE)</f>
        <v>5.39852633150619</v>
      </c>
      <c r="BI9" s="48">
        <f>VLOOKUP($A9,'RevPAR Raw Data'!$B$6:$BE$43,'RevPAR Raw Data'!AX$1,FALSE)</f>
        <v>6.9287942548610699</v>
      </c>
      <c r="BJ9" s="49">
        <f>VLOOKUP($A9,'RevPAR Raw Data'!$B$6:$BE$43,'RevPAR Raw Data'!AY$1,FALSE)</f>
        <v>7.8986001133919599</v>
      </c>
      <c r="BK9" s="48">
        <f>VLOOKUP($A9,'RevPAR Raw Data'!$B$6:$BE$43,'RevPAR Raw Data'!BA$1,FALSE)</f>
        <v>6.7249273959279101</v>
      </c>
      <c r="BL9" s="48">
        <f>VLOOKUP($A9,'RevPAR Raw Data'!$B$6:$BE$43,'RevPAR Raw Data'!BB$1,FALSE)</f>
        <v>5.3850926039039599</v>
      </c>
      <c r="BM9" s="49">
        <f>VLOOKUP($A9,'RevPAR Raw Data'!$B$6:$BE$43,'RevPAR Raw Data'!BC$1,FALSE)</f>
        <v>6.0143573011761404</v>
      </c>
      <c r="BN9" s="50">
        <f>VLOOKUP($A9,'RevPAR Raw Data'!$B$6:$BE$43,'RevPAR Raw Data'!BE$1,FALSE)</f>
        <v>7.2916666783548303</v>
      </c>
    </row>
    <row r="10" spans="1:66" x14ac:dyDescent="0.45">
      <c r="A10" s="63" t="s">
        <v>26</v>
      </c>
      <c r="B10" s="47">
        <f>VLOOKUP($A10,'Occupancy Raw Data'!$B$8:$BE$45,'Occupancy Raw Data'!AG$3,FALSE)</f>
        <v>52.397458116695503</v>
      </c>
      <c r="C10" s="48">
        <f>VLOOKUP($A10,'Occupancy Raw Data'!$B$8:$BE$45,'Occupancy Raw Data'!AH$3,FALSE)</f>
        <v>58.451761987290503</v>
      </c>
      <c r="D10" s="48">
        <f>VLOOKUP($A10,'Occupancy Raw Data'!$B$8:$BE$45,'Occupancy Raw Data'!AI$3,FALSE)</f>
        <v>69.699595609474201</v>
      </c>
      <c r="E10" s="48">
        <f>VLOOKUP($A10,'Occupancy Raw Data'!$B$8:$BE$45,'Occupancy Raw Data'!AJ$3,FALSE)</f>
        <v>68.798382437897104</v>
      </c>
      <c r="F10" s="48">
        <f>VLOOKUP($A10,'Occupancy Raw Data'!$B$8:$BE$45,'Occupancy Raw Data'!AK$3,FALSE)</f>
        <v>60.768341998844498</v>
      </c>
      <c r="G10" s="49">
        <f>VLOOKUP($A10,'Occupancy Raw Data'!$B$8:$BE$45,'Occupancy Raw Data'!AL$3,FALSE)</f>
        <v>62.023108030040397</v>
      </c>
      <c r="H10" s="48">
        <f>VLOOKUP($A10,'Occupancy Raw Data'!$B$8:$BE$45,'Occupancy Raw Data'!AN$3,FALSE)</f>
        <v>63.180242634315398</v>
      </c>
      <c r="I10" s="48">
        <f>VLOOKUP($A10,'Occupancy Raw Data'!$B$8:$BE$45,'Occupancy Raw Data'!AO$3,FALSE)</f>
        <v>68.627960716348895</v>
      </c>
      <c r="J10" s="49">
        <f>VLOOKUP($A10,'Occupancy Raw Data'!$B$8:$BE$45,'Occupancy Raw Data'!AP$3,FALSE)</f>
        <v>65.9041016753321</v>
      </c>
      <c r="K10" s="50">
        <f>VLOOKUP($A10,'Occupancy Raw Data'!$B$8:$BE$45,'Occupancy Raw Data'!AR$3,FALSE)</f>
        <v>63.131963357266599</v>
      </c>
      <c r="M10" s="47">
        <f>VLOOKUP($A10,'Occupancy Raw Data'!$B$8:$BE$45,'Occupancy Raw Data'!AT$3,FALSE)</f>
        <v>6.3619545046345598</v>
      </c>
      <c r="N10" s="48">
        <f>VLOOKUP($A10,'Occupancy Raw Data'!$B$8:$BE$45,'Occupancy Raw Data'!AU$3,FALSE)</f>
        <v>11.4249789609587</v>
      </c>
      <c r="O10" s="48">
        <f>VLOOKUP($A10,'Occupancy Raw Data'!$B$8:$BE$45,'Occupancy Raw Data'!AV$3,FALSE)</f>
        <v>15.5849957659079</v>
      </c>
      <c r="P10" s="48">
        <f>VLOOKUP($A10,'Occupancy Raw Data'!$B$8:$BE$45,'Occupancy Raw Data'!AW$3,FALSE)</f>
        <v>13.600687200450601</v>
      </c>
      <c r="Q10" s="48">
        <f>VLOOKUP($A10,'Occupancy Raw Data'!$B$8:$BE$45,'Occupancy Raw Data'!AX$3,FALSE)</f>
        <v>11.7189933948698</v>
      </c>
      <c r="R10" s="49">
        <f>VLOOKUP($A10,'Occupancy Raw Data'!$B$8:$BE$45,'Occupancy Raw Data'!AY$3,FALSE)</f>
        <v>11.963615993485501</v>
      </c>
      <c r="S10" s="48">
        <f>VLOOKUP($A10,'Occupancy Raw Data'!$B$8:$BE$45,'Occupancy Raw Data'!BA$3,FALSE)</f>
        <v>4.93965160162481</v>
      </c>
      <c r="T10" s="48">
        <f>VLOOKUP($A10,'Occupancy Raw Data'!$B$8:$BE$45,'Occupancy Raw Data'!BB$3,FALSE)</f>
        <v>5.6396962005129199</v>
      </c>
      <c r="U10" s="49">
        <f>VLOOKUP($A10,'Occupancy Raw Data'!$B$8:$BE$45,'Occupancy Raw Data'!BC$3,FALSE)</f>
        <v>5.3029787714139998</v>
      </c>
      <c r="V10" s="50">
        <f>VLOOKUP($A10,'Occupancy Raw Data'!$B$8:$BE$45,'Occupancy Raw Data'!BE$3,FALSE)</f>
        <v>9.8904682563214497</v>
      </c>
      <c r="X10" s="51">
        <f>VLOOKUP($A10,'ADR Raw Data'!$B$6:$BE$43,'ADR Raw Data'!AG$1,FALSE)</f>
        <v>132.270130099228</v>
      </c>
      <c r="Y10" s="52">
        <f>VLOOKUP($A10,'ADR Raw Data'!$B$6:$BE$43,'ADR Raw Data'!AH$1,FALSE)</f>
        <v>146.374762798972</v>
      </c>
      <c r="Z10" s="52">
        <f>VLOOKUP($A10,'ADR Raw Data'!$B$6:$BE$43,'ADR Raw Data'!AI$1,FALSE)</f>
        <v>159.58025694156601</v>
      </c>
      <c r="AA10" s="52">
        <f>VLOOKUP($A10,'ADR Raw Data'!$B$6:$BE$43,'ADR Raw Data'!AJ$1,FALSE)</f>
        <v>157.70509404651901</v>
      </c>
      <c r="AB10" s="52">
        <f>VLOOKUP($A10,'ADR Raw Data'!$B$6:$BE$43,'ADR Raw Data'!AK$1,FALSE)</f>
        <v>139.95180768133801</v>
      </c>
      <c r="AC10" s="53">
        <f>VLOOKUP($A10,'ADR Raw Data'!$B$6:$BE$43,'ADR Raw Data'!AL$1,FALSE)</f>
        <v>148.214615226989</v>
      </c>
      <c r="AD10" s="52">
        <f>VLOOKUP($A10,'ADR Raw Data'!$B$6:$BE$43,'ADR Raw Data'!AN$1,FALSE)</f>
        <v>128.53133086453599</v>
      </c>
      <c r="AE10" s="52">
        <f>VLOOKUP($A10,'ADR Raw Data'!$B$6:$BE$43,'ADR Raw Data'!AO$1,FALSE)</f>
        <v>129.82383644092701</v>
      </c>
      <c r="AF10" s="53">
        <f>VLOOKUP($A10,'ADR Raw Data'!$B$6:$BE$43,'ADR Raw Data'!AP$1,FALSE)</f>
        <v>129.20429369740501</v>
      </c>
      <c r="AG10" s="54">
        <f>VLOOKUP($A10,'ADR Raw Data'!$B$6:$BE$43,'ADR Raw Data'!AR$1,FALSE)</f>
        <v>142.544595539694</v>
      </c>
      <c r="AI10" s="47">
        <f>VLOOKUP($A10,'ADR Raw Data'!$B$6:$BE$43,'ADR Raw Data'!AT$1,FALSE)</f>
        <v>4.2834561237970101</v>
      </c>
      <c r="AJ10" s="48">
        <f>VLOOKUP($A10,'ADR Raw Data'!$B$6:$BE$43,'ADR Raw Data'!AU$1,FALSE)</f>
        <v>3.0132672243532999</v>
      </c>
      <c r="AK10" s="48">
        <f>VLOOKUP($A10,'ADR Raw Data'!$B$6:$BE$43,'ADR Raw Data'!AV$1,FALSE)</f>
        <v>6.49247777796257</v>
      </c>
      <c r="AL10" s="48">
        <f>VLOOKUP($A10,'ADR Raw Data'!$B$6:$BE$43,'ADR Raw Data'!AW$1,FALSE)</f>
        <v>7.0342988064169703</v>
      </c>
      <c r="AM10" s="48">
        <f>VLOOKUP($A10,'ADR Raw Data'!$B$6:$BE$43,'ADR Raw Data'!AX$1,FALSE)</f>
        <v>1.79593703333338</v>
      </c>
      <c r="AN10" s="49">
        <f>VLOOKUP($A10,'ADR Raw Data'!$B$6:$BE$43,'ADR Raw Data'!AY$1,FALSE)</f>
        <v>4.8856271833929199</v>
      </c>
      <c r="AO10" s="48">
        <f>VLOOKUP($A10,'ADR Raw Data'!$B$6:$BE$43,'ADR Raw Data'!BA$1,FALSE)</f>
        <v>5.2093640158382897</v>
      </c>
      <c r="AP10" s="48">
        <f>VLOOKUP($A10,'ADR Raw Data'!$B$6:$BE$43,'ADR Raw Data'!BB$1,FALSE)</f>
        <v>5.6240324564944997</v>
      </c>
      <c r="AQ10" s="49">
        <f>VLOOKUP($A10,'ADR Raw Data'!$B$6:$BE$43,'ADR Raw Data'!BC$1,FALSE)</f>
        <v>5.4269580809930797</v>
      </c>
      <c r="AR10" s="50">
        <f>VLOOKUP($A10,'ADR Raw Data'!$B$6:$BE$43,'ADR Raw Data'!BE$1,FALSE)</f>
        <v>5.2203847926330402</v>
      </c>
      <c r="AT10" s="51">
        <f>VLOOKUP($A10,'RevPAR Raw Data'!$B$6:$BE$43,'RevPAR Raw Data'!AG$1,FALSE)</f>
        <v>69.3061860196418</v>
      </c>
      <c r="AU10" s="52">
        <f>VLOOKUP($A10,'RevPAR Raw Data'!$B$6:$BE$43,'RevPAR Raw Data'!AH$1,FALSE)</f>
        <v>85.558627960716294</v>
      </c>
      <c r="AV10" s="52">
        <f>VLOOKUP($A10,'RevPAR Raw Data'!$B$6:$BE$43,'RevPAR Raw Data'!AI$1,FALSE)</f>
        <v>111.226793760831</v>
      </c>
      <c r="AW10" s="52">
        <f>VLOOKUP($A10,'RevPAR Raw Data'!$B$6:$BE$43,'RevPAR Raw Data'!AJ$1,FALSE)</f>
        <v>108.49855372616901</v>
      </c>
      <c r="AX10" s="52">
        <f>VLOOKUP($A10,'RevPAR Raw Data'!$B$6:$BE$43,'RevPAR Raw Data'!AK$1,FALSE)</f>
        <v>85.046393125361007</v>
      </c>
      <c r="AY10" s="53">
        <f>VLOOKUP($A10,'RevPAR Raw Data'!$B$6:$BE$43,'RevPAR Raw Data'!AL$1,FALSE)</f>
        <v>91.927310918544094</v>
      </c>
      <c r="AZ10" s="52">
        <f>VLOOKUP($A10,'RevPAR Raw Data'!$B$6:$BE$43,'RevPAR Raw Data'!AN$1,FALSE)</f>
        <v>81.206406701328703</v>
      </c>
      <c r="BA10" s="52">
        <f>VLOOKUP($A10,'RevPAR Raw Data'!$B$6:$BE$43,'RevPAR Raw Data'!AO$1,FALSE)</f>
        <v>89.095451473136904</v>
      </c>
      <c r="BB10" s="53">
        <f>VLOOKUP($A10,'RevPAR Raw Data'!$B$6:$BE$43,'RevPAR Raw Data'!AP$1,FALSE)</f>
        <v>85.150929087232797</v>
      </c>
      <c r="BC10" s="54">
        <f>VLOOKUP($A10,'RevPAR Raw Data'!$B$6:$BE$43,'RevPAR Raw Data'!AR$1,FALSE)</f>
        <v>89.991201823883699</v>
      </c>
      <c r="BE10" s="47">
        <f>VLOOKUP($A10,'RevPAR Raw Data'!$B$6:$BE$43,'RevPAR Raw Data'!AT$1,FALSE)</f>
        <v>10.9179221582535</v>
      </c>
      <c r="BF10" s="48">
        <f>VLOOKUP($A10,'RevPAR Raw Data'!$B$6:$BE$43,'RevPAR Raw Data'!AU$1,FALSE)</f>
        <v>14.7825113317319</v>
      </c>
      <c r="BG10" s="48">
        <f>VLOOKUP($A10,'RevPAR Raw Data'!$B$6:$BE$43,'RevPAR Raw Data'!AV$1,FALSE)</f>
        <v>23.089325930668402</v>
      </c>
      <c r="BH10" s="48">
        <f>VLOOKUP($A10,'RevPAR Raw Data'!$B$6:$BE$43,'RevPAR Raw Data'!AW$1,FALSE)</f>
        <v>21.5916989842734</v>
      </c>
      <c r="BI10" s="48">
        <f>VLOOKUP($A10,'RevPAR Raw Data'!$B$6:$BE$43,'RevPAR Raw Data'!AX$1,FALSE)</f>
        <v>13.7253961705156</v>
      </c>
      <c r="BJ10" s="49">
        <f>VLOOKUP($A10,'RevPAR Raw Data'!$B$6:$BE$43,'RevPAR Raw Data'!AY$1,FALSE)</f>
        <v>17.4337408519729</v>
      </c>
      <c r="BK10" s="48">
        <f>VLOOKUP($A10,'RevPAR Raw Data'!$B$6:$BE$43,'RevPAR Raw Data'!BA$1,FALSE)</f>
        <v>10.4063400505059</v>
      </c>
      <c r="BL10" s="48">
        <f>VLOOKUP($A10,'RevPAR Raw Data'!$B$6:$BE$43,'RevPAR Raw Data'!BB$1,FALSE)</f>
        <v>11.5809070017719</v>
      </c>
      <c r="BM10" s="49">
        <f>VLOOKUP($A10,'RevPAR Raw Data'!$B$6:$BE$43,'RevPAR Raw Data'!BC$1,FALSE)</f>
        <v>11.0177272873756</v>
      </c>
      <c r="BN10" s="50">
        <f>VLOOKUP($A10,'RevPAR Raw Data'!$B$6:$BE$43,'RevPAR Raw Data'!BE$1,FALSE)</f>
        <v>15.627173549727599</v>
      </c>
    </row>
    <row r="11" spans="1:66" x14ac:dyDescent="0.45">
      <c r="A11" s="63" t="s">
        <v>24</v>
      </c>
      <c r="B11" s="47">
        <f>VLOOKUP($A11,'Occupancy Raw Data'!$B$8:$BE$45,'Occupancy Raw Data'!AG$3,FALSE)</f>
        <v>50.948653725735703</v>
      </c>
      <c r="C11" s="48">
        <f>VLOOKUP($A11,'Occupancy Raw Data'!$B$8:$BE$45,'Occupancy Raw Data'!AH$3,FALSE)</f>
        <v>54.182842830306797</v>
      </c>
      <c r="D11" s="48">
        <f>VLOOKUP($A11,'Occupancy Raw Data'!$B$8:$BE$45,'Occupancy Raw Data'!AI$3,FALSE)</f>
        <v>60.695053224796403</v>
      </c>
      <c r="E11" s="48">
        <f>VLOOKUP($A11,'Occupancy Raw Data'!$B$8:$BE$45,'Occupancy Raw Data'!AJ$3,FALSE)</f>
        <v>61.374452097683097</v>
      </c>
      <c r="F11" s="48">
        <f>VLOOKUP($A11,'Occupancy Raw Data'!$B$8:$BE$45,'Occupancy Raw Data'!AK$3,FALSE)</f>
        <v>60.3381340012523</v>
      </c>
      <c r="G11" s="49">
        <f>VLOOKUP($A11,'Occupancy Raw Data'!$B$8:$BE$45,'Occupancy Raw Data'!AL$3,FALSE)</f>
        <v>57.507827175954901</v>
      </c>
      <c r="H11" s="48">
        <f>VLOOKUP($A11,'Occupancy Raw Data'!$B$8:$BE$45,'Occupancy Raw Data'!AN$3,FALSE)</f>
        <v>69.148403256105098</v>
      </c>
      <c r="I11" s="48">
        <f>VLOOKUP($A11,'Occupancy Raw Data'!$B$8:$BE$45,'Occupancy Raw Data'!AO$3,FALSE)</f>
        <v>77.038196618659896</v>
      </c>
      <c r="J11" s="49">
        <f>VLOOKUP($A11,'Occupancy Raw Data'!$B$8:$BE$45,'Occupancy Raw Data'!AP$3,FALSE)</f>
        <v>73.093299937382497</v>
      </c>
      <c r="K11" s="50">
        <f>VLOOKUP($A11,'Occupancy Raw Data'!$B$8:$BE$45,'Occupancy Raw Data'!AR$3,FALSE)</f>
        <v>61.960819393505602</v>
      </c>
      <c r="M11" s="47">
        <f>VLOOKUP($A11,'Occupancy Raw Data'!$B$8:$BE$45,'Occupancy Raw Data'!AT$3,FALSE)</f>
        <v>-11.4572996845346</v>
      </c>
      <c r="N11" s="48">
        <f>VLOOKUP($A11,'Occupancy Raw Data'!$B$8:$BE$45,'Occupancy Raw Data'!AU$3,FALSE)</f>
        <v>-9.2876760221979904</v>
      </c>
      <c r="O11" s="48">
        <f>VLOOKUP($A11,'Occupancy Raw Data'!$B$8:$BE$45,'Occupancy Raw Data'!AV$3,FALSE)</f>
        <v>-6.6333214977142099</v>
      </c>
      <c r="P11" s="48">
        <f>VLOOKUP($A11,'Occupancy Raw Data'!$B$8:$BE$45,'Occupancy Raw Data'!AW$3,FALSE)</f>
        <v>-7.6961153985541397</v>
      </c>
      <c r="Q11" s="48">
        <f>VLOOKUP($A11,'Occupancy Raw Data'!$B$8:$BE$45,'Occupancy Raw Data'!AX$3,FALSE)</f>
        <v>-8.1373125422842207</v>
      </c>
      <c r="R11" s="49">
        <f>VLOOKUP($A11,'Occupancy Raw Data'!$B$8:$BE$45,'Occupancy Raw Data'!AY$3,FALSE)</f>
        <v>-8.5591298661957502</v>
      </c>
      <c r="S11" s="48">
        <f>VLOOKUP($A11,'Occupancy Raw Data'!$B$8:$BE$45,'Occupancy Raw Data'!BA$3,FALSE)</f>
        <v>-8.8246562119130392</v>
      </c>
      <c r="T11" s="48">
        <f>VLOOKUP($A11,'Occupancy Raw Data'!$B$8:$BE$45,'Occupancy Raw Data'!BB$3,FALSE)</f>
        <v>-5.0335594677808899</v>
      </c>
      <c r="U11" s="49">
        <f>VLOOKUP($A11,'Occupancy Raw Data'!$B$8:$BE$45,'Occupancy Raw Data'!BC$3,FALSE)</f>
        <v>-6.8653397642162801</v>
      </c>
      <c r="V11" s="50">
        <f>VLOOKUP($A11,'Occupancy Raw Data'!$B$8:$BE$45,'Occupancy Raw Data'!BE$3,FALSE)</f>
        <v>-7.9951660056478397</v>
      </c>
      <c r="X11" s="51">
        <f>VLOOKUP($A11,'ADR Raw Data'!$B$6:$BE$43,'ADR Raw Data'!AG$1,FALSE)</f>
        <v>125.07301296626299</v>
      </c>
      <c r="Y11" s="52">
        <f>VLOOKUP($A11,'ADR Raw Data'!$B$6:$BE$43,'ADR Raw Data'!AH$1,FALSE)</f>
        <v>120.95815266381599</v>
      </c>
      <c r="Z11" s="52">
        <f>VLOOKUP($A11,'ADR Raw Data'!$B$6:$BE$43,'ADR Raw Data'!AI$1,FALSE)</f>
        <v>122.495380171257</v>
      </c>
      <c r="AA11" s="52">
        <f>VLOOKUP($A11,'ADR Raw Data'!$B$6:$BE$43,'ADR Raw Data'!AJ$1,FALSE)</f>
        <v>121.272547059123</v>
      </c>
      <c r="AB11" s="52">
        <f>VLOOKUP($A11,'ADR Raw Data'!$B$6:$BE$43,'ADR Raw Data'!AK$1,FALSE)</f>
        <v>129.189151618929</v>
      </c>
      <c r="AC11" s="53">
        <f>VLOOKUP($A11,'ADR Raw Data'!$B$6:$BE$43,'ADR Raw Data'!AL$1,FALSE)</f>
        <v>123.80606968641101</v>
      </c>
      <c r="AD11" s="52">
        <f>VLOOKUP($A11,'ADR Raw Data'!$B$6:$BE$43,'ADR Raw Data'!AN$1,FALSE)</f>
        <v>152.08571493253601</v>
      </c>
      <c r="AE11" s="52">
        <f>VLOOKUP($A11,'ADR Raw Data'!$B$6:$BE$43,'ADR Raw Data'!AO$1,FALSE)</f>
        <v>159.654530602292</v>
      </c>
      <c r="AF11" s="53">
        <f>VLOOKUP($A11,'ADR Raw Data'!$B$6:$BE$43,'ADR Raw Data'!AP$1,FALSE)</f>
        <v>156.07436991347501</v>
      </c>
      <c r="AG11" s="54">
        <f>VLOOKUP($A11,'ADR Raw Data'!$B$6:$BE$43,'ADR Raw Data'!AR$1,FALSE)</f>
        <v>134.682051222822</v>
      </c>
      <c r="AI11" s="47">
        <f>VLOOKUP($A11,'ADR Raw Data'!$B$6:$BE$43,'ADR Raw Data'!AT$1,FALSE)</f>
        <v>4.5212564747111896</v>
      </c>
      <c r="AJ11" s="48">
        <f>VLOOKUP($A11,'ADR Raw Data'!$B$6:$BE$43,'ADR Raw Data'!AU$1,FALSE)</f>
        <v>7.8275360592428198</v>
      </c>
      <c r="AK11" s="48">
        <f>VLOOKUP($A11,'ADR Raw Data'!$B$6:$BE$43,'ADR Raw Data'!AV$1,FALSE)</f>
        <v>6.8252645193768897</v>
      </c>
      <c r="AL11" s="48">
        <f>VLOOKUP($A11,'ADR Raw Data'!$B$6:$BE$43,'ADR Raw Data'!AW$1,FALSE)</f>
        <v>5.14949441071803</v>
      </c>
      <c r="AM11" s="48">
        <f>VLOOKUP($A11,'ADR Raw Data'!$B$6:$BE$43,'ADR Raw Data'!AX$1,FALSE)</f>
        <v>7.7807423373458304</v>
      </c>
      <c r="AN11" s="49">
        <f>VLOOKUP($A11,'ADR Raw Data'!$B$6:$BE$43,'ADR Raw Data'!AY$1,FALSE)</f>
        <v>6.4221095179022099</v>
      </c>
      <c r="AO11" s="48">
        <f>VLOOKUP($A11,'ADR Raw Data'!$B$6:$BE$43,'ADR Raw Data'!BA$1,FALSE)</f>
        <v>2.70007168240166</v>
      </c>
      <c r="AP11" s="48">
        <f>VLOOKUP($A11,'ADR Raw Data'!$B$6:$BE$43,'ADR Raw Data'!BB$1,FALSE)</f>
        <v>3.758758319519</v>
      </c>
      <c r="AQ11" s="49">
        <f>VLOOKUP($A11,'ADR Raw Data'!$B$6:$BE$43,'ADR Raw Data'!BC$1,FALSE)</f>
        <v>3.3082688071575599</v>
      </c>
      <c r="AR11" s="50">
        <f>VLOOKUP($A11,'ADR Raw Data'!$B$6:$BE$43,'ADR Raw Data'!BE$1,FALSE)</f>
        <v>5.3006317993837602</v>
      </c>
      <c r="AT11" s="51">
        <f>VLOOKUP($A11,'RevPAR Raw Data'!$B$6:$BE$43,'RevPAR Raw Data'!AG$1,FALSE)</f>
        <v>63.723016280525897</v>
      </c>
      <c r="AU11" s="52">
        <f>VLOOKUP($A11,'RevPAR Raw Data'!$B$6:$BE$43,'RevPAR Raw Data'!AH$1,FALSE)</f>
        <v>65.538565748278003</v>
      </c>
      <c r="AV11" s="52">
        <f>VLOOKUP($A11,'RevPAR Raw Data'!$B$6:$BE$43,'RevPAR Raw Data'!AI$1,FALSE)</f>
        <v>74.348636192861605</v>
      </c>
      <c r="AW11" s="52">
        <f>VLOOKUP($A11,'RevPAR Raw Data'!$B$6:$BE$43,'RevPAR Raw Data'!AJ$1,FALSE)</f>
        <v>74.430361302441995</v>
      </c>
      <c r="AX11" s="52">
        <f>VLOOKUP($A11,'RevPAR Raw Data'!$B$6:$BE$43,'RevPAR Raw Data'!AK$1,FALSE)</f>
        <v>77.950323418910401</v>
      </c>
      <c r="AY11" s="53">
        <f>VLOOKUP($A11,'RevPAR Raw Data'!$B$6:$BE$43,'RevPAR Raw Data'!AL$1,FALSE)</f>
        <v>71.198180588603606</v>
      </c>
      <c r="AZ11" s="52">
        <f>VLOOKUP($A11,'RevPAR Raw Data'!$B$6:$BE$43,'RevPAR Raw Data'!AN$1,FALSE)</f>
        <v>105.16484345648</v>
      </c>
      <c r="BA11" s="52">
        <f>VLOOKUP($A11,'RevPAR Raw Data'!$B$6:$BE$43,'RevPAR Raw Data'!AO$1,FALSE)</f>
        <v>122.99497119599199</v>
      </c>
      <c r="BB11" s="53">
        <f>VLOOKUP($A11,'RevPAR Raw Data'!$B$6:$BE$43,'RevPAR Raw Data'!AP$1,FALSE)</f>
        <v>114.079907326236</v>
      </c>
      <c r="BC11" s="54">
        <f>VLOOKUP($A11,'RevPAR Raw Data'!$B$6:$BE$43,'RevPAR Raw Data'!AR$1,FALSE)</f>
        <v>83.450102513641596</v>
      </c>
      <c r="BE11" s="47">
        <f>VLOOKUP($A11,'RevPAR Raw Data'!$B$6:$BE$43,'RevPAR Raw Data'!AT$1,FALSE)</f>
        <v>-7.4540571136375799</v>
      </c>
      <c r="BF11" s="48">
        <f>VLOOKUP($A11,'RevPAR Raw Data'!$B$6:$BE$43,'RevPAR Raw Data'!AU$1,FALSE)</f>
        <v>-2.1871361526583701</v>
      </c>
      <c r="BG11" s="48">
        <f>VLOOKUP($A11,'RevPAR Raw Data'!$B$6:$BE$43,'RevPAR Raw Data'!AV$1,FALSE)</f>
        <v>-0.26079871697700302</v>
      </c>
      <c r="BH11" s="48">
        <f>VLOOKUP($A11,'RevPAR Raw Data'!$B$6:$BE$43,'RevPAR Raw Data'!AW$1,FALSE)</f>
        <v>-2.9429320201270599</v>
      </c>
      <c r="BI11" s="48">
        <f>VLOOKUP($A11,'RevPAR Raw Data'!$B$6:$BE$43,'RevPAR Raw Data'!AX$1,FALSE)</f>
        <v>-0.98971352703805104</v>
      </c>
      <c r="BJ11" s="49">
        <f>VLOOKUP($A11,'RevPAR Raw Data'!$B$6:$BE$43,'RevPAR Raw Data'!AY$1,FALSE)</f>
        <v>-2.6866970420801102</v>
      </c>
      <c r="BK11" s="48">
        <f>VLOOKUP($A11,'RevPAR Raw Data'!$B$6:$BE$43,'RevPAR Raw Data'!BA$1,FALSE)</f>
        <v>-6.36285657295854</v>
      </c>
      <c r="BL11" s="48">
        <f>VLOOKUP($A11,'RevPAR Raw Data'!$B$6:$BE$43,'RevPAR Raw Data'!BB$1,FALSE)</f>
        <v>-1.46400048352503</v>
      </c>
      <c r="BM11" s="49">
        <f>VLOOKUP($A11,'RevPAR Raw Data'!$B$6:$BE$43,'RevPAR Raw Data'!BC$1,FALSE)</f>
        <v>-3.78419485098367</v>
      </c>
      <c r="BN11" s="50">
        <f>VLOOKUP($A11,'RevPAR Raw Data'!$B$6:$BE$43,'RevPAR Raw Data'!BE$1,FALSE)</f>
        <v>-3.1183285179729698</v>
      </c>
    </row>
    <row r="12" spans="1:66" x14ac:dyDescent="0.45">
      <c r="A12" s="63" t="s">
        <v>27</v>
      </c>
      <c r="B12" s="47">
        <f>VLOOKUP($A12,'Occupancy Raw Data'!$B$8:$BE$45,'Occupancy Raw Data'!AG$3,FALSE)</f>
        <v>53.754427390791001</v>
      </c>
      <c r="C12" s="48">
        <f>VLOOKUP($A12,'Occupancy Raw Data'!$B$8:$BE$45,'Occupancy Raw Data'!AH$3,FALSE)</f>
        <v>56.393152302243202</v>
      </c>
      <c r="D12" s="48">
        <f>VLOOKUP($A12,'Occupancy Raw Data'!$B$8:$BE$45,'Occupancy Raw Data'!AI$3,FALSE)</f>
        <v>61.3164108618654</v>
      </c>
      <c r="E12" s="48">
        <f>VLOOKUP($A12,'Occupancy Raw Data'!$B$8:$BE$45,'Occupancy Raw Data'!AJ$3,FALSE)</f>
        <v>61.738488783943303</v>
      </c>
      <c r="F12" s="48">
        <f>VLOOKUP($A12,'Occupancy Raw Data'!$B$8:$BE$45,'Occupancy Raw Data'!AK$3,FALSE)</f>
        <v>60.616883116883102</v>
      </c>
      <c r="G12" s="49">
        <f>VLOOKUP($A12,'Occupancy Raw Data'!$B$8:$BE$45,'Occupancy Raw Data'!AL$3,FALSE)</f>
        <v>58.7638724911452</v>
      </c>
      <c r="H12" s="48">
        <f>VLOOKUP($A12,'Occupancy Raw Data'!$B$8:$BE$45,'Occupancy Raw Data'!AN$3,FALSE)</f>
        <v>68.214285714285694</v>
      </c>
      <c r="I12" s="48">
        <f>VLOOKUP($A12,'Occupancy Raw Data'!$B$8:$BE$45,'Occupancy Raw Data'!AO$3,FALSE)</f>
        <v>71.171782762691805</v>
      </c>
      <c r="J12" s="49">
        <f>VLOOKUP($A12,'Occupancy Raw Data'!$B$8:$BE$45,'Occupancy Raw Data'!AP$3,FALSE)</f>
        <v>69.693034238488707</v>
      </c>
      <c r="K12" s="50">
        <f>VLOOKUP($A12,'Occupancy Raw Data'!$B$8:$BE$45,'Occupancy Raw Data'!AR$3,FALSE)</f>
        <v>61.886490133243299</v>
      </c>
      <c r="M12" s="47">
        <f>VLOOKUP($A12,'Occupancy Raw Data'!$B$8:$BE$45,'Occupancy Raw Data'!AT$3,FALSE)</f>
        <v>-3.8066463795118799</v>
      </c>
      <c r="N12" s="48">
        <f>VLOOKUP($A12,'Occupancy Raw Data'!$B$8:$BE$45,'Occupancy Raw Data'!AU$3,FALSE)</f>
        <v>0.44415491906014498</v>
      </c>
      <c r="O12" s="48">
        <f>VLOOKUP($A12,'Occupancy Raw Data'!$B$8:$BE$45,'Occupancy Raw Data'!AV$3,FALSE)</f>
        <v>1.34812708220474</v>
      </c>
      <c r="P12" s="48">
        <f>VLOOKUP($A12,'Occupancy Raw Data'!$B$8:$BE$45,'Occupancy Raw Data'!AW$3,FALSE)</f>
        <v>0.125926786625841</v>
      </c>
      <c r="Q12" s="48">
        <f>VLOOKUP($A12,'Occupancy Raw Data'!$B$8:$BE$45,'Occupancy Raw Data'!AX$3,FALSE)</f>
        <v>0.93588464618518297</v>
      </c>
      <c r="R12" s="49">
        <f>VLOOKUP($A12,'Occupancy Raw Data'!$B$8:$BE$45,'Occupancy Raw Data'!AY$3,FALSE)</f>
        <v>-0.14360028692782001</v>
      </c>
      <c r="S12" s="48">
        <f>VLOOKUP($A12,'Occupancy Raw Data'!$B$8:$BE$45,'Occupancy Raw Data'!BA$3,FALSE)</f>
        <v>-2.7661506555978899</v>
      </c>
      <c r="T12" s="48">
        <f>VLOOKUP($A12,'Occupancy Raw Data'!$B$8:$BE$45,'Occupancy Raw Data'!BB$3,FALSE)</f>
        <v>-3.10337095096946</v>
      </c>
      <c r="U12" s="49">
        <f>VLOOKUP($A12,'Occupancy Raw Data'!$B$8:$BE$45,'Occupancy Raw Data'!BC$3,FALSE)</f>
        <v>-2.9386311243405001</v>
      </c>
      <c r="V12" s="50">
        <f>VLOOKUP($A12,'Occupancy Raw Data'!$B$8:$BE$45,'Occupancy Raw Data'!BE$3,FALSE)</f>
        <v>-1.0603191607456299</v>
      </c>
      <c r="X12" s="51">
        <f>VLOOKUP($A12,'ADR Raw Data'!$B$6:$BE$43,'ADR Raw Data'!AG$1,FALSE)</f>
        <v>92.001670327256704</v>
      </c>
      <c r="Y12" s="52">
        <f>VLOOKUP($A12,'ADR Raw Data'!$B$6:$BE$43,'ADR Raw Data'!AH$1,FALSE)</f>
        <v>93.389219093478403</v>
      </c>
      <c r="Z12" s="52">
        <f>VLOOKUP($A12,'ADR Raw Data'!$B$6:$BE$43,'ADR Raw Data'!AI$1,FALSE)</f>
        <v>95.518708481755993</v>
      </c>
      <c r="AA12" s="52">
        <f>VLOOKUP($A12,'ADR Raw Data'!$B$6:$BE$43,'ADR Raw Data'!AJ$1,FALSE)</f>
        <v>94.710301668499298</v>
      </c>
      <c r="AB12" s="52">
        <f>VLOOKUP($A12,'ADR Raw Data'!$B$6:$BE$43,'ADR Raw Data'!AK$1,FALSE)</f>
        <v>95.224530359838297</v>
      </c>
      <c r="AC12" s="53">
        <f>VLOOKUP($A12,'ADR Raw Data'!$B$6:$BE$43,'ADR Raw Data'!AL$1,FALSE)</f>
        <v>94.235991903240702</v>
      </c>
      <c r="AD12" s="52">
        <f>VLOOKUP($A12,'ADR Raw Data'!$B$6:$BE$43,'ADR Raw Data'!AN$1,FALSE)</f>
        <v>105.42008048115601</v>
      </c>
      <c r="AE12" s="52">
        <f>VLOOKUP($A12,'ADR Raw Data'!$B$6:$BE$43,'ADR Raw Data'!AO$1,FALSE)</f>
        <v>108.074422925392</v>
      </c>
      <c r="AF12" s="53">
        <f>VLOOKUP($A12,'ADR Raw Data'!$B$6:$BE$43,'ADR Raw Data'!AP$1,FALSE)</f>
        <v>106.77541165509</v>
      </c>
      <c r="AG12" s="54">
        <f>VLOOKUP($A12,'ADR Raw Data'!$B$6:$BE$43,'ADR Raw Data'!AR$1,FALSE)</f>
        <v>98.270614498875702</v>
      </c>
      <c r="AI12" s="47">
        <f>VLOOKUP($A12,'ADR Raw Data'!$B$6:$BE$43,'ADR Raw Data'!AT$1,FALSE)</f>
        <v>1.1262553807828799</v>
      </c>
      <c r="AJ12" s="48">
        <f>VLOOKUP($A12,'ADR Raw Data'!$B$6:$BE$43,'ADR Raw Data'!AU$1,FALSE)</f>
        <v>3.4199483581025598</v>
      </c>
      <c r="AK12" s="48">
        <f>VLOOKUP($A12,'ADR Raw Data'!$B$6:$BE$43,'ADR Raw Data'!AV$1,FALSE)</f>
        <v>4.7324822322754097</v>
      </c>
      <c r="AL12" s="48">
        <f>VLOOKUP($A12,'ADR Raw Data'!$B$6:$BE$43,'ADR Raw Data'!AW$1,FALSE)</f>
        <v>3.4524607685322901</v>
      </c>
      <c r="AM12" s="48">
        <f>VLOOKUP($A12,'ADR Raw Data'!$B$6:$BE$43,'ADR Raw Data'!AX$1,FALSE)</f>
        <v>3.8928718137765599</v>
      </c>
      <c r="AN12" s="49">
        <f>VLOOKUP($A12,'ADR Raw Data'!$B$6:$BE$43,'ADR Raw Data'!AY$1,FALSE)</f>
        <v>3.38214447066678</v>
      </c>
      <c r="AO12" s="48">
        <f>VLOOKUP($A12,'ADR Raw Data'!$B$6:$BE$43,'ADR Raw Data'!BA$1,FALSE)</f>
        <v>2.9512577625785399</v>
      </c>
      <c r="AP12" s="48">
        <f>VLOOKUP($A12,'ADR Raw Data'!$B$6:$BE$43,'ADR Raw Data'!BB$1,FALSE)</f>
        <v>2.2404317277835899</v>
      </c>
      <c r="AQ12" s="49">
        <f>VLOOKUP($A12,'ADR Raw Data'!$B$6:$BE$43,'ADR Raw Data'!BC$1,FALSE)</f>
        <v>2.5798280295040099</v>
      </c>
      <c r="AR12" s="50">
        <f>VLOOKUP($A12,'ADR Raw Data'!$B$6:$BE$43,'ADR Raw Data'!BE$1,FALSE)</f>
        <v>3.01317251118618</v>
      </c>
      <c r="AT12" s="51">
        <f>VLOOKUP($A12,'RevPAR Raw Data'!$B$6:$BE$43,'RevPAR Raw Data'!AG$1,FALSE)</f>
        <v>49.454971074380097</v>
      </c>
      <c r="AU12" s="52">
        <f>VLOOKUP($A12,'RevPAR Raw Data'!$B$6:$BE$43,'RevPAR Raw Data'!AH$1,FALSE)</f>
        <v>52.665124557260903</v>
      </c>
      <c r="AV12" s="52">
        <f>VLOOKUP($A12,'RevPAR Raw Data'!$B$6:$BE$43,'RevPAR Raw Data'!AI$1,FALSE)</f>
        <v>58.568643742620999</v>
      </c>
      <c r="AW12" s="52">
        <f>VLOOKUP($A12,'RevPAR Raw Data'!$B$6:$BE$43,'RevPAR Raw Data'!AJ$1,FALSE)</f>
        <v>58.472708972845297</v>
      </c>
      <c r="AX12" s="52">
        <f>VLOOKUP($A12,'RevPAR Raw Data'!$B$6:$BE$43,'RevPAR Raw Data'!AK$1,FALSE)</f>
        <v>57.722142266824001</v>
      </c>
      <c r="AY12" s="53">
        <f>VLOOKUP($A12,'RevPAR Raw Data'!$B$6:$BE$43,'RevPAR Raw Data'!AL$1,FALSE)</f>
        <v>55.376718122786301</v>
      </c>
      <c r="AZ12" s="52">
        <f>VLOOKUP($A12,'RevPAR Raw Data'!$B$6:$BE$43,'RevPAR Raw Data'!AN$1,FALSE)</f>
        <v>71.911554899645793</v>
      </c>
      <c r="BA12" s="52">
        <f>VLOOKUP($A12,'RevPAR Raw Data'!$B$6:$BE$43,'RevPAR Raw Data'!AO$1,FALSE)</f>
        <v>76.918493506493505</v>
      </c>
      <c r="BB12" s="53">
        <f>VLOOKUP($A12,'RevPAR Raw Data'!$B$6:$BE$43,'RevPAR Raw Data'!AP$1,FALSE)</f>
        <v>74.415024203069606</v>
      </c>
      <c r="BC12" s="54">
        <f>VLOOKUP($A12,'RevPAR Raw Data'!$B$6:$BE$43,'RevPAR Raw Data'!AR$1,FALSE)</f>
        <v>60.816234145724401</v>
      </c>
      <c r="BE12" s="47">
        <f>VLOOKUP($A12,'RevPAR Raw Data'!$B$6:$BE$43,'RevPAR Raw Data'!AT$1,FALSE)</f>
        <v>-2.7232635584056202</v>
      </c>
      <c r="BF12" s="48">
        <f>VLOOKUP($A12,'RevPAR Raw Data'!$B$6:$BE$43,'RevPAR Raw Data'!AU$1,FALSE)</f>
        <v>3.8792931460245401</v>
      </c>
      <c r="BG12" s="48">
        <f>VLOOKUP($A12,'RevPAR Raw Data'!$B$6:$BE$43,'RevPAR Raw Data'!AV$1,FALSE)</f>
        <v>6.1444091891139898</v>
      </c>
      <c r="BH12" s="48">
        <f>VLOOKUP($A12,'RevPAR Raw Data'!$B$6:$BE$43,'RevPAR Raw Data'!AW$1,FALSE)</f>
        <v>3.5827351280634598</v>
      </c>
      <c r="BI12" s="48">
        <f>VLOOKUP($A12,'RevPAR Raw Data'!$B$6:$BE$43,'RevPAR Raw Data'!AX$1,FALSE)</f>
        <v>4.8651892495625502</v>
      </c>
      <c r="BJ12" s="49">
        <f>VLOOKUP($A12,'RevPAR Raw Data'!$B$6:$BE$43,'RevPAR Raw Data'!AY$1,FALSE)</f>
        <v>3.2336874145747698</v>
      </c>
      <c r="BK12" s="48">
        <f>VLOOKUP($A12,'RevPAR Raw Data'!$B$6:$BE$43,'RevPAR Raw Data'!BA$1,FALSE)</f>
        <v>0.103470871032703</v>
      </c>
      <c r="BL12" s="48">
        <f>VLOOKUP($A12,'RevPAR Raw Data'!$B$6:$BE$43,'RevPAR Raw Data'!BB$1,FALSE)</f>
        <v>-0.93246813060221501</v>
      </c>
      <c r="BM12" s="49">
        <f>VLOOKUP($A12,'RevPAR Raw Data'!$B$6:$BE$43,'RevPAR Raw Data'!BC$1,FALSE)</f>
        <v>-0.43461472426595499</v>
      </c>
      <c r="BN12" s="50">
        <f>VLOOKUP($A12,'RevPAR Raw Data'!$B$6:$BE$43,'RevPAR Raw Data'!BE$1,FALSE)</f>
        <v>1.9209041049581199</v>
      </c>
    </row>
    <row r="13" spans="1:66" x14ac:dyDescent="0.45">
      <c r="A13" s="63" t="s">
        <v>90</v>
      </c>
      <c r="B13" s="47">
        <f>VLOOKUP($A13,'Occupancy Raw Data'!$B$8:$BE$45,'Occupancy Raw Data'!AG$3,FALSE)</f>
        <v>54.759533295389801</v>
      </c>
      <c r="C13" s="48">
        <f>VLOOKUP($A13,'Occupancy Raw Data'!$B$8:$BE$45,'Occupancy Raw Data'!AH$3,FALSE)</f>
        <v>62.7513754505786</v>
      </c>
      <c r="D13" s="48">
        <f>VLOOKUP($A13,'Occupancy Raw Data'!$B$8:$BE$45,'Occupancy Raw Data'!AI$3,FALSE)</f>
        <v>70.650730411686496</v>
      </c>
      <c r="E13" s="48">
        <f>VLOOKUP($A13,'Occupancy Raw Data'!$B$8:$BE$45,'Occupancy Raw Data'!AJ$3,FALSE)</f>
        <v>69.806488332384703</v>
      </c>
      <c r="F13" s="48">
        <f>VLOOKUP($A13,'Occupancy Raw Data'!$B$8:$BE$45,'Occupancy Raw Data'!AK$3,FALSE)</f>
        <v>64.373458546765306</v>
      </c>
      <c r="G13" s="49">
        <f>VLOOKUP($A13,'Occupancy Raw Data'!$B$8:$BE$45,'Occupancy Raw Data'!AL$3,FALSE)</f>
        <v>64.468317207360997</v>
      </c>
      <c r="H13" s="48">
        <f>VLOOKUP($A13,'Occupancy Raw Data'!$B$8:$BE$45,'Occupancy Raw Data'!AN$3,FALSE)</f>
        <v>68.578068677670203</v>
      </c>
      <c r="I13" s="48">
        <f>VLOOKUP($A13,'Occupancy Raw Data'!$B$8:$BE$45,'Occupancy Raw Data'!AO$3,FALSE)</f>
        <v>74.338360842344898</v>
      </c>
      <c r="J13" s="49">
        <f>VLOOKUP($A13,'Occupancy Raw Data'!$B$8:$BE$45,'Occupancy Raw Data'!AP$3,FALSE)</f>
        <v>71.458214760007493</v>
      </c>
      <c r="K13" s="50">
        <f>VLOOKUP($A13,'Occupancy Raw Data'!$B$8:$BE$45,'Occupancy Raw Data'!AR$3,FALSE)</f>
        <v>66.465430793831402</v>
      </c>
      <c r="M13" s="47">
        <f>VLOOKUP($A13,'Occupancy Raw Data'!$B$8:$BE$45,'Occupancy Raw Data'!AT$3,FALSE)</f>
        <v>-5.5383108387890001</v>
      </c>
      <c r="N13" s="48">
        <f>VLOOKUP($A13,'Occupancy Raw Data'!$B$8:$BE$45,'Occupancy Raw Data'!AU$3,FALSE)</f>
        <v>-5.8795538408755101</v>
      </c>
      <c r="O13" s="48">
        <f>VLOOKUP($A13,'Occupancy Raw Data'!$B$8:$BE$45,'Occupancy Raw Data'!AV$3,FALSE)</f>
        <v>-6.1917988634174401</v>
      </c>
      <c r="P13" s="48">
        <f>VLOOKUP($A13,'Occupancy Raw Data'!$B$8:$BE$45,'Occupancy Raw Data'!AW$3,FALSE)</f>
        <v>-6.4482123639482998</v>
      </c>
      <c r="Q13" s="48">
        <f>VLOOKUP($A13,'Occupancy Raw Data'!$B$8:$BE$45,'Occupancy Raw Data'!AX$3,FALSE)</f>
        <v>-5.9167360542014498</v>
      </c>
      <c r="R13" s="49">
        <f>VLOOKUP($A13,'Occupancy Raw Data'!$B$8:$BE$45,'Occupancy Raw Data'!AY$3,FALSE)</f>
        <v>-6.0217611039349999</v>
      </c>
      <c r="S13" s="48">
        <f>VLOOKUP($A13,'Occupancy Raw Data'!$B$8:$BE$45,'Occupancy Raw Data'!BA$3,FALSE)</f>
        <v>3.5504718134106699</v>
      </c>
      <c r="T13" s="48">
        <f>VLOOKUP($A13,'Occupancy Raw Data'!$B$8:$BE$45,'Occupancy Raw Data'!BB$3,FALSE)</f>
        <v>7.76526907377312</v>
      </c>
      <c r="U13" s="49">
        <f>VLOOKUP($A13,'Occupancy Raw Data'!$B$8:$BE$45,'Occupancy Raw Data'!BC$3,FALSE)</f>
        <v>5.7008112255081</v>
      </c>
      <c r="V13" s="50">
        <f>VLOOKUP($A13,'Occupancy Raw Data'!$B$8:$BE$45,'Occupancy Raw Data'!BE$3,FALSE)</f>
        <v>-2.708210592535</v>
      </c>
      <c r="X13" s="51">
        <f>VLOOKUP($A13,'ADR Raw Data'!$B$6:$BE$43,'ADR Raw Data'!AG$1,FALSE)</f>
        <v>112.485266987137</v>
      </c>
      <c r="Y13" s="52">
        <f>VLOOKUP($A13,'ADR Raw Data'!$B$6:$BE$43,'ADR Raw Data'!AH$1,FALSE)</f>
        <v>123.58923434488401</v>
      </c>
      <c r="Z13" s="52">
        <f>VLOOKUP($A13,'ADR Raw Data'!$B$6:$BE$43,'ADR Raw Data'!AI$1,FALSE)</f>
        <v>131.49017689312501</v>
      </c>
      <c r="AA13" s="52">
        <f>VLOOKUP($A13,'ADR Raw Data'!$B$6:$BE$43,'ADR Raw Data'!AJ$1,FALSE)</f>
        <v>129.46936438374701</v>
      </c>
      <c r="AB13" s="52">
        <f>VLOOKUP($A13,'ADR Raw Data'!$B$6:$BE$43,'ADR Raw Data'!AK$1,FALSE)</f>
        <v>120.694786516853</v>
      </c>
      <c r="AC13" s="53">
        <f>VLOOKUP($A13,'ADR Raw Data'!$B$6:$BE$43,'ADR Raw Data'!AL$1,FALSE)</f>
        <v>124.129980283244</v>
      </c>
      <c r="AD13" s="52">
        <f>VLOOKUP($A13,'ADR Raw Data'!$B$6:$BE$43,'ADR Raw Data'!AN$1,FALSE)</f>
        <v>111.784066325472</v>
      </c>
      <c r="AE13" s="52">
        <f>VLOOKUP($A13,'ADR Raw Data'!$B$6:$BE$43,'ADR Raw Data'!AO$1,FALSE)</f>
        <v>113.008168564774</v>
      </c>
      <c r="AF13" s="53">
        <f>VLOOKUP($A13,'ADR Raw Data'!$B$6:$BE$43,'ADR Raw Data'!AP$1,FALSE)</f>
        <v>112.420786360242</v>
      </c>
      <c r="AG13" s="54">
        <f>VLOOKUP($A13,'ADR Raw Data'!$B$6:$BE$43,'ADR Raw Data'!AR$1,FALSE)</f>
        <v>120.533188541719</v>
      </c>
      <c r="AI13" s="47">
        <f>VLOOKUP($A13,'ADR Raw Data'!$B$6:$BE$43,'ADR Raw Data'!AT$1,FALSE)</f>
        <v>2.9672769339271898</v>
      </c>
      <c r="AJ13" s="48">
        <f>VLOOKUP($A13,'ADR Raw Data'!$B$6:$BE$43,'ADR Raw Data'!AU$1,FALSE)</f>
        <v>2.4518375636685001</v>
      </c>
      <c r="AK13" s="48">
        <f>VLOOKUP($A13,'ADR Raw Data'!$B$6:$BE$43,'ADR Raw Data'!AV$1,FALSE)</f>
        <v>3.0210514245857598</v>
      </c>
      <c r="AL13" s="48">
        <f>VLOOKUP($A13,'ADR Raw Data'!$B$6:$BE$43,'ADR Raw Data'!AW$1,FALSE)</f>
        <v>3.5326680465729798</v>
      </c>
      <c r="AM13" s="48">
        <f>VLOOKUP($A13,'ADR Raw Data'!$B$6:$BE$43,'ADR Raw Data'!AX$1,FALSE)</f>
        <v>2.0170039457844702</v>
      </c>
      <c r="AN13" s="49">
        <f>VLOOKUP($A13,'ADR Raw Data'!$B$6:$BE$43,'ADR Raw Data'!AY$1,FALSE)</f>
        <v>2.8037400294290702</v>
      </c>
      <c r="AO13" s="48">
        <f>VLOOKUP($A13,'ADR Raw Data'!$B$6:$BE$43,'ADR Raw Data'!BA$1,FALSE)</f>
        <v>4.0969597834980398</v>
      </c>
      <c r="AP13" s="48">
        <f>VLOOKUP($A13,'ADR Raw Data'!$B$6:$BE$43,'ADR Raw Data'!BB$1,FALSE)</f>
        <v>4.95167992823023</v>
      </c>
      <c r="AQ13" s="49">
        <f>VLOOKUP($A13,'ADR Raw Data'!$B$6:$BE$43,'ADR Raw Data'!BC$1,FALSE)</f>
        <v>4.5449505675312798</v>
      </c>
      <c r="AR13" s="50">
        <f>VLOOKUP($A13,'ADR Raw Data'!$B$6:$BE$43,'ADR Raw Data'!BE$1,FALSE)</f>
        <v>3.0042227079639101</v>
      </c>
      <c r="AT13" s="51">
        <f>VLOOKUP($A13,'RevPAR Raw Data'!$B$6:$BE$43,'RevPAR Raw Data'!AG$1,FALSE)</f>
        <v>61.5964072282299</v>
      </c>
      <c r="AU13" s="52">
        <f>VLOOKUP($A13,'RevPAR Raw Data'!$B$6:$BE$43,'RevPAR Raw Data'!AH$1,FALSE)</f>
        <v>77.553944460254201</v>
      </c>
      <c r="AV13" s="52">
        <f>VLOOKUP($A13,'RevPAR Raw Data'!$B$6:$BE$43,'RevPAR Raw Data'!AI$1,FALSE)</f>
        <v>92.898770394612001</v>
      </c>
      <c r="AW13" s="52">
        <f>VLOOKUP($A13,'RevPAR Raw Data'!$B$6:$BE$43,'RevPAR Raw Data'!AJ$1,FALSE)</f>
        <v>90.378016742553498</v>
      </c>
      <c r="AX13" s="52">
        <f>VLOOKUP($A13,'RevPAR Raw Data'!$B$6:$BE$43,'RevPAR Raw Data'!AK$1,FALSE)</f>
        <v>77.695408366533798</v>
      </c>
      <c r="AY13" s="53">
        <f>VLOOKUP($A13,'RevPAR Raw Data'!$B$6:$BE$43,'RevPAR Raw Data'!AL$1,FALSE)</f>
        <v>80.024509438436695</v>
      </c>
      <c r="AZ13" s="52">
        <f>VLOOKUP($A13,'RevPAR Raw Data'!$B$6:$BE$43,'RevPAR Raw Data'!AN$1,FALSE)</f>
        <v>76.659353775374598</v>
      </c>
      <c r="BA13" s="52">
        <f>VLOOKUP($A13,'RevPAR Raw Data'!$B$6:$BE$43,'RevPAR Raw Data'!AO$1,FALSE)</f>
        <v>84.008420129007703</v>
      </c>
      <c r="BB13" s="53">
        <f>VLOOKUP($A13,'RevPAR Raw Data'!$B$6:$BE$43,'RevPAR Raw Data'!AP$1,FALSE)</f>
        <v>80.333886952191193</v>
      </c>
      <c r="BC13" s="54">
        <f>VLOOKUP($A13,'RevPAR Raw Data'!$B$6:$BE$43,'RevPAR Raw Data'!AR$1,FALSE)</f>
        <v>80.112903013795105</v>
      </c>
      <c r="BE13" s="47">
        <f>VLOOKUP($A13,'RevPAR Raw Data'!$B$6:$BE$43,'RevPAR Raw Data'!AT$1,FALSE)</f>
        <v>-2.7353709249103799</v>
      </c>
      <c r="BF13" s="48">
        <f>VLOOKUP($A13,'RevPAR Raw Data'!$B$6:$BE$43,'RevPAR Raw Data'!AU$1,FALSE)</f>
        <v>-3.5718733868536998</v>
      </c>
      <c r="BG13" s="48">
        <f>VLOOKUP($A13,'RevPAR Raw Data'!$B$6:$BE$43,'RevPAR Raw Data'!AV$1,FALSE)</f>
        <v>-3.3578048666024398</v>
      </c>
      <c r="BH13" s="48">
        <f>VLOOKUP($A13,'RevPAR Raw Data'!$B$6:$BE$43,'RevPAR Raw Data'!AW$1,FALSE)</f>
        <v>-3.14333825513169</v>
      </c>
      <c r="BI13" s="48">
        <f>VLOOKUP($A13,'RevPAR Raw Data'!$B$6:$BE$43,'RevPAR Raw Data'!AX$1,FALSE)</f>
        <v>-4.0190729080918697</v>
      </c>
      <c r="BJ13" s="49">
        <f>VLOOKUP($A13,'RevPAR Raw Data'!$B$6:$BE$43,'RevPAR Raw Data'!AY$1,FALSE)</f>
        <v>-3.38685560105354</v>
      </c>
      <c r="BK13" s="48">
        <f>VLOOKUP($A13,'RevPAR Raw Data'!$B$6:$BE$43,'RevPAR Raw Data'!BA$1,FALSE)</f>
        <v>7.7928929992285898</v>
      </c>
      <c r="BL13" s="48">
        <f>VLOOKUP($A13,'RevPAR Raw Data'!$B$6:$BE$43,'RevPAR Raw Data'!BB$1,FALSE)</f>
        <v>13.1014602721024</v>
      </c>
      <c r="BM13" s="49">
        <f>VLOOKUP($A13,'RevPAR Raw Data'!$B$6:$BE$43,'RevPAR Raw Data'!BC$1,FALSE)</f>
        <v>10.504860845187</v>
      </c>
      <c r="BN13" s="50">
        <f>VLOOKUP($A13,'RevPAR Raw Data'!$B$6:$BE$43,'RevPAR Raw Data'!BE$1,FALSE)</f>
        <v>0.214651437828493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61.683209263854401</v>
      </c>
      <c r="C15" s="48">
        <f>VLOOKUP($A15,'Occupancy Raw Data'!$B$8:$BE$45,'Occupancy Raw Data'!AH$3,FALSE)</f>
        <v>59.002610763583696</v>
      </c>
      <c r="D15" s="48">
        <f>VLOOKUP($A15,'Occupancy Raw Data'!$B$8:$BE$45,'Occupancy Raw Data'!AI$3,FALSE)</f>
        <v>63.013751744817199</v>
      </c>
      <c r="E15" s="48">
        <f>VLOOKUP($A15,'Occupancy Raw Data'!$B$8:$BE$45,'Occupancy Raw Data'!AJ$3,FALSE)</f>
        <v>63.2980923331437</v>
      </c>
      <c r="F15" s="48">
        <f>VLOOKUP($A15,'Occupancy Raw Data'!$B$8:$BE$45,'Occupancy Raw Data'!AK$3,FALSE)</f>
        <v>63.473866515018301</v>
      </c>
      <c r="G15" s="49">
        <f>VLOOKUP($A15,'Occupancy Raw Data'!$B$8:$BE$45,'Occupancy Raw Data'!AL$3,FALSE)</f>
        <v>62.094301873526597</v>
      </c>
      <c r="H15" s="48">
        <f>VLOOKUP($A15,'Occupancy Raw Data'!$B$8:$BE$45,'Occupancy Raw Data'!AN$3,FALSE)</f>
        <v>75.904720053766198</v>
      </c>
      <c r="I15" s="48">
        <f>VLOOKUP($A15,'Occupancy Raw Data'!$B$8:$BE$45,'Occupancy Raw Data'!AO$3,FALSE)</f>
        <v>82.2700718606214</v>
      </c>
      <c r="J15" s="49">
        <f>VLOOKUP($A15,'Occupancy Raw Data'!$B$8:$BE$45,'Occupancy Raw Data'!AP$3,FALSE)</f>
        <v>79.087395957193806</v>
      </c>
      <c r="K15" s="50">
        <f>VLOOKUP($A15,'Occupancy Raw Data'!$B$8:$BE$45,'Occupancy Raw Data'!AR$3,FALSE)</f>
        <v>66.9494357542724</v>
      </c>
      <c r="M15" s="47">
        <f>VLOOKUP($A15,'Occupancy Raw Data'!$B$8:$BE$45,'Occupancy Raw Data'!AT$3,FALSE)</f>
        <v>-1.5164972402271899</v>
      </c>
      <c r="N15" s="48">
        <f>VLOOKUP($A15,'Occupancy Raw Data'!$B$8:$BE$45,'Occupancy Raw Data'!AU$3,FALSE)</f>
        <v>0.44237700183877499</v>
      </c>
      <c r="O15" s="48">
        <f>VLOOKUP($A15,'Occupancy Raw Data'!$B$8:$BE$45,'Occupancy Raw Data'!AV$3,FALSE)</f>
        <v>0.39512301081381601</v>
      </c>
      <c r="P15" s="48">
        <f>VLOOKUP($A15,'Occupancy Raw Data'!$B$8:$BE$45,'Occupancy Raw Data'!AW$3,FALSE)</f>
        <v>-0.80306706208235301</v>
      </c>
      <c r="Q15" s="48">
        <f>VLOOKUP($A15,'Occupancy Raw Data'!$B$8:$BE$45,'Occupancy Raw Data'!AX$3,FALSE)</f>
        <v>-2.2819799573094901</v>
      </c>
      <c r="R15" s="49">
        <f>VLOOKUP($A15,'Occupancy Raw Data'!$B$8:$BE$45,'Occupancy Raw Data'!AY$3,FALSE)</f>
        <v>-0.77873025643966598</v>
      </c>
      <c r="S15" s="48">
        <f>VLOOKUP($A15,'Occupancy Raw Data'!$B$8:$BE$45,'Occupancy Raw Data'!BA$3,FALSE)</f>
        <v>-1.4413269716792101</v>
      </c>
      <c r="T15" s="48">
        <f>VLOOKUP($A15,'Occupancy Raw Data'!$B$8:$BE$45,'Occupancy Raw Data'!BB$3,FALSE)</f>
        <v>-0.73527762284412601</v>
      </c>
      <c r="U15" s="49">
        <f>VLOOKUP($A15,'Occupancy Raw Data'!$B$8:$BE$45,'Occupancy Raw Data'!BC$3,FALSE)</f>
        <v>-1.07535381246054</v>
      </c>
      <c r="V15" s="50">
        <f>VLOOKUP($A15,'Occupancy Raw Data'!$B$8:$BE$45,'Occupancy Raw Data'!BE$3,FALSE)</f>
        <v>-0.87909668517374495</v>
      </c>
      <c r="X15" s="51">
        <f>VLOOKUP($A15,'ADR Raw Data'!$B$6:$BE$43,'ADR Raw Data'!AG$1,FALSE)</f>
        <v>142.26511456901599</v>
      </c>
      <c r="Y15" s="52">
        <f>VLOOKUP($A15,'ADR Raw Data'!$B$6:$BE$43,'ADR Raw Data'!AH$1,FALSE)</f>
        <v>129.12886626397801</v>
      </c>
      <c r="Z15" s="52">
        <f>VLOOKUP($A15,'ADR Raw Data'!$B$6:$BE$43,'ADR Raw Data'!AI$1,FALSE)</f>
        <v>128.84235308276001</v>
      </c>
      <c r="AA15" s="52">
        <f>VLOOKUP($A15,'ADR Raw Data'!$B$6:$BE$43,'ADR Raw Data'!AJ$1,FALSE)</f>
        <v>127.37863781929499</v>
      </c>
      <c r="AB15" s="52">
        <f>VLOOKUP($A15,'ADR Raw Data'!$B$6:$BE$43,'ADR Raw Data'!AK$1,FALSE)</f>
        <v>128.68546227016299</v>
      </c>
      <c r="AC15" s="53">
        <f>VLOOKUP($A15,'ADR Raw Data'!$B$6:$BE$43,'ADR Raw Data'!AL$1,FALSE)</f>
        <v>131.233201478225</v>
      </c>
      <c r="AD15" s="52">
        <f>VLOOKUP($A15,'ADR Raw Data'!$B$6:$BE$43,'ADR Raw Data'!AN$1,FALSE)</f>
        <v>170.08759458955501</v>
      </c>
      <c r="AE15" s="52">
        <f>VLOOKUP($A15,'ADR Raw Data'!$B$6:$BE$43,'ADR Raw Data'!AO$1,FALSE)</f>
        <v>181.60133089750801</v>
      </c>
      <c r="AF15" s="53">
        <f>VLOOKUP($A15,'ADR Raw Data'!$B$6:$BE$43,'ADR Raw Data'!AP$1,FALSE)</f>
        <v>176.07613361006</v>
      </c>
      <c r="AG15" s="54">
        <f>VLOOKUP($A15,'ADR Raw Data'!$B$6:$BE$43,'ADR Raw Data'!AR$1,FALSE)</f>
        <v>146.36822516964099</v>
      </c>
      <c r="AI15" s="47">
        <f>VLOOKUP($A15,'ADR Raw Data'!$B$6:$BE$43,'ADR Raw Data'!AT$1,FALSE)</f>
        <v>0.46244332451883802</v>
      </c>
      <c r="AJ15" s="48">
        <f>VLOOKUP($A15,'ADR Raw Data'!$B$6:$BE$43,'ADR Raw Data'!AU$1,FALSE)</f>
        <v>2.7703565998865298</v>
      </c>
      <c r="AK15" s="48">
        <f>VLOOKUP($A15,'ADR Raw Data'!$B$6:$BE$43,'ADR Raw Data'!AV$1,FALSE)</f>
        <v>2.08478734231901</v>
      </c>
      <c r="AL15" s="48">
        <f>VLOOKUP($A15,'ADR Raw Data'!$B$6:$BE$43,'ADR Raw Data'!AW$1,FALSE)</f>
        <v>1.0054947810247301</v>
      </c>
      <c r="AM15" s="48">
        <f>VLOOKUP($A15,'ADR Raw Data'!$B$6:$BE$43,'ADR Raw Data'!AX$1,FALSE)</f>
        <v>0.92682876216283305</v>
      </c>
      <c r="AN15" s="49">
        <f>VLOOKUP($A15,'ADR Raw Data'!$B$6:$BE$43,'ADR Raw Data'!AY$1,FALSE)</f>
        <v>1.3888121560556399</v>
      </c>
      <c r="AO15" s="48">
        <f>VLOOKUP($A15,'ADR Raw Data'!$B$6:$BE$43,'ADR Raw Data'!BA$1,FALSE)</f>
        <v>2.80897061021615</v>
      </c>
      <c r="AP15" s="48">
        <f>VLOOKUP($A15,'ADR Raw Data'!$B$6:$BE$43,'ADR Raw Data'!BB$1,FALSE)</f>
        <v>3.11875774565718</v>
      </c>
      <c r="AQ15" s="49">
        <f>VLOOKUP($A15,'ADR Raw Data'!$B$6:$BE$43,'ADR Raw Data'!BC$1,FALSE)</f>
        <v>2.9863716327632299</v>
      </c>
      <c r="AR15" s="50">
        <f>VLOOKUP($A15,'ADR Raw Data'!$B$6:$BE$43,'ADR Raw Data'!BE$1,FALSE)</f>
        <v>2.0115812092315002</v>
      </c>
      <c r="AT15" s="51">
        <f>VLOOKUP($A15,'RevPAR Raw Data'!$B$6:$BE$43,'RevPAR Raw Data'!AG$1,FALSE)</f>
        <v>87.753688329068396</v>
      </c>
      <c r="AU15" s="52">
        <f>VLOOKUP($A15,'RevPAR Raw Data'!$B$6:$BE$43,'RevPAR Raw Data'!AH$1,FALSE)</f>
        <v>76.1894023451636</v>
      </c>
      <c r="AV15" s="52">
        <f>VLOOKUP($A15,'RevPAR Raw Data'!$B$6:$BE$43,'RevPAR Raw Data'!AI$1,FALSE)</f>
        <v>81.188400513751702</v>
      </c>
      <c r="AW15" s="52">
        <f>VLOOKUP($A15,'RevPAR Raw Data'!$B$6:$BE$43,'RevPAR Raw Data'!AJ$1,FALSE)</f>
        <v>80.628247779558393</v>
      </c>
      <c r="AX15" s="52">
        <f>VLOOKUP($A15,'RevPAR Raw Data'!$B$6:$BE$43,'RevPAR Raw Data'!AK$1,FALSE)</f>
        <v>81.681638545597806</v>
      </c>
      <c r="AY15" s="53">
        <f>VLOOKUP($A15,'RevPAR Raw Data'!$B$6:$BE$43,'RevPAR Raw Data'!AL$1,FALSE)</f>
        <v>81.488340284182499</v>
      </c>
      <c r="AZ15" s="52">
        <f>VLOOKUP($A15,'RevPAR Raw Data'!$B$6:$BE$43,'RevPAR Raw Data'!AN$1,FALSE)</f>
        <v>129.10451251938599</v>
      </c>
      <c r="BA15" s="52">
        <f>VLOOKUP($A15,'RevPAR Raw Data'!$B$6:$BE$43,'RevPAR Raw Data'!AO$1,FALSE)</f>
        <v>149.40354542922501</v>
      </c>
      <c r="BB15" s="53">
        <f>VLOOKUP($A15,'RevPAR Raw Data'!$B$6:$BE$43,'RevPAR Raw Data'!AP$1,FALSE)</f>
        <v>139.25402897430499</v>
      </c>
      <c r="BC15" s="54">
        <f>VLOOKUP($A15,'RevPAR Raw Data'!$B$6:$BE$43,'RevPAR Raw Data'!AR$1,FALSE)</f>
        <v>97.992700874617796</v>
      </c>
      <c r="BE15" s="47">
        <f>VLOOKUP($A15,'RevPAR Raw Data'!$B$6:$BE$43,'RevPAR Raw Data'!AT$1,FALSE)</f>
        <v>-1.06106685596229</v>
      </c>
      <c r="BF15" s="48">
        <f>VLOOKUP($A15,'RevPAR Raw Data'!$B$6:$BE$43,'RevPAR Raw Data'!AU$1,FALSE)</f>
        <v>3.2249890221921298</v>
      </c>
      <c r="BG15" s="48">
        <f>VLOOKUP($A15,'RevPAR Raw Data'!$B$6:$BE$43,'RevPAR Raw Data'!AV$1,FALSE)</f>
        <v>2.4881478276488602</v>
      </c>
      <c r="BH15" s="48">
        <f>VLOOKUP($A15,'RevPAR Raw Data'!$B$6:$BE$43,'RevPAR Raw Data'!AW$1,FALSE)</f>
        <v>0.19435292154501399</v>
      </c>
      <c r="BI15" s="48">
        <f>VLOOKUP($A15,'RevPAR Raw Data'!$B$6:$BE$43,'RevPAR Raw Data'!AX$1,FALSE)</f>
        <v>-1.3763012417378</v>
      </c>
      <c r="BJ15" s="49">
        <f>VLOOKUP($A15,'RevPAR Raw Data'!$B$6:$BE$43,'RevPAR Raw Data'!AY$1,FALSE)</f>
        <v>0.59926679915166203</v>
      </c>
      <c r="BK15" s="48">
        <f>VLOOKUP($A15,'RevPAR Raw Data'!$B$6:$BE$43,'RevPAR Raw Data'!BA$1,FALSE)</f>
        <v>1.3271571875053501</v>
      </c>
      <c r="BL15" s="48">
        <f>VLOOKUP($A15,'RevPAR Raw Data'!$B$6:$BE$43,'RevPAR Raw Data'!BB$1,FALSE)</f>
        <v>2.3605485949985199</v>
      </c>
      <c r="BM15" s="49">
        <f>VLOOKUP($A15,'RevPAR Raw Data'!$B$6:$BE$43,'RevPAR Raw Data'!BC$1,FALSE)</f>
        <v>1.87890375909552</v>
      </c>
      <c r="BN15" s="50">
        <f>VLOOKUP($A15,'RevPAR Raw Data'!$B$6:$BE$43,'RevPAR Raw Data'!BE$1,FALSE)</f>
        <v>1.1148007803278199</v>
      </c>
    </row>
    <row r="16" spans="1:66" x14ac:dyDescent="0.45">
      <c r="A16" s="63" t="s">
        <v>91</v>
      </c>
      <c r="B16" s="47">
        <f>VLOOKUP($A16,'Occupancy Raw Data'!$B$8:$BE$45,'Occupancy Raw Data'!AG$3,FALSE)</f>
        <v>65.332576815642398</v>
      </c>
      <c r="C16" s="48">
        <f>VLOOKUP($A16,'Occupancy Raw Data'!$B$8:$BE$45,'Occupancy Raw Data'!AH$3,FALSE)</f>
        <v>70.020076815642398</v>
      </c>
      <c r="D16" s="48">
        <f>VLOOKUP($A16,'Occupancy Raw Data'!$B$8:$BE$45,'Occupancy Raw Data'!AI$3,FALSE)</f>
        <v>76.056215083798804</v>
      </c>
      <c r="E16" s="48">
        <f>VLOOKUP($A16,'Occupancy Raw Data'!$B$8:$BE$45,'Occupancy Raw Data'!AJ$3,FALSE)</f>
        <v>76.095495810055795</v>
      </c>
      <c r="F16" s="48">
        <f>VLOOKUP($A16,'Occupancy Raw Data'!$B$8:$BE$45,'Occupancy Raw Data'!AK$3,FALSE)</f>
        <v>72.293994413407802</v>
      </c>
      <c r="G16" s="49">
        <f>VLOOKUP($A16,'Occupancy Raw Data'!$B$8:$BE$45,'Occupancy Raw Data'!AL$3,FALSE)</f>
        <v>71.959671787709397</v>
      </c>
      <c r="H16" s="48">
        <f>VLOOKUP($A16,'Occupancy Raw Data'!$B$8:$BE$45,'Occupancy Raw Data'!AN$3,FALSE)</f>
        <v>78.552723463687101</v>
      </c>
      <c r="I16" s="48">
        <f>VLOOKUP($A16,'Occupancy Raw Data'!$B$8:$BE$45,'Occupancy Raw Data'!AO$3,FALSE)</f>
        <v>82.786312849162002</v>
      </c>
      <c r="J16" s="49">
        <f>VLOOKUP($A16,'Occupancy Raw Data'!$B$8:$BE$45,'Occupancy Raw Data'!AP$3,FALSE)</f>
        <v>80.669518156424502</v>
      </c>
      <c r="K16" s="50">
        <f>VLOOKUP($A16,'Occupancy Raw Data'!$B$8:$BE$45,'Occupancy Raw Data'!AR$3,FALSE)</f>
        <v>74.448199321627996</v>
      </c>
      <c r="M16" s="47">
        <f>VLOOKUP($A16,'Occupancy Raw Data'!$B$8:$BE$45,'Occupancy Raw Data'!AT$3,FALSE)</f>
        <v>0.39431998560716902</v>
      </c>
      <c r="N16" s="48">
        <f>VLOOKUP($A16,'Occupancy Raw Data'!$B$8:$BE$45,'Occupancy Raw Data'!AU$3,FALSE)</f>
        <v>0.51644245599967697</v>
      </c>
      <c r="O16" s="48">
        <f>VLOOKUP($A16,'Occupancy Raw Data'!$B$8:$BE$45,'Occupancy Raw Data'!AV$3,FALSE)</f>
        <v>0.815530428805463</v>
      </c>
      <c r="P16" s="48">
        <f>VLOOKUP($A16,'Occupancy Raw Data'!$B$8:$BE$45,'Occupancy Raw Data'!AW$3,FALSE)</f>
        <v>-0.34927181054776701</v>
      </c>
      <c r="Q16" s="48">
        <f>VLOOKUP($A16,'Occupancy Raw Data'!$B$8:$BE$45,'Occupancy Raw Data'!AX$3,FALSE)</f>
        <v>-0.66460807218832896</v>
      </c>
      <c r="R16" s="49">
        <f>VLOOKUP($A16,'Occupancy Raw Data'!$B$8:$BE$45,'Occupancy Raw Data'!AY$3,FALSE)</f>
        <v>0.13392321962248899</v>
      </c>
      <c r="S16" s="48">
        <f>VLOOKUP($A16,'Occupancy Raw Data'!$B$8:$BE$45,'Occupancy Raw Data'!BA$3,FALSE)</f>
        <v>0.31622961875051497</v>
      </c>
      <c r="T16" s="48">
        <f>VLOOKUP($A16,'Occupancy Raw Data'!$B$8:$BE$45,'Occupancy Raw Data'!BB$3,FALSE)</f>
        <v>-0.177009239420547</v>
      </c>
      <c r="U16" s="49">
        <f>VLOOKUP($A16,'Occupancy Raw Data'!$B$8:$BE$45,'Occupancy Raw Data'!BC$3,FALSE)</f>
        <v>6.2531484145605304E-2</v>
      </c>
      <c r="V16" s="50">
        <f>VLOOKUP($A16,'Occupancy Raw Data'!$B$8:$BE$45,'Occupancy Raw Data'!BE$3,FALSE)</f>
        <v>0.111810152296346</v>
      </c>
      <c r="X16" s="51">
        <f>VLOOKUP($A16,'ADR Raw Data'!$B$6:$BE$43,'ADR Raw Data'!AG$1,FALSE)</f>
        <v>99.987489558420705</v>
      </c>
      <c r="Y16" s="52">
        <f>VLOOKUP($A16,'ADR Raw Data'!$B$6:$BE$43,'ADR Raw Data'!AH$1,FALSE)</f>
        <v>99.282091747179393</v>
      </c>
      <c r="Z16" s="52">
        <f>VLOOKUP($A16,'ADR Raw Data'!$B$6:$BE$43,'ADR Raw Data'!AI$1,FALSE)</f>
        <v>101.397034167336</v>
      </c>
      <c r="AA16" s="52">
        <f>VLOOKUP($A16,'ADR Raw Data'!$B$6:$BE$43,'ADR Raw Data'!AJ$1,FALSE)</f>
        <v>100.415422753082</v>
      </c>
      <c r="AB16" s="52">
        <f>VLOOKUP($A16,'ADR Raw Data'!$B$6:$BE$43,'ADR Raw Data'!AK$1,FALSE)</f>
        <v>99.1225850156966</v>
      </c>
      <c r="AC16" s="53">
        <f>VLOOKUP($A16,'ADR Raw Data'!$B$6:$BE$43,'ADR Raw Data'!AL$1,FALSE)</f>
        <v>100.06489125514</v>
      </c>
      <c r="AD16" s="52">
        <f>VLOOKUP($A16,'ADR Raw Data'!$B$6:$BE$43,'ADR Raw Data'!AN$1,FALSE)</f>
        <v>120.80284560506701</v>
      </c>
      <c r="AE16" s="52">
        <f>VLOOKUP($A16,'ADR Raw Data'!$B$6:$BE$43,'ADR Raw Data'!AO$1,FALSE)</f>
        <v>126.600093615563</v>
      </c>
      <c r="AF16" s="53">
        <f>VLOOKUP($A16,'ADR Raw Data'!$B$6:$BE$43,'ADR Raw Data'!AP$1,FALSE)</f>
        <v>123.77753045771701</v>
      </c>
      <c r="AG16" s="54">
        <f>VLOOKUP($A16,'ADR Raw Data'!$B$6:$BE$43,'ADR Raw Data'!AR$1,FALSE)</f>
        <v>107.406092236375</v>
      </c>
      <c r="AI16" s="47">
        <f>VLOOKUP($A16,'ADR Raw Data'!$B$6:$BE$43,'ADR Raw Data'!AT$1,FALSE)</f>
        <v>0.82643916500016001</v>
      </c>
      <c r="AJ16" s="48">
        <f>VLOOKUP($A16,'ADR Raw Data'!$B$6:$BE$43,'ADR Raw Data'!AU$1,FALSE)</f>
        <v>1.8184327419949899</v>
      </c>
      <c r="AK16" s="48">
        <f>VLOOKUP($A16,'ADR Raw Data'!$B$6:$BE$43,'ADR Raw Data'!AV$1,FALSE)</f>
        <v>1.29954478458352</v>
      </c>
      <c r="AL16" s="48">
        <f>VLOOKUP($A16,'ADR Raw Data'!$B$6:$BE$43,'ADR Raw Data'!AW$1,FALSE)</f>
        <v>1.07696710486702</v>
      </c>
      <c r="AM16" s="48">
        <f>VLOOKUP($A16,'ADR Raw Data'!$B$6:$BE$43,'ADR Raw Data'!AX$1,FALSE)</f>
        <v>2.30138023989179</v>
      </c>
      <c r="AN16" s="49">
        <f>VLOOKUP($A16,'ADR Raw Data'!$B$6:$BE$43,'ADR Raw Data'!AY$1,FALSE)</f>
        <v>1.4670469233243399</v>
      </c>
      <c r="AO16" s="48">
        <f>VLOOKUP($A16,'ADR Raw Data'!$B$6:$BE$43,'ADR Raw Data'!BA$1,FALSE)</f>
        <v>2.7326621543542702</v>
      </c>
      <c r="AP16" s="48">
        <f>VLOOKUP($A16,'ADR Raw Data'!$B$6:$BE$43,'ADR Raw Data'!BB$1,FALSE)</f>
        <v>1.8065586084507601</v>
      </c>
      <c r="AQ16" s="49">
        <f>VLOOKUP($A16,'ADR Raw Data'!$B$6:$BE$43,'ADR Raw Data'!BC$1,FALSE)</f>
        <v>2.2374988241649301</v>
      </c>
      <c r="AR16" s="50">
        <f>VLOOKUP($A16,'ADR Raw Data'!$B$6:$BE$43,'ADR Raw Data'!BE$1,FALSE)</f>
        <v>1.73729377281752</v>
      </c>
      <c r="AT16" s="51">
        <f>VLOOKUP($A16,'RevPAR Raw Data'!$B$6:$BE$43,'RevPAR Raw Data'!AG$1,FALSE)</f>
        <v>65.324403421787693</v>
      </c>
      <c r="AU16" s="52">
        <f>VLOOKUP($A16,'RevPAR Raw Data'!$B$6:$BE$43,'RevPAR Raw Data'!AH$1,FALSE)</f>
        <v>69.517396905551607</v>
      </c>
      <c r="AV16" s="52">
        <f>VLOOKUP($A16,'RevPAR Raw Data'!$B$6:$BE$43,'RevPAR Raw Data'!AI$1,FALSE)</f>
        <v>77.118746394902203</v>
      </c>
      <c r="AW16" s="52">
        <f>VLOOKUP($A16,'RevPAR Raw Data'!$B$6:$BE$43,'RevPAR Raw Data'!AJ$1,FALSE)</f>
        <v>76.411613813721999</v>
      </c>
      <c r="AX16" s="52">
        <f>VLOOKUP($A16,'RevPAR Raw Data'!$B$6:$BE$43,'RevPAR Raw Data'!AK$1,FALSE)</f>
        <v>71.659676073673097</v>
      </c>
      <c r="AY16" s="53">
        <f>VLOOKUP($A16,'RevPAR Raw Data'!$B$6:$BE$43,'RevPAR Raw Data'!AL$1,FALSE)</f>
        <v>72.0063673219273</v>
      </c>
      <c r="AZ16" s="52">
        <f>VLOOKUP($A16,'RevPAR Raw Data'!$B$6:$BE$43,'RevPAR Raw Data'!AN$1,FALSE)</f>
        <v>94.893925244413396</v>
      </c>
      <c r="BA16" s="52">
        <f>VLOOKUP($A16,'RevPAR Raw Data'!$B$6:$BE$43,'RevPAR Raw Data'!AO$1,FALSE)</f>
        <v>104.80754956791201</v>
      </c>
      <c r="BB16" s="53">
        <f>VLOOKUP($A16,'RevPAR Raw Data'!$B$6:$BE$43,'RevPAR Raw Data'!AP$1,FALSE)</f>
        <v>99.850737406162693</v>
      </c>
      <c r="BC16" s="54">
        <f>VLOOKUP($A16,'RevPAR Raw Data'!$B$6:$BE$43,'RevPAR Raw Data'!AR$1,FALSE)</f>
        <v>79.961901631708798</v>
      </c>
      <c r="BE16" s="47">
        <f>VLOOKUP($A16,'RevPAR Raw Data'!$B$6:$BE$43,'RevPAR Raw Data'!AT$1,FALSE)</f>
        <v>1.2240179654038099</v>
      </c>
      <c r="BF16" s="48">
        <f>VLOOKUP($A16,'RevPAR Raw Data'!$B$6:$BE$43,'RevPAR Raw Data'!AU$1,FALSE)</f>
        <v>2.3442663567081299</v>
      </c>
      <c r="BG16" s="48">
        <f>VLOOKUP($A16,'RevPAR Raw Data'!$B$6:$BE$43,'RevPAR Raw Data'!AV$1,FALSE)</f>
        <v>2.12567339654322</v>
      </c>
      <c r="BH16" s="48">
        <f>VLOOKUP($A16,'RevPAR Raw Data'!$B$6:$BE$43,'RevPAR Raw Data'!AW$1,FALSE)</f>
        <v>0.72393375181308495</v>
      </c>
      <c r="BI16" s="48">
        <f>VLOOKUP($A16,'RevPAR Raw Data'!$B$6:$BE$43,'RevPAR Raw Data'!AX$1,FALSE)</f>
        <v>1.62147700885739</v>
      </c>
      <c r="BJ16" s="49">
        <f>VLOOKUP($A16,'RevPAR Raw Data'!$B$6:$BE$43,'RevPAR Raw Data'!AY$1,FALSE)</f>
        <v>1.60293485941992</v>
      </c>
      <c r="BK16" s="48">
        <f>VLOOKUP($A16,'RevPAR Raw Data'!$B$6:$BE$43,'RevPAR Raw Data'!BA$1,FALSE)</f>
        <v>3.05753326021724</v>
      </c>
      <c r="BL16" s="48">
        <f>VLOOKUP($A16,'RevPAR Raw Data'!$B$6:$BE$43,'RevPAR Raw Data'!BB$1,FALSE)</f>
        <v>1.6263515933777</v>
      </c>
      <c r="BM16" s="49">
        <f>VLOOKUP($A16,'RevPAR Raw Data'!$B$6:$BE$43,'RevPAR Raw Data'!BC$1,FALSE)</f>
        <v>2.3014294495330301</v>
      </c>
      <c r="BN16" s="50">
        <f>VLOOKUP($A16,'RevPAR Raw Data'!$B$6:$BE$43,'RevPAR Raw Data'!BE$1,FALSE)</f>
        <v>1.85104639592708</v>
      </c>
    </row>
    <row r="17" spans="1:66" x14ac:dyDescent="0.45">
      <c r="A17" s="63" t="s">
        <v>32</v>
      </c>
      <c r="B17" s="47">
        <f>VLOOKUP($A17,'Occupancy Raw Data'!$B$8:$BE$45,'Occupancy Raw Data'!AG$3,FALSE)</f>
        <v>59.256454637242101</v>
      </c>
      <c r="C17" s="48">
        <f>VLOOKUP($A17,'Occupancy Raw Data'!$B$8:$BE$45,'Occupancy Raw Data'!AH$3,FALSE)</f>
        <v>60.3166017596999</v>
      </c>
      <c r="D17" s="48">
        <f>VLOOKUP($A17,'Occupancy Raw Data'!$B$8:$BE$45,'Occupancy Raw Data'!AI$3,FALSE)</f>
        <v>65.527188807154104</v>
      </c>
      <c r="E17" s="48">
        <f>VLOOKUP($A17,'Occupancy Raw Data'!$B$8:$BE$45,'Occupancy Raw Data'!AJ$3,FALSE)</f>
        <v>65.902206836867094</v>
      </c>
      <c r="F17" s="48">
        <f>VLOOKUP($A17,'Occupancy Raw Data'!$B$8:$BE$45,'Occupancy Raw Data'!AK$3,FALSE)</f>
        <v>66.933506418577807</v>
      </c>
      <c r="G17" s="49">
        <f>VLOOKUP($A17,'Occupancy Raw Data'!$B$8:$BE$45,'Occupancy Raw Data'!AL$3,FALSE)</f>
        <v>63.587191691908203</v>
      </c>
      <c r="H17" s="48">
        <f>VLOOKUP($A17,'Occupancy Raw Data'!$B$8:$BE$45,'Occupancy Raw Data'!AN$3,FALSE)</f>
        <v>74.881003894418001</v>
      </c>
      <c r="I17" s="48">
        <f>VLOOKUP($A17,'Occupancy Raw Data'!$B$8:$BE$45,'Occupancy Raw Data'!AO$3,FALSE)</f>
        <v>80.005048319630703</v>
      </c>
      <c r="J17" s="49">
        <f>VLOOKUP($A17,'Occupancy Raw Data'!$B$8:$BE$45,'Occupancy Raw Data'!AP$3,FALSE)</f>
        <v>77.443026107024295</v>
      </c>
      <c r="K17" s="50">
        <f>VLOOKUP($A17,'Occupancy Raw Data'!$B$8:$BE$45,'Occupancy Raw Data'!AR$3,FALSE)</f>
        <v>67.546001524798498</v>
      </c>
      <c r="M17" s="47">
        <f>VLOOKUP($A17,'Occupancy Raw Data'!$B$8:$BE$45,'Occupancy Raw Data'!AT$3,FALSE)</f>
        <v>-3.0417325708723599E-2</v>
      </c>
      <c r="N17" s="48">
        <f>VLOOKUP($A17,'Occupancy Raw Data'!$B$8:$BE$45,'Occupancy Raw Data'!AU$3,FALSE)</f>
        <v>0.73471845829569404</v>
      </c>
      <c r="O17" s="48">
        <f>VLOOKUP($A17,'Occupancy Raw Data'!$B$8:$BE$45,'Occupancy Raw Data'!AV$3,FALSE)</f>
        <v>2.08988764044943</v>
      </c>
      <c r="P17" s="48">
        <f>VLOOKUP($A17,'Occupancy Raw Data'!$B$8:$BE$45,'Occupancy Raw Data'!AW$3,FALSE)</f>
        <v>0.81085553533013399</v>
      </c>
      <c r="Q17" s="48">
        <f>VLOOKUP($A17,'Occupancy Raw Data'!$B$8:$BE$45,'Occupancy Raw Data'!AX$3,FALSE)</f>
        <v>9.7066436583261403E-2</v>
      </c>
      <c r="R17" s="49">
        <f>VLOOKUP($A17,'Occupancy Raw Data'!$B$8:$BE$45,'Occupancy Raw Data'!AY$3,FALSE)</f>
        <v>0.74729192376251097</v>
      </c>
      <c r="S17" s="48">
        <f>VLOOKUP($A17,'Occupancy Raw Data'!$B$8:$BE$45,'Occupancy Raw Data'!BA$3,FALSE)</f>
        <v>-1.95467422096317</v>
      </c>
      <c r="T17" s="48">
        <f>VLOOKUP($A17,'Occupancy Raw Data'!$B$8:$BE$45,'Occupancy Raw Data'!BB$3,FALSE)</f>
        <v>-1.90989875768159</v>
      </c>
      <c r="U17" s="49">
        <f>VLOOKUP($A17,'Occupancy Raw Data'!$B$8:$BE$45,'Occupancy Raw Data'!BC$3,FALSE)</f>
        <v>-1.9315509486517899</v>
      </c>
      <c r="V17" s="50">
        <f>VLOOKUP($A17,'Occupancy Raw Data'!$B$8:$BE$45,'Occupancy Raw Data'!BE$3,FALSE)</f>
        <v>-0.14621330388759801</v>
      </c>
      <c r="X17" s="51">
        <f>VLOOKUP($A17,'ADR Raw Data'!$B$6:$BE$43,'ADR Raw Data'!AG$1,FALSE)</f>
        <v>87.473814543905505</v>
      </c>
      <c r="Y17" s="52">
        <f>VLOOKUP($A17,'ADR Raw Data'!$B$6:$BE$43,'ADR Raw Data'!AH$1,FALSE)</f>
        <v>86.295782579063697</v>
      </c>
      <c r="Z17" s="52">
        <f>VLOOKUP($A17,'ADR Raw Data'!$B$6:$BE$43,'ADR Raw Data'!AI$1,FALSE)</f>
        <v>89.835593302883495</v>
      </c>
      <c r="AA17" s="52">
        <f>VLOOKUP($A17,'ADR Raw Data'!$B$6:$BE$43,'ADR Raw Data'!AJ$1,FALSE)</f>
        <v>89.010225246224493</v>
      </c>
      <c r="AB17" s="52">
        <f>VLOOKUP($A17,'ADR Raw Data'!$B$6:$BE$43,'ADR Raw Data'!AK$1,FALSE)</f>
        <v>89.949745921775602</v>
      </c>
      <c r="AC17" s="53">
        <f>VLOOKUP($A17,'ADR Raw Data'!$B$6:$BE$43,'ADR Raw Data'!AL$1,FALSE)</f>
        <v>88.576808568674096</v>
      </c>
      <c r="AD17" s="52">
        <f>VLOOKUP($A17,'ADR Raw Data'!$B$6:$BE$43,'ADR Raw Data'!AN$1,FALSE)</f>
        <v>109.51027021092101</v>
      </c>
      <c r="AE17" s="52">
        <f>VLOOKUP($A17,'ADR Raw Data'!$B$6:$BE$43,'ADR Raw Data'!AO$1,FALSE)</f>
        <v>114.80562302249</v>
      </c>
      <c r="AF17" s="53">
        <f>VLOOKUP($A17,'ADR Raw Data'!$B$6:$BE$43,'ADR Raw Data'!AP$1,FALSE)</f>
        <v>112.245538826158</v>
      </c>
      <c r="AG17" s="54">
        <f>VLOOKUP($A17,'ADR Raw Data'!$B$6:$BE$43,'ADR Raw Data'!AR$1,FALSE)</f>
        <v>96.330162066914198</v>
      </c>
      <c r="AI17" s="47">
        <f>VLOOKUP($A17,'ADR Raw Data'!$B$6:$BE$43,'ADR Raw Data'!AT$1,FALSE)</f>
        <v>2.4436036391624198</v>
      </c>
      <c r="AJ17" s="48">
        <f>VLOOKUP($A17,'ADR Raw Data'!$B$6:$BE$43,'ADR Raw Data'!AU$1,FALSE)</f>
        <v>4.61969406087354</v>
      </c>
      <c r="AK17" s="48">
        <f>VLOOKUP($A17,'ADR Raw Data'!$B$6:$BE$43,'ADR Raw Data'!AV$1,FALSE)</f>
        <v>7.7200709526355897</v>
      </c>
      <c r="AL17" s="48">
        <f>VLOOKUP($A17,'ADR Raw Data'!$B$6:$BE$43,'ADR Raw Data'!AW$1,FALSE)</f>
        <v>5.2398717755129001</v>
      </c>
      <c r="AM17" s="48">
        <f>VLOOKUP($A17,'ADR Raw Data'!$B$6:$BE$43,'ADR Raw Data'!AX$1,FALSE)</f>
        <v>4.4841796275012298</v>
      </c>
      <c r="AN17" s="49">
        <f>VLOOKUP($A17,'ADR Raw Data'!$B$6:$BE$43,'ADR Raw Data'!AY$1,FALSE)</f>
        <v>4.9325269261185403</v>
      </c>
      <c r="AO17" s="48">
        <f>VLOOKUP($A17,'ADR Raw Data'!$B$6:$BE$43,'ADR Raw Data'!BA$1,FALSE)</f>
        <v>0.102749340033589</v>
      </c>
      <c r="AP17" s="48">
        <f>VLOOKUP($A17,'ADR Raw Data'!$B$6:$BE$43,'ADR Raw Data'!BB$1,FALSE)</f>
        <v>-0.45620432332086702</v>
      </c>
      <c r="AQ17" s="49">
        <f>VLOOKUP($A17,'ADR Raw Data'!$B$6:$BE$43,'ADR Raw Data'!BC$1,FALSE)</f>
        <v>-0.19273786159697001</v>
      </c>
      <c r="AR17" s="50">
        <f>VLOOKUP($A17,'ADR Raw Data'!$B$6:$BE$43,'ADR Raw Data'!BE$1,FALSE)</f>
        <v>2.7317068546753198</v>
      </c>
      <c r="AT17" s="51">
        <f>VLOOKUP($A17,'RevPAR Raw Data'!$B$6:$BE$43,'RevPAR Raw Data'!AG$1,FALSE)</f>
        <v>51.833881234674699</v>
      </c>
      <c r="AU17" s="52">
        <f>VLOOKUP($A17,'RevPAR Raw Data'!$B$6:$BE$43,'RevPAR Raw Data'!AH$1,FALSE)</f>
        <v>52.050683513630403</v>
      </c>
      <c r="AV17" s="52">
        <f>VLOOKUP($A17,'RevPAR Raw Data'!$B$6:$BE$43,'RevPAR Raw Data'!AI$1,FALSE)</f>
        <v>58.866738839607599</v>
      </c>
      <c r="AW17" s="52">
        <f>VLOOKUP($A17,'RevPAR Raw Data'!$B$6:$BE$43,'RevPAR Raw Data'!AJ$1,FALSE)</f>
        <v>58.659702747728197</v>
      </c>
      <c r="AX17" s="52">
        <f>VLOOKUP($A17,'RevPAR Raw Data'!$B$6:$BE$43,'RevPAR Raw Data'!AK$1,FALSE)</f>
        <v>60.206518960046097</v>
      </c>
      <c r="AY17" s="53">
        <f>VLOOKUP($A17,'RevPAR Raw Data'!$B$6:$BE$43,'RevPAR Raw Data'!AL$1,FALSE)</f>
        <v>56.323505059137403</v>
      </c>
      <c r="AZ17" s="52">
        <f>VLOOKUP($A17,'RevPAR Raw Data'!$B$6:$BE$43,'RevPAR Raw Data'!AN$1,FALSE)</f>
        <v>82.002389701427902</v>
      </c>
      <c r="BA17" s="52">
        <f>VLOOKUP($A17,'RevPAR Raw Data'!$B$6:$BE$43,'RevPAR Raw Data'!AO$1,FALSE)</f>
        <v>91.850294172796694</v>
      </c>
      <c r="BB17" s="53">
        <f>VLOOKUP($A17,'RevPAR Raw Data'!$B$6:$BE$43,'RevPAR Raw Data'!AP$1,FALSE)</f>
        <v>86.926341937112298</v>
      </c>
      <c r="BC17" s="54">
        <f>VLOOKUP($A17,'RevPAR Raw Data'!$B$6:$BE$43,'RevPAR Raw Data'!AR$1,FALSE)</f>
        <v>65.067172738558796</v>
      </c>
      <c r="BE17" s="47">
        <f>VLOOKUP($A17,'RevPAR Raw Data'!$B$6:$BE$43,'RevPAR Raw Data'!AT$1,FALSE)</f>
        <v>2.4124430345757402</v>
      </c>
      <c r="BF17" s="48">
        <f>VLOOKUP($A17,'RevPAR Raw Data'!$B$6:$BE$43,'RevPAR Raw Data'!AU$1,FALSE)</f>
        <v>5.3883542641512596</v>
      </c>
      <c r="BG17" s="48">
        <f>VLOOKUP($A17,'RevPAR Raw Data'!$B$6:$BE$43,'RevPAR Raw Data'!AV$1,FALSE)</f>
        <v>9.97129940175809</v>
      </c>
      <c r="BH17" s="48">
        <f>VLOOKUP($A17,'RevPAR Raw Data'!$B$6:$BE$43,'RevPAR Raw Data'!AW$1,FALSE)</f>
        <v>6.0932151011789903</v>
      </c>
      <c r="BI17" s="48">
        <f>VLOOKUP($A17,'RevPAR Raw Data'!$B$6:$BE$43,'RevPAR Raw Data'!AX$1,FALSE)</f>
        <v>4.5855986974588996</v>
      </c>
      <c r="BJ17" s="49">
        <f>VLOOKUP($A17,'RevPAR Raw Data'!$B$6:$BE$43,'RevPAR Raw Data'!AY$1,FALSE)</f>
        <v>5.7166792252373497</v>
      </c>
      <c r="BK17" s="48">
        <f>VLOOKUP($A17,'RevPAR Raw Data'!$B$6:$BE$43,'RevPAR Raw Data'!BA$1,FALSE)</f>
        <v>-1.8539332957914201</v>
      </c>
      <c r="BL17" s="48">
        <f>VLOOKUP($A17,'RevPAR Raw Data'!$B$6:$BE$43,'RevPAR Raw Data'!BB$1,FALSE)</f>
        <v>-2.3573900402988599</v>
      </c>
      <c r="BM17" s="49">
        <f>VLOOKUP($A17,'RevPAR Raw Data'!$B$6:$BE$43,'RevPAR Raw Data'!BC$1,FALSE)</f>
        <v>-2.1205659802546699</v>
      </c>
      <c r="BN17" s="50">
        <f>VLOOKUP($A17,'RevPAR Raw Data'!$B$6:$BE$43,'RevPAR Raw Data'!BE$1,FALSE)</f>
        <v>2.5814994319429698</v>
      </c>
    </row>
    <row r="18" spans="1:66" x14ac:dyDescent="0.45">
      <c r="A18" s="63" t="s">
        <v>92</v>
      </c>
      <c r="B18" s="47">
        <f>VLOOKUP($A18,'Occupancy Raw Data'!$B$8:$BE$45,'Occupancy Raw Data'!AG$3,FALSE)</f>
        <v>61.566836465835202</v>
      </c>
      <c r="C18" s="48">
        <f>VLOOKUP($A18,'Occupancy Raw Data'!$B$8:$BE$45,'Occupancy Raw Data'!AH$3,FALSE)</f>
        <v>64.329000526962901</v>
      </c>
      <c r="D18" s="48">
        <f>VLOOKUP($A18,'Occupancy Raw Data'!$B$8:$BE$45,'Occupancy Raw Data'!AI$3,FALSE)</f>
        <v>69.361496574740897</v>
      </c>
      <c r="E18" s="48">
        <f>VLOOKUP($A18,'Occupancy Raw Data'!$B$8:$BE$45,'Occupancy Raw Data'!AJ$3,FALSE)</f>
        <v>66.432460916915502</v>
      </c>
      <c r="F18" s="48">
        <f>VLOOKUP($A18,'Occupancy Raw Data'!$B$8:$BE$45,'Occupancy Raw Data'!AK$3,FALSE)</f>
        <v>63.507816616897898</v>
      </c>
      <c r="G18" s="49">
        <f>VLOOKUP($A18,'Occupancy Raw Data'!$B$8:$BE$45,'Occupancy Raw Data'!AL$3,FALSE)</f>
        <v>65.039522220270499</v>
      </c>
      <c r="H18" s="48">
        <f>VLOOKUP($A18,'Occupancy Raw Data'!$B$8:$BE$45,'Occupancy Raw Data'!AN$3,FALSE)</f>
        <v>77.287897417881595</v>
      </c>
      <c r="I18" s="48">
        <f>VLOOKUP($A18,'Occupancy Raw Data'!$B$8:$BE$45,'Occupancy Raw Data'!AO$3,FALSE)</f>
        <v>83.036184788336499</v>
      </c>
      <c r="J18" s="49">
        <f>VLOOKUP($A18,'Occupancy Raw Data'!$B$8:$BE$45,'Occupancy Raw Data'!AP$3,FALSE)</f>
        <v>80.162041103109004</v>
      </c>
      <c r="K18" s="50">
        <f>VLOOKUP($A18,'Occupancy Raw Data'!$B$8:$BE$45,'Occupancy Raw Data'!AR$3,FALSE)</f>
        <v>69.360241901081494</v>
      </c>
      <c r="M18" s="47">
        <f>VLOOKUP($A18,'Occupancy Raw Data'!$B$8:$BE$45,'Occupancy Raw Data'!AT$3,FALSE)</f>
        <v>-4.6555752513850699</v>
      </c>
      <c r="N18" s="48">
        <f>VLOOKUP($A18,'Occupancy Raw Data'!$B$8:$BE$45,'Occupancy Raw Data'!AU$3,FALSE)</f>
        <v>3.70660472571646E-2</v>
      </c>
      <c r="O18" s="48">
        <f>VLOOKUP($A18,'Occupancy Raw Data'!$B$8:$BE$45,'Occupancy Raw Data'!AV$3,FALSE)</f>
        <v>-2.3604207979658001</v>
      </c>
      <c r="P18" s="48">
        <f>VLOOKUP($A18,'Occupancy Raw Data'!$B$8:$BE$45,'Occupancy Raw Data'!AW$3,FALSE)</f>
        <v>-5.9135189004520798</v>
      </c>
      <c r="Q18" s="48">
        <f>VLOOKUP($A18,'Occupancy Raw Data'!$B$8:$BE$45,'Occupancy Raw Data'!AX$3,FALSE)</f>
        <v>-8.6347801887064008</v>
      </c>
      <c r="R18" s="49">
        <f>VLOOKUP($A18,'Occupancy Raw Data'!$B$8:$BE$45,'Occupancy Raw Data'!AY$3,FALSE)</f>
        <v>-4.3632802082745199</v>
      </c>
      <c r="S18" s="48">
        <f>VLOOKUP($A18,'Occupancy Raw Data'!$B$8:$BE$45,'Occupancy Raw Data'!BA$3,FALSE)</f>
        <v>-1.6218008380204301</v>
      </c>
      <c r="T18" s="48">
        <f>VLOOKUP($A18,'Occupancy Raw Data'!$B$8:$BE$45,'Occupancy Raw Data'!BB$3,FALSE)</f>
        <v>0.114798520485419</v>
      </c>
      <c r="U18" s="49">
        <f>VLOOKUP($A18,'Occupancy Raw Data'!$B$8:$BE$45,'Occupancy Raw Data'!BC$3,FALSE)</f>
        <v>-0.72995829128456802</v>
      </c>
      <c r="V18" s="50">
        <f>VLOOKUP($A18,'Occupancy Raw Data'!$B$8:$BE$45,'Occupancy Raw Data'!BE$3,FALSE)</f>
        <v>-3.1932926418533101</v>
      </c>
      <c r="X18" s="51">
        <f>VLOOKUP($A18,'ADR Raw Data'!$B$6:$BE$43,'ADR Raw Data'!AG$1,FALSE)</f>
        <v>114.85970990014199</v>
      </c>
      <c r="Y18" s="52">
        <f>VLOOKUP($A18,'ADR Raw Data'!$B$6:$BE$43,'ADR Raw Data'!AH$1,FALSE)</f>
        <v>118.512763055498</v>
      </c>
      <c r="Z18" s="52">
        <f>VLOOKUP($A18,'ADR Raw Data'!$B$6:$BE$43,'ADR Raw Data'!AI$1,FALSE)</f>
        <v>120.15162966761601</v>
      </c>
      <c r="AA18" s="52">
        <f>VLOOKUP($A18,'ADR Raw Data'!$B$6:$BE$43,'ADR Raw Data'!AJ$1,FALSE)</f>
        <v>115.275505519566</v>
      </c>
      <c r="AB18" s="52">
        <f>VLOOKUP($A18,'ADR Raw Data'!$B$6:$BE$43,'ADR Raw Data'!AK$1,FALSE)</f>
        <v>111.017125909279</v>
      </c>
      <c r="AC18" s="53">
        <f>VLOOKUP($A18,'ADR Raw Data'!$B$6:$BE$43,'ADR Raw Data'!AL$1,FALSE)</f>
        <v>116.045576360493</v>
      </c>
      <c r="AD18" s="52">
        <f>VLOOKUP($A18,'ADR Raw Data'!$B$6:$BE$43,'ADR Raw Data'!AN$1,FALSE)</f>
        <v>146.39897227272701</v>
      </c>
      <c r="AE18" s="52">
        <f>VLOOKUP($A18,'ADR Raw Data'!$B$6:$BE$43,'ADR Raw Data'!AO$1,FALSE)</f>
        <v>152.932910878417</v>
      </c>
      <c r="AF18" s="53">
        <f>VLOOKUP($A18,'ADR Raw Data'!$B$6:$BE$43,'ADR Raw Data'!AP$1,FALSE)</f>
        <v>149.783076057958</v>
      </c>
      <c r="AG18" s="54">
        <f>VLOOKUP($A18,'ADR Raw Data'!$B$6:$BE$43,'ADR Raw Data'!AR$1,FALSE)</f>
        <v>127.18603362426801</v>
      </c>
      <c r="AI18" s="47">
        <f>VLOOKUP($A18,'ADR Raw Data'!$B$6:$BE$43,'ADR Raw Data'!AT$1,FALSE)</f>
        <v>2.8315113471910198</v>
      </c>
      <c r="AJ18" s="48">
        <f>VLOOKUP($A18,'ADR Raw Data'!$B$6:$BE$43,'ADR Raw Data'!AU$1,FALSE)</f>
        <v>7.7617098186054996</v>
      </c>
      <c r="AK18" s="48">
        <f>VLOOKUP($A18,'ADR Raw Data'!$B$6:$BE$43,'ADR Raw Data'!AV$1,FALSE)</f>
        <v>5.9488342592314698</v>
      </c>
      <c r="AL18" s="48">
        <f>VLOOKUP($A18,'ADR Raw Data'!$B$6:$BE$43,'ADR Raw Data'!AW$1,FALSE)</f>
        <v>3.56930347125081</v>
      </c>
      <c r="AM18" s="48">
        <f>VLOOKUP($A18,'ADR Raw Data'!$B$6:$BE$43,'ADR Raw Data'!AX$1,FALSE)</f>
        <v>1.5103070054072401</v>
      </c>
      <c r="AN18" s="49">
        <f>VLOOKUP($A18,'ADR Raw Data'!$B$6:$BE$43,'ADR Raw Data'!AY$1,FALSE)</f>
        <v>4.3856289922957599</v>
      </c>
      <c r="AO18" s="48">
        <f>VLOOKUP($A18,'ADR Raw Data'!$B$6:$BE$43,'ADR Raw Data'!BA$1,FALSE)</f>
        <v>5.8266028956175697</v>
      </c>
      <c r="AP18" s="48">
        <f>VLOOKUP($A18,'ADR Raw Data'!$B$6:$BE$43,'ADR Raw Data'!BB$1,FALSE)</f>
        <v>5.5642085554954601</v>
      </c>
      <c r="AQ18" s="49">
        <f>VLOOKUP($A18,'ADR Raw Data'!$B$6:$BE$43,'ADR Raw Data'!BC$1,FALSE)</f>
        <v>5.7089783721217904</v>
      </c>
      <c r="AR18" s="50">
        <f>VLOOKUP($A18,'ADR Raw Data'!$B$6:$BE$43,'ADR Raw Data'!BE$1,FALSE)</f>
        <v>5.1131197993920603</v>
      </c>
      <c r="AT18" s="51">
        <f>VLOOKUP($A18,'RevPAR Raw Data'!$B$6:$BE$43,'RevPAR Raw Data'!AG$1,FALSE)</f>
        <v>70.715489759353503</v>
      </c>
      <c r="AU18" s="52">
        <f>VLOOKUP($A18,'RevPAR Raw Data'!$B$6:$BE$43,'RevPAR Raw Data'!AH$1,FALSE)</f>
        <v>76.238075970490002</v>
      </c>
      <c r="AV18" s="52">
        <f>VLOOKUP($A18,'RevPAR Raw Data'!$B$6:$BE$43,'RevPAR Raw Data'!AI$1,FALSE)</f>
        <v>83.338968496399005</v>
      </c>
      <c r="AW18" s="52">
        <f>VLOOKUP($A18,'RevPAR Raw Data'!$B$6:$BE$43,'RevPAR Raw Data'!AJ$1,FALSE)</f>
        <v>76.580355151062705</v>
      </c>
      <c r="AX18" s="52">
        <f>VLOOKUP($A18,'RevPAR Raw Data'!$B$6:$BE$43,'RevPAR Raw Data'!AK$1,FALSE)</f>
        <v>70.504552735815906</v>
      </c>
      <c r="AY18" s="53">
        <f>VLOOKUP($A18,'RevPAR Raw Data'!$B$6:$BE$43,'RevPAR Raw Data'!AL$1,FALSE)</f>
        <v>75.475488422624196</v>
      </c>
      <c r="AZ18" s="52">
        <f>VLOOKUP($A18,'RevPAR Raw Data'!$B$6:$BE$43,'RevPAR Raw Data'!AN$1,FALSE)</f>
        <v>113.14868751097799</v>
      </c>
      <c r="BA18" s="52">
        <f>VLOOKUP($A18,'RevPAR Raw Data'!$B$6:$BE$43,'RevPAR Raw Data'!AO$1,FALSE)</f>
        <v>126.989654479184</v>
      </c>
      <c r="BB18" s="53">
        <f>VLOOKUP($A18,'RevPAR Raw Data'!$B$6:$BE$43,'RevPAR Raw Data'!AP$1,FALSE)</f>
        <v>120.069170995081</v>
      </c>
      <c r="BC18" s="54">
        <f>VLOOKUP($A18,'RevPAR Raw Data'!$B$6:$BE$43,'RevPAR Raw Data'!AR$1,FALSE)</f>
        <v>88.216540586183498</v>
      </c>
      <c r="BE18" s="47">
        <f>VLOOKUP($A18,'RevPAR Raw Data'!$B$6:$BE$43,'RevPAR Raw Data'!AT$1,FALSE)</f>
        <v>-1.95588704571403</v>
      </c>
      <c r="BF18" s="48">
        <f>VLOOKUP($A18,'RevPAR Raw Data'!$B$6:$BE$43,'RevPAR Raw Data'!AU$1,FALSE)</f>
        <v>7.8016528248919901</v>
      </c>
      <c r="BG18" s="48">
        <f>VLOOKUP($A18,'RevPAR Raw Data'!$B$6:$BE$43,'RevPAR Raw Data'!AV$1,FALSE)</f>
        <v>3.4479959401742502</v>
      </c>
      <c r="BH18" s="48">
        <f>VLOOKUP($A18,'RevPAR Raw Data'!$B$6:$BE$43,'RevPAR Raw Data'!AW$1,FALSE)</f>
        <v>-2.5552868645881701</v>
      </c>
      <c r="BI18" s="48">
        <f>VLOOKUP($A18,'RevPAR Raw Data'!$B$6:$BE$43,'RevPAR Raw Data'!AX$1,FALSE)</f>
        <v>-7.2548848733907096</v>
      </c>
      <c r="BJ18" s="49">
        <f>VLOOKUP($A18,'RevPAR Raw Data'!$B$6:$BE$43,'RevPAR Raw Data'!AY$1,FALSE)</f>
        <v>-0.16900849780794699</v>
      </c>
      <c r="BK18" s="48">
        <f>VLOOKUP($A18,'RevPAR Raw Data'!$B$6:$BE$43,'RevPAR Raw Data'!BA$1,FALSE)</f>
        <v>4.1103061630078797</v>
      </c>
      <c r="BL18" s="48">
        <f>VLOOKUP($A18,'RevPAR Raw Data'!$B$6:$BE$43,'RevPAR Raw Data'!BB$1,FALSE)</f>
        <v>5.6853947050793101</v>
      </c>
      <c r="BM18" s="49">
        <f>VLOOKUP($A18,'RevPAR Raw Data'!$B$6:$BE$43,'RevPAR Raw Data'!BC$1,FALSE)</f>
        <v>4.9373469198622697</v>
      </c>
      <c r="BN18" s="50">
        <f>VLOOKUP($A18,'RevPAR Raw Data'!$B$6:$BE$43,'RevPAR Raw Data'!BE$1,FALSE)</f>
        <v>1.75655027921561</v>
      </c>
    </row>
    <row r="19" spans="1:66" x14ac:dyDescent="0.45">
      <c r="A19" s="63" t="s">
        <v>93</v>
      </c>
      <c r="B19" s="47">
        <f>VLOOKUP($A19,'Occupancy Raw Data'!$B$8:$BE$45,'Occupancy Raw Data'!AG$3,FALSE)</f>
        <v>66.608115575905799</v>
      </c>
      <c r="C19" s="48">
        <f>VLOOKUP($A19,'Occupancy Raw Data'!$B$8:$BE$45,'Occupancy Raw Data'!AH$3,FALSE)</f>
        <v>59.2755625740228</v>
      </c>
      <c r="D19" s="48">
        <f>VLOOKUP($A19,'Occupancy Raw Data'!$B$8:$BE$45,'Occupancy Raw Data'!AI$3,FALSE)</f>
        <v>63.442558231346197</v>
      </c>
      <c r="E19" s="48">
        <f>VLOOKUP($A19,'Occupancy Raw Data'!$B$8:$BE$45,'Occupancy Raw Data'!AJ$3,FALSE)</f>
        <v>64.352546387682494</v>
      </c>
      <c r="F19" s="48">
        <f>VLOOKUP($A19,'Occupancy Raw Data'!$B$8:$BE$45,'Occupancy Raw Data'!AK$3,FALSE)</f>
        <v>64.926964074220194</v>
      </c>
      <c r="G19" s="49">
        <f>VLOOKUP($A19,'Occupancy Raw Data'!$B$8:$BE$45,'Occupancy Raw Data'!AL$3,FALSE)</f>
        <v>63.721240545107101</v>
      </c>
      <c r="H19" s="48">
        <f>VLOOKUP($A19,'Occupancy Raw Data'!$B$8:$BE$45,'Occupancy Raw Data'!AN$3,FALSE)</f>
        <v>79.388077378602404</v>
      </c>
      <c r="I19" s="48">
        <f>VLOOKUP($A19,'Occupancy Raw Data'!$B$8:$BE$45,'Occupancy Raw Data'!AO$3,FALSE)</f>
        <v>87.589814449269596</v>
      </c>
      <c r="J19" s="49">
        <f>VLOOKUP($A19,'Occupancy Raw Data'!$B$8:$BE$45,'Occupancy Raw Data'!AP$3,FALSE)</f>
        <v>83.488945913936007</v>
      </c>
      <c r="K19" s="50">
        <f>VLOOKUP($A19,'Occupancy Raw Data'!$B$8:$BE$45,'Occupancy Raw Data'!AR$3,FALSE)</f>
        <v>69.369028954284403</v>
      </c>
      <c r="M19" s="47">
        <f>VLOOKUP($A19,'Occupancy Raw Data'!$B$8:$BE$45,'Occupancy Raw Data'!AT$3,FALSE)</f>
        <v>-2.42540339848932</v>
      </c>
      <c r="N19" s="48">
        <f>VLOOKUP($A19,'Occupancy Raw Data'!$B$8:$BE$45,'Occupancy Raw Data'!AU$3,FALSE)</f>
        <v>-0.234563028293966</v>
      </c>
      <c r="O19" s="48">
        <f>VLOOKUP($A19,'Occupancy Raw Data'!$B$8:$BE$45,'Occupancy Raw Data'!AV$3,FALSE)</f>
        <v>0.88480358629556699</v>
      </c>
      <c r="P19" s="48">
        <f>VLOOKUP($A19,'Occupancy Raw Data'!$B$8:$BE$45,'Occupancy Raw Data'!AW$3,FALSE)</f>
        <v>-0.23086179218518599</v>
      </c>
      <c r="Q19" s="48">
        <f>VLOOKUP($A19,'Occupancy Raw Data'!$B$8:$BE$45,'Occupancy Raw Data'!AX$3,FALSE)</f>
        <v>-3.08273679068013</v>
      </c>
      <c r="R19" s="49">
        <f>VLOOKUP($A19,'Occupancy Raw Data'!$B$8:$BE$45,'Occupancy Raw Data'!AY$3,FALSE)</f>
        <v>-1.0719370531885799</v>
      </c>
      <c r="S19" s="48">
        <f>VLOOKUP($A19,'Occupancy Raw Data'!$B$8:$BE$45,'Occupancy Raw Data'!BA$3,FALSE)</f>
        <v>-1.1839286480487301</v>
      </c>
      <c r="T19" s="48">
        <f>VLOOKUP($A19,'Occupancy Raw Data'!$B$8:$BE$45,'Occupancy Raw Data'!BB$3,FALSE)</f>
        <v>-0.83899611098888704</v>
      </c>
      <c r="U19" s="49">
        <f>VLOOKUP($A19,'Occupancy Raw Data'!$B$8:$BE$45,'Occupancy Raw Data'!BC$3,FALSE)</f>
        <v>-1.0032908466413499</v>
      </c>
      <c r="V19" s="50">
        <f>VLOOKUP($A19,'Occupancy Raw Data'!$B$8:$BE$45,'Occupancy Raw Data'!BE$3,FALSE)</f>
        <v>-1.0485241566360799</v>
      </c>
      <c r="X19" s="51">
        <f>VLOOKUP($A19,'ADR Raw Data'!$B$6:$BE$43,'ADR Raw Data'!AG$1,FALSE)</f>
        <v>200.270547509555</v>
      </c>
      <c r="Y19" s="52">
        <f>VLOOKUP($A19,'ADR Raw Data'!$B$6:$BE$43,'ADR Raw Data'!AH$1,FALSE)</f>
        <v>175.763351673382</v>
      </c>
      <c r="Z19" s="52">
        <f>VLOOKUP($A19,'ADR Raw Data'!$B$6:$BE$43,'ADR Raw Data'!AI$1,FALSE)</f>
        <v>173.39283757311699</v>
      </c>
      <c r="AA19" s="52">
        <f>VLOOKUP($A19,'ADR Raw Data'!$B$6:$BE$43,'ADR Raw Data'!AJ$1,FALSE)</f>
        <v>171.47664380233701</v>
      </c>
      <c r="AB19" s="52">
        <f>VLOOKUP($A19,'ADR Raw Data'!$B$6:$BE$43,'ADR Raw Data'!AK$1,FALSE)</f>
        <v>173.06186179618101</v>
      </c>
      <c r="AC19" s="53">
        <f>VLOOKUP($A19,'ADR Raw Data'!$B$6:$BE$43,'ADR Raw Data'!AL$1,FALSE)</f>
        <v>178.999169930797</v>
      </c>
      <c r="AD19" s="52">
        <f>VLOOKUP($A19,'ADR Raw Data'!$B$6:$BE$43,'ADR Raw Data'!AN$1,FALSE)</f>
        <v>236.39594253568001</v>
      </c>
      <c r="AE19" s="52">
        <f>VLOOKUP($A19,'ADR Raw Data'!$B$6:$BE$43,'ADR Raw Data'!AO$1,FALSE)</f>
        <v>252.79306804588299</v>
      </c>
      <c r="AF19" s="53">
        <f>VLOOKUP($A19,'ADR Raw Data'!$B$6:$BE$43,'ADR Raw Data'!AP$1,FALSE)</f>
        <v>244.99720803986199</v>
      </c>
      <c r="AG19" s="54">
        <f>VLOOKUP($A19,'ADR Raw Data'!$B$6:$BE$43,'ADR Raw Data'!AR$1,FALSE)</f>
        <v>201.69345713855901</v>
      </c>
      <c r="AI19" s="47">
        <f>VLOOKUP($A19,'ADR Raw Data'!$B$6:$BE$43,'ADR Raw Data'!AT$1,FALSE)</f>
        <v>-0.324927604239727</v>
      </c>
      <c r="AJ19" s="48">
        <f>VLOOKUP($A19,'ADR Raw Data'!$B$6:$BE$43,'ADR Raw Data'!AU$1,FALSE)</f>
        <v>1.7159817987806101</v>
      </c>
      <c r="AK19" s="48">
        <f>VLOOKUP($A19,'ADR Raw Data'!$B$6:$BE$43,'ADR Raw Data'!AV$1,FALSE)</f>
        <v>0.79336131232903995</v>
      </c>
      <c r="AL19" s="48">
        <f>VLOOKUP($A19,'ADR Raw Data'!$B$6:$BE$43,'ADR Raw Data'!AW$1,FALSE)</f>
        <v>-0.44632239764864201</v>
      </c>
      <c r="AM19" s="48">
        <f>VLOOKUP($A19,'ADR Raw Data'!$B$6:$BE$43,'ADR Raw Data'!AX$1,FALSE)</f>
        <v>0.26493711550048998</v>
      </c>
      <c r="AN19" s="49">
        <f>VLOOKUP($A19,'ADR Raw Data'!$B$6:$BE$43,'ADR Raw Data'!AY$1,FALSE)</f>
        <v>0.30310069282644903</v>
      </c>
      <c r="AO19" s="48">
        <f>VLOOKUP($A19,'ADR Raw Data'!$B$6:$BE$43,'ADR Raw Data'!BA$1,FALSE)</f>
        <v>4.2925318527346299</v>
      </c>
      <c r="AP19" s="48">
        <f>VLOOKUP($A19,'ADR Raw Data'!$B$6:$BE$43,'ADR Raw Data'!BB$1,FALSE)</f>
        <v>3.8807098086249199</v>
      </c>
      <c r="AQ19" s="49">
        <f>VLOOKUP($A19,'ADR Raw Data'!$B$6:$BE$43,'ADR Raw Data'!BC$1,FALSE)</f>
        <v>4.0756383966663101</v>
      </c>
      <c r="AR19" s="50">
        <f>VLOOKUP($A19,'ADR Raw Data'!$B$6:$BE$43,'ADR Raw Data'!BE$1,FALSE)</f>
        <v>1.8494573573733899</v>
      </c>
      <c r="AT19" s="51">
        <f>VLOOKUP($A19,'RevPAR Raw Data'!$B$6:$BE$43,'RevPAR Raw Data'!AG$1,FALSE)</f>
        <v>133.39643774966399</v>
      </c>
      <c r="AU19" s="52">
        <f>VLOOKUP($A19,'RevPAR Raw Data'!$B$6:$BE$43,'RevPAR Raw Data'!AH$1,FALSE)</f>
        <v>104.18471550335499</v>
      </c>
      <c r="AV19" s="52">
        <f>VLOOKUP($A19,'RevPAR Raw Data'!$B$6:$BE$43,'RevPAR Raw Data'!AI$1,FALSE)</f>
        <v>110.00485194630799</v>
      </c>
      <c r="AW19" s="52">
        <f>VLOOKUP($A19,'RevPAR Raw Data'!$B$6:$BE$43,'RevPAR Raw Data'!AJ$1,FALSE)</f>
        <v>110.34958674694001</v>
      </c>
      <c r="AX19" s="52">
        <f>VLOOKUP($A19,'RevPAR Raw Data'!$B$6:$BE$43,'RevPAR Raw Data'!AK$1,FALSE)</f>
        <v>112.363812834583</v>
      </c>
      <c r="AY19" s="53">
        <f>VLOOKUP($A19,'RevPAR Raw Data'!$B$6:$BE$43,'RevPAR Raw Data'!AL$1,FALSE)</f>
        <v>114.06049164534799</v>
      </c>
      <c r="AZ19" s="52">
        <f>VLOOKUP($A19,'RevPAR Raw Data'!$B$6:$BE$43,'RevPAR Raw Data'!AN$1,FALSE)</f>
        <v>187.67019378010201</v>
      </c>
      <c r="BA19" s="52">
        <f>VLOOKUP($A19,'RevPAR Raw Data'!$B$6:$BE$43,'RevPAR Raw Data'!AO$1,FALSE)</f>
        <v>221.42097924200499</v>
      </c>
      <c r="BB19" s="53">
        <f>VLOOKUP($A19,'RevPAR Raw Data'!$B$6:$BE$43,'RevPAR Raw Data'!AP$1,FALSE)</f>
        <v>204.54558651105401</v>
      </c>
      <c r="BC19" s="54">
        <f>VLOOKUP($A19,'RevPAR Raw Data'!$B$6:$BE$43,'RevPAR Raw Data'!AR$1,FALSE)</f>
        <v>139.912792681344</v>
      </c>
      <c r="BE19" s="47">
        <f>VLOOKUP($A19,'RevPAR Raw Data'!$B$6:$BE$43,'RevPAR Raw Data'!AT$1,FALSE)</f>
        <v>-2.7424501975731901</v>
      </c>
      <c r="BF19" s="48">
        <f>VLOOKUP($A19,'RevPAR Raw Data'!$B$6:$BE$43,'RevPAR Raw Data'!AU$1,FALSE)</f>
        <v>1.47739371161445</v>
      </c>
      <c r="BG19" s="48">
        <f>VLOOKUP($A19,'RevPAR Raw Data'!$B$6:$BE$43,'RevPAR Raw Data'!AV$1,FALSE)</f>
        <v>1.68518458796837</v>
      </c>
      <c r="BH19" s="48">
        <f>VLOOKUP($A19,'RevPAR Raw Data'!$B$6:$BE$43,'RevPAR Raw Data'!AW$1,FALSE)</f>
        <v>-0.67615380194769303</v>
      </c>
      <c r="BI19" s="48">
        <f>VLOOKUP($A19,'RevPAR Raw Data'!$B$6:$BE$43,'RevPAR Raw Data'!AX$1,FALSE)</f>
        <v>-2.8259669891113299</v>
      </c>
      <c r="BJ19" s="49">
        <f>VLOOKUP($A19,'RevPAR Raw Data'!$B$6:$BE$43,'RevPAR Raw Data'!AY$1,FALSE)</f>
        <v>-0.77208540899701505</v>
      </c>
      <c r="BK19" s="48">
        <f>VLOOKUP($A19,'RevPAR Raw Data'!$B$6:$BE$43,'RevPAR Raw Data'!BA$1,FALSE)</f>
        <v>3.05778269035476</v>
      </c>
      <c r="BL19" s="48">
        <f>VLOOKUP($A19,'RevPAR Raw Data'!$B$6:$BE$43,'RevPAR Raw Data'!BB$1,FALSE)</f>
        <v>3.0091546932629099</v>
      </c>
      <c r="BM19" s="49">
        <f>VLOOKUP($A19,'RevPAR Raw Data'!$B$6:$BE$43,'RevPAR Raw Data'!BC$1,FALSE)</f>
        <v>3.031457043049</v>
      </c>
      <c r="BN19" s="50">
        <f>VLOOKUP($A19,'RevPAR Raw Data'!$B$6:$BE$43,'RevPAR Raw Data'!BE$1,FALSE)</f>
        <v>0.781541193578559</v>
      </c>
    </row>
    <row r="20" spans="1:66" x14ac:dyDescent="0.45">
      <c r="A20" s="63" t="s">
        <v>29</v>
      </c>
      <c r="B20" s="47">
        <f>VLOOKUP($A20,'Occupancy Raw Data'!$B$8:$BE$45,'Occupancy Raw Data'!AG$3,FALSE)</f>
        <v>53.1009521325159</v>
      </c>
      <c r="C20" s="48">
        <f>VLOOKUP($A20,'Occupancy Raw Data'!$B$8:$BE$45,'Occupancy Raw Data'!AH$3,FALSE)</f>
        <v>45.177383592017698</v>
      </c>
      <c r="D20" s="48">
        <f>VLOOKUP($A20,'Occupancy Raw Data'!$B$8:$BE$45,'Occupancy Raw Data'!AI$3,FALSE)</f>
        <v>45.575192382939797</v>
      </c>
      <c r="E20" s="48">
        <f>VLOOKUP($A20,'Occupancy Raw Data'!$B$8:$BE$45,'Occupancy Raw Data'!AJ$3,FALSE)</f>
        <v>47.313160297378303</v>
      </c>
      <c r="F20" s="48">
        <f>VLOOKUP($A20,'Occupancy Raw Data'!$B$8:$BE$45,'Occupancy Raw Data'!AK$3,FALSE)</f>
        <v>51.330376940133</v>
      </c>
      <c r="G20" s="49">
        <f>VLOOKUP($A20,'Occupancy Raw Data'!$B$8:$BE$45,'Occupancy Raw Data'!AL$3,FALSE)</f>
        <v>48.499413068997001</v>
      </c>
      <c r="H20" s="48">
        <f>VLOOKUP($A20,'Occupancy Raw Data'!$B$8:$BE$45,'Occupancy Raw Data'!AN$3,FALSE)</f>
        <v>68.070953436807002</v>
      </c>
      <c r="I20" s="48">
        <f>VLOOKUP($A20,'Occupancy Raw Data'!$B$8:$BE$45,'Occupancy Raw Data'!AO$3,FALSE)</f>
        <v>74.576105386722304</v>
      </c>
      <c r="J20" s="49">
        <f>VLOOKUP($A20,'Occupancy Raw Data'!$B$8:$BE$45,'Occupancy Raw Data'!AP$3,FALSE)</f>
        <v>71.323529411764696</v>
      </c>
      <c r="K20" s="50">
        <f>VLOOKUP($A20,'Occupancy Raw Data'!$B$8:$BE$45,'Occupancy Raw Data'!AR$3,FALSE)</f>
        <v>55.020589166930598</v>
      </c>
      <c r="M20" s="47">
        <f>VLOOKUP($A20,'Occupancy Raw Data'!$B$8:$BE$45,'Occupancy Raw Data'!AT$3,FALSE)</f>
        <v>-0.51875553359328996</v>
      </c>
      <c r="N20" s="48">
        <f>VLOOKUP($A20,'Occupancy Raw Data'!$B$8:$BE$45,'Occupancy Raw Data'!AU$3,FALSE)</f>
        <v>1.67300861213709</v>
      </c>
      <c r="O20" s="48">
        <f>VLOOKUP($A20,'Occupancy Raw Data'!$B$8:$BE$45,'Occupancy Raw Data'!AV$3,FALSE)</f>
        <v>-0.44586215628599501</v>
      </c>
      <c r="P20" s="48">
        <f>VLOOKUP($A20,'Occupancy Raw Data'!$B$8:$BE$45,'Occupancy Raw Data'!AW$3,FALSE)</f>
        <v>0.74662586136039899</v>
      </c>
      <c r="Q20" s="48">
        <f>VLOOKUP($A20,'Occupancy Raw Data'!$B$8:$BE$45,'Occupancy Raw Data'!AX$3,FALSE)</f>
        <v>1.0362090256013201</v>
      </c>
      <c r="R20" s="49">
        <f>VLOOKUP($A20,'Occupancy Raw Data'!$B$8:$BE$45,'Occupancy Raw Data'!AY$3,FALSE)</f>
        <v>0.47209648591206999</v>
      </c>
      <c r="S20" s="48">
        <f>VLOOKUP($A20,'Occupancy Raw Data'!$B$8:$BE$45,'Occupancy Raw Data'!BA$3,FALSE)</f>
        <v>-2.9777400721422498</v>
      </c>
      <c r="T20" s="48">
        <f>VLOOKUP($A20,'Occupancy Raw Data'!$B$8:$BE$45,'Occupancy Raw Data'!BB$3,FALSE)</f>
        <v>-0.877948254142357</v>
      </c>
      <c r="U20" s="49">
        <f>VLOOKUP($A20,'Occupancy Raw Data'!$B$8:$BE$45,'Occupancy Raw Data'!BC$3,FALSE)</f>
        <v>-1.8911872249122601</v>
      </c>
      <c r="V20" s="50">
        <f>VLOOKUP($A20,'Occupancy Raw Data'!$B$8:$BE$45,'Occupancy Raw Data'!BE$3,FALSE)</f>
        <v>-0.41635841994256201</v>
      </c>
      <c r="X20" s="51">
        <f>VLOOKUP($A20,'ADR Raw Data'!$B$6:$BE$43,'ADR Raw Data'!AG$1,FALSE)</f>
        <v>139.798895302425</v>
      </c>
      <c r="Y20" s="52">
        <f>VLOOKUP($A20,'ADR Raw Data'!$B$6:$BE$43,'ADR Raw Data'!AH$1,FALSE)</f>
        <v>125.551033561891</v>
      </c>
      <c r="Z20" s="52">
        <f>VLOOKUP($A20,'ADR Raw Data'!$B$6:$BE$43,'ADR Raw Data'!AI$1,FALSE)</f>
        <v>121.151888101881</v>
      </c>
      <c r="AA20" s="52">
        <f>VLOOKUP($A20,'ADR Raw Data'!$B$6:$BE$43,'ADR Raw Data'!AJ$1,FALSE)</f>
        <v>121.64341075120601</v>
      </c>
      <c r="AB20" s="52">
        <f>VLOOKUP($A20,'ADR Raw Data'!$B$6:$BE$43,'ADR Raw Data'!AK$1,FALSE)</f>
        <v>128.97658239105499</v>
      </c>
      <c r="AC20" s="53">
        <f>VLOOKUP($A20,'ADR Raw Data'!$B$6:$BE$43,'ADR Raw Data'!AL$1,FALSE)</f>
        <v>127.80687880702899</v>
      </c>
      <c r="AD20" s="52">
        <f>VLOOKUP($A20,'ADR Raw Data'!$B$6:$BE$43,'ADR Raw Data'!AN$1,FALSE)</f>
        <v>165.06298476719601</v>
      </c>
      <c r="AE20" s="52">
        <f>VLOOKUP($A20,'ADR Raw Data'!$B$6:$BE$43,'ADR Raw Data'!AO$1,FALSE)</f>
        <v>177.594511827204</v>
      </c>
      <c r="AF20" s="53">
        <f>VLOOKUP($A20,'ADR Raw Data'!$B$6:$BE$43,'ADR Raw Data'!AP$1,FALSE)</f>
        <v>171.61448670765901</v>
      </c>
      <c r="AG20" s="54">
        <f>VLOOKUP($A20,'ADR Raw Data'!$B$6:$BE$43,'ADR Raw Data'!AR$1,FALSE)</f>
        <v>144.03204239899699</v>
      </c>
      <c r="AI20" s="47">
        <f>VLOOKUP($A20,'ADR Raw Data'!$B$6:$BE$43,'ADR Raw Data'!AT$1,FALSE)</f>
        <v>-1.0164455676686099</v>
      </c>
      <c r="AJ20" s="48">
        <f>VLOOKUP($A20,'ADR Raw Data'!$B$6:$BE$43,'ADR Raw Data'!AU$1,FALSE)</f>
        <v>-0.62079507781753995</v>
      </c>
      <c r="AK20" s="48">
        <f>VLOOKUP($A20,'ADR Raw Data'!$B$6:$BE$43,'ADR Raw Data'!AV$1,FALSE)</f>
        <v>-3.7528823444630799</v>
      </c>
      <c r="AL20" s="48">
        <f>VLOOKUP($A20,'ADR Raw Data'!$B$6:$BE$43,'ADR Raw Data'!AW$1,FALSE)</f>
        <v>-2.8605336066304101</v>
      </c>
      <c r="AM20" s="48">
        <f>VLOOKUP($A20,'ADR Raw Data'!$B$6:$BE$43,'ADR Raw Data'!AX$1,FALSE)</f>
        <v>-2.3059618552061099</v>
      </c>
      <c r="AN20" s="49">
        <f>VLOOKUP($A20,'ADR Raw Data'!$B$6:$BE$43,'ADR Raw Data'!AY$1,FALSE)</f>
        <v>-2.0817453273038198</v>
      </c>
      <c r="AO20" s="48">
        <f>VLOOKUP($A20,'ADR Raw Data'!$B$6:$BE$43,'ADR Raw Data'!BA$1,FALSE)</f>
        <v>-2.8572266275132501</v>
      </c>
      <c r="AP20" s="48">
        <f>VLOOKUP($A20,'ADR Raw Data'!$B$6:$BE$43,'ADR Raw Data'!BB$1,FALSE)</f>
        <v>0.60186187065796604</v>
      </c>
      <c r="AQ20" s="49">
        <f>VLOOKUP($A20,'ADR Raw Data'!$B$6:$BE$43,'ADR Raw Data'!BC$1,FALSE)</f>
        <v>-0.99570381764118199</v>
      </c>
      <c r="AR20" s="50">
        <f>VLOOKUP($A20,'ADR Raw Data'!$B$6:$BE$43,'ADR Raw Data'!BE$1,FALSE)</f>
        <v>-1.7654041009449499</v>
      </c>
      <c r="AT20" s="51">
        <f>VLOOKUP($A20,'RevPAR Raw Data'!$B$6:$BE$43,'RevPAR Raw Data'!AG$1,FALSE)</f>
        <v>74.234544476327102</v>
      </c>
      <c r="AU20" s="52">
        <f>VLOOKUP($A20,'RevPAR Raw Data'!$B$6:$BE$43,'RevPAR Raw Data'!AH$1,FALSE)</f>
        <v>56.720672035998398</v>
      </c>
      <c r="AV20" s="52">
        <f>VLOOKUP($A20,'RevPAR Raw Data'!$B$6:$BE$43,'RevPAR Raw Data'!AI$1,FALSE)</f>
        <v>55.215206077996598</v>
      </c>
      <c r="AW20" s="52">
        <f>VLOOKUP($A20,'RevPAR Raw Data'!$B$6:$BE$43,'RevPAR Raw Data'!AJ$1,FALSE)</f>
        <v>57.553341919916498</v>
      </c>
      <c r="AX20" s="52">
        <f>VLOOKUP($A20,'RevPAR Raw Data'!$B$6:$BE$43,'RevPAR Raw Data'!AK$1,FALSE)</f>
        <v>66.204165905830095</v>
      </c>
      <c r="AY20" s="53">
        <f>VLOOKUP($A20,'RevPAR Raw Data'!$B$6:$BE$43,'RevPAR Raw Data'!AL$1,FALSE)</f>
        <v>61.985586083213697</v>
      </c>
      <c r="AZ20" s="52">
        <f>VLOOKUP($A20,'RevPAR Raw Data'!$B$6:$BE$43,'RevPAR Raw Data'!AN$1,FALSE)</f>
        <v>112.359947502282</v>
      </c>
      <c r="BA20" s="52">
        <f>VLOOKUP($A20,'RevPAR Raw Data'!$B$6:$BE$43,'RevPAR Raw Data'!AO$1,FALSE)</f>
        <v>132.44307030129099</v>
      </c>
      <c r="BB20" s="53">
        <f>VLOOKUP($A20,'RevPAR Raw Data'!$B$6:$BE$43,'RevPAR Raw Data'!AP$1,FALSE)</f>
        <v>122.401508901786</v>
      </c>
      <c r="BC20" s="54">
        <f>VLOOKUP($A20,'RevPAR Raw Data'!$B$6:$BE$43,'RevPAR Raw Data'!AR$1,FALSE)</f>
        <v>79.247278317091798</v>
      </c>
      <c r="BE20" s="47">
        <f>VLOOKUP($A20,'RevPAR Raw Data'!$B$6:$BE$43,'RevPAR Raw Data'!AT$1,FALSE)</f>
        <v>-1.5299282336336599</v>
      </c>
      <c r="BF20" s="48">
        <f>VLOOKUP($A20,'RevPAR Raw Data'!$B$6:$BE$43,'RevPAR Raw Data'!AU$1,FALSE)</f>
        <v>1.04182757920394</v>
      </c>
      <c r="BG20" s="48">
        <f>VLOOKUP($A20,'RevPAR Raw Data'!$B$6:$BE$43,'RevPAR Raw Data'!AV$1,FALSE)</f>
        <v>-4.1820118186051802</v>
      </c>
      <c r="BH20" s="48">
        <f>VLOOKUP($A20,'RevPAR Raw Data'!$B$6:$BE$43,'RevPAR Raw Data'!AW$1,FALSE)</f>
        <v>-2.1352652289500198</v>
      </c>
      <c r="BI20" s="48">
        <f>VLOOKUP($A20,'RevPAR Raw Data'!$B$6:$BE$43,'RevPAR Raw Data'!AX$1,FALSE)</f>
        <v>-1.29364741447536</v>
      </c>
      <c r="BJ20" s="49">
        <f>VLOOKUP($A20,'RevPAR Raw Data'!$B$6:$BE$43,'RevPAR Raw Data'!AY$1,FALSE)</f>
        <v>-1.6194766879275899</v>
      </c>
      <c r="BK20" s="48">
        <f>VLOOKUP($A20,'RevPAR Raw Data'!$B$6:$BE$43,'RevPAR Raw Data'!BA$1,FALSE)</f>
        <v>-5.7498859174161199</v>
      </c>
      <c r="BL20" s="48">
        <f>VLOOKUP($A20,'RevPAR Raw Data'!$B$6:$BE$43,'RevPAR Raw Data'!BB$1,FALSE)</f>
        <v>-0.28137041927018103</v>
      </c>
      <c r="BM20" s="49">
        <f>VLOOKUP($A20,'RevPAR Raw Data'!$B$6:$BE$43,'RevPAR Raw Data'!BC$1,FALSE)</f>
        <v>-2.8680604191562402</v>
      </c>
      <c r="BN20" s="50">
        <f>VLOOKUP($A20,'RevPAR Raw Data'!$B$6:$BE$43,'RevPAR Raw Data'!BE$1,FALSE)</f>
        <v>-2.1744121122672202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49.048380486171602</v>
      </c>
      <c r="C22" s="48">
        <f>VLOOKUP($A22,'Occupancy Raw Data'!$B$8:$BE$45,'Occupancy Raw Data'!AH$3,FALSE)</f>
        <v>52.914316721602901</v>
      </c>
      <c r="D22" s="48">
        <f>VLOOKUP($A22,'Occupancy Raw Data'!$B$8:$BE$45,'Occupancy Raw Data'!AI$3,FALSE)</f>
        <v>60.538119180525598</v>
      </c>
      <c r="E22" s="48">
        <f>VLOOKUP($A22,'Occupancy Raw Data'!$B$8:$BE$45,'Occupancy Raw Data'!AJ$3,FALSE)</f>
        <v>63.400737734727201</v>
      </c>
      <c r="F22" s="48">
        <f>VLOOKUP($A22,'Occupancy Raw Data'!$B$8:$BE$45,'Occupancy Raw Data'!AK$3,FALSE)</f>
        <v>62.860424976765302</v>
      </c>
      <c r="G22" s="49">
        <f>VLOOKUP($A22,'Occupancy Raw Data'!$B$8:$BE$45,'Occupancy Raw Data'!AL$3,FALSE)</f>
        <v>57.7524270891901</v>
      </c>
      <c r="H22" s="48">
        <f>VLOOKUP($A22,'Occupancy Raw Data'!$B$8:$BE$45,'Occupancy Raw Data'!AN$3,FALSE)</f>
        <v>70.399727510997707</v>
      </c>
      <c r="I22" s="48">
        <f>VLOOKUP($A22,'Occupancy Raw Data'!$B$8:$BE$45,'Occupancy Raw Data'!AO$3,FALSE)</f>
        <v>73.146555207888298</v>
      </c>
      <c r="J22" s="49">
        <f>VLOOKUP($A22,'Occupancy Raw Data'!$B$8:$BE$45,'Occupancy Raw Data'!AP$3,FALSE)</f>
        <v>71.773141359443002</v>
      </c>
      <c r="K22" s="50">
        <f>VLOOKUP($A22,'Occupancy Raw Data'!$B$8:$BE$45,'Occupancy Raw Data'!AR$3,FALSE)</f>
        <v>61.758110897519899</v>
      </c>
      <c r="M22" s="47">
        <f>VLOOKUP($A22,'Occupancy Raw Data'!$B$8:$BE$45,'Occupancy Raw Data'!AT$3,FALSE)</f>
        <v>-1.19558602321917</v>
      </c>
      <c r="N22" s="48">
        <f>VLOOKUP($A22,'Occupancy Raw Data'!$B$8:$BE$45,'Occupancy Raw Data'!AU$3,FALSE)</f>
        <v>0.87916009964422703</v>
      </c>
      <c r="O22" s="48">
        <f>VLOOKUP($A22,'Occupancy Raw Data'!$B$8:$BE$45,'Occupancy Raw Data'!AV$3,FALSE)</f>
        <v>2.3960696440696099</v>
      </c>
      <c r="P22" s="48">
        <f>VLOOKUP($A22,'Occupancy Raw Data'!$B$8:$BE$45,'Occupancy Raw Data'!AW$3,FALSE)</f>
        <v>3.44619510374122</v>
      </c>
      <c r="Q22" s="48">
        <f>VLOOKUP($A22,'Occupancy Raw Data'!$B$8:$BE$45,'Occupancy Raw Data'!AX$3,FALSE)</f>
        <v>2.57331650003472</v>
      </c>
      <c r="R22" s="49">
        <f>VLOOKUP($A22,'Occupancy Raw Data'!$B$8:$BE$45,'Occupancy Raw Data'!AY$3,FALSE)</f>
        <v>1.7523778548425999</v>
      </c>
      <c r="S22" s="48">
        <f>VLOOKUP($A22,'Occupancy Raw Data'!$B$8:$BE$45,'Occupancy Raw Data'!BA$3,FALSE)</f>
        <v>1.5447064344563499</v>
      </c>
      <c r="T22" s="48">
        <f>VLOOKUP($A22,'Occupancy Raw Data'!$B$8:$BE$45,'Occupancy Raw Data'!BB$3,FALSE)</f>
        <v>0.65523639489096197</v>
      </c>
      <c r="U22" s="49">
        <f>VLOOKUP($A22,'Occupancy Raw Data'!$B$8:$BE$45,'Occupancy Raw Data'!BC$3,FALSE)</f>
        <v>1.0895057026350099</v>
      </c>
      <c r="V22" s="50">
        <f>VLOOKUP($A22,'Occupancy Raw Data'!$B$8:$BE$45,'Occupancy Raw Data'!BE$3,FALSE)</f>
        <v>1.53049577310686</v>
      </c>
      <c r="X22" s="51">
        <f>VLOOKUP($A22,'ADR Raw Data'!$B$6:$BE$43,'ADR Raw Data'!AG$1,FALSE)</f>
        <v>113.493132510268</v>
      </c>
      <c r="Y22" s="52">
        <f>VLOOKUP($A22,'ADR Raw Data'!$B$6:$BE$43,'ADR Raw Data'!AH$1,FALSE)</f>
        <v>112.09934936289</v>
      </c>
      <c r="Z22" s="52">
        <f>VLOOKUP($A22,'ADR Raw Data'!$B$6:$BE$43,'ADR Raw Data'!AI$1,FALSE)</f>
        <v>115.696139675032</v>
      </c>
      <c r="AA22" s="52">
        <f>VLOOKUP($A22,'ADR Raw Data'!$B$6:$BE$43,'ADR Raw Data'!AJ$1,FALSE)</f>
        <v>118.659602024929</v>
      </c>
      <c r="AB22" s="52">
        <f>VLOOKUP($A22,'ADR Raw Data'!$B$6:$BE$43,'ADR Raw Data'!AK$1,FALSE)</f>
        <v>123.857171862803</v>
      </c>
      <c r="AC22" s="53">
        <f>VLOOKUP($A22,'ADR Raw Data'!$B$6:$BE$43,'ADR Raw Data'!AL$1,FALSE)</f>
        <v>117.09009431680199</v>
      </c>
      <c r="AD22" s="52">
        <f>VLOOKUP($A22,'ADR Raw Data'!$B$6:$BE$43,'ADR Raw Data'!AN$1,FALSE)</f>
        <v>155.336901881995</v>
      </c>
      <c r="AE22" s="52">
        <f>VLOOKUP($A22,'ADR Raw Data'!$B$6:$BE$43,'ADR Raw Data'!AO$1,FALSE)</f>
        <v>158.03525843902599</v>
      </c>
      <c r="AF22" s="53">
        <f>VLOOKUP($A22,'ADR Raw Data'!$B$6:$BE$43,'ADR Raw Data'!AP$1,FALSE)</f>
        <v>156.71189734081901</v>
      </c>
      <c r="AG22" s="54">
        <f>VLOOKUP($A22,'ADR Raw Data'!$B$6:$BE$43,'ADR Raw Data'!AR$1,FALSE)</f>
        <v>130.245635317949</v>
      </c>
      <c r="AH22" s="65"/>
      <c r="AI22" s="47">
        <f>VLOOKUP($A22,'ADR Raw Data'!$B$6:$BE$43,'ADR Raw Data'!AT$1,FALSE)</f>
        <v>1.3182852236770199</v>
      </c>
      <c r="AJ22" s="48">
        <f>VLOOKUP($A22,'ADR Raw Data'!$B$6:$BE$43,'ADR Raw Data'!AU$1,FALSE)</f>
        <v>2.9924965189064001</v>
      </c>
      <c r="AK22" s="48">
        <f>VLOOKUP($A22,'ADR Raw Data'!$B$6:$BE$43,'ADR Raw Data'!AV$1,FALSE)</f>
        <v>4.7489296551966298</v>
      </c>
      <c r="AL22" s="48">
        <f>VLOOKUP($A22,'ADR Raw Data'!$B$6:$BE$43,'ADR Raw Data'!AW$1,FALSE)</f>
        <v>6.8882157705160703</v>
      </c>
      <c r="AM22" s="48">
        <f>VLOOKUP($A22,'ADR Raw Data'!$B$6:$BE$43,'ADR Raw Data'!AX$1,FALSE)</f>
        <v>5.18321649069118</v>
      </c>
      <c r="AN22" s="49">
        <f>VLOOKUP($A22,'ADR Raw Data'!$B$6:$BE$43,'ADR Raw Data'!AY$1,FALSE)</f>
        <v>4.4273116421715697</v>
      </c>
      <c r="AO22" s="48">
        <f>VLOOKUP($A22,'ADR Raw Data'!$B$6:$BE$43,'ADR Raw Data'!BA$1,FALSE)</f>
        <v>6.7233453694835399</v>
      </c>
      <c r="AP22" s="48">
        <f>VLOOKUP($A22,'ADR Raw Data'!$B$6:$BE$43,'ADR Raw Data'!BB$1,FALSE)</f>
        <v>6.4147491849997698</v>
      </c>
      <c r="AQ22" s="49">
        <f>VLOOKUP($A22,'ADR Raw Data'!$B$6:$BE$43,'ADR Raw Data'!BC$1,FALSE)</f>
        <v>6.5598316775119798</v>
      </c>
      <c r="AR22" s="50">
        <f>VLOOKUP($A22,'ADR Raw Data'!$B$6:$BE$43,'ADR Raw Data'!BE$1,FALSE)</f>
        <v>5.2246788321820796</v>
      </c>
      <c r="AT22" s="51">
        <f>VLOOKUP($A22,'RevPAR Raw Data'!$B$6:$BE$43,'RevPAR Raw Data'!AG$1,FALSE)</f>
        <v>55.666543459311498</v>
      </c>
      <c r="AU22" s="52">
        <f>VLOOKUP($A22,'RevPAR Raw Data'!$B$6:$BE$43,'RevPAR Raw Data'!AH$1,FALSE)</f>
        <v>59.316604764736098</v>
      </c>
      <c r="AV22" s="52">
        <f>VLOOKUP($A22,'RevPAR Raw Data'!$B$6:$BE$43,'RevPAR Raw Data'!AI$1,FALSE)</f>
        <v>70.0402669237385</v>
      </c>
      <c r="AW22" s="52">
        <f>VLOOKUP($A22,'RevPAR Raw Data'!$B$6:$BE$43,'RevPAR Raw Data'!AJ$1,FALSE)</f>
        <v>75.231063076896405</v>
      </c>
      <c r="AX22" s="52">
        <f>VLOOKUP($A22,'RevPAR Raw Data'!$B$6:$BE$43,'RevPAR Raw Data'!AK$1,FALSE)</f>
        <v>77.857144597160996</v>
      </c>
      <c r="AY22" s="53">
        <f>VLOOKUP($A22,'RevPAR Raw Data'!$B$6:$BE$43,'RevPAR Raw Data'!AL$1,FALSE)</f>
        <v>67.622371348975506</v>
      </c>
      <c r="AZ22" s="52">
        <f>VLOOKUP($A22,'RevPAR Raw Data'!$B$6:$BE$43,'RevPAR Raw Data'!AN$1,FALSE)</f>
        <v>109.35675564895099</v>
      </c>
      <c r="BA22" s="52">
        <f>VLOOKUP($A22,'RevPAR Raw Data'!$B$6:$BE$43,'RevPAR Raw Data'!AO$1,FALSE)</f>
        <v>115.597347562031</v>
      </c>
      <c r="BB22" s="53">
        <f>VLOOKUP($A22,'RevPAR Raw Data'!$B$6:$BE$43,'RevPAR Raw Data'!AP$1,FALSE)</f>
        <v>112.477051605491</v>
      </c>
      <c r="BC22" s="54">
        <f>VLOOKUP($A22,'RevPAR Raw Data'!$B$6:$BE$43,'RevPAR Raw Data'!AR$1,FALSE)</f>
        <v>80.437243898838602</v>
      </c>
      <c r="BE22" s="47">
        <f>VLOOKUP($A22,'RevPAR Raw Data'!$B$6:$BE$43,'RevPAR Raw Data'!AT$1,FALSE)</f>
        <v>0.106937966577397</v>
      </c>
      <c r="BF22" s="48">
        <f>VLOOKUP($A22,'RevPAR Raw Data'!$B$6:$BE$43,'RevPAR Raw Data'!AU$1,FALSE)</f>
        <v>3.8979654539281001</v>
      </c>
      <c r="BG22" s="48">
        <f>VLOOKUP($A22,'RevPAR Raw Data'!$B$6:$BE$43,'RevPAR Raw Data'!AV$1,FALSE)</f>
        <v>7.2587869611526301</v>
      </c>
      <c r="BH22" s="48">
        <f>VLOOKUP($A22,'RevPAR Raw Data'!$B$6:$BE$43,'RevPAR Raw Data'!AW$1,FALSE)</f>
        <v>10.5717922288759</v>
      </c>
      <c r="BI22" s="48">
        <f>VLOOKUP($A22,'RevPAR Raw Data'!$B$6:$BE$43,'RevPAR Raw Data'!AX$1,FALSE)</f>
        <v>7.8899135559133802</v>
      </c>
      <c r="BJ22" s="49">
        <f>VLOOKUP($A22,'RevPAR Raw Data'!$B$6:$BE$43,'RevPAR Raw Data'!AY$1,FALSE)</f>
        <v>6.2572727257964598</v>
      </c>
      <c r="BK22" s="48">
        <f>VLOOKUP($A22,'RevPAR Raw Data'!$B$6:$BE$43,'RevPAR Raw Data'!BA$1,FALSE)</f>
        <v>8.3719077524730299</v>
      </c>
      <c r="BL22" s="48">
        <f>VLOOKUP($A22,'RevPAR Raw Data'!$B$6:$BE$43,'RevPAR Raw Data'!BB$1,FALSE)</f>
        <v>7.1120173511918301</v>
      </c>
      <c r="BM22" s="49">
        <f>VLOOKUP($A22,'RevPAR Raw Data'!$B$6:$BE$43,'RevPAR Raw Data'!BC$1,FALSE)</f>
        <v>7.7208071203567501</v>
      </c>
      <c r="BN22" s="50">
        <f>VLOOKUP($A22,'RevPAR Raw Data'!$B$6:$BE$43,'RevPAR Raw Data'!BE$1,FALSE)</f>
        <v>6.8351380939739004</v>
      </c>
    </row>
    <row r="23" spans="1:66" x14ac:dyDescent="0.45">
      <c r="A23" s="63" t="s">
        <v>70</v>
      </c>
      <c r="B23" s="47">
        <f>VLOOKUP($A23,'Occupancy Raw Data'!$B$8:$BE$45,'Occupancy Raw Data'!AG$3,FALSE)</f>
        <v>48.601256841678399</v>
      </c>
      <c r="C23" s="48">
        <f>VLOOKUP($A23,'Occupancy Raw Data'!$B$8:$BE$45,'Occupancy Raw Data'!AH$3,FALSE)</f>
        <v>51.078197851206099</v>
      </c>
      <c r="D23" s="48">
        <f>VLOOKUP($A23,'Occupancy Raw Data'!$B$8:$BE$45,'Occupancy Raw Data'!AI$3,FALSE)</f>
        <v>57.686752483275797</v>
      </c>
      <c r="E23" s="48">
        <f>VLOOKUP($A23,'Occupancy Raw Data'!$B$8:$BE$45,'Occupancy Raw Data'!AJ$3,FALSE)</f>
        <v>60.542519764848898</v>
      </c>
      <c r="F23" s="48">
        <f>VLOOKUP($A23,'Occupancy Raw Data'!$B$8:$BE$45,'Occupancy Raw Data'!AK$3,FALSE)</f>
        <v>60.400618285019199</v>
      </c>
      <c r="G23" s="49">
        <f>VLOOKUP($A23,'Occupancy Raw Data'!$B$8:$BE$45,'Occupancy Raw Data'!AL$3,FALSE)</f>
        <v>55.661869045205698</v>
      </c>
      <c r="H23" s="48">
        <f>VLOOKUP($A23,'Occupancy Raw Data'!$B$8:$BE$45,'Occupancy Raw Data'!AN$3,FALSE)</f>
        <v>68.096239610784494</v>
      </c>
      <c r="I23" s="48">
        <f>VLOOKUP($A23,'Occupancy Raw Data'!$B$8:$BE$45,'Occupancy Raw Data'!AO$3,FALSE)</f>
        <v>71.306760591931805</v>
      </c>
      <c r="J23" s="49">
        <f>VLOOKUP($A23,'Occupancy Raw Data'!$B$8:$BE$45,'Occupancy Raw Data'!AP$3,FALSE)</f>
        <v>69.701500101358107</v>
      </c>
      <c r="K23" s="50">
        <f>VLOOKUP($A23,'Occupancy Raw Data'!$B$8:$BE$45,'Occupancy Raw Data'!AR$3,FALSE)</f>
        <v>59.6731922041064</v>
      </c>
      <c r="M23" s="47">
        <f>VLOOKUP($A23,'Occupancy Raw Data'!$B$8:$BE$45,'Occupancy Raw Data'!AT$3,FALSE)</f>
        <v>-0.40088497900971398</v>
      </c>
      <c r="N23" s="48">
        <f>VLOOKUP($A23,'Occupancy Raw Data'!$B$8:$BE$45,'Occupancy Raw Data'!AU$3,FALSE)</f>
        <v>0.32486093048730502</v>
      </c>
      <c r="O23" s="48">
        <f>VLOOKUP($A23,'Occupancy Raw Data'!$B$8:$BE$45,'Occupancy Raw Data'!AV$3,FALSE)</f>
        <v>7.0720527289118207E-2</v>
      </c>
      <c r="P23" s="48">
        <f>VLOOKUP($A23,'Occupancy Raw Data'!$B$8:$BE$45,'Occupancy Raw Data'!AW$3,FALSE)</f>
        <v>1.6945180692041399</v>
      </c>
      <c r="Q23" s="48">
        <f>VLOOKUP($A23,'Occupancy Raw Data'!$B$8:$BE$45,'Occupancy Raw Data'!AX$3,FALSE)</f>
        <v>0.86988993580526996</v>
      </c>
      <c r="R23" s="49">
        <f>VLOOKUP($A23,'Occupancy Raw Data'!$B$8:$BE$45,'Occupancy Raw Data'!AY$3,FALSE)</f>
        <v>0.55765440216427797</v>
      </c>
      <c r="S23" s="48">
        <f>VLOOKUP($A23,'Occupancy Raw Data'!$B$8:$BE$45,'Occupancy Raw Data'!BA$3,FALSE)</f>
        <v>-0.50569999294744195</v>
      </c>
      <c r="T23" s="48">
        <f>VLOOKUP($A23,'Occupancy Raw Data'!$B$8:$BE$45,'Occupancy Raw Data'!BB$3,FALSE)</f>
        <v>-1.2979999139809799</v>
      </c>
      <c r="U23" s="49">
        <f>VLOOKUP($A23,'Occupancy Raw Data'!$B$8:$BE$45,'Occupancy Raw Data'!BC$3,FALSE)</f>
        <v>-0.91255612986232404</v>
      </c>
      <c r="V23" s="50">
        <f>VLOOKUP($A23,'Occupancy Raw Data'!$B$8:$BE$45,'Occupancy Raw Data'!BE$3,FALSE)</f>
        <v>6.49740937846882E-2</v>
      </c>
      <c r="X23" s="51">
        <f>VLOOKUP($A23,'ADR Raw Data'!$B$6:$BE$43,'ADR Raw Data'!AG$1,FALSE)</f>
        <v>117.34985505735099</v>
      </c>
      <c r="Y23" s="52">
        <f>VLOOKUP($A23,'ADR Raw Data'!$B$6:$BE$43,'ADR Raw Data'!AH$1,FALSE)</f>
        <v>112.155161602381</v>
      </c>
      <c r="Z23" s="52">
        <f>VLOOKUP($A23,'ADR Raw Data'!$B$6:$BE$43,'ADR Raw Data'!AI$1,FALSE)</f>
        <v>112.910410928817</v>
      </c>
      <c r="AA23" s="52">
        <f>VLOOKUP($A23,'ADR Raw Data'!$B$6:$BE$43,'ADR Raw Data'!AJ$1,FALSE)</f>
        <v>116.766902165951</v>
      </c>
      <c r="AB23" s="52">
        <f>VLOOKUP($A23,'ADR Raw Data'!$B$6:$BE$43,'ADR Raw Data'!AK$1,FALSE)</f>
        <v>121.84807585006099</v>
      </c>
      <c r="AC23" s="53">
        <f>VLOOKUP($A23,'ADR Raw Data'!$B$6:$BE$43,'ADR Raw Data'!AL$1,FALSE)</f>
        <v>116.325703984266</v>
      </c>
      <c r="AD23" s="52">
        <f>VLOOKUP($A23,'ADR Raw Data'!$B$6:$BE$43,'ADR Raw Data'!AN$1,FALSE)</f>
        <v>146.553307161329</v>
      </c>
      <c r="AE23" s="52">
        <f>VLOOKUP($A23,'ADR Raw Data'!$B$6:$BE$43,'ADR Raw Data'!AO$1,FALSE)</f>
        <v>151.08401041203899</v>
      </c>
      <c r="AF23" s="53">
        <f>VLOOKUP($A23,'ADR Raw Data'!$B$6:$BE$43,'ADR Raw Data'!AP$1,FALSE)</f>
        <v>148.87083097029799</v>
      </c>
      <c r="AG23" s="54">
        <f>VLOOKUP($A23,'ADR Raw Data'!$B$6:$BE$43,'ADR Raw Data'!AR$1,FALSE)</f>
        <v>127.18697824029699</v>
      </c>
      <c r="AH23" s="65"/>
      <c r="AI23" s="47">
        <f>VLOOKUP($A23,'ADR Raw Data'!$B$6:$BE$43,'ADR Raw Data'!AT$1,FALSE)</f>
        <v>1.92510013346688</v>
      </c>
      <c r="AJ23" s="48">
        <f>VLOOKUP($A23,'ADR Raw Data'!$B$6:$BE$43,'ADR Raw Data'!AU$1,FALSE)</f>
        <v>3.3613622660881299</v>
      </c>
      <c r="AK23" s="48">
        <f>VLOOKUP($A23,'ADR Raw Data'!$B$6:$BE$43,'ADR Raw Data'!AV$1,FALSE)</f>
        <v>4.0346593070686199</v>
      </c>
      <c r="AL23" s="48">
        <f>VLOOKUP($A23,'ADR Raw Data'!$B$6:$BE$43,'ADR Raw Data'!AW$1,FALSE)</f>
        <v>7.1251866460652602</v>
      </c>
      <c r="AM23" s="48">
        <f>VLOOKUP($A23,'ADR Raw Data'!$B$6:$BE$43,'ADR Raw Data'!AX$1,FALSE)</f>
        <v>4.1205580379567097</v>
      </c>
      <c r="AN23" s="49">
        <f>VLOOKUP($A23,'ADR Raw Data'!$B$6:$BE$43,'ADR Raw Data'!AY$1,FALSE)</f>
        <v>4.2074433294481999</v>
      </c>
      <c r="AO23" s="48">
        <f>VLOOKUP($A23,'ADR Raw Data'!$B$6:$BE$43,'ADR Raw Data'!BA$1,FALSE)</f>
        <v>2.8438284983042501</v>
      </c>
      <c r="AP23" s="48">
        <f>VLOOKUP($A23,'ADR Raw Data'!$B$6:$BE$43,'ADR Raw Data'!BB$1,FALSE)</f>
        <v>4.2640114558453002</v>
      </c>
      <c r="AQ23" s="49">
        <f>VLOOKUP($A23,'ADR Raw Data'!$B$6:$BE$43,'ADR Raw Data'!BC$1,FALSE)</f>
        <v>3.5727490228463399</v>
      </c>
      <c r="AR23" s="50">
        <f>VLOOKUP($A23,'ADR Raw Data'!$B$6:$BE$43,'ADR Raw Data'!BE$1,FALSE)</f>
        <v>3.87242302259834</v>
      </c>
      <c r="AT23" s="51">
        <f>VLOOKUP($A23,'RevPAR Raw Data'!$B$6:$BE$43,'RevPAR Raw Data'!AG$1,FALSE)</f>
        <v>57.033504459760699</v>
      </c>
      <c r="AU23" s="52">
        <f>VLOOKUP($A23,'RevPAR Raw Data'!$B$6:$BE$43,'RevPAR Raw Data'!AH$1,FALSE)</f>
        <v>57.286835343604203</v>
      </c>
      <c r="AV23" s="52">
        <f>VLOOKUP($A23,'RevPAR Raw Data'!$B$6:$BE$43,'RevPAR Raw Data'!AI$1,FALSE)</f>
        <v>65.134349280356702</v>
      </c>
      <c r="AW23" s="52">
        <f>VLOOKUP($A23,'RevPAR Raw Data'!$B$6:$BE$43,'RevPAR Raw Data'!AJ$1,FALSE)</f>
        <v>70.693624822623093</v>
      </c>
      <c r="AX23" s="52">
        <f>VLOOKUP($A23,'RevPAR Raw Data'!$B$6:$BE$43,'RevPAR Raw Data'!AK$1,FALSE)</f>
        <v>73.5969911818366</v>
      </c>
      <c r="AY23" s="53">
        <f>VLOOKUP($A23,'RevPAR Raw Data'!$B$6:$BE$43,'RevPAR Raw Data'!AL$1,FALSE)</f>
        <v>64.749061017636294</v>
      </c>
      <c r="AZ23" s="52">
        <f>VLOOKUP($A23,'RevPAR Raw Data'!$B$6:$BE$43,'RevPAR Raw Data'!AN$1,FALSE)</f>
        <v>99.797291202108198</v>
      </c>
      <c r="BA23" s="52">
        <f>VLOOKUP($A23,'RevPAR Raw Data'!$B$6:$BE$43,'RevPAR Raw Data'!AO$1,FALSE)</f>
        <v>107.73311359720201</v>
      </c>
      <c r="BB23" s="53">
        <f>VLOOKUP($A23,'RevPAR Raw Data'!$B$6:$BE$43,'RevPAR Raw Data'!AP$1,FALSE)</f>
        <v>103.765202399655</v>
      </c>
      <c r="BC23" s="54">
        <f>VLOOKUP($A23,'RevPAR Raw Data'!$B$6:$BE$43,'RevPAR Raw Data'!AR$1,FALSE)</f>
        <v>75.896529983927394</v>
      </c>
      <c r="BE23" s="47">
        <f>VLOOKUP($A23,'RevPAR Raw Data'!$B$6:$BE$43,'RevPAR Raw Data'!AT$1,FALSE)</f>
        <v>1.5164977171912</v>
      </c>
      <c r="BF23" s="48">
        <f>VLOOKUP($A23,'RevPAR Raw Data'!$B$6:$BE$43,'RevPAR Raw Data'!AU$1,FALSE)</f>
        <v>3.6971429493100998</v>
      </c>
      <c r="BG23" s="48">
        <f>VLOOKUP($A23,'RevPAR Raw Data'!$B$6:$BE$43,'RevPAR Raw Data'!AV$1,FALSE)</f>
        <v>4.1082331666940197</v>
      </c>
      <c r="BH23" s="48">
        <f>VLOOKUP($A23,'RevPAR Raw Data'!$B$6:$BE$43,'RevPAR Raw Data'!AW$1,FALSE)</f>
        <v>8.9404422904515002</v>
      </c>
      <c r="BI23" s="48">
        <f>VLOOKUP($A23,'RevPAR Raw Data'!$B$6:$BE$43,'RevPAR Raw Data'!AX$1,FALSE)</f>
        <v>5.0262922934331797</v>
      </c>
      <c r="BJ23" s="49">
        <f>VLOOKUP($A23,'RevPAR Raw Data'!$B$6:$BE$43,'RevPAR Raw Data'!AY$1,FALSE)</f>
        <v>4.78856072455772</v>
      </c>
      <c r="BK23" s="48">
        <f>VLOOKUP($A23,'RevPAR Raw Data'!$B$6:$BE$43,'RevPAR Raw Data'!BA$1,FALSE)</f>
        <v>2.3237472648414501</v>
      </c>
      <c r="BL23" s="48">
        <f>VLOOKUP($A23,'RevPAR Raw Data'!$B$6:$BE$43,'RevPAR Raw Data'!BB$1,FALSE)</f>
        <v>2.9106646768353102</v>
      </c>
      <c r="BM23" s="49">
        <f>VLOOKUP($A23,'RevPAR Raw Data'!$B$6:$BE$43,'RevPAR Raw Data'!BC$1,FALSE)</f>
        <v>2.6275895527714401</v>
      </c>
      <c r="BN23" s="50">
        <f>VLOOKUP($A23,'RevPAR Raw Data'!$B$6:$BE$43,'RevPAR Raw Data'!BE$1,FALSE)</f>
        <v>3.93991318814947</v>
      </c>
    </row>
    <row r="24" spans="1:66" x14ac:dyDescent="0.45">
      <c r="A24" s="63" t="s">
        <v>52</v>
      </c>
      <c r="B24" s="47">
        <f>VLOOKUP($A24,'Occupancy Raw Data'!$B$8:$BE$45,'Occupancy Raw Data'!AG$3,FALSE)</f>
        <v>43.558888980466399</v>
      </c>
      <c r="C24" s="48">
        <f>VLOOKUP($A24,'Occupancy Raw Data'!$B$8:$BE$45,'Occupancy Raw Data'!AH$3,FALSE)</f>
        <v>51.207450754141497</v>
      </c>
      <c r="D24" s="48">
        <f>VLOOKUP($A24,'Occupancy Raw Data'!$B$8:$BE$45,'Occupancy Raw Data'!AI$3,FALSE)</f>
        <v>63.6528476057034</v>
      </c>
      <c r="E24" s="48">
        <f>VLOOKUP($A24,'Occupancy Raw Data'!$B$8:$BE$45,'Occupancy Raw Data'!AJ$3,FALSE)</f>
        <v>66.578752163520903</v>
      </c>
      <c r="F24" s="48">
        <f>VLOOKUP($A24,'Occupancy Raw Data'!$B$8:$BE$45,'Occupancy Raw Data'!AK$3,FALSE)</f>
        <v>64.139124701227999</v>
      </c>
      <c r="G24" s="49">
        <f>VLOOKUP($A24,'Occupancy Raw Data'!$B$8:$BE$45,'Occupancy Raw Data'!AL$3,FALSE)</f>
        <v>57.827412841012098</v>
      </c>
      <c r="H24" s="48">
        <f>VLOOKUP($A24,'Occupancy Raw Data'!$B$8:$BE$45,'Occupancy Raw Data'!AN$3,FALSE)</f>
        <v>70.490179897672803</v>
      </c>
      <c r="I24" s="48">
        <f>VLOOKUP($A24,'Occupancy Raw Data'!$B$8:$BE$45,'Occupancy Raw Data'!AO$3,FALSE)</f>
        <v>70.977058920613899</v>
      </c>
      <c r="J24" s="49">
        <f>VLOOKUP($A24,'Occupancy Raw Data'!$B$8:$BE$45,'Occupancy Raw Data'!AP$3,FALSE)</f>
        <v>70.733619409143401</v>
      </c>
      <c r="K24" s="50">
        <f>VLOOKUP($A24,'Occupancy Raw Data'!$B$8:$BE$45,'Occupancy Raw Data'!AR$3,FALSE)</f>
        <v>61.511642972403102</v>
      </c>
      <c r="M24" s="47">
        <f>VLOOKUP($A24,'Occupancy Raw Data'!$B$8:$BE$45,'Occupancy Raw Data'!AT$3,FALSE)</f>
        <v>-5.4519047593335301</v>
      </c>
      <c r="N24" s="48">
        <f>VLOOKUP($A24,'Occupancy Raw Data'!$B$8:$BE$45,'Occupancy Raw Data'!AU$3,FALSE)</f>
        <v>-3.0882240692981502</v>
      </c>
      <c r="O24" s="48">
        <f>VLOOKUP($A24,'Occupancy Raw Data'!$B$8:$BE$45,'Occupancy Raw Data'!AV$3,FALSE)</f>
        <v>0.246099009520416</v>
      </c>
      <c r="P24" s="48">
        <f>VLOOKUP($A24,'Occupancy Raw Data'!$B$8:$BE$45,'Occupancy Raw Data'!AW$3,FALSE)</f>
        <v>0.81128622739588996</v>
      </c>
      <c r="Q24" s="48">
        <f>VLOOKUP($A24,'Occupancy Raw Data'!$B$8:$BE$45,'Occupancy Raw Data'!AX$3,FALSE)</f>
        <v>0.90850132183479504</v>
      </c>
      <c r="R24" s="49">
        <f>VLOOKUP($A24,'Occupancy Raw Data'!$B$8:$BE$45,'Occupancy Raw Data'!AY$3,FALSE)</f>
        <v>-0.98420924921701003</v>
      </c>
      <c r="S24" s="48">
        <f>VLOOKUP($A24,'Occupancy Raw Data'!$B$8:$BE$45,'Occupancy Raw Data'!BA$3,FALSE)</f>
        <v>-2.4030985241951899</v>
      </c>
      <c r="T24" s="48">
        <f>VLOOKUP($A24,'Occupancy Raw Data'!$B$8:$BE$45,'Occupancy Raw Data'!BB$3,FALSE)</f>
        <v>-2.8560284765408199</v>
      </c>
      <c r="U24" s="49">
        <f>VLOOKUP($A24,'Occupancy Raw Data'!$B$8:$BE$45,'Occupancy Raw Data'!BC$3,FALSE)</f>
        <v>-2.6308696145147001</v>
      </c>
      <c r="V24" s="50">
        <f>VLOOKUP($A24,'Occupancy Raw Data'!$B$8:$BE$45,'Occupancy Raw Data'!BE$3,FALSE)</f>
        <v>-1.53651316359167</v>
      </c>
      <c r="X24" s="51">
        <f>VLOOKUP($A24,'ADR Raw Data'!$B$6:$BE$43,'ADR Raw Data'!AG$1,FALSE)</f>
        <v>106.565456953642</v>
      </c>
      <c r="Y24" s="52">
        <f>VLOOKUP($A24,'ADR Raw Data'!$B$6:$BE$43,'ADR Raw Data'!AH$1,FALSE)</f>
        <v>109.870672782874</v>
      </c>
      <c r="Z24" s="52">
        <f>VLOOKUP($A24,'ADR Raw Data'!$B$6:$BE$43,'ADR Raw Data'!AI$1,FALSE)</f>
        <v>122.65656998575599</v>
      </c>
      <c r="AA24" s="52">
        <f>VLOOKUP($A24,'ADR Raw Data'!$B$6:$BE$43,'ADR Raw Data'!AJ$1,FALSE)</f>
        <v>127.025261203268</v>
      </c>
      <c r="AB24" s="52">
        <f>VLOOKUP($A24,'ADR Raw Data'!$B$6:$BE$43,'ADR Raw Data'!AK$1,FALSE)</f>
        <v>129.68524029812301</v>
      </c>
      <c r="AC24" s="53">
        <f>VLOOKUP($A24,'ADR Raw Data'!$B$6:$BE$43,'ADR Raw Data'!AL$1,FALSE)</f>
        <v>120.533115361591</v>
      </c>
      <c r="AD24" s="52">
        <f>VLOOKUP($A24,'ADR Raw Data'!$B$6:$BE$43,'ADR Raw Data'!AN$1,FALSE)</f>
        <v>151.856911730273</v>
      </c>
      <c r="AE24" s="52">
        <f>VLOOKUP($A24,'ADR Raw Data'!$B$6:$BE$43,'ADR Raw Data'!AO$1,FALSE)</f>
        <v>149.03394023950699</v>
      </c>
      <c r="AF24" s="53">
        <f>VLOOKUP($A24,'ADR Raw Data'!$B$6:$BE$43,'ADR Raw Data'!AP$1,FALSE)</f>
        <v>150.440568161931</v>
      </c>
      <c r="AG24" s="54">
        <f>VLOOKUP($A24,'ADR Raw Data'!$B$6:$BE$43,'ADR Raw Data'!AR$1,FALSE)</f>
        <v>130.350507046568</v>
      </c>
      <c r="AH24" s="65"/>
      <c r="AI24" s="47">
        <f>VLOOKUP($A24,'ADR Raw Data'!$B$6:$BE$43,'ADR Raw Data'!AT$1,FALSE)</f>
        <v>2.04182034795878</v>
      </c>
      <c r="AJ24" s="48">
        <f>VLOOKUP($A24,'ADR Raw Data'!$B$6:$BE$43,'ADR Raw Data'!AU$1,FALSE)</f>
        <v>3.1317534343967801</v>
      </c>
      <c r="AK24" s="48">
        <f>VLOOKUP($A24,'ADR Raw Data'!$B$6:$BE$43,'ADR Raw Data'!AV$1,FALSE)</f>
        <v>2.32163277362993</v>
      </c>
      <c r="AL24" s="48">
        <f>VLOOKUP($A24,'ADR Raw Data'!$B$6:$BE$43,'ADR Raw Data'!AW$1,FALSE)</f>
        <v>3.1579955459739901</v>
      </c>
      <c r="AM24" s="48">
        <f>VLOOKUP($A24,'ADR Raw Data'!$B$6:$BE$43,'ADR Raw Data'!AX$1,FALSE)</f>
        <v>4.2753447459472804</v>
      </c>
      <c r="AN24" s="49">
        <f>VLOOKUP($A24,'ADR Raw Data'!$B$6:$BE$43,'ADR Raw Data'!AY$1,FALSE)</f>
        <v>3.2491207822642401</v>
      </c>
      <c r="AO24" s="48">
        <f>VLOOKUP($A24,'ADR Raw Data'!$B$6:$BE$43,'ADR Raw Data'!BA$1,FALSE)</f>
        <v>8.6752187397287202</v>
      </c>
      <c r="AP24" s="48">
        <f>VLOOKUP($A24,'ADR Raw Data'!$B$6:$BE$43,'ADR Raw Data'!BB$1,FALSE)</f>
        <v>8.6531077240218899</v>
      </c>
      <c r="AQ24" s="49">
        <f>VLOOKUP($A24,'ADR Raw Data'!$B$6:$BE$43,'ADR Raw Data'!BC$1,FALSE)</f>
        <v>8.6665732962540591</v>
      </c>
      <c r="AR24" s="50">
        <f>VLOOKUP($A24,'ADR Raw Data'!$B$6:$BE$43,'ADR Raw Data'!BE$1,FALSE)</f>
        <v>5.1633631268000002</v>
      </c>
      <c r="AT24" s="51">
        <f>VLOOKUP($A24,'RevPAR Raw Data'!$B$6:$BE$43,'RevPAR Raw Data'!AG$1,FALSE)</f>
        <v>46.418729085963903</v>
      </c>
      <c r="AU24" s="52">
        <f>VLOOKUP($A24,'RevPAR Raw Data'!$B$6:$BE$43,'RevPAR Raw Data'!AH$1,FALSE)</f>
        <v>56.261970658534501</v>
      </c>
      <c r="AV24" s="52">
        <f>VLOOKUP($A24,'RevPAR Raw Data'!$B$6:$BE$43,'RevPAR Raw Data'!AI$1,FALSE)</f>
        <v>78.074399571416706</v>
      </c>
      <c r="AW24" s="52">
        <f>VLOOKUP($A24,'RevPAR Raw Data'!$B$6:$BE$43,'RevPAR Raw Data'!AJ$1,FALSE)</f>
        <v>84.571833841588997</v>
      </c>
      <c r="AX24" s="52">
        <f>VLOOKUP($A24,'RevPAR Raw Data'!$B$6:$BE$43,'RevPAR Raw Data'!AK$1,FALSE)</f>
        <v>83.178977993900901</v>
      </c>
      <c r="AY24" s="53">
        <f>VLOOKUP($A24,'RevPAR Raw Data'!$B$6:$BE$43,'RevPAR Raw Data'!AL$1,FALSE)</f>
        <v>69.701182230281006</v>
      </c>
      <c r="AZ24" s="52">
        <f>VLOOKUP($A24,'RevPAR Raw Data'!$B$6:$BE$43,'RevPAR Raw Data'!AN$1,FALSE)</f>
        <v>107.04421026572</v>
      </c>
      <c r="BA24" s="52">
        <f>VLOOKUP($A24,'RevPAR Raw Data'!$B$6:$BE$43,'RevPAR Raw Data'!AO$1,FALSE)</f>
        <v>105.779907575507</v>
      </c>
      <c r="BB24" s="53">
        <f>VLOOKUP($A24,'RevPAR Raw Data'!$B$6:$BE$43,'RevPAR Raw Data'!AP$1,FALSE)</f>
        <v>106.41205892061301</v>
      </c>
      <c r="BC24" s="54">
        <f>VLOOKUP($A24,'RevPAR Raw Data'!$B$6:$BE$43,'RevPAR Raw Data'!AR$1,FALSE)</f>
        <v>80.180738507202506</v>
      </c>
      <c r="BE24" s="47">
        <f>VLOOKUP($A24,'RevPAR Raw Data'!$B$6:$BE$43,'RevPAR Raw Data'!AT$1,FALSE)</f>
        <v>-3.5214025121021502</v>
      </c>
      <c r="BF24" s="48">
        <f>VLOOKUP($A24,'RevPAR Raw Data'!$B$6:$BE$43,'RevPAR Raw Data'!AU$1,FALSE)</f>
        <v>-5.31861982534736E-2</v>
      </c>
      <c r="BG24" s="48">
        <f>VLOOKUP($A24,'RevPAR Raw Data'!$B$6:$BE$43,'RevPAR Raw Data'!AV$1,FALSE)</f>
        <v>2.5734452984109502</v>
      </c>
      <c r="BH24" s="48">
        <f>VLOOKUP($A24,'RevPAR Raw Data'!$B$6:$BE$43,'RevPAR Raw Data'!AW$1,FALSE)</f>
        <v>3.9949021562961402</v>
      </c>
      <c r="BI24" s="48">
        <f>VLOOKUP($A24,'RevPAR Raw Data'!$B$6:$BE$43,'RevPAR Raw Data'!AX$1,FALSE)</f>
        <v>5.2226876313119996</v>
      </c>
      <c r="BJ24" s="49">
        <f>VLOOKUP($A24,'RevPAR Raw Data'!$B$6:$BE$43,'RevPAR Raw Data'!AY$1,FALSE)</f>
        <v>2.2329333857899498</v>
      </c>
      <c r="BK24" s="48">
        <f>VLOOKUP($A24,'RevPAR Raw Data'!$B$6:$BE$43,'RevPAR Raw Data'!BA$1,FALSE)</f>
        <v>6.0636461620283999</v>
      </c>
      <c r="BL24" s="48">
        <f>VLOOKUP($A24,'RevPAR Raw Data'!$B$6:$BE$43,'RevPAR Raw Data'!BB$1,FALSE)</f>
        <v>5.5499440267772497</v>
      </c>
      <c r="BM24" s="49">
        <f>VLOOKUP($A24,'RevPAR Raw Data'!$B$6:$BE$43,'RevPAR Raw Data'!BC$1,FALSE)</f>
        <v>5.80769743826857</v>
      </c>
      <c r="BN24" s="50">
        <f>VLOOKUP($A24,'RevPAR Raw Data'!$B$6:$BE$43,'RevPAR Raw Data'!BE$1,FALSE)</f>
        <v>3.5475142090810099</v>
      </c>
    </row>
    <row r="25" spans="1:66" x14ac:dyDescent="0.45">
      <c r="A25" s="63" t="s">
        <v>51</v>
      </c>
      <c r="B25" s="47">
        <f>VLOOKUP($A25,'Occupancy Raw Data'!$B$8:$BE$45,'Occupancy Raw Data'!AG$3,FALSE)</f>
        <v>44.276416539050501</v>
      </c>
      <c r="C25" s="48">
        <f>VLOOKUP($A25,'Occupancy Raw Data'!$B$8:$BE$45,'Occupancy Raw Data'!AH$3,FALSE)</f>
        <v>49.4879402756508</v>
      </c>
      <c r="D25" s="48">
        <f>VLOOKUP($A25,'Occupancy Raw Data'!$B$8:$BE$45,'Occupancy Raw Data'!AI$3,FALSE)</f>
        <v>57.881891271056602</v>
      </c>
      <c r="E25" s="48">
        <f>VLOOKUP($A25,'Occupancy Raw Data'!$B$8:$BE$45,'Occupancy Raw Data'!AJ$3,FALSE)</f>
        <v>61.490237366003001</v>
      </c>
      <c r="F25" s="48">
        <f>VLOOKUP($A25,'Occupancy Raw Data'!$B$8:$BE$45,'Occupancy Raw Data'!AK$3,FALSE)</f>
        <v>60.504402756508398</v>
      </c>
      <c r="G25" s="49">
        <f>VLOOKUP($A25,'Occupancy Raw Data'!$B$8:$BE$45,'Occupancy Raw Data'!AL$3,FALSE)</f>
        <v>54.7281776416539</v>
      </c>
      <c r="H25" s="48">
        <f>VLOOKUP($A25,'Occupancy Raw Data'!$B$8:$BE$45,'Occupancy Raw Data'!AN$3,FALSE)</f>
        <v>69.678407350689099</v>
      </c>
      <c r="I25" s="48">
        <f>VLOOKUP($A25,'Occupancy Raw Data'!$B$8:$BE$45,'Occupancy Raw Data'!AO$3,FALSE)</f>
        <v>69.649693721286297</v>
      </c>
      <c r="J25" s="49">
        <f>VLOOKUP($A25,'Occupancy Raw Data'!$B$8:$BE$45,'Occupancy Raw Data'!AP$3,FALSE)</f>
        <v>69.664050535987698</v>
      </c>
      <c r="K25" s="50">
        <f>VLOOKUP($A25,'Occupancy Raw Data'!$B$8:$BE$45,'Occupancy Raw Data'!AR$3,FALSE)</f>
        <v>58.995569897177802</v>
      </c>
      <c r="M25" s="47">
        <f>VLOOKUP($A25,'Occupancy Raw Data'!$B$8:$BE$45,'Occupancy Raw Data'!AT$3,FALSE)</f>
        <v>-7.1550189230425101</v>
      </c>
      <c r="N25" s="48">
        <f>VLOOKUP($A25,'Occupancy Raw Data'!$B$8:$BE$45,'Occupancy Raw Data'!AU$3,FALSE)</f>
        <v>-5.1221725256980299</v>
      </c>
      <c r="O25" s="48">
        <f>VLOOKUP($A25,'Occupancy Raw Data'!$B$8:$BE$45,'Occupancy Raw Data'!AV$3,FALSE)</f>
        <v>0.42040949490034202</v>
      </c>
      <c r="P25" s="48">
        <f>VLOOKUP($A25,'Occupancy Raw Data'!$B$8:$BE$45,'Occupancy Raw Data'!AW$3,FALSE)</f>
        <v>3.0980086225291501</v>
      </c>
      <c r="Q25" s="48">
        <f>VLOOKUP($A25,'Occupancy Raw Data'!$B$8:$BE$45,'Occupancy Raw Data'!AX$3,FALSE)</f>
        <v>0.58616822339021302</v>
      </c>
      <c r="R25" s="49">
        <f>VLOOKUP($A25,'Occupancy Raw Data'!$B$8:$BE$45,'Occupancy Raw Data'!AY$3,FALSE)</f>
        <v>-1.31317113415757</v>
      </c>
      <c r="S25" s="48">
        <f>VLOOKUP($A25,'Occupancy Raw Data'!$B$8:$BE$45,'Occupancy Raw Data'!BA$3,FALSE)</f>
        <v>3.9474779442629999</v>
      </c>
      <c r="T25" s="48">
        <f>VLOOKUP($A25,'Occupancy Raw Data'!$B$8:$BE$45,'Occupancy Raw Data'!BB$3,FALSE)</f>
        <v>3.3534442110796898</v>
      </c>
      <c r="U25" s="49">
        <f>VLOOKUP($A25,'Occupancy Raw Data'!$B$8:$BE$45,'Occupancy Raw Data'!BC$3,FALSE)</f>
        <v>3.6496711679747702</v>
      </c>
      <c r="V25" s="50">
        <f>VLOOKUP($A25,'Occupancy Raw Data'!$B$8:$BE$45,'Occupancy Raw Data'!BE$3,FALSE)</f>
        <v>0.30720543716668602</v>
      </c>
      <c r="X25" s="51">
        <f>VLOOKUP($A25,'ADR Raw Data'!$B$6:$BE$43,'ADR Raw Data'!AG$1,FALSE)</f>
        <v>101.823139861651</v>
      </c>
      <c r="Y25" s="52">
        <f>VLOOKUP($A25,'ADR Raw Data'!$B$6:$BE$43,'ADR Raw Data'!AH$1,FALSE)</f>
        <v>114.502601295812</v>
      </c>
      <c r="Z25" s="52">
        <f>VLOOKUP($A25,'ADR Raw Data'!$B$6:$BE$43,'ADR Raw Data'!AI$1,FALSE)</f>
        <v>125.054279454319</v>
      </c>
      <c r="AA25" s="52">
        <f>VLOOKUP($A25,'ADR Raw Data'!$B$6:$BE$43,'ADR Raw Data'!AJ$1,FALSE)</f>
        <v>125.467341427348</v>
      </c>
      <c r="AB25" s="52">
        <f>VLOOKUP($A25,'ADR Raw Data'!$B$6:$BE$43,'ADR Raw Data'!AK$1,FALSE)</f>
        <v>123.615224234754</v>
      </c>
      <c r="AC25" s="53">
        <f>VLOOKUP($A25,'ADR Raw Data'!$B$6:$BE$43,'ADR Raw Data'!AL$1,FALSE)</f>
        <v>119.161730500174</v>
      </c>
      <c r="AD25" s="52">
        <f>VLOOKUP($A25,'ADR Raw Data'!$B$6:$BE$43,'ADR Raw Data'!AN$1,FALSE)</f>
        <v>179.40991964285701</v>
      </c>
      <c r="AE25" s="52">
        <f>VLOOKUP($A25,'ADR Raw Data'!$B$6:$BE$43,'ADR Raw Data'!AO$1,FALSE)</f>
        <v>180.46759653703401</v>
      </c>
      <c r="AF25" s="53">
        <f>VLOOKUP($A25,'ADR Raw Data'!$B$6:$BE$43,'ADR Raw Data'!AP$1,FALSE)</f>
        <v>179.938649103524</v>
      </c>
      <c r="AG25" s="54">
        <f>VLOOKUP($A25,'ADR Raw Data'!$B$6:$BE$43,'ADR Raw Data'!AR$1,FALSE)</f>
        <v>139.666739054858</v>
      </c>
      <c r="AI25" s="47">
        <f>VLOOKUP($A25,'ADR Raw Data'!$B$6:$BE$43,'ADR Raw Data'!AT$1,FALSE)</f>
        <v>-9.1624633895771801</v>
      </c>
      <c r="AJ25" s="48">
        <f>VLOOKUP($A25,'ADR Raw Data'!$B$6:$BE$43,'ADR Raw Data'!AU$1,FALSE)</f>
        <v>-4.1719718391833904</v>
      </c>
      <c r="AK25" s="48">
        <f>VLOOKUP($A25,'ADR Raw Data'!$B$6:$BE$43,'ADR Raw Data'!AV$1,FALSE)</f>
        <v>5.0575420959665598</v>
      </c>
      <c r="AL25" s="48">
        <f>VLOOKUP($A25,'ADR Raw Data'!$B$6:$BE$43,'ADR Raw Data'!AW$1,FALSE)</f>
        <v>10.7277584475467</v>
      </c>
      <c r="AM25" s="48">
        <f>VLOOKUP($A25,'ADR Raw Data'!$B$6:$BE$43,'ADR Raw Data'!AX$1,FALSE)</f>
        <v>7.3115354558994001</v>
      </c>
      <c r="AN25" s="49">
        <f>VLOOKUP($A25,'ADR Raw Data'!$B$6:$BE$43,'ADR Raw Data'!AY$1,FALSE)</f>
        <v>2.84838020771693</v>
      </c>
      <c r="AO25" s="48">
        <f>VLOOKUP($A25,'ADR Raw Data'!$B$6:$BE$43,'ADR Raw Data'!BA$1,FALSE)</f>
        <v>19.351395145743901</v>
      </c>
      <c r="AP25" s="48">
        <f>VLOOKUP($A25,'ADR Raw Data'!$B$6:$BE$43,'ADR Raw Data'!BB$1,FALSE)</f>
        <v>21.0598116309936</v>
      </c>
      <c r="AQ25" s="49">
        <f>VLOOKUP($A25,'ADR Raw Data'!$B$6:$BE$43,'ADR Raw Data'!BC$1,FALSE)</f>
        <v>20.203303023853898</v>
      </c>
      <c r="AR25" s="50">
        <f>VLOOKUP($A25,'ADR Raw Data'!$B$6:$BE$43,'ADR Raw Data'!BE$1,FALSE)</f>
        <v>10.053258996045701</v>
      </c>
      <c r="AT25" s="51">
        <f>VLOOKUP($A25,'RevPAR Raw Data'!$B$6:$BE$43,'RevPAR Raw Data'!AG$1,FALSE)</f>
        <v>45.083637538284798</v>
      </c>
      <c r="AU25" s="52">
        <f>VLOOKUP($A25,'RevPAR Raw Data'!$B$6:$BE$43,'RevPAR Raw Data'!AH$1,FALSE)</f>
        <v>56.664978943338397</v>
      </c>
      <c r="AV25" s="52">
        <f>VLOOKUP($A25,'RevPAR Raw Data'!$B$6:$BE$43,'RevPAR Raw Data'!AI$1,FALSE)</f>
        <v>72.3837820635528</v>
      </c>
      <c r="AW25" s="52">
        <f>VLOOKUP($A25,'RevPAR Raw Data'!$B$6:$BE$43,'RevPAR Raw Data'!AJ$1,FALSE)</f>
        <v>77.150166060489994</v>
      </c>
      <c r="AX25" s="52">
        <f>VLOOKUP($A25,'RevPAR Raw Data'!$B$6:$BE$43,'RevPAR Raw Data'!AK$1,FALSE)</f>
        <v>74.792653139356801</v>
      </c>
      <c r="AY25" s="53">
        <f>VLOOKUP($A25,'RevPAR Raw Data'!$B$6:$BE$43,'RevPAR Raw Data'!AL$1,FALSE)</f>
        <v>65.215043549004506</v>
      </c>
      <c r="AZ25" s="52">
        <f>VLOOKUP($A25,'RevPAR Raw Data'!$B$6:$BE$43,'RevPAR Raw Data'!AN$1,FALSE)</f>
        <v>125.009974636294</v>
      </c>
      <c r="BA25" s="52">
        <f>VLOOKUP($A25,'RevPAR Raw Data'!$B$6:$BE$43,'RevPAR Raw Data'!AO$1,FALSE)</f>
        <v>125.695128254211</v>
      </c>
      <c r="BB25" s="53">
        <f>VLOOKUP($A25,'RevPAR Raw Data'!$B$6:$BE$43,'RevPAR Raw Data'!AP$1,FALSE)</f>
        <v>125.352551445252</v>
      </c>
      <c r="BC25" s="54">
        <f>VLOOKUP($A25,'RevPAR Raw Data'!$B$6:$BE$43,'RevPAR Raw Data'!AR$1,FALSE)</f>
        <v>82.397188662218298</v>
      </c>
      <c r="BE25" s="47">
        <f>VLOOKUP($A25,'RevPAR Raw Data'!$B$6:$BE$43,'RevPAR Raw Data'!AT$1,FALSE)</f>
        <v>-15.6619063232786</v>
      </c>
      <c r="BF25" s="48">
        <f>VLOOKUP($A25,'RevPAR Raw Data'!$B$6:$BE$43,'RevPAR Raw Data'!AU$1,FALSE)</f>
        <v>-9.0804487695549092</v>
      </c>
      <c r="BG25" s="48">
        <f>VLOOKUP($A25,'RevPAR Raw Data'!$B$6:$BE$43,'RevPAR Raw Data'!AV$1,FALSE)</f>
        <v>5.49921397804692</v>
      </c>
      <c r="BH25" s="48">
        <f>VLOOKUP($A25,'RevPAR Raw Data'!$B$6:$BE$43,'RevPAR Raw Data'!AW$1,FALSE)</f>
        <v>14.1581139517849</v>
      </c>
      <c r="BI25" s="48">
        <f>VLOOKUP($A25,'RevPAR Raw Data'!$B$6:$BE$43,'RevPAR Raw Data'!AX$1,FALSE)</f>
        <v>7.9405615767739999</v>
      </c>
      <c r="BJ25" s="49">
        <f>VLOOKUP($A25,'RevPAR Raw Data'!$B$6:$BE$43,'RevPAR Raw Data'!AY$1,FALSE)</f>
        <v>1.49780496688056</v>
      </c>
      <c r="BK25" s="48">
        <f>VLOOKUP($A25,'RevPAR Raw Data'!$B$6:$BE$43,'RevPAR Raw Data'!BA$1,FALSE)</f>
        <v>24.0627651452923</v>
      </c>
      <c r="BL25" s="48">
        <f>VLOOKUP($A25,'RevPAR Raw Data'!$B$6:$BE$43,'RevPAR Raw Data'!BB$1,FALSE)</f>
        <v>25.119484876077198</v>
      </c>
      <c r="BM25" s="49">
        <f>VLOOKUP($A25,'RevPAR Raw Data'!$B$6:$BE$43,'RevPAR Raw Data'!BC$1,FALSE)</f>
        <v>24.590328317268799</v>
      </c>
      <c r="BN25" s="50">
        <f>VLOOKUP($A25,'RevPAR Raw Data'!$B$6:$BE$43,'RevPAR Raw Data'!BE$1,FALSE)</f>
        <v>10.3913485914607</v>
      </c>
    </row>
    <row r="26" spans="1:66" x14ac:dyDescent="0.45">
      <c r="A26" s="63" t="s">
        <v>50</v>
      </c>
      <c r="B26" s="47">
        <f>VLOOKUP($A26,'Occupancy Raw Data'!$B$8:$BE$45,'Occupancy Raw Data'!AG$3,FALSE)</f>
        <v>49.325494485461597</v>
      </c>
      <c r="C26" s="48">
        <f>VLOOKUP($A26,'Occupancy Raw Data'!$B$8:$BE$45,'Occupancy Raw Data'!AH$3,FALSE)</f>
        <v>53.491021784705097</v>
      </c>
      <c r="D26" s="48">
        <f>VLOOKUP($A26,'Occupancy Raw Data'!$B$8:$BE$45,'Occupancy Raw Data'!AI$3,FALSE)</f>
        <v>60.0346336128326</v>
      </c>
      <c r="E26" s="48">
        <f>VLOOKUP($A26,'Occupancy Raw Data'!$B$8:$BE$45,'Occupancy Raw Data'!AJ$3,FALSE)</f>
        <v>63.338497994896002</v>
      </c>
      <c r="F26" s="48">
        <f>VLOOKUP($A26,'Occupancy Raw Data'!$B$8:$BE$45,'Occupancy Raw Data'!AK$3,FALSE)</f>
        <v>62.846336128326598</v>
      </c>
      <c r="G26" s="49">
        <f>VLOOKUP($A26,'Occupancy Raw Data'!$B$8:$BE$45,'Occupancy Raw Data'!AL$3,FALSE)</f>
        <v>57.8074300922381</v>
      </c>
      <c r="H26" s="48">
        <f>VLOOKUP($A26,'Occupancy Raw Data'!$B$8:$BE$45,'Occupancy Raw Data'!AN$3,FALSE)</f>
        <v>70.397375136711602</v>
      </c>
      <c r="I26" s="48">
        <f>VLOOKUP($A26,'Occupancy Raw Data'!$B$8:$BE$45,'Occupancy Raw Data'!AO$3,FALSE)</f>
        <v>74.990885891359795</v>
      </c>
      <c r="J26" s="49">
        <f>VLOOKUP($A26,'Occupancy Raw Data'!$B$8:$BE$45,'Occupancy Raw Data'!AP$3,FALSE)</f>
        <v>72.694130514035706</v>
      </c>
      <c r="K26" s="50">
        <f>VLOOKUP($A26,'Occupancy Raw Data'!$B$8:$BE$45,'Occupancy Raw Data'!AR$3,FALSE)</f>
        <v>62.0608838311502</v>
      </c>
      <c r="M26" s="47">
        <f>VLOOKUP($A26,'Occupancy Raw Data'!$B$8:$BE$45,'Occupancy Raw Data'!AT$3,FALSE)</f>
        <v>-3.5920864500925198</v>
      </c>
      <c r="N26" s="48">
        <f>VLOOKUP($A26,'Occupancy Raw Data'!$B$8:$BE$45,'Occupancy Raw Data'!AU$3,FALSE)</f>
        <v>1.03549954609755</v>
      </c>
      <c r="O26" s="48">
        <f>VLOOKUP($A26,'Occupancy Raw Data'!$B$8:$BE$45,'Occupancy Raw Data'!AV$3,FALSE)</f>
        <v>2.8219571437930999</v>
      </c>
      <c r="P26" s="48">
        <f>VLOOKUP($A26,'Occupancy Raw Data'!$B$8:$BE$45,'Occupancy Raw Data'!AW$3,FALSE)</f>
        <v>1.01830847704608</v>
      </c>
      <c r="Q26" s="48">
        <f>VLOOKUP($A26,'Occupancy Raw Data'!$B$8:$BE$45,'Occupancy Raw Data'!AX$3,FALSE)</f>
        <v>0.891866695124232</v>
      </c>
      <c r="R26" s="49">
        <f>VLOOKUP($A26,'Occupancy Raw Data'!$B$8:$BE$45,'Occupancy Raw Data'!AY$3,FALSE)</f>
        <v>0.54028898995514396</v>
      </c>
      <c r="S26" s="48">
        <f>VLOOKUP($A26,'Occupancy Raw Data'!$B$8:$BE$45,'Occupancy Raw Data'!BA$3,FALSE)</f>
        <v>-1.1299893785466799</v>
      </c>
      <c r="T26" s="48">
        <f>VLOOKUP($A26,'Occupancy Raw Data'!$B$8:$BE$45,'Occupancy Raw Data'!BB$3,FALSE)</f>
        <v>-1.62845850984417</v>
      </c>
      <c r="U26" s="49">
        <f>VLOOKUP($A26,'Occupancy Raw Data'!$B$8:$BE$45,'Occupancy Raw Data'!BC$3,FALSE)</f>
        <v>-1.38772764350991</v>
      </c>
      <c r="V26" s="50">
        <f>VLOOKUP($A26,'Occupancy Raw Data'!$B$8:$BE$45,'Occupancy Raw Data'!BE$3,FALSE)</f>
        <v>-0.11311704777676899</v>
      </c>
      <c r="X26" s="51">
        <f>VLOOKUP($A26,'ADR Raw Data'!$B$6:$BE$43,'ADR Raw Data'!AG$1,FALSE)</f>
        <v>105.14033077704801</v>
      </c>
      <c r="Y26" s="52">
        <f>VLOOKUP($A26,'ADR Raw Data'!$B$6:$BE$43,'ADR Raw Data'!AH$1,FALSE)</f>
        <v>104.753787168782</v>
      </c>
      <c r="Z26" s="52">
        <f>VLOOKUP($A26,'ADR Raw Data'!$B$6:$BE$43,'ADR Raw Data'!AI$1,FALSE)</f>
        <v>107.788525884317</v>
      </c>
      <c r="AA26" s="52">
        <f>VLOOKUP($A26,'ADR Raw Data'!$B$6:$BE$43,'ADR Raw Data'!AJ$1,FALSE)</f>
        <v>108.51703647744399</v>
      </c>
      <c r="AB26" s="52">
        <f>VLOOKUP($A26,'ADR Raw Data'!$B$6:$BE$43,'ADR Raw Data'!AK$1,FALSE)</f>
        <v>116.87509897759401</v>
      </c>
      <c r="AC26" s="53">
        <f>VLOOKUP($A26,'ADR Raw Data'!$B$6:$BE$43,'ADR Raw Data'!AL$1,FALSE)</f>
        <v>108.910472691725</v>
      </c>
      <c r="AD26" s="52">
        <f>VLOOKUP($A26,'ADR Raw Data'!$B$6:$BE$43,'ADR Raw Data'!AN$1,FALSE)</f>
        <v>144.675839590885</v>
      </c>
      <c r="AE26" s="52">
        <f>VLOOKUP($A26,'ADR Raw Data'!$B$6:$BE$43,'ADR Raw Data'!AO$1,FALSE)</f>
        <v>147.74617343218199</v>
      </c>
      <c r="AF26" s="53">
        <f>VLOOKUP($A26,'ADR Raw Data'!$B$6:$BE$43,'ADR Raw Data'!AP$1,FALSE)</f>
        <v>146.259509779338</v>
      </c>
      <c r="AG26" s="54">
        <f>VLOOKUP($A26,'ADR Raw Data'!$B$6:$BE$43,'ADR Raw Data'!AR$1,FALSE)</f>
        <v>121.410301485397</v>
      </c>
      <c r="AI26" s="47">
        <f>VLOOKUP($A26,'ADR Raw Data'!$B$6:$BE$43,'ADR Raw Data'!AT$1,FALSE)</f>
        <v>10.1252848631968</v>
      </c>
      <c r="AJ26" s="48">
        <f>VLOOKUP($A26,'ADR Raw Data'!$B$6:$BE$43,'ADR Raw Data'!AU$1,FALSE)</f>
        <v>12.732012006181</v>
      </c>
      <c r="AK26" s="48">
        <f>VLOOKUP($A26,'ADR Raw Data'!$B$6:$BE$43,'ADR Raw Data'!AV$1,FALSE)</f>
        <v>15.4007503474917</v>
      </c>
      <c r="AL26" s="48">
        <f>VLOOKUP($A26,'ADR Raw Data'!$B$6:$BE$43,'ADR Raw Data'!AW$1,FALSE)</f>
        <v>14.0605814898268</v>
      </c>
      <c r="AM26" s="48">
        <f>VLOOKUP($A26,'ADR Raw Data'!$B$6:$BE$43,'ADR Raw Data'!AX$1,FALSE)</f>
        <v>15.624025175523</v>
      </c>
      <c r="AN26" s="49">
        <f>VLOOKUP($A26,'ADR Raw Data'!$B$6:$BE$43,'ADR Raw Data'!AY$1,FALSE)</f>
        <v>13.7733392303505</v>
      </c>
      <c r="AO26" s="48">
        <f>VLOOKUP($A26,'ADR Raw Data'!$B$6:$BE$43,'ADR Raw Data'!BA$1,FALSE)</f>
        <v>12.1840839737272</v>
      </c>
      <c r="AP26" s="48">
        <f>VLOOKUP($A26,'ADR Raw Data'!$B$6:$BE$43,'ADR Raw Data'!BB$1,FALSE)</f>
        <v>9.20622396809393</v>
      </c>
      <c r="AQ26" s="49">
        <f>VLOOKUP($A26,'ADR Raw Data'!$B$6:$BE$43,'ADR Raw Data'!BC$1,FALSE)</f>
        <v>10.6058371749071</v>
      </c>
      <c r="AR26" s="50">
        <f>VLOOKUP($A26,'ADR Raw Data'!$B$6:$BE$43,'ADR Raw Data'!BE$1,FALSE)</f>
        <v>12.310719256412501</v>
      </c>
      <c r="AT26" s="51">
        <f>VLOOKUP($A26,'RevPAR Raw Data'!$B$6:$BE$43,'RevPAR Raw Data'!AG$1,FALSE)</f>
        <v>51.860988059429403</v>
      </c>
      <c r="AU26" s="52">
        <f>VLOOKUP($A26,'RevPAR Raw Data'!$B$6:$BE$43,'RevPAR Raw Data'!AH$1,FALSE)</f>
        <v>56.033871114756998</v>
      </c>
      <c r="AV26" s="52">
        <f>VLOOKUP($A26,'RevPAR Raw Data'!$B$6:$BE$43,'RevPAR Raw Data'!AI$1,FALSE)</f>
        <v>64.710446591323304</v>
      </c>
      <c r="AW26" s="52">
        <f>VLOOKUP($A26,'RevPAR Raw Data'!$B$6:$BE$43,'RevPAR Raw Data'!AJ$1,FALSE)</f>
        <v>68.733060973386799</v>
      </c>
      <c r="AX26" s="52">
        <f>VLOOKUP($A26,'RevPAR Raw Data'!$B$6:$BE$43,'RevPAR Raw Data'!AK$1,FALSE)</f>
        <v>73.451717553773193</v>
      </c>
      <c r="AY26" s="53">
        <f>VLOOKUP($A26,'RevPAR Raw Data'!$B$6:$BE$43,'RevPAR Raw Data'!AL$1,FALSE)</f>
        <v>62.958345364395299</v>
      </c>
      <c r="AZ26" s="52">
        <f>VLOOKUP($A26,'RevPAR Raw Data'!$B$6:$BE$43,'RevPAR Raw Data'!AN$1,FALSE)</f>
        <v>101.847993528982</v>
      </c>
      <c r="BA26" s="52">
        <f>VLOOKUP($A26,'RevPAR Raw Data'!$B$6:$BE$43,'RevPAR Raw Data'!AO$1,FALSE)</f>
        <v>110.79616432737799</v>
      </c>
      <c r="BB26" s="53">
        <f>VLOOKUP($A26,'RevPAR Raw Data'!$B$6:$BE$43,'RevPAR Raw Data'!AP$1,FALSE)</f>
        <v>106.32207892818001</v>
      </c>
      <c r="BC26" s="54">
        <f>VLOOKUP($A26,'RevPAR Raw Data'!$B$6:$BE$43,'RevPAR Raw Data'!AR$1,FALSE)</f>
        <v>75.348306163901896</v>
      </c>
      <c r="BE26" s="47">
        <f>VLOOKUP($A26,'RevPAR Raw Data'!$B$6:$BE$43,'RevPAR Raw Data'!AT$1,FALSE)</f>
        <v>6.1694894275001904</v>
      </c>
      <c r="BF26" s="48">
        <f>VLOOKUP($A26,'RevPAR Raw Data'!$B$6:$BE$43,'RevPAR Raw Data'!AU$1,FALSE)</f>
        <v>13.899351478811599</v>
      </c>
      <c r="BG26" s="48">
        <f>VLOOKUP($A26,'RevPAR Raw Data'!$B$6:$BE$43,'RevPAR Raw Data'!AV$1,FALSE)</f>
        <v>18.657310065913599</v>
      </c>
      <c r="BH26" s="48">
        <f>VLOOKUP($A26,'RevPAR Raw Data'!$B$6:$BE$43,'RevPAR Raw Data'!AW$1,FALSE)</f>
        <v>15.2220700601057</v>
      </c>
      <c r="BI26" s="48">
        <f>VLOOKUP($A26,'RevPAR Raw Data'!$B$6:$BE$43,'RevPAR Raw Data'!AX$1,FALSE)</f>
        <v>16.655237347625601</v>
      </c>
      <c r="BJ26" s="49">
        <f>VLOOKUP($A26,'RevPAR Raw Data'!$B$6:$BE$43,'RevPAR Raw Data'!AY$1,FALSE)</f>
        <v>14.388044055716399</v>
      </c>
      <c r="BK26" s="48">
        <f>VLOOKUP($A26,'RevPAR Raw Data'!$B$6:$BE$43,'RevPAR Raw Data'!BA$1,FALSE)</f>
        <v>10.916415740404201</v>
      </c>
      <c r="BL26" s="48">
        <f>VLOOKUP($A26,'RevPAR Raw Data'!$B$6:$BE$43,'RevPAR Raw Data'!BB$1,FALSE)</f>
        <v>7.4278459206060203</v>
      </c>
      <c r="BM26" s="49">
        <f>VLOOKUP($A26,'RevPAR Raw Data'!$B$6:$BE$43,'RevPAR Raw Data'!BC$1,FALSE)</f>
        <v>9.07092939709535</v>
      </c>
      <c r="BN26" s="50">
        <f>VLOOKUP($A26,'RevPAR Raw Data'!$B$6:$BE$43,'RevPAR Raw Data'!BE$1,FALSE)</f>
        <v>12.183676686452801</v>
      </c>
    </row>
    <row r="27" spans="1:66" x14ac:dyDescent="0.45">
      <c r="A27" s="63" t="s">
        <v>47</v>
      </c>
      <c r="B27" s="47">
        <f>VLOOKUP($A27,'Occupancy Raw Data'!$B$8:$BE$45,'Occupancy Raw Data'!AG$3,FALSE)</f>
        <v>51.653978611564199</v>
      </c>
      <c r="C27" s="48">
        <f>VLOOKUP($A27,'Occupancy Raw Data'!$B$8:$BE$45,'Occupancy Raw Data'!AH$3,FALSE)</f>
        <v>59.384629327532998</v>
      </c>
      <c r="D27" s="48">
        <f>VLOOKUP($A27,'Occupancy Raw Data'!$B$8:$BE$45,'Occupancy Raw Data'!AI$3,FALSE)</f>
        <v>67.640928040601693</v>
      </c>
      <c r="E27" s="48">
        <f>VLOOKUP($A27,'Occupancy Raw Data'!$B$8:$BE$45,'Occupancy Raw Data'!AJ$3,FALSE)</f>
        <v>69.748051477252105</v>
      </c>
      <c r="F27" s="48">
        <f>VLOOKUP($A27,'Occupancy Raw Data'!$B$8:$BE$45,'Occupancy Raw Data'!AK$3,FALSE)</f>
        <v>68.311582381729195</v>
      </c>
      <c r="G27" s="49">
        <f>VLOOKUP($A27,'Occupancy Raw Data'!$B$8:$BE$45,'Occupancy Raw Data'!AL$3,FALSE)</f>
        <v>63.347833967736001</v>
      </c>
      <c r="H27" s="48">
        <f>VLOOKUP($A27,'Occupancy Raw Data'!$B$8:$BE$45,'Occupancy Raw Data'!AN$3,FALSE)</f>
        <v>76.477252129780595</v>
      </c>
      <c r="I27" s="48">
        <f>VLOOKUP($A27,'Occupancy Raw Data'!$B$8:$BE$45,'Occupancy Raw Data'!AO$3,FALSE)</f>
        <v>80.261011419249499</v>
      </c>
      <c r="J27" s="49">
        <f>VLOOKUP($A27,'Occupancy Raw Data'!$B$8:$BE$45,'Occupancy Raw Data'!AP$3,FALSE)</f>
        <v>78.369131774515097</v>
      </c>
      <c r="K27" s="50">
        <f>VLOOKUP($A27,'Occupancy Raw Data'!$B$8:$BE$45,'Occupancy Raw Data'!AR$3,FALSE)</f>
        <v>67.639633341101501</v>
      </c>
      <c r="M27" s="47">
        <f>VLOOKUP($A27,'Occupancy Raw Data'!$B$8:$BE$45,'Occupancy Raw Data'!AT$3,FALSE)</f>
        <v>4.9853848761072204</v>
      </c>
      <c r="N27" s="48">
        <f>VLOOKUP($A27,'Occupancy Raw Data'!$B$8:$BE$45,'Occupancy Raw Data'!AU$3,FALSE)</f>
        <v>7.8271892083113999</v>
      </c>
      <c r="O27" s="48">
        <f>VLOOKUP($A27,'Occupancy Raw Data'!$B$8:$BE$45,'Occupancy Raw Data'!AV$3,FALSE)</f>
        <v>10.1323381997383</v>
      </c>
      <c r="P27" s="48">
        <f>VLOOKUP($A27,'Occupancy Raw Data'!$B$8:$BE$45,'Occupancy Raw Data'!AW$3,FALSE)</f>
        <v>12.8860414404084</v>
      </c>
      <c r="Q27" s="48">
        <f>VLOOKUP($A27,'Occupancy Raw Data'!$B$8:$BE$45,'Occupancy Raw Data'!AX$3,FALSE)</f>
        <v>13.8105176590306</v>
      </c>
      <c r="R27" s="49">
        <f>VLOOKUP($A27,'Occupancy Raw Data'!$B$8:$BE$45,'Occupancy Raw Data'!AY$3,FALSE)</f>
        <v>10.166619195122699</v>
      </c>
      <c r="S27" s="48">
        <f>VLOOKUP($A27,'Occupancy Raw Data'!$B$8:$BE$45,'Occupancy Raw Data'!BA$3,FALSE)</f>
        <v>12.3342087671833</v>
      </c>
      <c r="T27" s="48">
        <f>VLOOKUP($A27,'Occupancy Raw Data'!$B$8:$BE$45,'Occupancy Raw Data'!BB$3,FALSE)</f>
        <v>12.151820837519301</v>
      </c>
      <c r="U27" s="49">
        <f>VLOOKUP($A27,'Occupancy Raw Data'!$B$8:$BE$45,'Occupancy Raw Data'!BC$3,FALSE)</f>
        <v>12.2407392756158</v>
      </c>
      <c r="V27" s="50">
        <f>VLOOKUP($A27,'Occupancy Raw Data'!$B$8:$BE$45,'Occupancy Raw Data'!BE$3,FALSE)</f>
        <v>10.8332792139011</v>
      </c>
      <c r="X27" s="51">
        <f>VLOOKUP($A27,'ADR Raw Data'!$B$6:$BE$43,'ADR Raw Data'!AG$1,FALSE)</f>
        <v>92.609505219756102</v>
      </c>
      <c r="Y27" s="52">
        <f>VLOOKUP($A27,'ADR Raw Data'!$B$6:$BE$43,'ADR Raw Data'!AH$1,FALSE)</f>
        <v>99.206056466997296</v>
      </c>
      <c r="Z27" s="52">
        <f>VLOOKUP($A27,'ADR Raw Data'!$B$6:$BE$43,'ADR Raw Data'!AI$1,FALSE)</f>
        <v>104.196535137669</v>
      </c>
      <c r="AA27" s="52">
        <f>VLOOKUP($A27,'ADR Raw Data'!$B$6:$BE$43,'ADR Raw Data'!AJ$1,FALSE)</f>
        <v>104.122873570686</v>
      </c>
      <c r="AB27" s="52">
        <f>VLOOKUP($A27,'ADR Raw Data'!$B$6:$BE$43,'ADR Raw Data'!AK$1,FALSE)</f>
        <v>103.428036484245</v>
      </c>
      <c r="AC27" s="53">
        <f>VLOOKUP($A27,'ADR Raw Data'!$B$6:$BE$43,'ADR Raw Data'!AL$1,FALSE)</f>
        <v>101.189300409167</v>
      </c>
      <c r="AD27" s="52">
        <f>VLOOKUP($A27,'ADR Raw Data'!$B$6:$BE$43,'ADR Raw Data'!AN$1,FALSE)</f>
        <v>125.555610594299</v>
      </c>
      <c r="AE27" s="52">
        <f>VLOOKUP($A27,'ADR Raw Data'!$B$6:$BE$43,'ADR Raw Data'!AO$1,FALSE)</f>
        <v>129.00103997289901</v>
      </c>
      <c r="AF27" s="53">
        <f>VLOOKUP($A27,'ADR Raw Data'!$B$6:$BE$43,'ADR Raw Data'!AP$1,FALSE)</f>
        <v>127.31991268900499</v>
      </c>
      <c r="AG27" s="54">
        <f>VLOOKUP($A27,'ADR Raw Data'!$B$6:$BE$43,'ADR Raw Data'!AR$1,FALSE)</f>
        <v>109.839484146353</v>
      </c>
      <c r="AI27" s="47">
        <f>VLOOKUP($A27,'ADR Raw Data'!$B$6:$BE$43,'ADR Raw Data'!AT$1,FALSE)</f>
        <v>-1.14677958633878</v>
      </c>
      <c r="AJ27" s="48">
        <f>VLOOKUP($A27,'ADR Raw Data'!$B$6:$BE$43,'ADR Raw Data'!AU$1,FALSE)</f>
        <v>1.1009727253591499</v>
      </c>
      <c r="AK27" s="48">
        <f>VLOOKUP($A27,'ADR Raw Data'!$B$6:$BE$43,'ADR Raw Data'!AV$1,FALSE)</f>
        <v>3.7798205789936001</v>
      </c>
      <c r="AL27" s="48">
        <f>VLOOKUP($A27,'ADR Raw Data'!$B$6:$BE$43,'ADR Raw Data'!AW$1,FALSE)</f>
        <v>2.9696950816872398</v>
      </c>
      <c r="AM27" s="48">
        <f>VLOOKUP($A27,'ADR Raw Data'!$B$6:$BE$43,'ADR Raw Data'!AX$1,FALSE)</f>
        <v>4.0437130838351001</v>
      </c>
      <c r="AN27" s="49">
        <f>VLOOKUP($A27,'ADR Raw Data'!$B$6:$BE$43,'ADR Raw Data'!AY$1,FALSE)</f>
        <v>2.4562785235569899</v>
      </c>
      <c r="AO27" s="48">
        <f>VLOOKUP($A27,'ADR Raw Data'!$B$6:$BE$43,'ADR Raw Data'!BA$1,FALSE)</f>
        <v>9.1541717118989894</v>
      </c>
      <c r="AP27" s="48">
        <f>VLOOKUP($A27,'ADR Raw Data'!$B$6:$BE$43,'ADR Raw Data'!BB$1,FALSE)</f>
        <v>6.2145810684707596</v>
      </c>
      <c r="AQ27" s="49">
        <f>VLOOKUP($A27,'ADR Raw Data'!$B$6:$BE$43,'ADR Raw Data'!BC$1,FALSE)</f>
        <v>7.6066231546851997</v>
      </c>
      <c r="AR27" s="50">
        <f>VLOOKUP($A27,'ADR Raw Data'!$B$6:$BE$43,'ADR Raw Data'!BE$1,FALSE)</f>
        <v>4.4424255949652203</v>
      </c>
      <c r="AT27" s="51">
        <f>VLOOKUP($A27,'RevPAR Raw Data'!$B$6:$BE$43,'RevPAR Raw Data'!AG$1,FALSE)</f>
        <v>47.836494018488303</v>
      </c>
      <c r="AU27" s="52">
        <f>VLOOKUP($A27,'RevPAR Raw Data'!$B$6:$BE$43,'RevPAR Raw Data'!AH$1,FALSE)</f>
        <v>58.913148903389498</v>
      </c>
      <c r="AV27" s="52">
        <f>VLOOKUP($A27,'RevPAR Raw Data'!$B$6:$BE$43,'RevPAR Raw Data'!AI$1,FALSE)</f>
        <v>70.479503353271696</v>
      </c>
      <c r="AW27" s="52">
        <f>VLOOKUP($A27,'RevPAR Raw Data'!$B$6:$BE$43,'RevPAR Raw Data'!AJ$1,FALSE)</f>
        <v>72.6236754576762</v>
      </c>
      <c r="AX27" s="52">
        <f>VLOOKUP($A27,'RevPAR Raw Data'!$B$6:$BE$43,'RevPAR Raw Data'!AK$1,FALSE)</f>
        <v>70.653328348740203</v>
      </c>
      <c r="AY27" s="53">
        <f>VLOOKUP($A27,'RevPAR Raw Data'!$B$6:$BE$43,'RevPAR Raw Data'!AL$1,FALSE)</f>
        <v>64.101230016313195</v>
      </c>
      <c r="AZ27" s="52">
        <f>VLOOKUP($A27,'RevPAR Raw Data'!$B$6:$BE$43,'RevPAR Raw Data'!AN$1,FALSE)</f>
        <v>96.021480877288298</v>
      </c>
      <c r="BA27" s="52">
        <f>VLOOKUP($A27,'RevPAR Raw Data'!$B$6:$BE$43,'RevPAR Raw Data'!AO$1,FALSE)</f>
        <v>103.537539423599</v>
      </c>
      <c r="BB27" s="53">
        <f>VLOOKUP($A27,'RevPAR Raw Data'!$B$6:$BE$43,'RevPAR Raw Data'!AP$1,FALSE)</f>
        <v>99.779510150443997</v>
      </c>
      <c r="BC27" s="54">
        <f>VLOOKUP($A27,'RevPAR Raw Data'!$B$6:$BE$43,'RevPAR Raw Data'!AR$1,FALSE)</f>
        <v>74.295024340350594</v>
      </c>
      <c r="BE27" s="47">
        <f>VLOOKUP($A27,'RevPAR Raw Data'!$B$6:$BE$43,'RevPAR Raw Data'!AT$1,FALSE)</f>
        <v>3.7814339137088102</v>
      </c>
      <c r="BF27" s="48">
        <f>VLOOKUP($A27,'RevPAR Raw Data'!$B$6:$BE$43,'RevPAR Raw Data'!AU$1,FALSE)</f>
        <v>9.0143371520163207</v>
      </c>
      <c r="BG27" s="48">
        <f>VLOOKUP($A27,'RevPAR Raw Data'!$B$6:$BE$43,'RevPAR Raw Data'!AV$1,FALSE)</f>
        <v>14.295142983138801</v>
      </c>
      <c r="BH27" s="48">
        <f>VLOOKUP($A27,'RevPAR Raw Data'!$B$6:$BE$43,'RevPAR Raw Data'!AW$1,FALSE)</f>
        <v>16.238412660975602</v>
      </c>
      <c r="BI27" s="48">
        <f>VLOOKUP($A27,'RevPAR Raw Data'!$B$6:$BE$43,'RevPAR Raw Data'!AX$1,FALSE)</f>
        <v>18.4126884523893</v>
      </c>
      <c r="BJ27" s="49">
        <f>VLOOKUP($A27,'RevPAR Raw Data'!$B$6:$BE$43,'RevPAR Raw Data'!AY$1,FALSE)</f>
        <v>12.8726182025413</v>
      </c>
      <c r="BK27" s="48">
        <f>VLOOKUP($A27,'RevPAR Raw Data'!$B$6:$BE$43,'RevPAR Raw Data'!BA$1,FALSE)</f>
        <v>22.617475128934299</v>
      </c>
      <c r="BL27" s="48">
        <f>VLOOKUP($A27,'RevPAR Raw Data'!$B$6:$BE$43,'RevPAR Raw Data'!BB$1,FALSE)</f>
        <v>19.121586663233</v>
      </c>
      <c r="BM27" s="49">
        <f>VLOOKUP($A27,'RevPAR Raw Data'!$B$6:$BE$43,'RevPAR Raw Data'!BC$1,FALSE)</f>
        <v>20.778469338344699</v>
      </c>
      <c r="BN27" s="50">
        <f>VLOOKUP($A27,'RevPAR Raw Data'!$B$6:$BE$43,'RevPAR Raw Data'!BE$1,FALSE)</f>
        <v>15.756965177438699</v>
      </c>
    </row>
    <row r="28" spans="1:66" x14ac:dyDescent="0.45">
      <c r="A28" s="63" t="s">
        <v>48</v>
      </c>
      <c r="B28" s="47">
        <f>VLOOKUP($A28,'Occupancy Raw Data'!$B$8:$BE$45,'Occupancy Raw Data'!AG$3,FALSE)</f>
        <v>57.043558850787697</v>
      </c>
      <c r="C28" s="48">
        <f>VLOOKUP($A28,'Occupancy Raw Data'!$B$8:$BE$45,'Occupancy Raw Data'!AH$3,FALSE)</f>
        <v>57.651760889712598</v>
      </c>
      <c r="D28" s="48">
        <f>VLOOKUP($A28,'Occupancy Raw Data'!$B$8:$BE$45,'Occupancy Raw Data'!AI$3,FALSE)</f>
        <v>66.160797034290994</v>
      </c>
      <c r="E28" s="48">
        <f>VLOOKUP($A28,'Occupancy Raw Data'!$B$8:$BE$45,'Occupancy Raw Data'!AJ$3,FALSE)</f>
        <v>68.512511584800706</v>
      </c>
      <c r="F28" s="48">
        <f>VLOOKUP($A28,'Occupancy Raw Data'!$B$8:$BE$45,'Occupancy Raw Data'!AK$3,FALSE)</f>
        <v>69.109128822984204</v>
      </c>
      <c r="G28" s="49">
        <f>VLOOKUP($A28,'Occupancy Raw Data'!$B$8:$BE$45,'Occupancy Raw Data'!AL$3,FALSE)</f>
        <v>63.695551436515203</v>
      </c>
      <c r="H28" s="48">
        <f>VLOOKUP($A28,'Occupancy Raw Data'!$B$8:$BE$45,'Occupancy Raw Data'!AN$3,FALSE)</f>
        <v>73.974745134383596</v>
      </c>
      <c r="I28" s="48">
        <f>VLOOKUP($A28,'Occupancy Raw Data'!$B$8:$BE$45,'Occupancy Raw Data'!AO$3,FALSE)</f>
        <v>75.874652455977696</v>
      </c>
      <c r="J28" s="49">
        <f>VLOOKUP($A28,'Occupancy Raw Data'!$B$8:$BE$45,'Occupancy Raw Data'!AP$3,FALSE)</f>
        <v>74.924698795180703</v>
      </c>
      <c r="K28" s="50">
        <f>VLOOKUP($A28,'Occupancy Raw Data'!$B$8:$BE$45,'Occupancy Raw Data'!AR$3,FALSE)</f>
        <v>66.903879253276799</v>
      </c>
      <c r="M28" s="47">
        <f>VLOOKUP($A28,'Occupancy Raw Data'!$B$8:$BE$45,'Occupancy Raw Data'!AT$3,FALSE)</f>
        <v>-0.28904137874735197</v>
      </c>
      <c r="N28" s="48">
        <f>VLOOKUP($A28,'Occupancy Raw Data'!$B$8:$BE$45,'Occupancy Raw Data'!AU$3,FALSE)</f>
        <v>3.9296679157501</v>
      </c>
      <c r="O28" s="48">
        <f>VLOOKUP($A28,'Occupancy Raw Data'!$B$8:$BE$45,'Occupancy Raw Data'!AV$3,FALSE)</f>
        <v>6.0332849761919896</v>
      </c>
      <c r="P28" s="48">
        <f>VLOOKUP($A28,'Occupancy Raw Data'!$B$8:$BE$45,'Occupancy Raw Data'!AW$3,FALSE)</f>
        <v>4.5759700852790601</v>
      </c>
      <c r="Q28" s="48">
        <f>VLOOKUP($A28,'Occupancy Raw Data'!$B$8:$BE$45,'Occupancy Raw Data'!AX$3,FALSE)</f>
        <v>1.6243383302326</v>
      </c>
      <c r="R28" s="49">
        <f>VLOOKUP($A28,'Occupancy Raw Data'!$B$8:$BE$45,'Occupancy Raw Data'!AY$3,FALSE)</f>
        <v>3.2021133468263598</v>
      </c>
      <c r="S28" s="48">
        <f>VLOOKUP($A28,'Occupancy Raw Data'!$B$8:$BE$45,'Occupancy Raw Data'!BA$3,FALSE)</f>
        <v>0.70260680548656695</v>
      </c>
      <c r="T28" s="48">
        <f>VLOOKUP($A28,'Occupancy Raw Data'!$B$8:$BE$45,'Occupancy Raw Data'!BB$3,FALSE)</f>
        <v>-2.3608759820389902</v>
      </c>
      <c r="U28" s="49">
        <f>VLOOKUP($A28,'Occupancy Raw Data'!$B$8:$BE$45,'Occupancy Raw Data'!BC$3,FALSE)</f>
        <v>-0.872205241216641</v>
      </c>
      <c r="V28" s="50">
        <f>VLOOKUP($A28,'Occupancy Raw Data'!$B$8:$BE$45,'Occupancy Raw Data'!BE$3,FALSE)</f>
        <v>1.86249979639622</v>
      </c>
      <c r="X28" s="51">
        <f>VLOOKUP($A28,'ADR Raw Data'!$B$6:$BE$43,'ADR Raw Data'!AG$1,FALSE)</f>
        <v>146.50435316815501</v>
      </c>
      <c r="Y28" s="52">
        <f>VLOOKUP($A28,'ADR Raw Data'!$B$6:$BE$43,'ADR Raw Data'!AH$1,FALSE)</f>
        <v>136.406205164272</v>
      </c>
      <c r="Z28" s="52">
        <f>VLOOKUP($A28,'ADR Raw Data'!$B$6:$BE$43,'ADR Raw Data'!AI$1,FALSE)</f>
        <v>136.33389248818</v>
      </c>
      <c r="AA28" s="52">
        <f>VLOOKUP($A28,'ADR Raw Data'!$B$6:$BE$43,'ADR Raw Data'!AJ$1,FALSE)</f>
        <v>144.03270544470701</v>
      </c>
      <c r="AB28" s="52">
        <f>VLOOKUP($A28,'ADR Raw Data'!$B$6:$BE$43,'ADR Raw Data'!AK$1,FALSE)</f>
        <v>162.223070153381</v>
      </c>
      <c r="AC28" s="53">
        <f>VLOOKUP($A28,'ADR Raw Data'!$B$6:$BE$43,'ADR Raw Data'!AL$1,FALSE)</f>
        <v>145.44276017605699</v>
      </c>
      <c r="AD28" s="52">
        <f>VLOOKUP($A28,'ADR Raw Data'!$B$6:$BE$43,'ADR Raw Data'!AN$1,FALSE)</f>
        <v>219.43726568005599</v>
      </c>
      <c r="AE28" s="52">
        <f>VLOOKUP($A28,'ADR Raw Data'!$B$6:$BE$43,'ADR Raw Data'!AO$1,FALSE)</f>
        <v>221.07324146881399</v>
      </c>
      <c r="AF28" s="53">
        <f>VLOOKUP($A28,'ADR Raw Data'!$B$6:$BE$43,'ADR Raw Data'!AP$1,FALSE)</f>
        <v>220.26562466177</v>
      </c>
      <c r="AG28" s="54">
        <f>VLOOKUP($A28,'ADR Raw Data'!$B$6:$BE$43,'ADR Raw Data'!AR$1,FALSE)</f>
        <v>169.38363367634599</v>
      </c>
      <c r="AI28" s="47">
        <f>VLOOKUP($A28,'ADR Raw Data'!$B$6:$BE$43,'ADR Raw Data'!AT$1,FALSE)</f>
        <v>1.1408043320168999</v>
      </c>
      <c r="AJ28" s="48">
        <f>VLOOKUP($A28,'ADR Raw Data'!$B$6:$BE$43,'ADR Raw Data'!AU$1,FALSE)</f>
        <v>1.7377050992060401</v>
      </c>
      <c r="AK28" s="48">
        <f>VLOOKUP($A28,'ADR Raw Data'!$B$6:$BE$43,'ADR Raw Data'!AV$1,FALSE)</f>
        <v>-5.8597828004765401E-2</v>
      </c>
      <c r="AL28" s="48">
        <f>VLOOKUP($A28,'ADR Raw Data'!$B$6:$BE$43,'ADR Raw Data'!AW$1,FALSE)</f>
        <v>2.4248222012926002</v>
      </c>
      <c r="AM28" s="48">
        <f>VLOOKUP($A28,'ADR Raw Data'!$B$6:$BE$43,'ADR Raw Data'!AX$1,FALSE)</f>
        <v>0.66338603884535696</v>
      </c>
      <c r="AN28" s="49">
        <f>VLOOKUP($A28,'ADR Raw Data'!$B$6:$BE$43,'ADR Raw Data'!AY$1,FALSE)</f>
        <v>1.0696956452708899</v>
      </c>
      <c r="AO28" s="48">
        <f>VLOOKUP($A28,'ADR Raw Data'!$B$6:$BE$43,'ADR Raw Data'!BA$1,FALSE)</f>
        <v>0.781819811798667</v>
      </c>
      <c r="AP28" s="48">
        <f>VLOOKUP($A28,'ADR Raw Data'!$B$6:$BE$43,'ADR Raw Data'!BB$1,FALSE)</f>
        <v>-0.70959235270683696</v>
      </c>
      <c r="AQ28" s="49">
        <f>VLOOKUP($A28,'ADR Raw Data'!$B$6:$BE$43,'ADR Raw Data'!BC$1,FALSE)</f>
        <v>1.0927328442366499E-3</v>
      </c>
      <c r="AR28" s="50">
        <f>VLOOKUP($A28,'ADR Raw Data'!$B$6:$BE$43,'ADR Raw Data'!BE$1,FALSE)</f>
        <v>0.221007094320084</v>
      </c>
      <c r="AT28" s="51">
        <f>VLOOKUP($A28,'RevPAR Raw Data'!$B$6:$BE$43,'RevPAR Raw Data'!AG$1,FALSE)</f>
        <v>83.571296918442997</v>
      </c>
      <c r="AU28" s="52">
        <f>VLOOKUP($A28,'RevPAR Raw Data'!$B$6:$BE$43,'RevPAR Raw Data'!AH$1,FALSE)</f>
        <v>78.640579240036999</v>
      </c>
      <c r="AV28" s="52">
        <f>VLOOKUP($A28,'RevPAR Raw Data'!$B$6:$BE$43,'RevPAR Raw Data'!AI$1,FALSE)</f>
        <v>90.199589898053702</v>
      </c>
      <c r="AW28" s="52">
        <f>VLOOKUP($A28,'RevPAR Raw Data'!$B$6:$BE$43,'RevPAR Raw Data'!AJ$1,FALSE)</f>
        <v>98.680424003707103</v>
      </c>
      <c r="AX28" s="52">
        <f>VLOOKUP($A28,'RevPAR Raw Data'!$B$6:$BE$43,'RevPAR Raw Data'!AK$1,FALSE)</f>
        <v>112.11095053290001</v>
      </c>
      <c r="AY28" s="53">
        <f>VLOOKUP($A28,'RevPAR Raw Data'!$B$6:$BE$43,'RevPAR Raw Data'!AL$1,FALSE)</f>
        <v>92.640568118628295</v>
      </c>
      <c r="AZ28" s="52">
        <f>VLOOKUP($A28,'RevPAR Raw Data'!$B$6:$BE$43,'RevPAR Raw Data'!AN$1,FALSE)</f>
        <v>162.32815801668201</v>
      </c>
      <c r="BA28" s="52">
        <f>VLOOKUP($A28,'RevPAR Raw Data'!$B$6:$BE$43,'RevPAR Raw Data'!AO$1,FALSE)</f>
        <v>167.73855363762701</v>
      </c>
      <c r="BB28" s="53">
        <f>VLOOKUP($A28,'RevPAR Raw Data'!$B$6:$BE$43,'RevPAR Raw Data'!AP$1,FALSE)</f>
        <v>165.033355827154</v>
      </c>
      <c r="BC28" s="54">
        <f>VLOOKUP($A28,'RevPAR Raw Data'!$B$6:$BE$43,'RevPAR Raw Data'!AR$1,FALSE)</f>
        <v>113.324221749635</v>
      </c>
      <c r="BE28" s="47">
        <f>VLOOKUP($A28,'RevPAR Raw Data'!$B$6:$BE$43,'RevPAR Raw Data'!AT$1,FALSE)</f>
        <v>0.84846555669947998</v>
      </c>
      <c r="BF28" s="48">
        <f>VLOOKUP($A28,'RevPAR Raw Data'!$B$6:$BE$43,'RevPAR Raw Data'!AU$1,FALSE)</f>
        <v>5.7356590547100001</v>
      </c>
      <c r="BG28" s="48">
        <f>VLOOKUP($A28,'RevPAR Raw Data'!$B$6:$BE$43,'RevPAR Raw Data'!AV$1,FALSE)</f>
        <v>5.9711517742338396</v>
      </c>
      <c r="BH28" s="48">
        <f>VLOOKUP($A28,'RevPAR Raw Data'!$B$6:$BE$43,'RevPAR Raw Data'!AW$1,FALSE)</f>
        <v>7.1117514251240204</v>
      </c>
      <c r="BI28" s="48">
        <f>VLOOKUP($A28,'RevPAR Raw Data'!$B$6:$BE$43,'RevPAR Raw Data'!AX$1,FALSE)</f>
        <v>2.2985000027843401</v>
      </c>
      <c r="BJ28" s="49">
        <f>VLOOKUP($A28,'RevPAR Raw Data'!$B$6:$BE$43,'RevPAR Raw Data'!AY$1,FALSE)</f>
        <v>4.30606185912489</v>
      </c>
      <c r="BK28" s="48">
        <f>VLOOKUP($A28,'RevPAR Raw Data'!$B$6:$BE$43,'RevPAR Raw Data'!BA$1,FALSE)</f>
        <v>1.48991973648957</v>
      </c>
      <c r="BL28" s="48">
        <f>VLOOKUP($A28,'RevPAR Raw Data'!$B$6:$BE$43,'RevPAR Raw Data'!BB$1,FALSE)</f>
        <v>-3.0537157393203902</v>
      </c>
      <c r="BM28" s="49">
        <f>VLOOKUP($A28,'RevPAR Raw Data'!$B$6:$BE$43,'RevPAR Raw Data'!BC$1,FALSE)</f>
        <v>-0.87112203924554399</v>
      </c>
      <c r="BN28" s="50">
        <f>VLOOKUP($A28,'RevPAR Raw Data'!$B$6:$BE$43,'RevPAR Raw Data'!BE$1,FALSE)</f>
        <v>2.0876231473980398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47.361173142772003</v>
      </c>
      <c r="C30" s="48">
        <f>VLOOKUP($A30,'Occupancy Raw Data'!$B$8:$BE$45,'Occupancy Raw Data'!AH$3,FALSE)</f>
        <v>51.939109721601902</v>
      </c>
      <c r="D30" s="48">
        <f>VLOOKUP($A30,'Occupancy Raw Data'!$B$8:$BE$45,'Occupancy Raw Data'!AI$3,FALSE)</f>
        <v>59.870477891916003</v>
      </c>
      <c r="E30" s="48">
        <f>VLOOKUP($A30,'Occupancy Raw Data'!$B$8:$BE$45,'Occupancy Raw Data'!AJ$3,FALSE)</f>
        <v>60.9423849933005</v>
      </c>
      <c r="F30" s="48">
        <f>VLOOKUP($A30,'Occupancy Raw Data'!$B$8:$BE$45,'Occupancy Raw Data'!AK$3,FALSE)</f>
        <v>57.045556051808802</v>
      </c>
      <c r="G30" s="49">
        <f>VLOOKUP($A30,'Occupancy Raw Data'!$B$8:$BE$45,'Occupancy Raw Data'!AL$3,FALSE)</f>
        <v>55.431740360279797</v>
      </c>
      <c r="H30" s="48">
        <f>VLOOKUP($A30,'Occupancy Raw Data'!$B$8:$BE$45,'Occupancy Raw Data'!AN$3,FALSE)</f>
        <v>62.985707905314797</v>
      </c>
      <c r="I30" s="48">
        <f>VLOOKUP($A30,'Occupancy Raw Data'!$B$8:$BE$45,'Occupancy Raw Data'!AO$3,FALSE)</f>
        <v>67.790680363257394</v>
      </c>
      <c r="J30" s="49">
        <f>VLOOKUP($A30,'Occupancy Raw Data'!$B$8:$BE$45,'Occupancy Raw Data'!AP$3,FALSE)</f>
        <v>65.388194134286096</v>
      </c>
      <c r="K30" s="50">
        <f>VLOOKUP($A30,'Occupancy Raw Data'!$B$8:$BE$45,'Occupancy Raw Data'!AR$3,FALSE)</f>
        <v>58.276441438567304</v>
      </c>
      <c r="M30" s="47">
        <f>VLOOKUP($A30,'Occupancy Raw Data'!$B$8:$BE$45,'Occupancy Raw Data'!AT$3,FALSE)</f>
        <v>-12.1780433902067</v>
      </c>
      <c r="N30" s="48">
        <f>VLOOKUP($A30,'Occupancy Raw Data'!$B$8:$BE$45,'Occupancy Raw Data'!AU$3,FALSE)</f>
        <v>-9.8183161574556497</v>
      </c>
      <c r="O30" s="48">
        <f>VLOOKUP($A30,'Occupancy Raw Data'!$B$8:$BE$45,'Occupancy Raw Data'!AV$3,FALSE)</f>
        <v>-8.99579327537562</v>
      </c>
      <c r="P30" s="48">
        <f>VLOOKUP($A30,'Occupancy Raw Data'!$B$8:$BE$45,'Occupancy Raw Data'!AW$3,FALSE)</f>
        <v>-9.4147819200766207</v>
      </c>
      <c r="Q30" s="48">
        <f>VLOOKUP($A30,'Occupancy Raw Data'!$B$8:$BE$45,'Occupancy Raw Data'!AX$3,FALSE)</f>
        <v>-11.57955212854</v>
      </c>
      <c r="R30" s="49">
        <f>VLOOKUP($A30,'Occupancy Raw Data'!$B$8:$BE$45,'Occupancy Raw Data'!AY$3,FALSE)</f>
        <v>-10.3347259336246</v>
      </c>
      <c r="S30" s="48">
        <f>VLOOKUP($A30,'Occupancy Raw Data'!$B$8:$BE$45,'Occupancy Raw Data'!BA$3,FALSE)</f>
        <v>-11.685683105556899</v>
      </c>
      <c r="T30" s="48">
        <f>VLOOKUP($A30,'Occupancy Raw Data'!$B$8:$BE$45,'Occupancy Raw Data'!BB$3,FALSE)</f>
        <v>-7.5968052249207796</v>
      </c>
      <c r="U30" s="49">
        <f>VLOOKUP($A30,'Occupancy Raw Data'!$B$8:$BE$45,'Occupancy Raw Data'!BC$3,FALSE)</f>
        <v>-9.6123606531208292</v>
      </c>
      <c r="V30" s="50">
        <f>VLOOKUP($A30,'Occupancy Raw Data'!$B$8:$BE$45,'Occupancy Raw Data'!BE$3,FALSE)</f>
        <v>-10.1044097354859</v>
      </c>
      <c r="X30" s="51">
        <f>VLOOKUP($A30,'ADR Raw Data'!$B$6:$BE$43,'ADR Raw Data'!AG$1,FALSE)</f>
        <v>96.432496660117806</v>
      </c>
      <c r="Y30" s="52">
        <f>VLOOKUP($A30,'ADR Raw Data'!$B$6:$BE$43,'ADR Raw Data'!AH$1,FALSE)</f>
        <v>100.26088928699301</v>
      </c>
      <c r="Z30" s="52">
        <f>VLOOKUP($A30,'ADR Raw Data'!$B$6:$BE$43,'ADR Raw Data'!AI$1,FALSE)</f>
        <v>104.834629491483</v>
      </c>
      <c r="AA30" s="52">
        <f>VLOOKUP($A30,'ADR Raw Data'!$B$6:$BE$43,'ADR Raw Data'!AJ$1,FALSE)</f>
        <v>104.771246488335</v>
      </c>
      <c r="AB30" s="52">
        <f>VLOOKUP($A30,'ADR Raw Data'!$B$6:$BE$43,'ADR Raw Data'!AK$1,FALSE)</f>
        <v>104.67171788347299</v>
      </c>
      <c r="AC30" s="53">
        <f>VLOOKUP($A30,'ADR Raw Data'!$B$6:$BE$43,'ADR Raw Data'!AL$1,FALSE)</f>
        <v>102.494284582432</v>
      </c>
      <c r="AD30" s="52">
        <f>VLOOKUP($A30,'ADR Raw Data'!$B$6:$BE$43,'ADR Raw Data'!AN$1,FALSE)</f>
        <v>119.152094191337</v>
      </c>
      <c r="AE30" s="52">
        <f>VLOOKUP($A30,'ADR Raw Data'!$B$6:$BE$43,'ADR Raw Data'!AO$1,FALSE)</f>
        <v>121.92787196661899</v>
      </c>
      <c r="AF30" s="53">
        <f>VLOOKUP($A30,'ADR Raw Data'!$B$6:$BE$43,'ADR Raw Data'!AP$1,FALSE)</f>
        <v>120.590976748157</v>
      </c>
      <c r="AG30" s="54">
        <f>VLOOKUP($A30,'ADR Raw Data'!$B$6:$BE$43,'ADR Raw Data'!AR$1,FALSE)</f>
        <v>108.29574687055199</v>
      </c>
      <c r="AI30" s="47">
        <f>VLOOKUP($A30,'ADR Raw Data'!$B$6:$BE$43,'ADR Raw Data'!AT$1,FALSE)</f>
        <v>4.6503955565431703</v>
      </c>
      <c r="AJ30" s="48">
        <f>VLOOKUP($A30,'ADR Raw Data'!$B$6:$BE$43,'ADR Raw Data'!AU$1,FALSE)</f>
        <v>6.5061659452966802</v>
      </c>
      <c r="AK30" s="48">
        <f>VLOOKUP($A30,'ADR Raw Data'!$B$6:$BE$43,'ADR Raw Data'!AV$1,FALSE)</f>
        <v>6.6869823733393003</v>
      </c>
      <c r="AL30" s="48">
        <f>VLOOKUP($A30,'ADR Raw Data'!$B$6:$BE$43,'ADR Raw Data'!AW$1,FALSE)</f>
        <v>6.1904877738205402</v>
      </c>
      <c r="AM30" s="48">
        <f>VLOOKUP($A30,'ADR Raw Data'!$B$6:$BE$43,'ADR Raw Data'!AX$1,FALSE)</f>
        <v>7.0526630445883001</v>
      </c>
      <c r="AN30" s="49">
        <f>VLOOKUP($A30,'ADR Raw Data'!$B$6:$BE$43,'ADR Raw Data'!AY$1,FALSE)</f>
        <v>6.30781705081663</v>
      </c>
      <c r="AO30" s="48">
        <f>VLOOKUP($A30,'ADR Raw Data'!$B$6:$BE$43,'ADR Raw Data'!BA$1,FALSE)</f>
        <v>5.6181264827595001</v>
      </c>
      <c r="AP30" s="48">
        <f>VLOOKUP($A30,'ADR Raw Data'!$B$6:$BE$43,'ADR Raw Data'!BB$1,FALSE)</f>
        <v>5.8756072962097301</v>
      </c>
      <c r="AQ30" s="49">
        <f>VLOOKUP($A30,'ADR Raw Data'!$B$6:$BE$43,'ADR Raw Data'!BC$1,FALSE)</f>
        <v>5.7775412011209601</v>
      </c>
      <c r="AR30" s="50">
        <f>VLOOKUP($A30,'ADR Raw Data'!$B$6:$BE$43,'ADR Raw Data'!BE$1,FALSE)</f>
        <v>6.1498439855771503</v>
      </c>
      <c r="AT30" s="51">
        <f>VLOOKUP($A30,'RevPAR Raw Data'!$B$6:$BE$43,'RevPAR Raw Data'!AG$1,FALSE)</f>
        <v>45.671561709096302</v>
      </c>
      <c r="AU30" s="52">
        <f>VLOOKUP($A30,'RevPAR Raw Data'!$B$6:$BE$43,'RevPAR Raw Data'!AH$1,FALSE)</f>
        <v>52.0746132946255</v>
      </c>
      <c r="AV30" s="52">
        <f>VLOOKUP($A30,'RevPAR Raw Data'!$B$6:$BE$43,'RevPAR Raw Data'!AI$1,FALSE)</f>
        <v>62.764993672770501</v>
      </c>
      <c r="AW30" s="52">
        <f>VLOOKUP($A30,'RevPAR Raw Data'!$B$6:$BE$43,'RevPAR Raw Data'!AJ$1,FALSE)</f>
        <v>63.850096397201099</v>
      </c>
      <c r="AX30" s="52">
        <f>VLOOKUP($A30,'RevPAR Raw Data'!$B$6:$BE$43,'RevPAR Raw Data'!AK$1,FALSE)</f>
        <v>59.710563495608099</v>
      </c>
      <c r="AY30" s="53">
        <f>VLOOKUP($A30,'RevPAR Raw Data'!$B$6:$BE$43,'RevPAR Raw Data'!AL$1,FALSE)</f>
        <v>56.814365713860298</v>
      </c>
      <c r="AZ30" s="52">
        <f>VLOOKUP($A30,'RevPAR Raw Data'!$B$6:$BE$43,'RevPAR Raw Data'!AN$1,FALSE)</f>
        <v>75.0487900104213</v>
      </c>
      <c r="BA30" s="52">
        <f>VLOOKUP($A30,'RevPAR Raw Data'!$B$6:$BE$43,'RevPAR Raw Data'!AO$1,FALSE)</f>
        <v>82.655733958612402</v>
      </c>
      <c r="BB30" s="53">
        <f>VLOOKUP($A30,'RevPAR Raw Data'!$B$6:$BE$43,'RevPAR Raw Data'!AP$1,FALSE)</f>
        <v>78.852261984516801</v>
      </c>
      <c r="BC30" s="54">
        <f>VLOOKUP($A30,'RevPAR Raw Data'!$B$6:$BE$43,'RevPAR Raw Data'!AR$1,FALSE)</f>
        <v>63.110907505476497</v>
      </c>
      <c r="BE30" s="47">
        <f>VLOOKUP($A30,'RevPAR Raw Data'!$B$6:$BE$43,'RevPAR Raw Data'!AT$1,FALSE)</f>
        <v>-8.0939750223556803</v>
      </c>
      <c r="BF30" s="48">
        <f>VLOOKUP($A30,'RevPAR Raw Data'!$B$6:$BE$43,'RevPAR Raw Data'!AU$1,FALSE)</f>
        <v>-3.9509461543968998</v>
      </c>
      <c r="BG30" s="48">
        <f>VLOOKUP($A30,'RevPAR Raw Data'!$B$6:$BE$43,'RevPAR Raw Data'!AV$1,FALSE)</f>
        <v>-2.91035801270273</v>
      </c>
      <c r="BH30" s="48">
        <f>VLOOKUP($A30,'RevPAR Raw Data'!$B$6:$BE$43,'RevPAR Raw Data'!AW$1,FALSE)</f>
        <v>-3.80711506995029</v>
      </c>
      <c r="BI30" s="48">
        <f>VLOOKUP($A30,'RevPAR Raw Data'!$B$6:$BE$43,'RevPAR Raw Data'!AX$1,FALSE)</f>
        <v>-5.3435558776501697</v>
      </c>
      <c r="BJ30" s="49">
        <f>VLOOKUP($A30,'RevPAR Raw Data'!$B$6:$BE$43,'RevPAR Raw Data'!AY$1,FALSE)</f>
        <v>-4.6788044874044097</v>
      </c>
      <c r="BK30" s="48">
        <f>VLOOKUP($A30,'RevPAR Raw Data'!$B$6:$BE$43,'RevPAR Raw Data'!BA$1,FALSE)</f>
        <v>-6.72407308004209</v>
      </c>
      <c r="BL30" s="48">
        <f>VLOOKUP($A30,'RevPAR Raw Data'!$B$6:$BE$43,'RevPAR Raw Data'!BB$1,FALSE)</f>
        <v>-2.1675563707853298</v>
      </c>
      <c r="BM30" s="49">
        <f>VLOOKUP($A30,'RevPAR Raw Data'!$B$6:$BE$43,'RevPAR Raw Data'!BC$1,FALSE)</f>
        <v>-4.3901775491342603</v>
      </c>
      <c r="BN30" s="50">
        <f>VLOOKUP($A30,'RevPAR Raw Data'!$B$6:$BE$43,'RevPAR Raw Data'!BE$1,FALSE)</f>
        <v>-4.5759711843046</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51.135100280161801</v>
      </c>
      <c r="C32" s="48">
        <f>VLOOKUP($A32,'Occupancy Raw Data'!$B$8:$BE$45,'Occupancy Raw Data'!AH$3,FALSE)</f>
        <v>56.180237470538501</v>
      </c>
      <c r="D32" s="48">
        <f>VLOOKUP($A32,'Occupancy Raw Data'!$B$8:$BE$45,'Occupancy Raw Data'!AI$3,FALSE)</f>
        <v>63.031974029439198</v>
      </c>
      <c r="E32" s="48">
        <f>VLOOKUP($A32,'Occupancy Raw Data'!$B$8:$BE$45,'Occupancy Raw Data'!AJ$3,FALSE)</f>
        <v>64.036999155067306</v>
      </c>
      <c r="F32" s="48">
        <f>VLOOKUP($A32,'Occupancy Raw Data'!$B$8:$BE$45,'Occupancy Raw Data'!AK$3,FALSE)</f>
        <v>60.745097167252098</v>
      </c>
      <c r="G32" s="49">
        <f>VLOOKUP($A32,'Occupancy Raw Data'!$B$8:$BE$45,'Occupancy Raw Data'!AL$3,FALSE)</f>
        <v>59.025881620491802</v>
      </c>
      <c r="H32" s="48">
        <f>VLOOKUP($A32,'Occupancy Raw Data'!$B$8:$BE$45,'Occupancy Raw Data'!AN$3,FALSE)</f>
        <v>67.197714234891194</v>
      </c>
      <c r="I32" s="48">
        <f>VLOOKUP($A32,'Occupancy Raw Data'!$B$8:$BE$45,'Occupancy Raw Data'!AO$3,FALSE)</f>
        <v>71.703650998354604</v>
      </c>
      <c r="J32" s="49">
        <f>VLOOKUP($A32,'Occupancy Raw Data'!$B$8:$BE$45,'Occupancy Raw Data'!AP$3,FALSE)</f>
        <v>69.450682616622899</v>
      </c>
      <c r="K32" s="50">
        <f>VLOOKUP($A32,'Occupancy Raw Data'!$B$8:$BE$45,'Occupancy Raw Data'!AR$3,FALSE)</f>
        <v>62.004396190815001</v>
      </c>
      <c r="M32" s="47">
        <f>VLOOKUP($A32,'Occupancy Raw Data'!$B$8:$BE$45,'Occupancy Raw Data'!AT$3,FALSE)</f>
        <v>-6.3139719793088203</v>
      </c>
      <c r="N32" s="48">
        <f>VLOOKUP($A32,'Occupancy Raw Data'!$B$8:$BE$45,'Occupancy Raw Data'!AU$3,FALSE)</f>
        <v>-3.2095572441404001</v>
      </c>
      <c r="O32" s="48">
        <f>VLOOKUP($A32,'Occupancy Raw Data'!$B$8:$BE$45,'Occupancy Raw Data'!AV$3,FALSE)</f>
        <v>-3.4532845430277002</v>
      </c>
      <c r="P32" s="48">
        <f>VLOOKUP($A32,'Occupancy Raw Data'!$B$8:$BE$45,'Occupancy Raw Data'!AW$3,FALSE)</f>
        <v>-1.7518156948982599</v>
      </c>
      <c r="Q32" s="48">
        <f>VLOOKUP($A32,'Occupancy Raw Data'!$B$8:$BE$45,'Occupancy Raw Data'!AX$3,FALSE)</f>
        <v>-0.168486746846922</v>
      </c>
      <c r="R32" s="49">
        <f>VLOOKUP($A32,'Occupancy Raw Data'!$B$8:$BE$45,'Occupancy Raw Data'!AY$3,FALSE)</f>
        <v>-2.8979783278870599</v>
      </c>
      <c r="S32" s="48">
        <f>VLOOKUP($A32,'Occupancy Raw Data'!$B$8:$BE$45,'Occupancy Raw Data'!BA$3,FALSE)</f>
        <v>1.46642000364428</v>
      </c>
      <c r="T32" s="48">
        <f>VLOOKUP($A32,'Occupancy Raw Data'!$B$8:$BE$45,'Occupancy Raw Data'!BB$3,FALSE)</f>
        <v>1.1464556467651299</v>
      </c>
      <c r="U32" s="49">
        <f>VLOOKUP($A32,'Occupancy Raw Data'!$B$8:$BE$45,'Occupancy Raw Data'!BC$3,FALSE)</f>
        <v>1.3009956668668601</v>
      </c>
      <c r="V32" s="50">
        <f>VLOOKUP($A32,'Occupancy Raw Data'!$B$8:$BE$45,'Occupancy Raw Data'!BE$3,FALSE)</f>
        <v>-1.59257921877313</v>
      </c>
      <c r="X32" s="51">
        <f>VLOOKUP($A32,'ADR Raw Data'!$B$6:$BE$43,'ADR Raw Data'!AG$1,FALSE)</f>
        <v>98.321014395042894</v>
      </c>
      <c r="Y32" s="52">
        <f>VLOOKUP($A32,'ADR Raw Data'!$B$6:$BE$43,'ADR Raw Data'!AH$1,FALSE)</f>
        <v>102.03813215918299</v>
      </c>
      <c r="Z32" s="52">
        <f>VLOOKUP($A32,'ADR Raw Data'!$B$6:$BE$43,'ADR Raw Data'!AI$1,FALSE)</f>
        <v>107.56223507654801</v>
      </c>
      <c r="AA32" s="52">
        <f>VLOOKUP($A32,'ADR Raw Data'!$B$6:$BE$43,'ADR Raw Data'!AJ$1,FALSE)</f>
        <v>107.10724115451301</v>
      </c>
      <c r="AB32" s="52">
        <f>VLOOKUP($A32,'ADR Raw Data'!$B$6:$BE$43,'ADR Raw Data'!AK$1,FALSE)</f>
        <v>103.265280539541</v>
      </c>
      <c r="AC32" s="53">
        <f>VLOOKUP($A32,'ADR Raw Data'!$B$6:$BE$43,'ADR Raw Data'!AL$1,FALSE)</f>
        <v>103.926367227447</v>
      </c>
      <c r="AD32" s="52">
        <f>VLOOKUP($A32,'ADR Raw Data'!$B$6:$BE$43,'ADR Raw Data'!AN$1,FALSE)</f>
        <v>112.254497814469</v>
      </c>
      <c r="AE32" s="52">
        <f>VLOOKUP($A32,'ADR Raw Data'!$B$6:$BE$43,'ADR Raw Data'!AO$1,FALSE)</f>
        <v>115.97593479440501</v>
      </c>
      <c r="AF32" s="53">
        <f>VLOOKUP($A32,'ADR Raw Data'!$B$6:$BE$43,'ADR Raw Data'!AP$1,FALSE)</f>
        <v>114.175577697116</v>
      </c>
      <c r="AG32" s="54">
        <f>VLOOKUP($A32,'ADR Raw Data'!$B$6:$BE$43,'ADR Raw Data'!AR$1,FALSE)</f>
        <v>107.20638655847</v>
      </c>
      <c r="AI32" s="47">
        <f>VLOOKUP($A32,'ADR Raw Data'!$B$6:$BE$43,'ADR Raw Data'!AT$1,FALSE)</f>
        <v>1.13733662583378</v>
      </c>
      <c r="AJ32" s="48">
        <f>VLOOKUP($A32,'ADR Raw Data'!$B$6:$BE$43,'ADR Raw Data'!AU$1,FALSE)</f>
        <v>4.0420035455981402</v>
      </c>
      <c r="AK32" s="48">
        <f>VLOOKUP($A32,'ADR Raw Data'!$B$6:$BE$43,'ADR Raw Data'!AV$1,FALSE)</f>
        <v>5.0850707825031902</v>
      </c>
      <c r="AL32" s="48">
        <f>VLOOKUP($A32,'ADR Raw Data'!$B$6:$BE$43,'ADR Raw Data'!AW$1,FALSE)</f>
        <v>4.9504893452924499</v>
      </c>
      <c r="AM32" s="48">
        <f>VLOOKUP($A32,'ADR Raw Data'!$B$6:$BE$43,'ADR Raw Data'!AX$1,FALSE)</f>
        <v>4.8616827557923399</v>
      </c>
      <c r="AN32" s="49">
        <f>VLOOKUP($A32,'ADR Raw Data'!$B$6:$BE$43,'ADR Raw Data'!AY$1,FALSE)</f>
        <v>4.1613713847809803</v>
      </c>
      <c r="AO32" s="48">
        <f>VLOOKUP($A32,'ADR Raw Data'!$B$6:$BE$43,'ADR Raw Data'!BA$1,FALSE)</f>
        <v>2.7103731407586098</v>
      </c>
      <c r="AP32" s="48">
        <f>VLOOKUP($A32,'ADR Raw Data'!$B$6:$BE$43,'ADR Raw Data'!BB$1,FALSE)</f>
        <v>1.7985758050043099</v>
      </c>
      <c r="AQ32" s="49">
        <f>VLOOKUP($A32,'ADR Raw Data'!$B$6:$BE$43,'ADR Raw Data'!BC$1,FALSE)</f>
        <v>2.2268900233006499</v>
      </c>
      <c r="AR32" s="50">
        <f>VLOOKUP($A32,'ADR Raw Data'!$B$6:$BE$43,'ADR Raw Data'!BE$1,FALSE)</f>
        <v>3.6027951362144401</v>
      </c>
      <c r="AT32" s="51">
        <f>VLOOKUP($A32,'RevPAR Raw Data'!$B$6:$BE$43,'RevPAR Raw Data'!AG$1,FALSE)</f>
        <v>50.2765493073775</v>
      </c>
      <c r="AU32" s="52">
        <f>VLOOKUP($A32,'RevPAR Raw Data'!$B$6:$BE$43,'RevPAR Raw Data'!AH$1,FALSE)</f>
        <v>57.325264957530997</v>
      </c>
      <c r="AV32" s="52">
        <f>VLOOKUP($A32,'RevPAR Raw Data'!$B$6:$BE$43,'RevPAR Raw Data'!AI$1,FALSE)</f>
        <v>67.798600078934399</v>
      </c>
      <c r="AW32" s="52">
        <f>VLOOKUP($A32,'RevPAR Raw Data'!$B$6:$BE$43,'RevPAR Raw Data'!AJ$1,FALSE)</f>
        <v>68.588263113132001</v>
      </c>
      <c r="AX32" s="52">
        <f>VLOOKUP($A32,'RevPAR Raw Data'!$B$6:$BE$43,'RevPAR Raw Data'!AK$1,FALSE)</f>
        <v>62.728595003779901</v>
      </c>
      <c r="AY32" s="53">
        <f>VLOOKUP($A32,'RevPAR Raw Data'!$B$6:$BE$43,'RevPAR Raw Data'!AL$1,FALSE)</f>
        <v>61.343454492150997</v>
      </c>
      <c r="AZ32" s="52">
        <f>VLOOKUP($A32,'RevPAR Raw Data'!$B$6:$BE$43,'RevPAR Raw Data'!AN$1,FALSE)</f>
        <v>75.432456657179699</v>
      </c>
      <c r="BA32" s="52">
        <f>VLOOKUP($A32,'RevPAR Raw Data'!$B$6:$BE$43,'RevPAR Raw Data'!AO$1,FALSE)</f>
        <v>83.158979527059998</v>
      </c>
      <c r="BB32" s="53">
        <f>VLOOKUP($A32,'RevPAR Raw Data'!$B$6:$BE$43,'RevPAR Raw Data'!AP$1,FALSE)</f>
        <v>79.295718092119799</v>
      </c>
      <c r="BC32" s="54">
        <f>VLOOKUP($A32,'RevPAR Raw Data'!$B$6:$BE$43,'RevPAR Raw Data'!AR$1,FALSE)</f>
        <v>66.472672663570606</v>
      </c>
      <c r="BE32" s="47">
        <f>VLOOKUP($A32,'RevPAR Raw Data'!$B$6:$BE$43,'RevPAR Raw Data'!AT$1,FALSE)</f>
        <v>-5.2484464693405899</v>
      </c>
      <c r="BF32" s="48">
        <f>VLOOKUP($A32,'RevPAR Raw Data'!$B$6:$BE$43,'RevPAR Raw Data'!AU$1,FALSE)</f>
        <v>0.70271588385157402</v>
      </c>
      <c r="BG32" s="48">
        <f>VLOOKUP($A32,'RevPAR Raw Data'!$B$6:$BE$43,'RevPAR Raw Data'!AV$1,FALSE)</f>
        <v>1.45618427614129</v>
      </c>
      <c r="BH32" s="48">
        <f>VLOOKUP($A32,'RevPAR Raw Data'!$B$6:$BE$43,'RevPAR Raw Data'!AW$1,FALSE)</f>
        <v>3.1119502010690798</v>
      </c>
      <c r="BI32" s="48">
        <f>VLOOKUP($A32,'RevPAR Raw Data'!$B$6:$BE$43,'RevPAR Raw Data'!AX$1,FALSE)</f>
        <v>4.6850047178281704</v>
      </c>
      <c r="BJ32" s="49">
        <f>VLOOKUP($A32,'RevPAR Raw Data'!$B$6:$BE$43,'RevPAR Raw Data'!AY$1,FALSE)</f>
        <v>1.14279741602007</v>
      </c>
      <c r="BK32" s="48">
        <f>VLOOKUP($A32,'RevPAR Raw Data'!$B$6:$BE$43,'RevPAR Raw Data'!BA$1,FALSE)</f>
        <v>4.21653859831238</v>
      </c>
      <c r="BL32" s="48">
        <f>VLOOKUP($A32,'RevPAR Raw Data'!$B$6:$BE$43,'RevPAR Raw Data'!BB$1,FALSE)</f>
        <v>2.9656513256472801</v>
      </c>
      <c r="BM32" s="49">
        <f>VLOOKUP($A32,'RevPAR Raw Data'!$B$6:$BE$43,'RevPAR Raw Data'!BC$1,FALSE)</f>
        <v>3.5568574328765399</v>
      </c>
      <c r="BN32" s="50">
        <f>VLOOKUP($A32,'RevPAR Raw Data'!$B$6:$BE$43,'RevPAR Raw Data'!BE$1,FALSE)</f>
        <v>1.9528385508069901</v>
      </c>
    </row>
    <row r="33" spans="1:66" x14ac:dyDescent="0.45">
      <c r="A33" s="63" t="s">
        <v>45</v>
      </c>
      <c r="B33" s="47">
        <f>VLOOKUP($A33,'Occupancy Raw Data'!$B$8:$BE$45,'Occupancy Raw Data'!AG$3,FALSE)</f>
        <v>62.398491879350303</v>
      </c>
      <c r="C33" s="48">
        <f>VLOOKUP($A33,'Occupancy Raw Data'!$B$8:$BE$45,'Occupancy Raw Data'!AH$3,FALSE)</f>
        <v>67.140371229698303</v>
      </c>
      <c r="D33" s="48">
        <f>VLOOKUP($A33,'Occupancy Raw Data'!$B$8:$BE$45,'Occupancy Raw Data'!AI$3,FALSE)</f>
        <v>71.075019334880096</v>
      </c>
      <c r="E33" s="48">
        <f>VLOOKUP($A33,'Occupancy Raw Data'!$B$8:$BE$45,'Occupancy Raw Data'!AJ$3,FALSE)</f>
        <v>71.717904098994495</v>
      </c>
      <c r="F33" s="48">
        <f>VLOOKUP($A33,'Occupancy Raw Data'!$B$8:$BE$45,'Occupancy Raw Data'!AK$3,FALSE)</f>
        <v>69.595901005413694</v>
      </c>
      <c r="G33" s="49">
        <f>VLOOKUP($A33,'Occupancy Raw Data'!$B$8:$BE$45,'Occupancy Raw Data'!AL$3,FALSE)</f>
        <v>68.385537509667401</v>
      </c>
      <c r="H33" s="48">
        <f>VLOOKUP($A33,'Occupancy Raw Data'!$B$8:$BE$45,'Occupancy Raw Data'!AN$3,FALSE)</f>
        <v>72.534802784222705</v>
      </c>
      <c r="I33" s="48">
        <f>VLOOKUP($A33,'Occupancy Raw Data'!$B$8:$BE$45,'Occupancy Raw Data'!AO$3,FALSE)</f>
        <v>74.105761794276802</v>
      </c>
      <c r="J33" s="49">
        <f>VLOOKUP($A33,'Occupancy Raw Data'!$B$8:$BE$45,'Occupancy Raw Data'!AP$3,FALSE)</f>
        <v>73.320282289249803</v>
      </c>
      <c r="K33" s="50">
        <f>VLOOKUP($A33,'Occupancy Raw Data'!$B$8:$BE$45,'Occupancy Raw Data'!AR$3,FALSE)</f>
        <v>69.795464589548104</v>
      </c>
      <c r="M33" s="47">
        <f>VLOOKUP($A33,'Occupancy Raw Data'!$B$8:$BE$45,'Occupancy Raw Data'!AT$3,FALSE)</f>
        <v>0.79020653350612602</v>
      </c>
      <c r="N33" s="48">
        <f>VLOOKUP($A33,'Occupancy Raw Data'!$B$8:$BE$45,'Occupancy Raw Data'!AU$3,FALSE)</f>
        <v>-0.83738864491079301</v>
      </c>
      <c r="O33" s="48">
        <f>VLOOKUP($A33,'Occupancy Raw Data'!$B$8:$BE$45,'Occupancy Raw Data'!AV$3,FALSE)</f>
        <v>-1.1692876227529501</v>
      </c>
      <c r="P33" s="48">
        <f>VLOOKUP($A33,'Occupancy Raw Data'!$B$8:$BE$45,'Occupancy Raw Data'!AW$3,FALSE)</f>
        <v>-0.29508266554024398</v>
      </c>
      <c r="Q33" s="48">
        <f>VLOOKUP($A33,'Occupancy Raw Data'!$B$8:$BE$45,'Occupancy Raw Data'!AX$3,FALSE)</f>
        <v>2.3874919440248799</v>
      </c>
      <c r="R33" s="49">
        <f>VLOOKUP($A33,'Occupancy Raw Data'!$B$8:$BE$45,'Occupancy Raw Data'!AY$3,FALSE)</f>
        <v>0.1440772469637</v>
      </c>
      <c r="S33" s="48">
        <f>VLOOKUP($A33,'Occupancy Raw Data'!$B$8:$BE$45,'Occupancy Raw Data'!BA$3,FALSE)</f>
        <v>2.9387585671186001</v>
      </c>
      <c r="T33" s="48">
        <f>VLOOKUP($A33,'Occupancy Raw Data'!$B$8:$BE$45,'Occupancy Raw Data'!BB$3,FALSE)</f>
        <v>1.39927517861322</v>
      </c>
      <c r="U33" s="49">
        <f>VLOOKUP($A33,'Occupancy Raw Data'!$B$8:$BE$45,'Occupancy Raw Data'!BC$3,FALSE)</f>
        <v>2.1549725344238002</v>
      </c>
      <c r="V33" s="50">
        <f>VLOOKUP($A33,'Occupancy Raw Data'!$B$8:$BE$45,'Occupancy Raw Data'!BE$3,FALSE)</f>
        <v>0.73926998801753796</v>
      </c>
      <c r="X33" s="51">
        <f>VLOOKUP($A33,'ADR Raw Data'!$B$6:$BE$43,'ADR Raw Data'!AG$1,FALSE)</f>
        <v>86.891121535362899</v>
      </c>
      <c r="Y33" s="52">
        <f>VLOOKUP($A33,'ADR Raw Data'!$B$6:$BE$43,'ADR Raw Data'!AH$1,FALSE)</f>
        <v>89.198188869690398</v>
      </c>
      <c r="Z33" s="52">
        <f>VLOOKUP($A33,'ADR Raw Data'!$B$6:$BE$43,'ADR Raw Data'!AI$1,FALSE)</f>
        <v>91.359804678998898</v>
      </c>
      <c r="AA33" s="52">
        <f>VLOOKUP($A33,'ADR Raw Data'!$B$6:$BE$43,'ADR Raw Data'!AJ$1,FALSE)</f>
        <v>91.390868767271002</v>
      </c>
      <c r="AB33" s="52">
        <f>VLOOKUP($A33,'ADR Raw Data'!$B$6:$BE$43,'ADR Raw Data'!AK$1,FALSE)</f>
        <v>89.038019662453095</v>
      </c>
      <c r="AC33" s="53">
        <f>VLOOKUP($A33,'ADR Raw Data'!$B$6:$BE$43,'ADR Raw Data'!AL$1,FALSE)</f>
        <v>89.653801723260401</v>
      </c>
      <c r="AD33" s="52">
        <f>VLOOKUP($A33,'ADR Raw Data'!$B$6:$BE$43,'ADR Raw Data'!AN$1,FALSE)</f>
        <v>93.955878195388493</v>
      </c>
      <c r="AE33" s="52">
        <f>VLOOKUP($A33,'ADR Raw Data'!$B$6:$BE$43,'ADR Raw Data'!AO$1,FALSE)</f>
        <v>96.102906092231393</v>
      </c>
      <c r="AF33" s="53">
        <f>VLOOKUP($A33,'ADR Raw Data'!$B$6:$BE$43,'ADR Raw Data'!AP$1,FALSE)</f>
        <v>95.040892688795793</v>
      </c>
      <c r="AG33" s="54">
        <f>VLOOKUP($A33,'ADR Raw Data'!$B$6:$BE$43,'ADR Raw Data'!AR$1,FALSE)</f>
        <v>91.270701833292094</v>
      </c>
      <c r="AI33" s="47">
        <f>VLOOKUP($A33,'ADR Raw Data'!$B$6:$BE$43,'ADR Raw Data'!AT$1,FALSE)</f>
        <v>2.7792445752471302</v>
      </c>
      <c r="AJ33" s="48">
        <f>VLOOKUP($A33,'ADR Raw Data'!$B$6:$BE$43,'ADR Raw Data'!AU$1,FALSE)</f>
        <v>3.0656538447918602</v>
      </c>
      <c r="AK33" s="48">
        <f>VLOOKUP($A33,'ADR Raw Data'!$B$6:$BE$43,'ADR Raw Data'!AV$1,FALSE)</f>
        <v>2.6349133884592799</v>
      </c>
      <c r="AL33" s="48">
        <f>VLOOKUP($A33,'ADR Raw Data'!$B$6:$BE$43,'ADR Raw Data'!AW$1,FALSE)</f>
        <v>3.4897251755526102</v>
      </c>
      <c r="AM33" s="48">
        <f>VLOOKUP($A33,'ADR Raw Data'!$B$6:$BE$43,'ADR Raw Data'!AX$1,FALSE)</f>
        <v>2.94533886469863</v>
      </c>
      <c r="AN33" s="49">
        <f>VLOOKUP($A33,'ADR Raw Data'!$B$6:$BE$43,'ADR Raw Data'!AY$1,FALSE)</f>
        <v>2.9761834853711999</v>
      </c>
      <c r="AO33" s="48">
        <f>VLOOKUP($A33,'ADR Raw Data'!$B$6:$BE$43,'ADR Raw Data'!BA$1,FALSE)</f>
        <v>4.0165445509255804</v>
      </c>
      <c r="AP33" s="48">
        <f>VLOOKUP($A33,'ADR Raw Data'!$B$6:$BE$43,'ADR Raw Data'!BB$1,FALSE)</f>
        <v>5.2360667549186601</v>
      </c>
      <c r="AQ33" s="49">
        <f>VLOOKUP($A33,'ADR Raw Data'!$B$6:$BE$43,'ADR Raw Data'!BC$1,FALSE)</f>
        <v>4.6318621196567102</v>
      </c>
      <c r="AR33" s="50">
        <f>VLOOKUP($A33,'ADR Raw Data'!$B$6:$BE$43,'ADR Raw Data'!BE$1,FALSE)</f>
        <v>3.50640348216896</v>
      </c>
      <c r="AT33" s="51">
        <f>VLOOKUP($A33,'RevPAR Raw Data'!$B$6:$BE$43,'RevPAR Raw Data'!AG$1,FALSE)</f>
        <v>54.218749415119802</v>
      </c>
      <c r="AU33" s="52">
        <f>VLOOKUP($A33,'RevPAR Raw Data'!$B$6:$BE$43,'RevPAR Raw Data'!AH$1,FALSE)</f>
        <v>59.887995137277599</v>
      </c>
      <c r="AV33" s="52">
        <f>VLOOKUP($A33,'RevPAR Raw Data'!$B$6:$BE$43,'RevPAR Raw Data'!AI$1,FALSE)</f>
        <v>64.933998839907105</v>
      </c>
      <c r="AW33" s="52">
        <f>VLOOKUP($A33,'RevPAR Raw Data'!$B$6:$BE$43,'RevPAR Raw Data'!AJ$1,FALSE)</f>
        <v>65.543615617749396</v>
      </c>
      <c r="AX33" s="52">
        <f>VLOOKUP($A33,'RevPAR Raw Data'!$B$6:$BE$43,'RevPAR Raw Data'!AK$1,FALSE)</f>
        <v>61.966812021461699</v>
      </c>
      <c r="AY33" s="53">
        <f>VLOOKUP($A33,'RevPAR Raw Data'!$B$6:$BE$43,'RevPAR Raw Data'!AL$1,FALSE)</f>
        <v>61.3102342063031</v>
      </c>
      <c r="AZ33" s="52">
        <f>VLOOKUP($A33,'RevPAR Raw Data'!$B$6:$BE$43,'RevPAR Raw Data'!AN$1,FALSE)</f>
        <v>68.150710953209497</v>
      </c>
      <c r="BA33" s="52">
        <f>VLOOKUP($A33,'RevPAR Raw Data'!$B$6:$BE$43,'RevPAR Raw Data'!AO$1,FALSE)</f>
        <v>71.2177906660866</v>
      </c>
      <c r="BB33" s="53">
        <f>VLOOKUP($A33,'RevPAR Raw Data'!$B$6:$BE$43,'RevPAR Raw Data'!AP$1,FALSE)</f>
        <v>69.684250809648105</v>
      </c>
      <c r="BC33" s="54">
        <f>VLOOKUP($A33,'RevPAR Raw Data'!$B$6:$BE$43,'RevPAR Raw Data'!AR$1,FALSE)</f>
        <v>63.702810378687403</v>
      </c>
      <c r="BE33" s="47">
        <f>VLOOKUP($A33,'RevPAR Raw Data'!$B$6:$BE$43,'RevPAR Raw Data'!AT$1,FALSE)</f>
        <v>3.5914128809689698</v>
      </c>
      <c r="BF33" s="48">
        <f>VLOOKUP($A33,'RevPAR Raw Data'!$B$6:$BE$43,'RevPAR Raw Data'!AU$1,FALSE)</f>
        <v>2.2025937626925098</v>
      </c>
      <c r="BG33" s="48">
        <f>VLOOKUP($A33,'RevPAR Raw Data'!$B$6:$BE$43,'RevPAR Raw Data'!AV$1,FALSE)</f>
        <v>1.4348160495848099</v>
      </c>
      <c r="BH33" s="48">
        <f>VLOOKUP($A33,'RevPAR Raw Data'!$B$6:$BE$43,'RevPAR Raw Data'!AW$1,FALSE)</f>
        <v>3.1843449359443099</v>
      </c>
      <c r="BI33" s="48">
        <f>VLOOKUP($A33,'RevPAR Raw Data'!$B$6:$BE$43,'RevPAR Raw Data'!AX$1,FALSE)</f>
        <v>5.4031505368424302</v>
      </c>
      <c r="BJ33" s="49">
        <f>VLOOKUP($A33,'RevPAR Raw Data'!$B$6:$BE$43,'RevPAR Raw Data'!AY$1,FALSE)</f>
        <v>3.12454873556521</v>
      </c>
      <c r="BK33" s="48">
        <f>VLOOKUP($A33,'RevPAR Raw Data'!$B$6:$BE$43,'RevPAR Raw Data'!BA$1,FALSE)</f>
        <v>7.0733396651366496</v>
      </c>
      <c r="BL33" s="48">
        <f>VLOOKUP($A33,'RevPAR Raw Data'!$B$6:$BE$43,'RevPAR Raw Data'!BB$1,FALSE)</f>
        <v>6.70860891596908</v>
      </c>
      <c r="BM33" s="49">
        <f>VLOOKUP($A33,'RevPAR Raw Data'!$B$6:$BE$43,'RevPAR Raw Data'!BC$1,FALSE)</f>
        <v>6.8866500105914898</v>
      </c>
      <c r="BN33" s="50">
        <f>VLOOKUP($A33,'RevPAR Raw Data'!$B$6:$BE$43,'RevPAR Raw Data'!BE$1,FALSE)</f>
        <v>4.2715952587889703</v>
      </c>
    </row>
    <row r="34" spans="1:66" x14ac:dyDescent="0.45">
      <c r="A34" s="63" t="s">
        <v>111</v>
      </c>
      <c r="B34" s="47">
        <f>VLOOKUP($A34,'Occupancy Raw Data'!$B$8:$BE$45,'Occupancy Raw Data'!AG$3,FALSE)</f>
        <v>42.248625929518198</v>
      </c>
      <c r="C34" s="48">
        <f>VLOOKUP($A34,'Occupancy Raw Data'!$B$8:$BE$45,'Occupancy Raw Data'!AH$3,FALSE)</f>
        <v>43.840931134820501</v>
      </c>
      <c r="D34" s="48">
        <f>VLOOKUP($A34,'Occupancy Raw Data'!$B$8:$BE$45,'Occupancy Raw Data'!AI$3,FALSE)</f>
        <v>55.294212738441601</v>
      </c>
      <c r="E34" s="48">
        <f>VLOOKUP($A34,'Occupancy Raw Data'!$B$8:$BE$45,'Occupancy Raw Data'!AJ$3,FALSE)</f>
        <v>57.541222114451898</v>
      </c>
      <c r="F34" s="48">
        <f>VLOOKUP($A34,'Occupancy Raw Data'!$B$8:$BE$45,'Occupancy Raw Data'!AK$3,FALSE)</f>
        <v>55.892337536372402</v>
      </c>
      <c r="G34" s="49">
        <f>VLOOKUP($A34,'Occupancy Raw Data'!$B$8:$BE$45,'Occupancy Raw Data'!AL$3,FALSE)</f>
        <v>50.963465890720897</v>
      </c>
      <c r="H34" s="48">
        <f>VLOOKUP($A34,'Occupancy Raw Data'!$B$8:$BE$45,'Occupancy Raw Data'!AN$3,FALSE)</f>
        <v>65.551244746200993</v>
      </c>
      <c r="I34" s="48">
        <f>VLOOKUP($A34,'Occupancy Raw Data'!$B$8:$BE$45,'Occupancy Raw Data'!AO$3,FALSE)</f>
        <v>75.557710960232697</v>
      </c>
      <c r="J34" s="49">
        <f>VLOOKUP($A34,'Occupancy Raw Data'!$B$8:$BE$45,'Occupancy Raw Data'!AP$3,FALSE)</f>
        <v>70.554477853216895</v>
      </c>
      <c r="K34" s="50">
        <f>VLOOKUP($A34,'Occupancy Raw Data'!$B$8:$BE$45,'Occupancy Raw Data'!AR$3,FALSE)</f>
        <v>56.560897880005498</v>
      </c>
      <c r="M34" s="47">
        <f>VLOOKUP($A34,'Occupancy Raw Data'!$B$8:$BE$45,'Occupancy Raw Data'!AT$3,FALSE)</f>
        <v>-4.3312748953673701</v>
      </c>
      <c r="N34" s="48">
        <f>VLOOKUP($A34,'Occupancy Raw Data'!$B$8:$BE$45,'Occupancy Raw Data'!AU$3,FALSE)</f>
        <v>-4.4312404322520402</v>
      </c>
      <c r="O34" s="48">
        <f>VLOOKUP($A34,'Occupancy Raw Data'!$B$8:$BE$45,'Occupancy Raw Data'!AV$3,FALSE)</f>
        <v>-4.4206880010650602</v>
      </c>
      <c r="P34" s="48">
        <f>VLOOKUP($A34,'Occupancy Raw Data'!$B$8:$BE$45,'Occupancy Raw Data'!AW$3,FALSE)</f>
        <v>2.14761434671103</v>
      </c>
      <c r="Q34" s="48">
        <f>VLOOKUP($A34,'Occupancy Raw Data'!$B$8:$BE$45,'Occupancy Raw Data'!AX$3,FALSE)</f>
        <v>12.5177509644276</v>
      </c>
      <c r="R34" s="49">
        <f>VLOOKUP($A34,'Occupancy Raw Data'!$B$8:$BE$45,'Occupancy Raw Data'!AY$3,FALSE)</f>
        <v>0.36429359845236298</v>
      </c>
      <c r="S34" s="48">
        <f>VLOOKUP($A34,'Occupancy Raw Data'!$B$8:$BE$45,'Occupancy Raw Data'!BA$3,FALSE)</f>
        <v>14.199578303480701</v>
      </c>
      <c r="T34" s="48">
        <f>VLOOKUP($A34,'Occupancy Raw Data'!$B$8:$BE$45,'Occupancy Raw Data'!BB$3,FALSE)</f>
        <v>9.3937496209828097</v>
      </c>
      <c r="U34" s="49">
        <f>VLOOKUP($A34,'Occupancy Raw Data'!$B$8:$BE$45,'Occupancy Raw Data'!BC$3,FALSE)</f>
        <v>11.574956589223</v>
      </c>
      <c r="V34" s="50">
        <f>VLOOKUP($A34,'Occupancy Raw Data'!$B$8:$BE$45,'Occupancy Raw Data'!BE$3,FALSE)</f>
        <v>4.0918261180135804</v>
      </c>
      <c r="X34" s="51">
        <f>VLOOKUP($A34,'ADR Raw Data'!$B$6:$BE$43,'ADR Raw Data'!AG$1,FALSE)</f>
        <v>148.72244308398601</v>
      </c>
      <c r="Y34" s="52">
        <f>VLOOKUP($A34,'ADR Raw Data'!$B$6:$BE$43,'ADR Raw Data'!AH$1,FALSE)</f>
        <v>154.65150811209401</v>
      </c>
      <c r="Z34" s="52">
        <f>VLOOKUP($A34,'ADR Raw Data'!$B$6:$BE$43,'ADR Raw Data'!AI$1,FALSE)</f>
        <v>165.04984651366701</v>
      </c>
      <c r="AA34" s="52">
        <f>VLOOKUP($A34,'ADR Raw Data'!$B$6:$BE$43,'ADR Raw Data'!AJ$1,FALSE)</f>
        <v>163.389359460598</v>
      </c>
      <c r="AB34" s="52">
        <f>VLOOKUP($A34,'ADR Raw Data'!$B$6:$BE$43,'ADR Raw Data'!AK$1,FALSE)</f>
        <v>156.86938539407001</v>
      </c>
      <c r="AC34" s="53">
        <f>VLOOKUP($A34,'ADR Raw Data'!$B$6:$BE$43,'ADR Raw Data'!AL$1,FALSE)</f>
        <v>158.38446488612499</v>
      </c>
      <c r="AD34" s="52">
        <f>VLOOKUP($A34,'ADR Raw Data'!$B$6:$BE$43,'ADR Raw Data'!AN$1,FALSE)</f>
        <v>161.59069173859399</v>
      </c>
      <c r="AE34" s="52">
        <f>VLOOKUP($A34,'ADR Raw Data'!$B$6:$BE$43,'ADR Raw Data'!AO$1,FALSE)</f>
        <v>170.42215875053401</v>
      </c>
      <c r="AF34" s="53">
        <f>VLOOKUP($A34,'ADR Raw Data'!$B$6:$BE$43,'ADR Raw Data'!AP$1,FALSE)</f>
        <v>166.319558368656</v>
      </c>
      <c r="AG34" s="54">
        <f>VLOOKUP($A34,'ADR Raw Data'!$B$6:$BE$43,'ADR Raw Data'!AR$1,FALSE)</f>
        <v>161.212548791442</v>
      </c>
      <c r="AI34" s="47">
        <f>VLOOKUP($A34,'ADR Raw Data'!$B$6:$BE$43,'ADR Raw Data'!AT$1,FALSE)</f>
        <v>-4.46531302961629</v>
      </c>
      <c r="AJ34" s="48">
        <f>VLOOKUP($A34,'ADR Raw Data'!$B$6:$BE$43,'ADR Raw Data'!AU$1,FALSE)</f>
        <v>-0.327633264408764</v>
      </c>
      <c r="AK34" s="48">
        <f>VLOOKUP($A34,'ADR Raw Data'!$B$6:$BE$43,'ADR Raw Data'!AV$1,FALSE)</f>
        <v>3.3720828448000799</v>
      </c>
      <c r="AL34" s="48">
        <f>VLOOKUP($A34,'ADR Raw Data'!$B$6:$BE$43,'ADR Raw Data'!AW$1,FALSE)</f>
        <v>1.3555622643713601</v>
      </c>
      <c r="AM34" s="48">
        <f>VLOOKUP($A34,'ADR Raw Data'!$B$6:$BE$43,'ADR Raw Data'!AX$1,FALSE)</f>
        <v>-1.53499337697608</v>
      </c>
      <c r="AN34" s="49">
        <f>VLOOKUP($A34,'ADR Raw Data'!$B$6:$BE$43,'ADR Raw Data'!AY$1,FALSE)</f>
        <v>-2.8705349954049501E-2</v>
      </c>
      <c r="AO34" s="48">
        <f>VLOOKUP($A34,'ADR Raw Data'!$B$6:$BE$43,'ADR Raw Data'!BA$1,FALSE)</f>
        <v>-10.5836996816059</v>
      </c>
      <c r="AP34" s="48">
        <f>VLOOKUP($A34,'ADR Raw Data'!$B$6:$BE$43,'ADR Raw Data'!BB$1,FALSE)</f>
        <v>-9.7328806805160806</v>
      </c>
      <c r="AQ34" s="49">
        <f>VLOOKUP($A34,'ADR Raw Data'!$B$6:$BE$43,'ADR Raw Data'!BC$1,FALSE)</f>
        <v>-10.160765716021499</v>
      </c>
      <c r="AR34" s="50">
        <f>VLOOKUP($A34,'ADR Raw Data'!$B$6:$BE$43,'ADR Raw Data'!BE$1,FALSE)</f>
        <v>-3.6431069840592398</v>
      </c>
      <c r="AT34" s="51">
        <f>VLOOKUP($A34,'RevPAR Raw Data'!$B$6:$BE$43,'RevPAR Raw Data'!AG$1,FALSE)</f>
        <v>62.833188651794302</v>
      </c>
      <c r="AU34" s="52">
        <f>VLOOKUP($A34,'RevPAR Raw Data'!$B$6:$BE$43,'RevPAR Raw Data'!AH$1,FALSE)</f>
        <v>67.8006611703847</v>
      </c>
      <c r="AV34" s="52">
        <f>VLOOKUP($A34,'RevPAR Raw Data'!$B$6:$BE$43,'RevPAR Raw Data'!AI$1,FALSE)</f>
        <v>91.263013255738699</v>
      </c>
      <c r="AW34" s="52">
        <f>VLOOKUP($A34,'RevPAR Raw Data'!$B$6:$BE$43,'RevPAR Raw Data'!AJ$1,FALSE)</f>
        <v>94.016234238603204</v>
      </c>
      <c r="AX34" s="52">
        <f>VLOOKUP($A34,'RevPAR Raw Data'!$B$6:$BE$43,'RevPAR Raw Data'!AK$1,FALSE)</f>
        <v>87.677966375687006</v>
      </c>
      <c r="AY34" s="53">
        <f>VLOOKUP($A34,'RevPAR Raw Data'!$B$6:$BE$43,'RevPAR Raw Data'!AL$1,FALSE)</f>
        <v>80.718212738441594</v>
      </c>
      <c r="AZ34" s="52">
        <f>VLOOKUP($A34,'RevPAR Raw Data'!$B$6:$BE$43,'RevPAR Raw Data'!AN$1,FALSE)</f>
        <v>105.92470982864501</v>
      </c>
      <c r="BA34" s="52">
        <f>VLOOKUP($A34,'RevPAR Raw Data'!$B$6:$BE$43,'RevPAR Raw Data'!AO$1,FALSE)</f>
        <v>128.76708212091799</v>
      </c>
      <c r="BB34" s="53">
        <f>VLOOKUP($A34,'RevPAR Raw Data'!$B$6:$BE$43,'RevPAR Raw Data'!AP$1,FALSE)</f>
        <v>117.345895974781</v>
      </c>
      <c r="BC34" s="54">
        <f>VLOOKUP($A34,'RevPAR Raw Data'!$B$6:$BE$43,'RevPAR Raw Data'!AR$1,FALSE)</f>
        <v>91.183265091681605</v>
      </c>
      <c r="BE34" s="47">
        <f>VLOOKUP($A34,'RevPAR Raw Data'!$B$6:$BE$43,'RevPAR Raw Data'!AT$1,FALSE)</f>
        <v>-8.6031829427323192</v>
      </c>
      <c r="BF34" s="48">
        <f>VLOOKUP($A34,'RevPAR Raw Data'!$B$6:$BE$43,'RevPAR Raw Data'!AU$1,FALSE)</f>
        <v>-4.7443554789788198</v>
      </c>
      <c r="BG34" s="48">
        <f>VLOOKUP($A34,'RevPAR Raw Data'!$B$6:$BE$43,'RevPAR Raw Data'!AV$1,FALSE)</f>
        <v>-1.1976744179710299</v>
      </c>
      <c r="BH34" s="48">
        <f>VLOOKUP($A34,'RevPAR Raw Data'!$B$6:$BE$43,'RevPAR Raw Data'!AW$1,FALSE)</f>
        <v>3.5322888607506302</v>
      </c>
      <c r="BI34" s="48">
        <f>VLOOKUP($A34,'RevPAR Raw Data'!$B$6:$BE$43,'RevPAR Raw Data'!AX$1,FALSE)</f>
        <v>10.7906109392012</v>
      </c>
      <c r="BJ34" s="49">
        <f>VLOOKUP($A34,'RevPAR Raw Data'!$B$6:$BE$43,'RevPAR Raw Data'!AY$1,FALSE)</f>
        <v>0.33548367674601698</v>
      </c>
      <c r="BK34" s="48">
        <f>VLOOKUP($A34,'RevPAR Raw Data'!$B$6:$BE$43,'RevPAR Raw Data'!BA$1,FALSE)</f>
        <v>2.1130378981798401</v>
      </c>
      <c r="BL34" s="48">
        <f>VLOOKUP($A34,'RevPAR Raw Data'!$B$6:$BE$43,'RevPAR Raw Data'!BB$1,FALSE)</f>
        <v>-1.2534135015699499</v>
      </c>
      <c r="BM34" s="49">
        <f>VLOOKUP($A34,'RevPAR Raw Data'!$B$6:$BE$43,'RevPAR Raw Data'!BC$1,FALSE)</f>
        <v>0.23808665243940799</v>
      </c>
      <c r="BN34" s="50">
        <f>VLOOKUP($A34,'RevPAR Raw Data'!$B$6:$BE$43,'RevPAR Raw Data'!BE$1,FALSE)</f>
        <v>0.29964953087342</v>
      </c>
    </row>
    <row r="35" spans="1:66" x14ac:dyDescent="0.45">
      <c r="A35" s="63" t="s">
        <v>94</v>
      </c>
      <c r="B35" s="47">
        <f>VLOOKUP($A35,'Occupancy Raw Data'!$B$8:$BE$45,'Occupancy Raw Data'!AG$3,FALSE)</f>
        <v>48.221590909090899</v>
      </c>
      <c r="C35" s="48">
        <f>VLOOKUP($A35,'Occupancy Raw Data'!$B$8:$BE$45,'Occupancy Raw Data'!AH$3,FALSE)</f>
        <v>53.559659090909001</v>
      </c>
      <c r="D35" s="48">
        <f>VLOOKUP($A35,'Occupancy Raw Data'!$B$8:$BE$45,'Occupancy Raw Data'!AI$3,FALSE)</f>
        <v>61.707386363636303</v>
      </c>
      <c r="E35" s="48">
        <f>VLOOKUP($A35,'Occupancy Raw Data'!$B$8:$BE$45,'Occupancy Raw Data'!AJ$3,FALSE)</f>
        <v>62.247159090909001</v>
      </c>
      <c r="F35" s="48">
        <f>VLOOKUP($A35,'Occupancy Raw Data'!$B$8:$BE$45,'Occupancy Raw Data'!AK$3,FALSE)</f>
        <v>56.065340909090899</v>
      </c>
      <c r="G35" s="49">
        <f>VLOOKUP($A35,'Occupancy Raw Data'!$B$8:$BE$45,'Occupancy Raw Data'!AL$3,FALSE)</f>
        <v>56.360227272727201</v>
      </c>
      <c r="H35" s="48">
        <f>VLOOKUP($A35,'Occupancy Raw Data'!$B$8:$BE$45,'Occupancy Raw Data'!AN$3,FALSE)</f>
        <v>64.434659090908994</v>
      </c>
      <c r="I35" s="48">
        <f>VLOOKUP($A35,'Occupancy Raw Data'!$B$8:$BE$45,'Occupancy Raw Data'!AO$3,FALSE)</f>
        <v>69.173295454545396</v>
      </c>
      <c r="J35" s="49">
        <f>VLOOKUP($A35,'Occupancy Raw Data'!$B$8:$BE$45,'Occupancy Raw Data'!AP$3,FALSE)</f>
        <v>66.803977272727195</v>
      </c>
      <c r="K35" s="50">
        <f>VLOOKUP($A35,'Occupancy Raw Data'!$B$8:$BE$45,'Occupancy Raw Data'!AR$3,FALSE)</f>
        <v>59.3441558441558</v>
      </c>
      <c r="M35" s="47">
        <f>VLOOKUP($A35,'Occupancy Raw Data'!$B$8:$BE$45,'Occupancy Raw Data'!AT$3,FALSE)</f>
        <v>-9.7997569037842904</v>
      </c>
      <c r="N35" s="48">
        <f>VLOOKUP($A35,'Occupancy Raw Data'!$B$8:$BE$45,'Occupancy Raw Data'!AU$3,FALSE)</f>
        <v>-4.4075492779791903</v>
      </c>
      <c r="O35" s="48">
        <f>VLOOKUP($A35,'Occupancy Raw Data'!$B$8:$BE$45,'Occupancy Raw Data'!AV$3,FALSE)</f>
        <v>-3.5680239254003001</v>
      </c>
      <c r="P35" s="48">
        <f>VLOOKUP($A35,'Occupancy Raw Data'!$B$8:$BE$45,'Occupancy Raw Data'!AW$3,FALSE)</f>
        <v>-2.8568345679623</v>
      </c>
      <c r="Q35" s="48">
        <f>VLOOKUP($A35,'Occupancy Raw Data'!$B$8:$BE$45,'Occupancy Raw Data'!AX$3,FALSE)</f>
        <v>-6.2235238760073504</v>
      </c>
      <c r="R35" s="49">
        <f>VLOOKUP($A35,'Occupancy Raw Data'!$B$8:$BE$45,'Occupancy Raw Data'!AY$3,FALSE)</f>
        <v>-5.2273153683926203</v>
      </c>
      <c r="S35" s="48">
        <f>VLOOKUP($A35,'Occupancy Raw Data'!$B$8:$BE$45,'Occupancy Raw Data'!BA$3,FALSE)</f>
        <v>-3.47842318725887</v>
      </c>
      <c r="T35" s="48">
        <f>VLOOKUP($A35,'Occupancy Raw Data'!$B$8:$BE$45,'Occupancy Raw Data'!BB$3,FALSE)</f>
        <v>-2.20719124368894</v>
      </c>
      <c r="U35" s="49">
        <f>VLOOKUP($A35,'Occupancy Raw Data'!$B$8:$BE$45,'Occupancy Raw Data'!BC$3,FALSE)</f>
        <v>-2.8244180215903998</v>
      </c>
      <c r="V35" s="50">
        <f>VLOOKUP($A35,'Occupancy Raw Data'!$B$8:$BE$45,'Occupancy Raw Data'!BE$3,FALSE)</f>
        <v>-4.4675397571229896</v>
      </c>
      <c r="X35" s="51">
        <f>VLOOKUP($A35,'ADR Raw Data'!$B$6:$BE$43,'ADR Raw Data'!AG$1,FALSE)</f>
        <v>96.131680216802096</v>
      </c>
      <c r="Y35" s="52">
        <f>VLOOKUP($A35,'ADR Raw Data'!$B$6:$BE$43,'ADR Raw Data'!AH$1,FALSE)</f>
        <v>100.95313159709301</v>
      </c>
      <c r="Z35" s="52">
        <f>VLOOKUP($A35,'ADR Raw Data'!$B$6:$BE$43,'ADR Raw Data'!AI$1,FALSE)</f>
        <v>106.36376041618701</v>
      </c>
      <c r="AA35" s="52">
        <f>VLOOKUP($A35,'ADR Raw Data'!$B$6:$BE$43,'ADR Raw Data'!AJ$1,FALSE)</f>
        <v>105.205965496782</v>
      </c>
      <c r="AB35" s="52">
        <f>VLOOKUP($A35,'ADR Raw Data'!$B$6:$BE$43,'ADR Raw Data'!AK$1,FALSE)</f>
        <v>99.567825690397697</v>
      </c>
      <c r="AC35" s="53">
        <f>VLOOKUP($A35,'ADR Raw Data'!$B$6:$BE$43,'ADR Raw Data'!AL$1,FALSE)</f>
        <v>101.97667923463101</v>
      </c>
      <c r="AD35" s="52">
        <f>VLOOKUP($A35,'ADR Raw Data'!$B$6:$BE$43,'ADR Raw Data'!AN$1,FALSE)</f>
        <v>111.83912569992501</v>
      </c>
      <c r="AE35" s="52">
        <f>VLOOKUP($A35,'ADR Raw Data'!$B$6:$BE$43,'ADR Raw Data'!AO$1,FALSE)</f>
        <v>113.620475994907</v>
      </c>
      <c r="AF35" s="53">
        <f>VLOOKUP($A35,'ADR Raw Data'!$B$6:$BE$43,'ADR Raw Data'!AP$1,FALSE)</f>
        <v>112.761390176483</v>
      </c>
      <c r="AG35" s="54">
        <f>VLOOKUP($A35,'ADR Raw Data'!$B$6:$BE$43,'ADR Raw Data'!AR$1,FALSE)</f>
        <v>105.44536396213999</v>
      </c>
      <c r="AI35" s="47">
        <f>VLOOKUP($A35,'ADR Raw Data'!$B$6:$BE$43,'ADR Raw Data'!AT$1,FALSE)</f>
        <v>2.0301844238432598</v>
      </c>
      <c r="AJ35" s="48">
        <f>VLOOKUP($A35,'ADR Raw Data'!$B$6:$BE$43,'ADR Raw Data'!AU$1,FALSE)</f>
        <v>6.1834625539591697</v>
      </c>
      <c r="AK35" s="48">
        <f>VLOOKUP($A35,'ADR Raw Data'!$B$6:$BE$43,'ADR Raw Data'!AV$1,FALSE)</f>
        <v>7.69357533501422</v>
      </c>
      <c r="AL35" s="48">
        <f>VLOOKUP($A35,'ADR Raw Data'!$B$6:$BE$43,'ADR Raw Data'!AW$1,FALSE)</f>
        <v>6.3042806156652</v>
      </c>
      <c r="AM35" s="48">
        <f>VLOOKUP($A35,'ADR Raw Data'!$B$6:$BE$43,'ADR Raw Data'!AX$1,FALSE)</f>
        <v>5.5165493628290498</v>
      </c>
      <c r="AN35" s="49">
        <f>VLOOKUP($A35,'ADR Raw Data'!$B$6:$BE$43,'ADR Raw Data'!AY$1,FALSE)</f>
        <v>5.7734496335751997</v>
      </c>
      <c r="AO35" s="48">
        <f>VLOOKUP($A35,'ADR Raw Data'!$B$6:$BE$43,'ADR Raw Data'!BA$1,FALSE)</f>
        <v>3.7058364738904399</v>
      </c>
      <c r="AP35" s="48">
        <f>VLOOKUP($A35,'ADR Raw Data'!$B$6:$BE$43,'ADR Raw Data'!BB$1,FALSE)</f>
        <v>2.21003548720818</v>
      </c>
      <c r="AQ35" s="49">
        <f>VLOOKUP($A35,'ADR Raw Data'!$B$6:$BE$43,'ADR Raw Data'!BC$1,FALSE)</f>
        <v>2.93028481364487</v>
      </c>
      <c r="AR35" s="50">
        <f>VLOOKUP($A35,'ADR Raw Data'!$B$6:$BE$43,'ADR Raw Data'!BE$1,FALSE)</f>
        <v>4.8524603032794396</v>
      </c>
      <c r="AT35" s="51">
        <f>VLOOKUP($A35,'RevPAR Raw Data'!$B$6:$BE$43,'RevPAR Raw Data'!AG$1,FALSE)</f>
        <v>46.356225568181799</v>
      </c>
      <c r="AU35" s="52">
        <f>VLOOKUP($A35,'RevPAR Raw Data'!$B$6:$BE$43,'RevPAR Raw Data'!AH$1,FALSE)</f>
        <v>54.070153124999997</v>
      </c>
      <c r="AV35" s="52">
        <f>VLOOKUP($A35,'RevPAR Raw Data'!$B$6:$BE$43,'RevPAR Raw Data'!AI$1,FALSE)</f>
        <v>65.634296590909003</v>
      </c>
      <c r="AW35" s="52">
        <f>VLOOKUP($A35,'RevPAR Raw Data'!$B$6:$BE$43,'RevPAR Raw Data'!AJ$1,FALSE)</f>
        <v>65.487724715908996</v>
      </c>
      <c r="AX35" s="52">
        <f>VLOOKUP($A35,'RevPAR Raw Data'!$B$6:$BE$43,'RevPAR Raw Data'!AK$1,FALSE)</f>
        <v>55.823040909090899</v>
      </c>
      <c r="AY35" s="53">
        <f>VLOOKUP($A35,'RevPAR Raw Data'!$B$6:$BE$43,'RevPAR Raw Data'!AL$1,FALSE)</f>
        <v>57.474288181818103</v>
      </c>
      <c r="AZ35" s="52">
        <f>VLOOKUP($A35,'RevPAR Raw Data'!$B$6:$BE$43,'RevPAR Raw Data'!AN$1,FALSE)</f>
        <v>72.063159374999998</v>
      </c>
      <c r="BA35" s="52">
        <f>VLOOKUP($A35,'RevPAR Raw Data'!$B$6:$BE$43,'RevPAR Raw Data'!AO$1,FALSE)</f>
        <v>78.595027556818096</v>
      </c>
      <c r="BB35" s="53">
        <f>VLOOKUP($A35,'RevPAR Raw Data'!$B$6:$BE$43,'RevPAR Raw Data'!AP$1,FALSE)</f>
        <v>75.329093465908997</v>
      </c>
      <c r="BC35" s="54">
        <f>VLOOKUP($A35,'RevPAR Raw Data'!$B$6:$BE$43,'RevPAR Raw Data'!AR$1,FALSE)</f>
        <v>62.575661120129801</v>
      </c>
      <c r="BE35" s="47">
        <f>VLOOKUP($A35,'RevPAR Raw Data'!$B$6:$BE$43,'RevPAR Raw Data'!AT$1,FALSE)</f>
        <v>-7.9685256181761597</v>
      </c>
      <c r="BF35" s="48">
        <f>VLOOKUP($A35,'RevPAR Raw Data'!$B$6:$BE$43,'RevPAR Raw Data'!AU$1,FALSE)</f>
        <v>1.5033741168288399</v>
      </c>
      <c r="BG35" s="48">
        <f>VLOOKUP($A35,'RevPAR Raw Data'!$B$6:$BE$43,'RevPAR Raw Data'!AV$1,FALSE)</f>
        <v>3.8510428009419102</v>
      </c>
      <c r="BH35" s="48">
        <f>VLOOKUP($A35,'RevPAR Raw Data'!$B$6:$BE$43,'RevPAR Raw Data'!AW$1,FALSE)</f>
        <v>3.2673431798132202</v>
      </c>
      <c r="BI35" s="48">
        <f>VLOOKUP($A35,'RevPAR Raw Data'!$B$6:$BE$43,'RevPAR Raw Data'!AX$1,FALSE)</f>
        <v>-1.0502982799056899</v>
      </c>
      <c r="BJ35" s="49">
        <f>VLOOKUP($A35,'RevPAR Raw Data'!$B$6:$BE$43,'RevPAR Raw Data'!AY$1,FALSE)</f>
        <v>0.244337845200292</v>
      </c>
      <c r="BK35" s="48">
        <f>VLOOKUP($A35,'RevPAR Raw Data'!$B$6:$BE$43,'RevPAR Raw Data'!BA$1,FALSE)</f>
        <v>9.8508611441867802E-2</v>
      </c>
      <c r="BL35" s="48">
        <f>VLOOKUP($A35,'RevPAR Raw Data'!$B$6:$BE$43,'RevPAR Raw Data'!BB$1,FALSE)</f>
        <v>-4.5935466236840403E-2</v>
      </c>
      <c r="BM35" s="49">
        <f>VLOOKUP($A35,'RevPAR Raw Data'!$B$6:$BE$43,'RevPAR Raw Data'!BC$1,FALSE)</f>
        <v>2.3103299693961001E-2</v>
      </c>
      <c r="BN35" s="50">
        <f>VLOOKUP($A35,'RevPAR Raw Data'!$B$6:$BE$43,'RevPAR Raw Data'!BE$1,FALSE)</f>
        <v>0.16813495290883501</v>
      </c>
    </row>
    <row r="36" spans="1:66" x14ac:dyDescent="0.45">
      <c r="A36" s="63" t="s">
        <v>44</v>
      </c>
      <c r="B36" s="47">
        <f>VLOOKUP($A36,'Occupancy Raw Data'!$B$8:$BE$45,'Occupancy Raw Data'!AG$3,FALSE)</f>
        <v>49.965541006202599</v>
      </c>
      <c r="C36" s="48">
        <f>VLOOKUP($A36,'Occupancy Raw Data'!$B$8:$BE$45,'Occupancy Raw Data'!AH$3,FALSE)</f>
        <v>57.339765678842099</v>
      </c>
      <c r="D36" s="48">
        <f>VLOOKUP($A36,'Occupancy Raw Data'!$B$8:$BE$45,'Occupancy Raw Data'!AI$3,FALSE)</f>
        <v>62.508614748449297</v>
      </c>
      <c r="E36" s="48">
        <f>VLOOKUP($A36,'Occupancy Raw Data'!$B$8:$BE$45,'Occupancy Raw Data'!AJ$3,FALSE)</f>
        <v>62.439696760854503</v>
      </c>
      <c r="F36" s="48">
        <f>VLOOKUP($A36,'Occupancy Raw Data'!$B$8:$BE$45,'Occupancy Raw Data'!AK$3,FALSE)</f>
        <v>61.190558235699498</v>
      </c>
      <c r="G36" s="49">
        <f>VLOOKUP($A36,'Occupancy Raw Data'!$B$8:$BE$45,'Occupancy Raw Data'!AL$3,FALSE)</f>
        <v>58.688835286009599</v>
      </c>
      <c r="H36" s="48">
        <f>VLOOKUP($A36,'Occupancy Raw Data'!$B$8:$BE$45,'Occupancy Raw Data'!AN$3,FALSE)</f>
        <v>69.796691936595394</v>
      </c>
      <c r="I36" s="48">
        <f>VLOOKUP($A36,'Occupancy Raw Data'!$B$8:$BE$45,'Occupancy Raw Data'!AO$3,FALSE)</f>
        <v>75.043073742246705</v>
      </c>
      <c r="J36" s="49">
        <f>VLOOKUP($A36,'Occupancy Raw Data'!$B$8:$BE$45,'Occupancy Raw Data'!AP$3,FALSE)</f>
        <v>72.419882839421007</v>
      </c>
      <c r="K36" s="50">
        <f>VLOOKUP($A36,'Occupancy Raw Data'!$B$8:$BE$45,'Occupancy Raw Data'!AR$3,FALSE)</f>
        <v>62.611991729841399</v>
      </c>
      <c r="M36" s="47">
        <f>VLOOKUP($A36,'Occupancy Raw Data'!$B$8:$BE$45,'Occupancy Raw Data'!AT$3,FALSE)</f>
        <v>-7.2045668152496898</v>
      </c>
      <c r="N36" s="48">
        <f>VLOOKUP($A36,'Occupancy Raw Data'!$B$8:$BE$45,'Occupancy Raw Data'!AU$3,FALSE)</f>
        <v>-1.56263402773875</v>
      </c>
      <c r="O36" s="48">
        <f>VLOOKUP($A36,'Occupancy Raw Data'!$B$8:$BE$45,'Occupancy Raw Data'!AV$3,FALSE)</f>
        <v>-2.6711501903339001</v>
      </c>
      <c r="P36" s="48">
        <f>VLOOKUP($A36,'Occupancy Raw Data'!$B$8:$BE$45,'Occupancy Raw Data'!AW$3,FALSE)</f>
        <v>-4.8850318547717402</v>
      </c>
      <c r="Q36" s="48">
        <f>VLOOKUP($A36,'Occupancy Raw Data'!$B$8:$BE$45,'Occupancy Raw Data'!AX$3,FALSE)</f>
        <v>0.81103188952058003</v>
      </c>
      <c r="R36" s="49">
        <f>VLOOKUP($A36,'Occupancy Raw Data'!$B$8:$BE$45,'Occupancy Raw Data'!AY$3,FALSE)</f>
        <v>-3.0461577775339701</v>
      </c>
      <c r="S36" s="48">
        <f>VLOOKUP($A36,'Occupancy Raw Data'!$B$8:$BE$45,'Occupancy Raw Data'!BA$3,FALSE)</f>
        <v>3.6540297611710701</v>
      </c>
      <c r="T36" s="48">
        <f>VLOOKUP($A36,'Occupancy Raw Data'!$B$8:$BE$45,'Occupancy Raw Data'!BB$3,FALSE)</f>
        <v>3.1031215693547298</v>
      </c>
      <c r="U36" s="49">
        <f>VLOOKUP($A36,'Occupancy Raw Data'!$B$8:$BE$45,'Occupancy Raw Data'!BC$3,FALSE)</f>
        <v>3.3678652562181099</v>
      </c>
      <c r="V36" s="50">
        <f>VLOOKUP($A36,'Occupancy Raw Data'!$B$8:$BE$45,'Occupancy Raw Data'!BE$3,FALSE)</f>
        <v>-1.01641787934643</v>
      </c>
      <c r="X36" s="51">
        <f>VLOOKUP($A36,'ADR Raw Data'!$B$6:$BE$43,'ADR Raw Data'!AG$1,FALSE)</f>
        <v>87.897177448275798</v>
      </c>
      <c r="Y36" s="52">
        <f>VLOOKUP($A36,'ADR Raw Data'!$B$6:$BE$43,'ADR Raw Data'!AH$1,FALSE)</f>
        <v>90.383812950721094</v>
      </c>
      <c r="Z36" s="52">
        <f>VLOOKUP($A36,'ADR Raw Data'!$B$6:$BE$43,'ADR Raw Data'!AI$1,FALSE)</f>
        <v>93.305472974090407</v>
      </c>
      <c r="AA36" s="52">
        <f>VLOOKUP($A36,'ADR Raw Data'!$B$6:$BE$43,'ADR Raw Data'!AJ$1,FALSE)</f>
        <v>92.327620115894007</v>
      </c>
      <c r="AB36" s="52">
        <f>VLOOKUP($A36,'ADR Raw Data'!$B$6:$BE$43,'ADR Raw Data'!AK$1,FALSE)</f>
        <v>91.500747050542003</v>
      </c>
      <c r="AC36" s="53">
        <f>VLOOKUP($A36,'ADR Raw Data'!$B$6:$BE$43,'ADR Raw Data'!AL$1,FALSE)</f>
        <v>91.2292868214778</v>
      </c>
      <c r="AD36" s="52">
        <f>VLOOKUP($A36,'ADR Raw Data'!$B$6:$BE$43,'ADR Raw Data'!AN$1,FALSE)</f>
        <v>104.242583707726</v>
      </c>
      <c r="AE36" s="52">
        <f>VLOOKUP($A36,'ADR Raw Data'!$B$6:$BE$43,'ADR Raw Data'!AO$1,FALSE)</f>
        <v>108.260811296062</v>
      </c>
      <c r="AF36" s="53">
        <f>VLOOKUP($A36,'ADR Raw Data'!$B$6:$BE$43,'ADR Raw Data'!AP$1,FALSE)</f>
        <v>106.32447156367</v>
      </c>
      <c r="AG36" s="54">
        <f>VLOOKUP($A36,'ADR Raw Data'!$B$6:$BE$43,'ADR Raw Data'!AR$1,FALSE)</f>
        <v>96.217794979951194</v>
      </c>
      <c r="AI36" s="47">
        <f>VLOOKUP($A36,'ADR Raw Data'!$B$6:$BE$43,'ADR Raw Data'!AT$1,FALSE)</f>
        <v>2.57476809760534</v>
      </c>
      <c r="AJ36" s="48">
        <f>VLOOKUP($A36,'ADR Raw Data'!$B$6:$BE$43,'ADR Raw Data'!AU$1,FALSE)</f>
        <v>4.1118973349428902</v>
      </c>
      <c r="AK36" s="48">
        <f>VLOOKUP($A36,'ADR Raw Data'!$B$6:$BE$43,'ADR Raw Data'!AV$1,FALSE)</f>
        <v>4.2675362568822397</v>
      </c>
      <c r="AL36" s="48">
        <f>VLOOKUP($A36,'ADR Raw Data'!$B$6:$BE$43,'ADR Raw Data'!AW$1,FALSE)</f>
        <v>3.6334657421117398</v>
      </c>
      <c r="AM36" s="48">
        <f>VLOOKUP($A36,'ADR Raw Data'!$B$6:$BE$43,'ADR Raw Data'!AX$1,FALSE)</f>
        <v>5.4496068119411003</v>
      </c>
      <c r="AN36" s="49">
        <f>VLOOKUP($A36,'ADR Raw Data'!$B$6:$BE$43,'ADR Raw Data'!AY$1,FALSE)</f>
        <v>4.06381497984537</v>
      </c>
      <c r="AO36" s="48">
        <f>VLOOKUP($A36,'ADR Raw Data'!$B$6:$BE$43,'ADR Raw Data'!BA$1,FALSE)</f>
        <v>8.3884373714020199</v>
      </c>
      <c r="AP36" s="48">
        <f>VLOOKUP($A36,'ADR Raw Data'!$B$6:$BE$43,'ADR Raw Data'!BB$1,FALSE)</f>
        <v>7.4222621376651503</v>
      </c>
      <c r="AQ36" s="49">
        <f>VLOOKUP($A36,'ADR Raw Data'!$B$6:$BE$43,'ADR Raw Data'!BC$1,FALSE)</f>
        <v>7.8698733188637</v>
      </c>
      <c r="AR36" s="50">
        <f>VLOOKUP($A36,'ADR Raw Data'!$B$6:$BE$43,'ADR Raw Data'!BE$1,FALSE)</f>
        <v>5.5989634089962301</v>
      </c>
      <c r="AT36" s="51">
        <f>VLOOKUP($A36,'RevPAR Raw Data'!$B$6:$BE$43,'RevPAR Raw Data'!AG$1,FALSE)</f>
        <v>43.918300241212897</v>
      </c>
      <c r="AU36" s="52">
        <f>VLOOKUP($A36,'RevPAR Raw Data'!$B$6:$BE$43,'RevPAR Raw Data'!AH$1,FALSE)</f>
        <v>51.825866557546497</v>
      </c>
      <c r="AV36" s="52">
        <f>VLOOKUP($A36,'RevPAR Raw Data'!$B$6:$BE$43,'RevPAR Raw Data'!AI$1,FALSE)</f>
        <v>58.3239586405926</v>
      </c>
      <c r="AW36" s="52">
        <f>VLOOKUP($A36,'RevPAR Raw Data'!$B$6:$BE$43,'RevPAR Raw Data'!AJ$1,FALSE)</f>
        <v>57.649086026878003</v>
      </c>
      <c r="AX36" s="52">
        <f>VLOOKUP($A36,'RevPAR Raw Data'!$B$6:$BE$43,'RevPAR Raw Data'!AK$1,FALSE)</f>
        <v>55.989817910062001</v>
      </c>
      <c r="AY36" s="53">
        <f>VLOOKUP($A36,'RevPAR Raw Data'!$B$6:$BE$43,'RevPAR Raw Data'!AL$1,FALSE)</f>
        <v>53.541405875258398</v>
      </c>
      <c r="AZ36" s="52">
        <f>VLOOKUP($A36,'RevPAR Raw Data'!$B$6:$BE$43,'RevPAR Raw Data'!AN$1,FALSE)</f>
        <v>72.757875017229395</v>
      </c>
      <c r="BA36" s="52">
        <f>VLOOKUP($A36,'RevPAR Raw Data'!$B$6:$BE$43,'RevPAR Raw Data'!AO$1,FALSE)</f>
        <v>81.242240454858702</v>
      </c>
      <c r="BB36" s="53">
        <f>VLOOKUP($A36,'RevPAR Raw Data'!$B$6:$BE$43,'RevPAR Raw Data'!AP$1,FALSE)</f>
        <v>77.000057736044099</v>
      </c>
      <c r="BC36" s="54">
        <f>VLOOKUP($A36,'RevPAR Raw Data'!$B$6:$BE$43,'RevPAR Raw Data'!AR$1,FALSE)</f>
        <v>60.243877835482898</v>
      </c>
      <c r="BE36" s="47">
        <f>VLOOKUP($A36,'RevPAR Raw Data'!$B$6:$BE$43,'RevPAR Raw Data'!AT$1,FALSE)</f>
        <v>-4.8152996055740598</v>
      </c>
      <c r="BF36" s="48">
        <f>VLOOKUP($A36,'RevPAR Raw Data'!$B$6:$BE$43,'RevPAR Raw Data'!AU$1,FALSE)</f>
        <v>2.4850094002626402</v>
      </c>
      <c r="BG36" s="48">
        <f>VLOOKUP($A36,'RevPAR Raw Data'!$B$6:$BE$43,'RevPAR Raw Data'!AV$1,FALSE)</f>
        <v>1.4823937637000599</v>
      </c>
      <c r="BH36" s="48">
        <f>VLOOKUP($A36,'RevPAR Raw Data'!$B$6:$BE$43,'RevPAR Raw Data'!AW$1,FALSE)</f>
        <v>-1.42906207159437</v>
      </c>
      <c r="BI36" s="48">
        <f>VLOOKUP($A36,'RevPAR Raw Data'!$B$6:$BE$43,'RevPAR Raw Data'!AX$1,FALSE)</f>
        <v>6.3048367505600096</v>
      </c>
      <c r="BJ36" s="49">
        <f>VLOOKUP($A36,'RevPAR Raw Data'!$B$6:$BE$43,'RevPAR Raw Data'!AY$1,FALSE)</f>
        <v>0.89386698623824801</v>
      </c>
      <c r="BK36" s="48">
        <f>VLOOKUP($A36,'RevPAR Raw Data'!$B$6:$BE$43,'RevPAR Raw Data'!BA$1,FALSE)</f>
        <v>12.348983130621299</v>
      </c>
      <c r="BL36" s="48">
        <f>VLOOKUP($A36,'RevPAR Raw Data'!$B$6:$BE$43,'RevPAR Raw Data'!BB$1,FALSE)</f>
        <v>10.7557055243478</v>
      </c>
      <c r="BM36" s="49">
        <f>VLOOKUP($A36,'RevPAR Raw Data'!$B$6:$BE$43,'RevPAR Raw Data'!BC$1,FALSE)</f>
        <v>11.5027853042962</v>
      </c>
      <c r="BN36" s="50">
        <f>VLOOKUP($A36,'RevPAR Raw Data'!$B$6:$BE$43,'RevPAR Raw Data'!BE$1,FALSE)</f>
        <v>4.5256366645026898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50.979307292243</v>
      </c>
      <c r="C39" s="48">
        <f>VLOOKUP($A39,'Occupancy Raw Data'!$B$8:$BE$45,'Occupancy Raw Data'!AH$3,FALSE)</f>
        <v>55.808173236523302</v>
      </c>
      <c r="D39" s="48">
        <f>VLOOKUP($A39,'Occupancy Raw Data'!$B$8:$BE$45,'Occupancy Raw Data'!AI$3,FALSE)</f>
        <v>63.363437492019898</v>
      </c>
      <c r="E39" s="48">
        <f>VLOOKUP($A39,'Occupancy Raw Data'!$B$8:$BE$45,'Occupancy Raw Data'!AJ$3,FALSE)</f>
        <v>64.752598292489793</v>
      </c>
      <c r="F39" s="48">
        <f>VLOOKUP($A39,'Occupancy Raw Data'!$B$8:$BE$45,'Occupancy Raw Data'!AK$3,FALSE)</f>
        <v>62.447544709357203</v>
      </c>
      <c r="G39" s="49">
        <f>VLOOKUP($A39,'Occupancy Raw Data'!$B$8:$BE$45,'Occupancy Raw Data'!AL$3,FALSE)</f>
        <v>59.470212204526597</v>
      </c>
      <c r="H39" s="48">
        <f>VLOOKUP($A39,'Occupancy Raw Data'!$B$8:$BE$45,'Occupancy Raw Data'!AN$3,FALSE)</f>
        <v>68.696473873290898</v>
      </c>
      <c r="I39" s="48">
        <f>VLOOKUP($A39,'Occupancy Raw Data'!$B$8:$BE$45,'Occupancy Raw Data'!AO$3,FALSE)</f>
        <v>72.433725503549894</v>
      </c>
      <c r="J39" s="49">
        <f>VLOOKUP($A39,'Occupancy Raw Data'!$B$8:$BE$45,'Occupancy Raw Data'!AP$3,FALSE)</f>
        <v>70.565099688420403</v>
      </c>
      <c r="K39" s="50">
        <f>VLOOKUP($A39,'Occupancy Raw Data'!$B$8:$BE$45,'Occupancy Raw Data'!AR$3,FALSE)</f>
        <v>62.639890944953201</v>
      </c>
      <c r="M39" s="47">
        <f>VLOOKUP($A39,'Occupancy Raw Data'!$B$8:$BE$45,'Occupancy Raw Data'!AT$3,FALSE)</f>
        <v>-4.9885953617926697</v>
      </c>
      <c r="N39" s="48">
        <f>VLOOKUP($A39,'Occupancy Raw Data'!$B$8:$BE$45,'Occupancy Raw Data'!AU$3,FALSE)</f>
        <v>-1.51659976864293</v>
      </c>
      <c r="O39" s="48">
        <f>VLOOKUP($A39,'Occupancy Raw Data'!$B$8:$BE$45,'Occupancy Raw Data'!AV$3,FALSE)</f>
        <v>-1.28293954865606</v>
      </c>
      <c r="P39" s="48">
        <f>VLOOKUP($A39,'Occupancy Raw Data'!$B$8:$BE$45,'Occupancy Raw Data'!AW$3,FALSE)</f>
        <v>-0.39269488863303897</v>
      </c>
      <c r="Q39" s="48">
        <f>VLOOKUP($A39,'Occupancy Raw Data'!$B$8:$BE$45,'Occupancy Raw Data'!AX$3,FALSE)</f>
        <v>0.61299553027492104</v>
      </c>
      <c r="R39" s="49">
        <f>VLOOKUP($A39,'Occupancy Raw Data'!$B$8:$BE$45,'Occupancy Raw Data'!AY$3,FALSE)</f>
        <v>-1.4040445864600299</v>
      </c>
      <c r="S39" s="48">
        <f>VLOOKUP($A39,'Occupancy Raw Data'!$B$8:$BE$45,'Occupancy Raw Data'!BA$3,FALSE)</f>
        <v>0.61710125890387002</v>
      </c>
      <c r="T39" s="48">
        <f>VLOOKUP($A39,'Occupancy Raw Data'!$B$8:$BE$45,'Occupancy Raw Data'!BB$3,FALSE)</f>
        <v>4.5193848426910398E-2</v>
      </c>
      <c r="U39" s="49">
        <f>VLOOKUP($A39,'Occupancy Raw Data'!$B$8:$BE$45,'Occupancy Raw Data'!BC$3,FALSE)</f>
        <v>0.322760884998681</v>
      </c>
      <c r="V39" s="50">
        <f>VLOOKUP($A39,'Occupancy Raw Data'!$B$8:$BE$45,'Occupancy Raw Data'!BE$3,FALSE)</f>
        <v>-0.855260782757437</v>
      </c>
      <c r="X39" s="51">
        <f>VLOOKUP($A39,'ADR Raw Data'!$B$6:$BE$43,'ADR Raw Data'!AG$1,FALSE)</f>
        <v>107.511590222237</v>
      </c>
      <c r="Y39" s="52">
        <f>VLOOKUP($A39,'ADR Raw Data'!$B$6:$BE$43,'ADR Raw Data'!AH$1,FALSE)</f>
        <v>107.71928085534699</v>
      </c>
      <c r="Z39" s="52">
        <f>VLOOKUP($A39,'ADR Raw Data'!$B$6:$BE$43,'ADR Raw Data'!AI$1,FALSE)</f>
        <v>113.212497313272</v>
      </c>
      <c r="AA39" s="52">
        <f>VLOOKUP($A39,'ADR Raw Data'!$B$6:$BE$43,'ADR Raw Data'!AJ$1,FALSE)</f>
        <v>115.07309627721099</v>
      </c>
      <c r="AB39" s="52">
        <f>VLOOKUP($A39,'ADR Raw Data'!$B$6:$BE$43,'ADR Raw Data'!AK$1,FALSE)</f>
        <v>116.42042718499501</v>
      </c>
      <c r="AC39" s="53">
        <f>VLOOKUP($A39,'ADR Raw Data'!$B$6:$BE$43,'ADR Raw Data'!AL$1,FALSE)</f>
        <v>112.282994294809</v>
      </c>
      <c r="AD39" s="52">
        <f>VLOOKUP($A39,'ADR Raw Data'!$B$6:$BE$43,'ADR Raw Data'!AN$1,FALSE)</f>
        <v>135.08495421029801</v>
      </c>
      <c r="AE39" s="52">
        <f>VLOOKUP($A39,'ADR Raw Data'!$B$6:$BE$43,'ADR Raw Data'!AO$1,FALSE)</f>
        <v>137.33922971146501</v>
      </c>
      <c r="AF39" s="53">
        <f>VLOOKUP($A39,'ADR Raw Data'!$B$6:$BE$43,'ADR Raw Data'!AP$1,FALSE)</f>
        <v>136.24193955845001</v>
      </c>
      <c r="AG39" s="54">
        <f>VLOOKUP($A39,'ADR Raw Data'!$B$6:$BE$43,'ADR Raw Data'!AR$1,FALSE)</f>
        <v>119.993786620747</v>
      </c>
      <c r="AI39" s="47">
        <f>VLOOKUP($A39,'ADR Raw Data'!$B$6:$BE$43,'ADR Raw Data'!AT$1,FALSE)</f>
        <v>1.55056684370445</v>
      </c>
      <c r="AJ39" s="48">
        <f>VLOOKUP($A39,'ADR Raw Data'!$B$6:$BE$43,'ADR Raw Data'!AU$1,FALSE)</f>
        <v>3.2376044048549901</v>
      </c>
      <c r="AK39" s="48">
        <f>VLOOKUP($A39,'ADR Raw Data'!$B$6:$BE$43,'ADR Raw Data'!AV$1,FALSE)</f>
        <v>3.67777244110149</v>
      </c>
      <c r="AL39" s="48">
        <f>VLOOKUP($A39,'ADR Raw Data'!$B$6:$BE$43,'ADR Raw Data'!AW$1,FALSE)</f>
        <v>4.3455547322043797</v>
      </c>
      <c r="AM39" s="48">
        <f>VLOOKUP($A39,'ADR Raw Data'!$B$6:$BE$43,'ADR Raw Data'!AX$1,FALSE)</f>
        <v>3.8961031941119</v>
      </c>
      <c r="AN39" s="49">
        <f>VLOOKUP($A39,'ADR Raw Data'!$B$6:$BE$43,'ADR Raw Data'!AY$1,FALSE)</f>
        <v>3.47300060660092</v>
      </c>
      <c r="AO39" s="48">
        <f>VLOOKUP($A39,'ADR Raw Data'!$B$6:$BE$43,'ADR Raw Data'!BA$1,FALSE)</f>
        <v>2.6736842373122198</v>
      </c>
      <c r="AP39" s="48">
        <f>VLOOKUP($A39,'ADR Raw Data'!$B$6:$BE$43,'ADR Raw Data'!BB$1,FALSE)</f>
        <v>1.54991741259271</v>
      </c>
      <c r="AQ39" s="49">
        <f>VLOOKUP($A39,'ADR Raw Data'!$B$6:$BE$43,'ADR Raw Data'!BC$1,FALSE)</f>
        <v>2.0851850627089799</v>
      </c>
      <c r="AR39" s="50">
        <f>VLOOKUP($A39,'ADR Raw Data'!$B$6:$BE$43,'ADR Raw Data'!BE$1,FALSE)</f>
        <v>3.0441898483957202</v>
      </c>
      <c r="AT39" s="51">
        <f>VLOOKUP($A39,'RevPAR Raw Data'!$B$6:$BE$43,'RevPAR Raw Data'!AG$1,FALSE)</f>
        <v>54.808663954171301</v>
      </c>
      <c r="AU39" s="52">
        <f>VLOOKUP($A39,'RevPAR Raw Data'!$B$6:$BE$43,'RevPAR Raw Data'!AH$1,FALSE)</f>
        <v>60.116162868889397</v>
      </c>
      <c r="AV39" s="52">
        <f>VLOOKUP($A39,'RevPAR Raw Data'!$B$6:$BE$43,'RevPAR Raw Data'!AI$1,FALSE)</f>
        <v>71.735329968250099</v>
      </c>
      <c r="AW39" s="52">
        <f>VLOOKUP($A39,'RevPAR Raw Data'!$B$6:$BE$43,'RevPAR Raw Data'!AJ$1,FALSE)</f>
        <v>74.512819775112504</v>
      </c>
      <c r="AX39" s="52">
        <f>VLOOKUP($A39,'RevPAR Raw Data'!$B$6:$BE$43,'RevPAR Raw Data'!AK$1,FALSE)</f>
        <v>72.701698317174603</v>
      </c>
      <c r="AY39" s="53">
        <f>VLOOKUP($A39,'RevPAR Raw Data'!$B$6:$BE$43,'RevPAR Raw Data'!AL$1,FALSE)</f>
        <v>66.774934976719607</v>
      </c>
      <c r="AZ39" s="52">
        <f>VLOOKUP($A39,'RevPAR Raw Data'!$B$6:$BE$43,'RevPAR Raw Data'!AN$1,FALSE)</f>
        <v>92.798600275824398</v>
      </c>
      <c r="BA39" s="52">
        <f>VLOOKUP($A39,'RevPAR Raw Data'!$B$6:$BE$43,'RevPAR Raw Data'!AO$1,FALSE)</f>
        <v>99.479920657892407</v>
      </c>
      <c r="BB39" s="53">
        <f>VLOOKUP($A39,'RevPAR Raw Data'!$B$6:$BE$43,'RevPAR Raw Data'!AP$1,FALSE)</f>
        <v>96.139260466858403</v>
      </c>
      <c r="BC39" s="54">
        <f>VLOOKUP($A39,'RevPAR Raw Data'!$B$6:$BE$43,'RevPAR Raw Data'!AR$1,FALSE)</f>
        <v>75.163977079956197</v>
      </c>
      <c r="BE39" s="47">
        <f>VLOOKUP($A39,'RevPAR Raw Data'!$B$6:$BE$43,'RevPAR Raw Data'!AT$1,FALSE)</f>
        <v>-3.5153800237347501</v>
      </c>
      <c r="BF39" s="48">
        <f>VLOOKUP($A39,'RevPAR Raw Data'!$B$6:$BE$43,'RevPAR Raw Data'!AU$1,FALSE)</f>
        <v>1.6719031352984599</v>
      </c>
      <c r="BG39" s="48">
        <f>VLOOKUP($A39,'RevPAR Raw Data'!$B$6:$BE$43,'RevPAR Raw Data'!AV$1,FALSE)</f>
        <v>2.34764929528896</v>
      </c>
      <c r="BH39" s="48">
        <f>VLOOKUP($A39,'RevPAR Raw Data'!$B$6:$BE$43,'RevPAR Raw Data'!AW$1,FALSE)</f>
        <v>3.9357950722552202</v>
      </c>
      <c r="BI39" s="48">
        <f>VLOOKUP($A39,'RevPAR Raw Data'!$B$6:$BE$43,'RevPAR Raw Data'!AX$1,FALSE)</f>
        <v>4.5329816628216202</v>
      </c>
      <c r="BJ39" s="49">
        <f>VLOOKUP($A39,'RevPAR Raw Data'!$B$6:$BE$43,'RevPAR Raw Data'!AY$1,FALSE)</f>
        <v>2.0201935431361902</v>
      </c>
      <c r="BK39" s="48">
        <f>VLOOKUP($A39,'RevPAR Raw Data'!$B$6:$BE$43,'RevPAR Raw Data'!BA$1,FALSE)</f>
        <v>3.3072848353036601</v>
      </c>
      <c r="BL39" s="48">
        <f>VLOOKUP($A39,'RevPAR Raw Data'!$B$6:$BE$43,'RevPAR Raw Data'!BB$1,FALSE)</f>
        <v>1.59581172834581</v>
      </c>
      <c r="BM39" s="49">
        <f>VLOOKUP($A39,'RevPAR Raw Data'!$B$6:$BE$43,'RevPAR Raw Data'!BC$1,FALSE)</f>
        <v>2.4146761094699198</v>
      </c>
      <c r="BN39" s="50">
        <f>VLOOKUP($A39,'RevPAR Raw Data'!$B$6:$BE$43,'RevPAR Raw Data'!BE$1,FALSE)</f>
        <v>2.16289330371227</v>
      </c>
    </row>
    <row r="40" spans="1:66" x14ac:dyDescent="0.45">
      <c r="A40" s="63" t="s">
        <v>78</v>
      </c>
      <c r="B40" s="47">
        <f>VLOOKUP($A40,'Occupancy Raw Data'!$B$8:$BE$45,'Occupancy Raw Data'!AG$3,FALSE)</f>
        <v>56.035283194057499</v>
      </c>
      <c r="C40" s="48">
        <f>VLOOKUP($A40,'Occupancy Raw Data'!$B$8:$BE$45,'Occupancy Raw Data'!AH$3,FALSE)</f>
        <v>59.865366759517102</v>
      </c>
      <c r="D40" s="48">
        <f>VLOOKUP($A40,'Occupancy Raw Data'!$B$8:$BE$45,'Occupancy Raw Data'!AI$3,FALSE)</f>
        <v>67.804085422469797</v>
      </c>
      <c r="E40" s="48">
        <f>VLOOKUP($A40,'Occupancy Raw Data'!$B$8:$BE$45,'Occupancy Raw Data'!AJ$3,FALSE)</f>
        <v>69.475394614670293</v>
      </c>
      <c r="F40" s="48">
        <f>VLOOKUP($A40,'Occupancy Raw Data'!$B$8:$BE$45,'Occupancy Raw Data'!AK$3,FALSE)</f>
        <v>65.831012070566302</v>
      </c>
      <c r="G40" s="49">
        <f>VLOOKUP($A40,'Occupancy Raw Data'!$B$8:$BE$45,'Occupancy Raw Data'!AL$3,FALSE)</f>
        <v>63.802228412256198</v>
      </c>
      <c r="H40" s="48">
        <f>VLOOKUP($A40,'Occupancy Raw Data'!$B$8:$BE$45,'Occupancy Raw Data'!AN$3,FALSE)</f>
        <v>74.001857010213499</v>
      </c>
      <c r="I40" s="48">
        <f>VLOOKUP($A40,'Occupancy Raw Data'!$B$8:$BE$45,'Occupancy Raw Data'!AO$3,FALSE)</f>
        <v>79.712163416898704</v>
      </c>
      <c r="J40" s="49">
        <f>VLOOKUP($A40,'Occupancy Raw Data'!$B$8:$BE$45,'Occupancy Raw Data'!AP$3,FALSE)</f>
        <v>76.857010213556094</v>
      </c>
      <c r="K40" s="50">
        <f>VLOOKUP($A40,'Occupancy Raw Data'!$B$8:$BE$45,'Occupancy Raw Data'!AR$3,FALSE)</f>
        <v>67.532166069770497</v>
      </c>
      <c r="M40" s="47">
        <f>VLOOKUP($A40,'Occupancy Raw Data'!$B$8:$BE$45,'Occupancy Raw Data'!AT$3,FALSE)</f>
        <v>0.91973244147157096</v>
      </c>
      <c r="N40" s="48">
        <f>VLOOKUP($A40,'Occupancy Raw Data'!$B$8:$BE$45,'Occupancy Raw Data'!AU$3,FALSE)</f>
        <v>-2.49527410207939</v>
      </c>
      <c r="O40" s="48">
        <f>VLOOKUP($A40,'Occupancy Raw Data'!$B$8:$BE$45,'Occupancy Raw Data'!AV$3,FALSE)</f>
        <v>-2.1768251841929001</v>
      </c>
      <c r="P40" s="48">
        <f>VLOOKUP($A40,'Occupancy Raw Data'!$B$8:$BE$45,'Occupancy Raw Data'!AW$3,FALSE)</f>
        <v>-2.5716145833333299</v>
      </c>
      <c r="Q40" s="48">
        <f>VLOOKUP($A40,'Occupancy Raw Data'!$B$8:$BE$45,'Occupancy Raw Data'!AX$3,FALSE)</f>
        <v>2.3088023088023002</v>
      </c>
      <c r="R40" s="49">
        <f>VLOOKUP($A40,'Occupancy Raw Data'!$B$8:$BE$45,'Occupancy Raw Data'!AY$3,FALSE)</f>
        <v>-0.89420927381553295</v>
      </c>
      <c r="S40" s="48">
        <f>VLOOKUP($A40,'Occupancy Raw Data'!$B$8:$BE$45,'Occupancy Raw Data'!BA$3,FALSE)</f>
        <v>2.9715762273901798</v>
      </c>
      <c r="T40" s="48">
        <f>VLOOKUP($A40,'Occupancy Raw Data'!$B$8:$BE$45,'Occupancy Raw Data'!BB$3,FALSE)</f>
        <v>5.8275058275058203E-2</v>
      </c>
      <c r="U40" s="49">
        <f>VLOOKUP($A40,'Occupancy Raw Data'!$B$8:$BE$45,'Occupancy Raw Data'!BC$3,FALSE)</f>
        <v>1.43995098039215</v>
      </c>
      <c r="V40" s="50">
        <f>VLOOKUP($A40,'Occupancy Raw Data'!$B$8:$BE$45,'Occupancy Raw Data'!BE$3,FALSE)</f>
        <v>-0.147094876195145</v>
      </c>
      <c r="X40" s="51">
        <f>VLOOKUP($A40,'ADR Raw Data'!$B$6:$BE$43,'ADR Raw Data'!AG$1,FALSE)</f>
        <v>127.23128003314</v>
      </c>
      <c r="Y40" s="52">
        <f>VLOOKUP($A40,'ADR Raw Data'!$B$6:$BE$43,'ADR Raw Data'!AH$1,FALSE)</f>
        <v>121.500992632803</v>
      </c>
      <c r="Z40" s="52">
        <f>VLOOKUP($A40,'ADR Raw Data'!$B$6:$BE$43,'ADR Raw Data'!AI$1,FALSE)</f>
        <v>115.993861691201</v>
      </c>
      <c r="AA40" s="52">
        <f>VLOOKUP($A40,'ADR Raw Data'!$B$6:$BE$43,'ADR Raw Data'!AJ$1,FALSE)</f>
        <v>114.546541931172</v>
      </c>
      <c r="AB40" s="52">
        <f>VLOOKUP($A40,'ADR Raw Data'!$B$6:$BE$43,'ADR Raw Data'!AK$1,FALSE)</f>
        <v>120.895877997179</v>
      </c>
      <c r="AC40" s="53">
        <f>VLOOKUP($A40,'ADR Raw Data'!$B$6:$BE$43,'ADR Raw Data'!AL$1,FALSE)</f>
        <v>119.697587862912</v>
      </c>
      <c r="AD40" s="52">
        <f>VLOOKUP($A40,'ADR Raw Data'!$B$6:$BE$43,'ADR Raw Data'!AN$1,FALSE)</f>
        <v>153.663651191969</v>
      </c>
      <c r="AE40" s="52">
        <f>VLOOKUP($A40,'ADR Raw Data'!$B$6:$BE$43,'ADR Raw Data'!AO$1,FALSE)</f>
        <v>158.82896330809501</v>
      </c>
      <c r="AF40" s="53">
        <f>VLOOKUP($A40,'ADR Raw Data'!$B$6:$BE$43,'ADR Raw Data'!AP$1,FALSE)</f>
        <v>156.34225007550501</v>
      </c>
      <c r="AG40" s="54">
        <f>VLOOKUP($A40,'ADR Raw Data'!$B$6:$BE$43,'ADR Raw Data'!AR$1,FALSE)</f>
        <v>131.613176037318</v>
      </c>
      <c r="AI40" s="47">
        <f>VLOOKUP($A40,'ADR Raw Data'!$B$6:$BE$43,'ADR Raw Data'!AT$1,FALSE)</f>
        <v>-1.71941510754662</v>
      </c>
      <c r="AJ40" s="48">
        <f>VLOOKUP($A40,'ADR Raw Data'!$B$6:$BE$43,'ADR Raw Data'!AU$1,FALSE)</f>
        <v>2.2235320895675299</v>
      </c>
      <c r="AK40" s="48">
        <f>VLOOKUP($A40,'ADR Raw Data'!$B$6:$BE$43,'ADR Raw Data'!AV$1,FALSE)</f>
        <v>-1.32877412856788</v>
      </c>
      <c r="AL40" s="48">
        <f>VLOOKUP($A40,'ADR Raw Data'!$B$6:$BE$43,'ADR Raw Data'!AW$1,FALSE)</f>
        <v>0.21510928765655701</v>
      </c>
      <c r="AM40" s="48">
        <f>VLOOKUP($A40,'ADR Raw Data'!$B$6:$BE$43,'ADR Raw Data'!AX$1,FALSE)</f>
        <v>6.7578394905991397</v>
      </c>
      <c r="AN40" s="49">
        <f>VLOOKUP($A40,'ADR Raw Data'!$B$6:$BE$43,'ADR Raw Data'!AY$1,FALSE)</f>
        <v>1.2036791974001499</v>
      </c>
      <c r="AO40" s="48">
        <f>VLOOKUP($A40,'ADR Raw Data'!$B$6:$BE$43,'ADR Raw Data'!BA$1,FALSE)</f>
        <v>1.6634152229200001</v>
      </c>
      <c r="AP40" s="48">
        <f>VLOOKUP($A40,'ADR Raw Data'!$B$6:$BE$43,'ADR Raw Data'!BB$1,FALSE)</f>
        <v>0.82283229799464197</v>
      </c>
      <c r="AQ40" s="49">
        <f>VLOOKUP($A40,'ADR Raw Data'!$B$6:$BE$43,'ADR Raw Data'!BC$1,FALSE)</f>
        <v>1.1888924038014199</v>
      </c>
      <c r="AR40" s="50">
        <f>VLOOKUP($A40,'ADR Raw Data'!$B$6:$BE$43,'ADR Raw Data'!BE$1,FALSE)</f>
        <v>1.34159224699593</v>
      </c>
      <c r="AT40" s="51">
        <f>VLOOKUP($A40,'RevPAR Raw Data'!$B$6:$BE$43,'RevPAR Raw Data'!AG$1,FALSE)</f>
        <v>71.294408077994404</v>
      </c>
      <c r="AU40" s="52">
        <f>VLOOKUP($A40,'RevPAR Raw Data'!$B$6:$BE$43,'RevPAR Raw Data'!AH$1,FALSE)</f>
        <v>72.7370148560817</v>
      </c>
      <c r="AV40" s="52">
        <f>VLOOKUP($A40,'RevPAR Raw Data'!$B$6:$BE$43,'RevPAR Raw Data'!AI$1,FALSE)</f>
        <v>78.648577065923803</v>
      </c>
      <c r="AW40" s="52">
        <f>VLOOKUP($A40,'RevPAR Raw Data'!$B$6:$BE$43,'RevPAR Raw Data'!AJ$1,FALSE)</f>
        <v>79.581662024141096</v>
      </c>
      <c r="AX40" s="52">
        <f>VLOOKUP($A40,'RevPAR Raw Data'!$B$6:$BE$43,'RevPAR Raw Data'!AK$1,FALSE)</f>
        <v>79.586980037140194</v>
      </c>
      <c r="AY40" s="53">
        <f>VLOOKUP($A40,'RevPAR Raw Data'!$B$6:$BE$43,'RevPAR Raw Data'!AL$1,FALSE)</f>
        <v>76.369728412256194</v>
      </c>
      <c r="AZ40" s="52">
        <f>VLOOKUP($A40,'RevPAR Raw Data'!$B$6:$BE$43,'RevPAR Raw Data'!AN$1,FALSE)</f>
        <v>113.713955431754</v>
      </c>
      <c r="BA40" s="52">
        <f>VLOOKUP($A40,'RevPAR Raw Data'!$B$6:$BE$43,'RevPAR Raw Data'!AO$1,FALSE)</f>
        <v>126.606002785515</v>
      </c>
      <c r="BB40" s="53">
        <f>VLOOKUP($A40,'RevPAR Raw Data'!$B$6:$BE$43,'RevPAR Raw Data'!AP$1,FALSE)</f>
        <v>120.159979108635</v>
      </c>
      <c r="BC40" s="54">
        <f>VLOOKUP($A40,'RevPAR Raw Data'!$B$6:$BE$43,'RevPAR Raw Data'!AR$1,FALSE)</f>
        <v>88.881228611221601</v>
      </c>
      <c r="BE40" s="47">
        <f>VLOOKUP($A40,'RevPAR Raw Data'!$B$6:$BE$43,'RevPAR Raw Data'!AT$1,FALSE)</f>
        <v>-0.81549668462271896</v>
      </c>
      <c r="BF40" s="48">
        <f>VLOOKUP($A40,'RevPAR Raw Data'!$B$6:$BE$43,'RevPAR Raw Data'!AU$1,FALSE)</f>
        <v>-0.32722523289426397</v>
      </c>
      <c r="BG40" s="48">
        <f>VLOOKUP($A40,'RevPAR Raw Data'!$B$6:$BE$43,'RevPAR Raw Data'!AV$1,FALSE)</f>
        <v>-3.4766742228890699</v>
      </c>
      <c r="BH40" s="48">
        <f>VLOOKUP($A40,'RevPAR Raw Data'!$B$6:$BE$43,'RevPAR Raw Data'!AW$1,FALSE)</f>
        <v>-2.36203707748825</v>
      </c>
      <c r="BI40" s="48">
        <f>VLOOKUP($A40,'RevPAR Raw Data'!$B$6:$BE$43,'RevPAR Raw Data'!AX$1,FALSE)</f>
        <v>9.2226669535855503</v>
      </c>
      <c r="BJ40" s="49">
        <f>VLOOKUP($A40,'RevPAR Raw Data'!$B$6:$BE$43,'RevPAR Raw Data'!AY$1,FALSE)</f>
        <v>0.29870651257448499</v>
      </c>
      <c r="BK40" s="48">
        <f>VLOOKUP($A40,'RevPAR Raw Data'!$B$6:$BE$43,'RevPAR Raw Data'!BA$1,FALSE)</f>
        <v>4.6844211016372599</v>
      </c>
      <c r="BL40" s="48">
        <f>VLOOKUP($A40,'RevPAR Raw Data'!$B$6:$BE$43,'RevPAR Raw Data'!BB$1,FALSE)</f>
        <v>0.88158686227086303</v>
      </c>
      <c r="BM40" s="49">
        <f>VLOOKUP($A40,'RevPAR Raw Data'!$B$6:$BE$43,'RevPAR Raw Data'!BC$1,FALSE)</f>
        <v>2.6459628520179299</v>
      </c>
      <c r="BN40" s="50">
        <f>VLOOKUP($A40,'RevPAR Raw Data'!$B$6:$BE$43,'RevPAR Raw Data'!BE$1,FALSE)</f>
        <v>1.19252395734603</v>
      </c>
    </row>
    <row r="41" spans="1:66" x14ac:dyDescent="0.45">
      <c r="A41" s="63" t="s">
        <v>79</v>
      </c>
      <c r="B41" s="47">
        <f>VLOOKUP($A41,'Occupancy Raw Data'!$B$8:$BE$45,'Occupancy Raw Data'!AG$3,FALSE)</f>
        <v>54.556479556479502</v>
      </c>
      <c r="C41" s="48">
        <f>VLOOKUP($A41,'Occupancy Raw Data'!$B$8:$BE$45,'Occupancy Raw Data'!AH$3,FALSE)</f>
        <v>55.630630630630598</v>
      </c>
      <c r="D41" s="48">
        <f>VLOOKUP($A41,'Occupancy Raw Data'!$B$8:$BE$45,'Occupancy Raw Data'!AI$3,FALSE)</f>
        <v>61.001386001386003</v>
      </c>
      <c r="E41" s="48">
        <f>VLOOKUP($A41,'Occupancy Raw Data'!$B$8:$BE$45,'Occupancy Raw Data'!AJ$3,FALSE)</f>
        <v>63.652113652113599</v>
      </c>
      <c r="F41" s="48">
        <f>VLOOKUP($A41,'Occupancy Raw Data'!$B$8:$BE$45,'Occupancy Raw Data'!AK$3,FALSE)</f>
        <v>61.884961884961797</v>
      </c>
      <c r="G41" s="49">
        <f>VLOOKUP($A41,'Occupancy Raw Data'!$B$8:$BE$45,'Occupancy Raw Data'!AL$3,FALSE)</f>
        <v>59.345114345114297</v>
      </c>
      <c r="H41" s="48">
        <f>VLOOKUP($A41,'Occupancy Raw Data'!$B$8:$BE$45,'Occupancy Raw Data'!AN$3,FALSE)</f>
        <v>72.730422730422703</v>
      </c>
      <c r="I41" s="48">
        <f>VLOOKUP($A41,'Occupancy Raw Data'!$B$8:$BE$45,'Occupancy Raw Data'!AO$3,FALSE)</f>
        <v>76.489951489951395</v>
      </c>
      <c r="J41" s="49">
        <f>VLOOKUP($A41,'Occupancy Raw Data'!$B$8:$BE$45,'Occupancy Raw Data'!AP$3,FALSE)</f>
        <v>74.610187110187098</v>
      </c>
      <c r="K41" s="50">
        <f>VLOOKUP($A41,'Occupancy Raw Data'!$B$8:$BE$45,'Occupancy Raw Data'!AR$3,FALSE)</f>
        <v>63.706563706563699</v>
      </c>
      <c r="M41" s="47">
        <f>VLOOKUP($A41,'Occupancy Raw Data'!$B$8:$BE$45,'Occupancy Raw Data'!AT$3,FALSE)</f>
        <v>-5.6620730976632698</v>
      </c>
      <c r="N41" s="48">
        <f>VLOOKUP($A41,'Occupancy Raw Data'!$B$8:$BE$45,'Occupancy Raw Data'!AU$3,FALSE)</f>
        <v>-0.83384805435453901</v>
      </c>
      <c r="O41" s="48">
        <f>VLOOKUP($A41,'Occupancy Raw Data'!$B$8:$BE$45,'Occupancy Raw Data'!AV$3,FALSE)</f>
        <v>-0.98425196850393704</v>
      </c>
      <c r="P41" s="48">
        <f>VLOOKUP($A41,'Occupancy Raw Data'!$B$8:$BE$45,'Occupancy Raw Data'!AW$3,FALSE)</f>
        <v>1.3517241379310301</v>
      </c>
      <c r="Q41" s="48">
        <f>VLOOKUP($A41,'Occupancy Raw Data'!$B$8:$BE$45,'Occupancy Raw Data'!AX$3,FALSE)</f>
        <v>-2.4310297732859798</v>
      </c>
      <c r="R41" s="49">
        <f>VLOOKUP($A41,'Occupancy Raw Data'!$B$8:$BE$45,'Occupancy Raw Data'!AY$3,FALSE)</f>
        <v>-1.67068549776093</v>
      </c>
      <c r="S41" s="48">
        <f>VLOOKUP($A41,'Occupancy Raw Data'!$B$8:$BE$45,'Occupancy Raw Data'!BA$3,FALSE)</f>
        <v>-4.0895590587160102</v>
      </c>
      <c r="T41" s="48">
        <f>VLOOKUP($A41,'Occupancy Raw Data'!$B$8:$BE$45,'Occupancy Raw Data'!BB$3,FALSE)</f>
        <v>-3.0735455543358898</v>
      </c>
      <c r="U41" s="49">
        <f>VLOOKUP($A41,'Occupancy Raw Data'!$B$8:$BE$45,'Occupancy Raw Data'!BC$3,FALSE)</f>
        <v>-3.5714285714285698</v>
      </c>
      <c r="V41" s="50">
        <f>VLOOKUP($A41,'Occupancy Raw Data'!$B$8:$BE$45,'Occupancy Raw Data'!BE$3,FALSE)</f>
        <v>-2.31499051233396</v>
      </c>
      <c r="X41" s="51">
        <f>VLOOKUP($A41,'ADR Raw Data'!$B$6:$BE$43,'ADR Raw Data'!AG$1,FALSE)</f>
        <v>154.661028898062</v>
      </c>
      <c r="Y41" s="52">
        <f>VLOOKUP($A41,'ADR Raw Data'!$B$6:$BE$43,'ADR Raw Data'!AH$1,FALSE)</f>
        <v>140.82655559015799</v>
      </c>
      <c r="Z41" s="52">
        <f>VLOOKUP($A41,'ADR Raw Data'!$B$6:$BE$43,'ADR Raw Data'!AI$1,FALSE)</f>
        <v>141.06059642147099</v>
      </c>
      <c r="AA41" s="52">
        <f>VLOOKUP($A41,'ADR Raw Data'!$B$6:$BE$43,'ADR Raw Data'!AJ$1,FALSE)</f>
        <v>140.01918617310801</v>
      </c>
      <c r="AB41" s="52">
        <f>VLOOKUP($A41,'ADR Raw Data'!$B$6:$BE$43,'ADR Raw Data'!AK$1,FALSE)</f>
        <v>139.796326987681</v>
      </c>
      <c r="AC41" s="53">
        <f>VLOOKUP($A41,'ADR Raw Data'!$B$6:$BE$43,'ADR Raw Data'!AL$1,FALSE)</f>
        <v>143.03024347521401</v>
      </c>
      <c r="AD41" s="52">
        <f>VLOOKUP($A41,'ADR Raw Data'!$B$6:$BE$43,'ADR Raw Data'!AN$1,FALSE)</f>
        <v>180.20632682229601</v>
      </c>
      <c r="AE41" s="52">
        <f>VLOOKUP($A41,'ADR Raw Data'!$B$6:$BE$43,'ADR Raw Data'!AO$1,FALSE)</f>
        <v>188.850339750849</v>
      </c>
      <c r="AF41" s="53">
        <f>VLOOKUP($A41,'ADR Raw Data'!$B$6:$BE$43,'ADR Raw Data'!AP$1,FALSE)</f>
        <v>184.637223963775</v>
      </c>
      <c r="AG41" s="54">
        <f>VLOOKUP($A41,'ADR Raw Data'!$B$6:$BE$43,'ADR Raw Data'!AR$1,FALSE)</f>
        <v>156.95257925407901</v>
      </c>
      <c r="AI41" s="47">
        <f>VLOOKUP($A41,'ADR Raw Data'!$B$6:$BE$43,'ADR Raw Data'!AT$1,FALSE)</f>
        <v>-3.0967124918461502</v>
      </c>
      <c r="AJ41" s="48">
        <f>VLOOKUP($A41,'ADR Raw Data'!$B$6:$BE$43,'ADR Raw Data'!AU$1,FALSE)</f>
        <v>-2.4225136067780801</v>
      </c>
      <c r="AK41" s="48">
        <f>VLOOKUP($A41,'ADR Raw Data'!$B$6:$BE$43,'ADR Raw Data'!AV$1,FALSE)</f>
        <v>-1.5798136823037501</v>
      </c>
      <c r="AL41" s="48">
        <f>VLOOKUP($A41,'ADR Raw Data'!$B$6:$BE$43,'ADR Raw Data'!AW$1,FALSE)</f>
        <v>0.72533535403024896</v>
      </c>
      <c r="AM41" s="48">
        <f>VLOOKUP($A41,'ADR Raw Data'!$B$6:$BE$43,'ADR Raw Data'!AX$1,FALSE)</f>
        <v>0.35355766148134099</v>
      </c>
      <c r="AN41" s="49">
        <f>VLOOKUP($A41,'ADR Raw Data'!$B$6:$BE$43,'ADR Raw Data'!AY$1,FALSE)</f>
        <v>-1.28155267615421</v>
      </c>
      <c r="AO41" s="48">
        <f>VLOOKUP($A41,'ADR Raw Data'!$B$6:$BE$43,'ADR Raw Data'!BA$1,FALSE)</f>
        <v>0.96972627759223695</v>
      </c>
      <c r="AP41" s="48">
        <f>VLOOKUP($A41,'ADR Raw Data'!$B$6:$BE$43,'ADR Raw Data'!BB$1,FALSE)</f>
        <v>1.2103971103170901</v>
      </c>
      <c r="AQ41" s="49">
        <f>VLOOKUP($A41,'ADR Raw Data'!$B$6:$BE$43,'ADR Raw Data'!BC$1,FALSE)</f>
        <v>1.10759638199092</v>
      </c>
      <c r="AR41" s="50">
        <f>VLOOKUP($A41,'ADR Raw Data'!$B$6:$BE$43,'ADR Raw Data'!BE$1,FALSE)</f>
        <v>-0.45864681595346302</v>
      </c>
      <c r="AT41" s="51">
        <f>VLOOKUP($A41,'RevPAR Raw Data'!$B$6:$BE$43,'RevPAR Raw Data'!AG$1,FALSE)</f>
        <v>84.377612612612594</v>
      </c>
      <c r="AU41" s="52">
        <f>VLOOKUP($A41,'RevPAR Raw Data'!$B$6:$BE$43,'RevPAR Raw Data'!AH$1,FALSE)</f>
        <v>78.342700970200895</v>
      </c>
      <c r="AV41" s="52">
        <f>VLOOKUP($A41,'RevPAR Raw Data'!$B$6:$BE$43,'RevPAR Raw Data'!AI$1,FALSE)</f>
        <v>86.048918918918901</v>
      </c>
      <c r="AW41" s="52">
        <f>VLOOKUP($A41,'RevPAR Raw Data'!$B$6:$BE$43,'RevPAR Raw Data'!AJ$1,FALSE)</f>
        <v>89.125171517671504</v>
      </c>
      <c r="AX41" s="52">
        <f>VLOOKUP($A41,'RevPAR Raw Data'!$B$6:$BE$43,'RevPAR Raw Data'!AK$1,FALSE)</f>
        <v>86.512903672903605</v>
      </c>
      <c r="AY41" s="53">
        <f>VLOOKUP($A41,'RevPAR Raw Data'!$B$6:$BE$43,'RevPAR Raw Data'!AL$1,FALSE)</f>
        <v>84.881461538461494</v>
      </c>
      <c r="AZ41" s="52">
        <f>VLOOKUP($A41,'RevPAR Raw Data'!$B$6:$BE$43,'RevPAR Raw Data'!AN$1,FALSE)</f>
        <v>131.06482328482301</v>
      </c>
      <c r="BA41" s="52">
        <f>VLOOKUP($A41,'RevPAR Raw Data'!$B$6:$BE$43,'RevPAR Raw Data'!AO$1,FALSE)</f>
        <v>144.451533264033</v>
      </c>
      <c r="BB41" s="53">
        <f>VLOOKUP($A41,'RevPAR Raw Data'!$B$6:$BE$43,'RevPAR Raw Data'!AP$1,FALSE)</f>
        <v>137.75817827442799</v>
      </c>
      <c r="BC41" s="54">
        <f>VLOOKUP($A41,'RevPAR Raw Data'!$B$6:$BE$43,'RevPAR Raw Data'!AR$1,FALSE)</f>
        <v>99.989094891594803</v>
      </c>
      <c r="BE41" s="47">
        <f>VLOOKUP($A41,'RevPAR Raw Data'!$B$6:$BE$43,'RevPAR Raw Data'!AT$1,FALSE)</f>
        <v>-8.5834474645966203</v>
      </c>
      <c r="BF41" s="48">
        <f>VLOOKUP($A41,'RevPAR Raw Data'!$B$6:$BE$43,'RevPAR Raw Data'!AU$1,FALSE)</f>
        <v>-3.2361615785560298</v>
      </c>
      <c r="BG41" s="48">
        <f>VLOOKUP($A41,'RevPAR Raw Data'!$B$6:$BE$43,'RevPAR Raw Data'!AV$1,FALSE)</f>
        <v>-2.5485163035409202</v>
      </c>
      <c r="BH41" s="48">
        <f>VLOOKUP($A41,'RevPAR Raw Data'!$B$6:$BE$43,'RevPAR Raw Data'!AW$1,FALSE)</f>
        <v>2.08686402502265</v>
      </c>
      <c r="BI41" s="48">
        <f>VLOOKUP($A41,'RevPAR Raw Data'!$B$6:$BE$43,'RevPAR Raw Data'!AX$1,FALSE)</f>
        <v>-2.0860672038209902</v>
      </c>
      <c r="BJ41" s="49">
        <f>VLOOKUP($A41,'RevPAR Raw Data'!$B$6:$BE$43,'RevPAR Raw Data'!AY$1,FALSE)</f>
        <v>-2.9308274592084702</v>
      </c>
      <c r="BK41" s="48">
        <f>VLOOKUP($A41,'RevPAR Raw Data'!$B$6:$BE$43,'RevPAR Raw Data'!BA$1,FALSE)</f>
        <v>-3.1594903099537999</v>
      </c>
      <c r="BL41" s="48">
        <f>VLOOKUP($A41,'RevPAR Raw Data'!$B$6:$BE$43,'RevPAR Raw Data'!BB$1,FALSE)</f>
        <v>-1.90035055059275</v>
      </c>
      <c r="BM41" s="49">
        <f>VLOOKUP($A41,'RevPAR Raw Data'!$B$6:$BE$43,'RevPAR Raw Data'!BC$1,FALSE)</f>
        <v>-2.5033892030801801</v>
      </c>
      <c r="BN41" s="50">
        <f>VLOOKUP($A41,'RevPAR Raw Data'!$B$6:$BE$43,'RevPAR Raw Data'!BE$1,FALSE)</f>
        <v>-2.7630196980129802</v>
      </c>
    </row>
    <row r="42" spans="1:66" x14ac:dyDescent="0.45">
      <c r="A42" s="63" t="s">
        <v>80</v>
      </c>
      <c r="B42" s="47">
        <f>VLOOKUP($A42,'Occupancy Raw Data'!$B$8:$BE$45,'Occupancy Raw Data'!AG$3,FALSE)</f>
        <v>61.3871372842409</v>
      </c>
      <c r="C42" s="48">
        <f>VLOOKUP($A42,'Occupancy Raw Data'!$B$8:$BE$45,'Occupancy Raw Data'!AH$3,FALSE)</f>
        <v>58.733032278751601</v>
      </c>
      <c r="D42" s="48">
        <f>VLOOKUP($A42,'Occupancy Raw Data'!$B$8:$BE$45,'Occupancy Raw Data'!AI$3,FALSE)</f>
        <v>62.749171654553201</v>
      </c>
      <c r="E42" s="48">
        <f>VLOOKUP($A42,'Occupancy Raw Data'!$B$8:$BE$45,'Occupancy Raw Data'!AJ$3,FALSE)</f>
        <v>63.017715904232503</v>
      </c>
      <c r="F42" s="48">
        <f>VLOOKUP($A42,'Occupancy Raw Data'!$B$8:$BE$45,'Occupancy Raw Data'!AK$3,FALSE)</f>
        <v>63.252859127832401</v>
      </c>
      <c r="G42" s="49">
        <f>VLOOKUP($A42,'Occupancy Raw Data'!$B$8:$BE$45,'Occupancy Raw Data'!AL$3,FALSE)</f>
        <v>61.827978538065999</v>
      </c>
      <c r="H42" s="48">
        <f>VLOOKUP($A42,'Occupancy Raw Data'!$B$8:$BE$45,'Occupancy Raw Data'!AN$3,FALSE)</f>
        <v>75.720126122274394</v>
      </c>
      <c r="I42" s="48">
        <f>VLOOKUP($A42,'Occupancy Raw Data'!$B$8:$BE$45,'Occupancy Raw Data'!AO$3,FALSE)</f>
        <v>82.085025651988005</v>
      </c>
      <c r="J42" s="49">
        <f>VLOOKUP($A42,'Occupancy Raw Data'!$B$8:$BE$45,'Occupancy Raw Data'!AP$3,FALSE)</f>
        <v>78.902575887131206</v>
      </c>
      <c r="K42" s="50">
        <f>VLOOKUP($A42,'Occupancy Raw Data'!$B$8:$BE$45,'Occupancy Raw Data'!AR$3,FALSE)</f>
        <v>66.706397679123498</v>
      </c>
      <c r="M42" s="47">
        <f>VLOOKUP($A42,'Occupancy Raw Data'!$B$8:$BE$45,'Occupancy Raw Data'!AT$3,FALSE)</f>
        <v>-1.81727632821965</v>
      </c>
      <c r="N42" s="48">
        <f>VLOOKUP($A42,'Occupancy Raw Data'!$B$8:$BE$45,'Occupancy Raw Data'!AU$3,FALSE)</f>
        <v>0.26647478425729698</v>
      </c>
      <c r="O42" s="48">
        <f>VLOOKUP($A42,'Occupancy Raw Data'!$B$8:$BE$45,'Occupancy Raw Data'!AV$3,FALSE)</f>
        <v>0.26697687212075799</v>
      </c>
      <c r="P42" s="48">
        <f>VLOOKUP($A42,'Occupancy Raw Data'!$B$8:$BE$45,'Occupancy Raw Data'!AW$3,FALSE)</f>
        <v>-0.87481460764927799</v>
      </c>
      <c r="Q42" s="48">
        <f>VLOOKUP($A42,'Occupancy Raw Data'!$B$8:$BE$45,'Occupancy Raw Data'!AX$3,FALSE)</f>
        <v>-2.41958764822559</v>
      </c>
      <c r="R42" s="49">
        <f>VLOOKUP($A42,'Occupancy Raw Data'!$B$8:$BE$45,'Occupancy Raw Data'!AY$3,FALSE)</f>
        <v>-0.941315502451751</v>
      </c>
      <c r="S42" s="48">
        <f>VLOOKUP($A42,'Occupancy Raw Data'!$B$8:$BE$45,'Occupancy Raw Data'!BA$3,FALSE)</f>
        <v>-1.6164317736965901</v>
      </c>
      <c r="T42" s="48">
        <f>VLOOKUP($A42,'Occupancy Raw Data'!$B$8:$BE$45,'Occupancy Raw Data'!BB$3,FALSE)</f>
        <v>-0.88275324585026005</v>
      </c>
      <c r="U42" s="49">
        <f>VLOOKUP($A42,'Occupancy Raw Data'!$B$8:$BE$45,'Occupancy Raw Data'!BC$3,FALSE)</f>
        <v>-1.23615717228218</v>
      </c>
      <c r="V42" s="50">
        <f>VLOOKUP($A42,'Occupancy Raw Data'!$B$8:$BE$45,'Occupancy Raw Data'!BE$3,FALSE)</f>
        <v>-1.04120991209388</v>
      </c>
      <c r="X42" s="51">
        <f>VLOOKUP($A42,'ADR Raw Data'!$B$6:$BE$43,'ADR Raw Data'!AG$1,FALSE)</f>
        <v>140.042847909117</v>
      </c>
      <c r="Y42" s="52">
        <f>VLOOKUP($A42,'ADR Raw Data'!$B$6:$BE$43,'ADR Raw Data'!AH$1,FALSE)</f>
        <v>127.323985964672</v>
      </c>
      <c r="Z42" s="52">
        <f>VLOOKUP($A42,'ADR Raw Data'!$B$6:$BE$43,'ADR Raw Data'!AI$1,FALSE)</f>
        <v>127.253761723781</v>
      </c>
      <c r="AA42" s="52">
        <f>VLOOKUP($A42,'ADR Raw Data'!$B$6:$BE$43,'ADR Raw Data'!AJ$1,FALSE)</f>
        <v>125.664077171781</v>
      </c>
      <c r="AB42" s="52">
        <f>VLOOKUP($A42,'ADR Raw Data'!$B$6:$BE$43,'ADR Raw Data'!AK$1,FALSE)</f>
        <v>127.05802760674599</v>
      </c>
      <c r="AC42" s="53">
        <f>VLOOKUP($A42,'ADR Raw Data'!$B$6:$BE$43,'ADR Raw Data'!AL$1,FALSE)</f>
        <v>129.44269165361101</v>
      </c>
      <c r="AD42" s="52">
        <f>VLOOKUP($A42,'ADR Raw Data'!$B$6:$BE$43,'ADR Raw Data'!AN$1,FALSE)</f>
        <v>167.90255094838901</v>
      </c>
      <c r="AE42" s="52">
        <f>VLOOKUP($A42,'ADR Raw Data'!$B$6:$BE$43,'ADR Raw Data'!AO$1,FALSE)</f>
        <v>179.11843218476801</v>
      </c>
      <c r="AF42" s="53">
        <f>VLOOKUP($A42,'ADR Raw Data'!$B$6:$BE$43,'ADR Raw Data'!AP$1,FALSE)</f>
        <v>173.736681765074</v>
      </c>
      <c r="AG42" s="54">
        <f>VLOOKUP($A42,'ADR Raw Data'!$B$6:$BE$43,'ADR Raw Data'!AR$1,FALSE)</f>
        <v>144.41184156577199</v>
      </c>
      <c r="AI42" s="47">
        <f>VLOOKUP($A42,'ADR Raw Data'!$B$6:$BE$43,'ADR Raw Data'!AT$1,FALSE)</f>
        <v>-0.78144630054948105</v>
      </c>
      <c r="AJ42" s="48">
        <f>VLOOKUP($A42,'ADR Raw Data'!$B$6:$BE$43,'ADR Raw Data'!AU$1,FALSE)</f>
        <v>1.7318595734748199</v>
      </c>
      <c r="AK42" s="48">
        <f>VLOOKUP($A42,'ADR Raw Data'!$B$6:$BE$43,'ADR Raw Data'!AV$1,FALSE)</f>
        <v>1.1902789732439101</v>
      </c>
      <c r="AL42" s="48">
        <f>VLOOKUP($A42,'ADR Raw Data'!$B$6:$BE$43,'ADR Raw Data'!AW$1,FALSE)</f>
        <v>8.7925040078898606E-2</v>
      </c>
      <c r="AM42" s="48">
        <f>VLOOKUP($A42,'ADR Raw Data'!$B$6:$BE$43,'ADR Raw Data'!AX$1,FALSE)</f>
        <v>0.14254820796054199</v>
      </c>
      <c r="AN42" s="49">
        <f>VLOOKUP($A42,'ADR Raw Data'!$B$6:$BE$43,'ADR Raw Data'!AY$1,FALSE)</f>
        <v>0.40653517097326802</v>
      </c>
      <c r="AO42" s="48">
        <f>VLOOKUP($A42,'ADR Raw Data'!$B$6:$BE$43,'ADR Raw Data'!BA$1,FALSE)</f>
        <v>1.7556054536283701</v>
      </c>
      <c r="AP42" s="48">
        <f>VLOOKUP($A42,'ADR Raw Data'!$B$6:$BE$43,'ADR Raw Data'!BB$1,FALSE)</f>
        <v>1.8889175886395699</v>
      </c>
      <c r="AQ42" s="49">
        <f>VLOOKUP($A42,'ADR Raw Data'!$B$6:$BE$43,'ADR Raw Data'!BC$1,FALSE)</f>
        <v>1.8390015542763101</v>
      </c>
      <c r="AR42" s="50">
        <f>VLOOKUP($A42,'ADR Raw Data'!$B$6:$BE$43,'ADR Raw Data'!BE$1,FALSE)</f>
        <v>0.964345041060505</v>
      </c>
      <c r="AT42" s="51">
        <f>VLOOKUP($A42,'RevPAR Raw Data'!$B$6:$BE$43,'RevPAR Raw Data'!AG$1,FALSE)</f>
        <v>85.968295302730695</v>
      </c>
      <c r="AU42" s="52">
        <f>VLOOKUP($A42,'RevPAR Raw Data'!$B$6:$BE$43,'RevPAR Raw Data'!AH$1,FALSE)</f>
        <v>74.781237775224398</v>
      </c>
      <c r="AV42" s="52">
        <f>VLOOKUP($A42,'RevPAR Raw Data'!$B$6:$BE$43,'RevPAR Raw Data'!AI$1,FALSE)</f>
        <v>79.850681380932002</v>
      </c>
      <c r="AW42" s="52">
        <f>VLOOKUP($A42,'RevPAR Raw Data'!$B$6:$BE$43,'RevPAR Raw Data'!AJ$1,FALSE)</f>
        <v>79.1906311457887</v>
      </c>
      <c r="AX42" s="52">
        <f>VLOOKUP($A42,'RevPAR Raw Data'!$B$6:$BE$43,'RevPAR Raw Data'!AK$1,FALSE)</f>
        <v>80.367835212697699</v>
      </c>
      <c r="AY42" s="53">
        <f>VLOOKUP($A42,'RevPAR Raw Data'!$B$6:$BE$43,'RevPAR Raw Data'!AL$1,FALSE)</f>
        <v>80.031799614689803</v>
      </c>
      <c r="AZ42" s="52">
        <f>VLOOKUP($A42,'RevPAR Raw Data'!$B$6:$BE$43,'RevPAR Raw Data'!AN$1,FALSE)</f>
        <v>127.136023340637</v>
      </c>
      <c r="BA42" s="52">
        <f>VLOOKUP($A42,'RevPAR Raw Data'!$B$6:$BE$43,'RevPAR Raw Data'!AO$1,FALSE)</f>
        <v>147.02941100630599</v>
      </c>
      <c r="BB42" s="53">
        <f>VLOOKUP($A42,'RevPAR Raw Data'!$B$6:$BE$43,'RevPAR Raw Data'!AP$1,FALSE)</f>
        <v>137.082717173471</v>
      </c>
      <c r="BC42" s="54">
        <f>VLOOKUP($A42,'RevPAR Raw Data'!$B$6:$BE$43,'RevPAR Raw Data'!AR$1,FALSE)</f>
        <v>96.331937330610302</v>
      </c>
      <c r="BE42" s="47">
        <f>VLOOKUP($A42,'RevPAR Raw Data'!$B$6:$BE$43,'RevPAR Raw Data'!AT$1,FALSE)</f>
        <v>-2.5845215901315002</v>
      </c>
      <c r="BF42" s="48">
        <f>VLOOKUP($A42,'RevPAR Raw Data'!$B$6:$BE$43,'RevPAR Raw Data'!AU$1,FALSE)</f>
        <v>2.00294932679417</v>
      </c>
      <c r="BG42" s="48">
        <f>VLOOKUP($A42,'RevPAR Raw Data'!$B$6:$BE$43,'RevPAR Raw Data'!AV$1,FALSE)</f>
        <v>1.4604336149369399</v>
      </c>
      <c r="BH42" s="48">
        <f>VLOOKUP($A42,'RevPAR Raw Data'!$B$6:$BE$43,'RevPAR Raw Data'!AW$1,FALSE)</f>
        <v>-0.78765874866477104</v>
      </c>
      <c r="BI42" s="48">
        <f>VLOOKUP($A42,'RevPAR Raw Data'!$B$6:$BE$43,'RevPAR Raw Data'!AX$1,FALSE)</f>
        <v>-2.2804885190976298</v>
      </c>
      <c r="BJ42" s="49">
        <f>VLOOKUP($A42,'RevPAR Raw Data'!$B$6:$BE$43,'RevPAR Raw Data'!AY$1,FALSE)</f>
        <v>-0.538607110065773</v>
      </c>
      <c r="BK42" s="48">
        <f>VLOOKUP($A42,'RevPAR Raw Data'!$B$6:$BE$43,'RevPAR Raw Data'!BA$1,FALSE)</f>
        <v>0.110795515558576</v>
      </c>
      <c r="BL42" s="48">
        <f>VLOOKUP($A42,'RevPAR Raw Data'!$B$6:$BE$43,'RevPAR Raw Data'!BB$1,FALSE)</f>
        <v>0.98948986146416595</v>
      </c>
      <c r="BM42" s="49">
        <f>VLOOKUP($A42,'RevPAR Raw Data'!$B$6:$BE$43,'RevPAR Raw Data'!BC$1,FALSE)</f>
        <v>0.58011143238255602</v>
      </c>
      <c r="BN42" s="50">
        <f>VLOOKUP($A42,'RevPAR Raw Data'!$B$6:$BE$43,'RevPAR Raw Data'!BE$1,FALSE)</f>
        <v>-8.6905727187691795E-2</v>
      </c>
    </row>
    <row r="43" spans="1:66" x14ac:dyDescent="0.45">
      <c r="A43" s="66" t="s">
        <v>81</v>
      </c>
      <c r="B43" s="47">
        <f>VLOOKUP($A43,'Occupancy Raw Data'!$B$8:$BE$45,'Occupancy Raw Data'!AG$3,FALSE)</f>
        <v>52.558795954598899</v>
      </c>
      <c r="C43" s="48">
        <f>VLOOKUP($A43,'Occupancy Raw Data'!$B$8:$BE$45,'Occupancy Raw Data'!AH$3,FALSE)</f>
        <v>58.278809519059998</v>
      </c>
      <c r="D43" s="48">
        <f>VLOOKUP($A43,'Occupancy Raw Data'!$B$8:$BE$45,'Occupancy Raw Data'!AI$3,FALSE)</f>
        <v>65.761704334643198</v>
      </c>
      <c r="E43" s="48">
        <f>VLOOKUP($A43,'Occupancy Raw Data'!$B$8:$BE$45,'Occupancy Raw Data'!AJ$3,FALSE)</f>
        <v>65.809578903273405</v>
      </c>
      <c r="F43" s="48">
        <f>VLOOKUP($A43,'Occupancy Raw Data'!$B$8:$BE$45,'Occupancy Raw Data'!AK$3,FALSE)</f>
        <v>61.583152141389498</v>
      </c>
      <c r="G43" s="49">
        <f>VLOOKUP($A43,'Occupancy Raw Data'!$B$8:$BE$45,'Occupancy Raw Data'!AL$3,FALSE)</f>
        <v>60.798408170593</v>
      </c>
      <c r="H43" s="48">
        <f>VLOOKUP($A43,'Occupancy Raw Data'!$B$8:$BE$45,'Occupancy Raw Data'!AN$3,FALSE)</f>
        <v>66.547645169655496</v>
      </c>
      <c r="I43" s="48">
        <f>VLOOKUP($A43,'Occupancy Raw Data'!$B$8:$BE$45,'Occupancy Raw Data'!AO$3,FALSE)</f>
        <v>71.984899563144495</v>
      </c>
      <c r="J43" s="49">
        <f>VLOOKUP($A43,'Occupancy Raw Data'!$B$8:$BE$45,'Occupancy Raw Data'!AP$3,FALSE)</f>
        <v>69.266272366400003</v>
      </c>
      <c r="K43" s="50">
        <f>VLOOKUP($A43,'Occupancy Raw Data'!$B$8:$BE$45,'Occupancy Raw Data'!AR$3,FALSE)</f>
        <v>63.217797940823601</v>
      </c>
      <c r="M43" s="47">
        <f>VLOOKUP($A43,'Occupancy Raw Data'!$B$8:$BE$45,'Occupancy Raw Data'!AT$3,FALSE)</f>
        <v>-1.7424828783606101</v>
      </c>
      <c r="N43" s="48">
        <f>VLOOKUP($A43,'Occupancy Raw Data'!$B$8:$BE$45,'Occupancy Raw Data'!AU$3,FALSE)</f>
        <v>2.11788053073581</v>
      </c>
      <c r="O43" s="48">
        <f>VLOOKUP($A43,'Occupancy Raw Data'!$B$8:$BE$45,'Occupancy Raw Data'!AV$3,FALSE)</f>
        <v>2.2461154618635799</v>
      </c>
      <c r="P43" s="48">
        <f>VLOOKUP($A43,'Occupancy Raw Data'!$B$8:$BE$45,'Occupancy Raw Data'!AW$3,FALSE)</f>
        <v>0.75581671105710502</v>
      </c>
      <c r="Q43" s="48">
        <f>VLOOKUP($A43,'Occupancy Raw Data'!$B$8:$BE$45,'Occupancy Raw Data'!AX$3,FALSE)</f>
        <v>1.08794801700808</v>
      </c>
      <c r="R43" s="49">
        <f>VLOOKUP($A43,'Occupancy Raw Data'!$B$8:$BE$45,'Occupancy Raw Data'!AY$3,FALSE)</f>
        <v>0.955881170205933</v>
      </c>
      <c r="S43" s="48">
        <f>VLOOKUP($A43,'Occupancy Raw Data'!$B$8:$BE$45,'Occupancy Raw Data'!BA$3,FALSE)</f>
        <v>1.3808962666701601</v>
      </c>
      <c r="T43" s="48">
        <f>VLOOKUP($A43,'Occupancy Raw Data'!$B$8:$BE$45,'Occupancy Raw Data'!BB$3,FALSE)</f>
        <v>3.1818538490379602</v>
      </c>
      <c r="U43" s="49">
        <f>VLOOKUP($A43,'Occupancy Raw Data'!$B$8:$BE$45,'Occupancy Raw Data'!BC$3,FALSE)</f>
        <v>2.3087996062655698</v>
      </c>
      <c r="V43" s="50">
        <f>VLOOKUP($A43,'Occupancy Raw Data'!$B$8:$BE$45,'Occupancy Raw Data'!BE$3,FALSE)</f>
        <v>1.3772448074060899</v>
      </c>
      <c r="X43" s="51">
        <f>VLOOKUP($A43,'ADR Raw Data'!$B$6:$BE$43,'ADR Raw Data'!AG$1,FALSE)</f>
        <v>120.598549998576</v>
      </c>
      <c r="Y43" s="52">
        <f>VLOOKUP($A43,'ADR Raw Data'!$B$6:$BE$43,'ADR Raw Data'!AH$1,FALSE)</f>
        <v>129.724486792226</v>
      </c>
      <c r="Z43" s="52">
        <f>VLOOKUP($A43,'ADR Raw Data'!$B$6:$BE$43,'ADR Raw Data'!AI$1,FALSE)</f>
        <v>137.29879743379701</v>
      </c>
      <c r="AA43" s="52">
        <f>VLOOKUP($A43,'ADR Raw Data'!$B$6:$BE$43,'ADR Raw Data'!AJ$1,FALSE)</f>
        <v>136.14811357642901</v>
      </c>
      <c r="AB43" s="52">
        <f>VLOOKUP($A43,'ADR Raw Data'!$B$6:$BE$43,'ADR Raw Data'!AK$1,FALSE)</f>
        <v>128.31517787009301</v>
      </c>
      <c r="AC43" s="53">
        <f>VLOOKUP($A43,'ADR Raw Data'!$B$6:$BE$43,'ADR Raw Data'!AL$1,FALSE)</f>
        <v>130.890299601198</v>
      </c>
      <c r="AD43" s="52">
        <f>VLOOKUP($A43,'ADR Raw Data'!$B$6:$BE$43,'ADR Raw Data'!AN$1,FALSE)</f>
        <v>125.400482449566</v>
      </c>
      <c r="AE43" s="52">
        <f>VLOOKUP($A43,'ADR Raw Data'!$B$6:$BE$43,'ADR Raw Data'!AO$1,FALSE)</f>
        <v>127.526273216623</v>
      </c>
      <c r="AF43" s="53">
        <f>VLOOKUP($A43,'ADR Raw Data'!$B$6:$BE$43,'ADR Raw Data'!AP$1,FALSE)</f>
        <v>126.505095341461</v>
      </c>
      <c r="AG43" s="54">
        <f>VLOOKUP($A43,'ADR Raw Data'!$B$6:$BE$43,'ADR Raw Data'!AR$1,FALSE)</f>
        <v>129.517509195733</v>
      </c>
      <c r="AI43" s="47">
        <f>VLOOKUP($A43,'ADR Raw Data'!$B$6:$BE$43,'ADR Raw Data'!AT$1,FALSE)</f>
        <v>4.4802363273519097</v>
      </c>
      <c r="AJ43" s="48">
        <f>VLOOKUP($A43,'ADR Raw Data'!$B$6:$BE$43,'ADR Raw Data'!AU$1,FALSE)</f>
        <v>5.2172029601474899</v>
      </c>
      <c r="AK43" s="48">
        <f>VLOOKUP($A43,'ADR Raw Data'!$B$6:$BE$43,'ADR Raw Data'!AV$1,FALSE)</f>
        <v>5.7179353999791998</v>
      </c>
      <c r="AL43" s="48">
        <f>VLOOKUP($A43,'ADR Raw Data'!$B$6:$BE$43,'ADR Raw Data'!AW$1,FALSE)</f>
        <v>5.7778000723796996</v>
      </c>
      <c r="AM43" s="48">
        <f>VLOOKUP($A43,'ADR Raw Data'!$B$6:$BE$43,'ADR Raw Data'!AX$1,FALSE)</f>
        <v>3.7935907513128302</v>
      </c>
      <c r="AN43" s="49">
        <f>VLOOKUP($A43,'ADR Raw Data'!$B$6:$BE$43,'ADR Raw Data'!AY$1,FALSE)</f>
        <v>5.0959191360400897</v>
      </c>
      <c r="AO43" s="48">
        <f>VLOOKUP($A43,'ADR Raw Data'!$B$6:$BE$43,'ADR Raw Data'!BA$1,FALSE)</f>
        <v>4.3317215812762999</v>
      </c>
      <c r="AP43" s="48">
        <f>VLOOKUP($A43,'ADR Raw Data'!$B$6:$BE$43,'ADR Raw Data'!BB$1,FALSE)</f>
        <v>4.5031356147755996</v>
      </c>
      <c r="AQ43" s="49">
        <f>VLOOKUP($A43,'ADR Raw Data'!$B$6:$BE$43,'ADR Raw Data'!BC$1,FALSE)</f>
        <v>4.42840350282186</v>
      </c>
      <c r="AR43" s="50">
        <f>VLOOKUP($A43,'ADR Raw Data'!$B$6:$BE$43,'ADR Raw Data'!BE$1,FALSE)</f>
        <v>4.8822323217110499</v>
      </c>
      <c r="AT43" s="51">
        <f>VLOOKUP($A43,'RevPAR Raw Data'!$B$6:$BE$43,'RevPAR Raw Data'!AG$1,FALSE)</f>
        <v>63.385145817956897</v>
      </c>
      <c r="AU43" s="52">
        <f>VLOOKUP($A43,'RevPAR Raw Data'!$B$6:$BE$43,'RevPAR Raw Data'!AH$1,FALSE)</f>
        <v>75.601886557219999</v>
      </c>
      <c r="AV43" s="52">
        <f>VLOOKUP($A43,'RevPAR Raw Data'!$B$6:$BE$43,'RevPAR Raw Data'!AI$1,FALSE)</f>
        <v>90.290029223434601</v>
      </c>
      <c r="AW43" s="52">
        <f>VLOOKUP($A43,'RevPAR Raw Data'!$B$6:$BE$43,'RevPAR Raw Data'!AJ$1,FALSE)</f>
        <v>89.598500229398894</v>
      </c>
      <c r="AX43" s="52">
        <f>VLOOKUP($A43,'RevPAR Raw Data'!$B$6:$BE$43,'RevPAR Raw Data'!AK$1,FALSE)</f>
        <v>79.020531208234402</v>
      </c>
      <c r="AY43" s="53">
        <f>VLOOKUP($A43,'RevPAR Raw Data'!$B$6:$BE$43,'RevPAR Raw Data'!AL$1,FALSE)</f>
        <v>79.579218607249004</v>
      </c>
      <c r="AZ43" s="52">
        <f>VLOOKUP($A43,'RevPAR Raw Data'!$B$6:$BE$43,'RevPAR Raw Data'!AN$1,FALSE)</f>
        <v>83.451068101573796</v>
      </c>
      <c r="BA43" s="52">
        <f>VLOOKUP($A43,'RevPAR Raw Data'!$B$6:$BE$43,'RevPAR Raw Data'!AO$1,FALSE)</f>
        <v>91.7996596916079</v>
      </c>
      <c r="BB43" s="53">
        <f>VLOOKUP($A43,'RevPAR Raw Data'!$B$6:$BE$43,'RevPAR Raw Data'!AP$1,FALSE)</f>
        <v>87.625363896590898</v>
      </c>
      <c r="BC43" s="54">
        <f>VLOOKUP($A43,'RevPAR Raw Data'!$B$6:$BE$43,'RevPAR Raw Data'!AR$1,FALSE)</f>
        <v>81.878117261346702</v>
      </c>
      <c r="BE43" s="47">
        <f>VLOOKUP($A43,'RevPAR Raw Data'!$B$6:$BE$43,'RevPAR Raw Data'!AT$1,FALSE)</f>
        <v>2.6596860980770902</v>
      </c>
      <c r="BF43" s="48">
        <f>VLOOKUP($A43,'RevPAR Raw Data'!$B$6:$BE$43,'RevPAR Raw Data'!AU$1,FALSE)</f>
        <v>7.4455776166252399</v>
      </c>
      <c r="BG43" s="48">
        <f>VLOOKUP($A43,'RevPAR Raw Data'!$B$6:$BE$43,'RevPAR Raw Data'!AV$1,FALSE)</f>
        <v>8.0924822929610905</v>
      </c>
      <c r="BH43" s="48">
        <f>VLOOKUP($A43,'RevPAR Raw Data'!$B$6:$BE$43,'RevPAR Raw Data'!AW$1,FALSE)</f>
        <v>6.5772863619153297</v>
      </c>
      <c r="BI43" s="48">
        <f>VLOOKUP($A43,'RevPAR Raw Data'!$B$6:$BE$43,'RevPAR Raw Data'!AX$1,FALSE)</f>
        <v>4.9228110636732296</v>
      </c>
      <c r="BJ43" s="49">
        <f>VLOOKUP($A43,'RevPAR Raw Data'!$B$6:$BE$43,'RevPAR Raw Data'!AY$1,FALSE)</f>
        <v>6.1005112377163497</v>
      </c>
      <c r="BK43" s="48">
        <f>VLOOKUP($A43,'RevPAR Raw Data'!$B$6:$BE$43,'RevPAR Raw Data'!BA$1,FALSE)</f>
        <v>5.77243442954485</v>
      </c>
      <c r="BL43" s="48">
        <f>VLOOKUP($A43,'RevPAR Raw Data'!$B$6:$BE$43,'RevPAR Raw Data'!BB$1,FALSE)</f>
        <v>7.8282726576997099</v>
      </c>
      <c r="BM43" s="49">
        <f>VLOOKUP($A43,'RevPAR Raw Data'!$B$6:$BE$43,'RevPAR Raw Data'!BC$1,FALSE)</f>
        <v>6.8394460717244403</v>
      </c>
      <c r="BN43" s="50">
        <f>VLOOKUP($A43,'RevPAR Raw Data'!$B$6:$BE$43,'RevPAR Raw Data'!BE$1,FALSE)</f>
        <v>6.3267174202534102</v>
      </c>
    </row>
    <row r="44" spans="1:66" x14ac:dyDescent="0.45">
      <c r="A44" s="63" t="s">
        <v>82</v>
      </c>
      <c r="B44" s="47">
        <f>VLOOKUP($A44,'Occupancy Raw Data'!$B$8:$BE$45,'Occupancy Raw Data'!AG$3,FALSE)</f>
        <v>49.065399411631503</v>
      </c>
      <c r="C44" s="48">
        <f>VLOOKUP($A44,'Occupancy Raw Data'!$B$8:$BE$45,'Occupancy Raw Data'!AH$3,FALSE)</f>
        <v>49.785019235120998</v>
      </c>
      <c r="D44" s="48">
        <f>VLOOKUP($A44,'Occupancy Raw Data'!$B$8:$BE$45,'Occupancy Raw Data'!AI$3,FALSE)</f>
        <v>55.890206372194001</v>
      </c>
      <c r="E44" s="48">
        <f>VLOOKUP($A44,'Occupancy Raw Data'!$B$8:$BE$45,'Occupancy Raw Data'!AJ$3,FALSE)</f>
        <v>59.2980629978276</v>
      </c>
      <c r="F44" s="48">
        <f>VLOOKUP($A44,'Occupancy Raw Data'!$B$8:$BE$45,'Occupancy Raw Data'!AK$3,FALSE)</f>
        <v>59.902244750180998</v>
      </c>
      <c r="G44" s="49">
        <f>VLOOKUP($A44,'Occupancy Raw Data'!$B$8:$BE$45,'Occupancy Raw Data'!AL$3,FALSE)</f>
        <v>54.788283640181703</v>
      </c>
      <c r="H44" s="48">
        <f>VLOOKUP($A44,'Occupancy Raw Data'!$B$8:$BE$45,'Occupancy Raw Data'!AN$3,FALSE)</f>
        <v>69.630249818971706</v>
      </c>
      <c r="I44" s="48">
        <f>VLOOKUP($A44,'Occupancy Raw Data'!$B$8:$BE$45,'Occupancy Raw Data'!AO$3,FALSE)</f>
        <v>73.513305575669804</v>
      </c>
      <c r="J44" s="49">
        <f>VLOOKUP($A44,'Occupancy Raw Data'!$B$8:$BE$45,'Occupancy Raw Data'!AP$3,FALSE)</f>
        <v>71.571777697320698</v>
      </c>
      <c r="K44" s="50">
        <f>VLOOKUP($A44,'Occupancy Raw Data'!$B$8:$BE$45,'Occupancy Raw Data'!AR$3,FALSE)</f>
        <v>59.5836296631538</v>
      </c>
      <c r="M44" s="47">
        <f>VLOOKUP($A44,'Occupancy Raw Data'!$B$8:$BE$45,'Occupancy Raw Data'!AT$3,FALSE)</f>
        <v>-2.8375828038830999</v>
      </c>
      <c r="N44" s="48">
        <f>VLOOKUP($A44,'Occupancy Raw Data'!$B$8:$BE$45,'Occupancy Raw Data'!AU$3,FALSE)</f>
        <v>-1.3508765006412</v>
      </c>
      <c r="O44" s="48">
        <f>VLOOKUP($A44,'Occupancy Raw Data'!$B$8:$BE$45,'Occupancy Raw Data'!AV$3,FALSE)</f>
        <v>-0.48904479709080301</v>
      </c>
      <c r="P44" s="48">
        <f>VLOOKUP($A44,'Occupancy Raw Data'!$B$8:$BE$45,'Occupancy Raw Data'!AW$3,FALSE)</f>
        <v>0.77989184592860805</v>
      </c>
      <c r="Q44" s="48">
        <f>VLOOKUP($A44,'Occupancy Raw Data'!$B$8:$BE$45,'Occupancy Raw Data'!AX$3,FALSE)</f>
        <v>0.246971704944461</v>
      </c>
      <c r="R44" s="49">
        <f>VLOOKUP($A44,'Occupancy Raw Data'!$B$8:$BE$45,'Occupancy Raw Data'!AY$3,FALSE)</f>
        <v>-0.64644486846446203</v>
      </c>
      <c r="S44" s="48">
        <f>VLOOKUP($A44,'Occupancy Raw Data'!$B$8:$BE$45,'Occupancy Raw Data'!BA$3,FALSE)</f>
        <v>-0.95383394900857699</v>
      </c>
      <c r="T44" s="48">
        <f>VLOOKUP($A44,'Occupancy Raw Data'!$B$8:$BE$45,'Occupancy Raw Data'!BB$3,FALSE)</f>
        <v>-2.6350473160373702</v>
      </c>
      <c r="U44" s="49">
        <f>VLOOKUP($A44,'Occupancy Raw Data'!$B$8:$BE$45,'Occupancy Raw Data'!BC$3,FALSE)</f>
        <v>-1.82443212072866</v>
      </c>
      <c r="V44" s="50">
        <f>VLOOKUP($A44,'Occupancy Raw Data'!$B$8:$BE$45,'Occupancy Raw Data'!BE$3,FALSE)</f>
        <v>-1.0538001267214601</v>
      </c>
      <c r="X44" s="51">
        <f>VLOOKUP($A44,'ADR Raw Data'!$B$6:$BE$43,'ADR Raw Data'!AG$1,FALSE)</f>
        <v>102.338636657134</v>
      </c>
      <c r="Y44" s="52">
        <f>VLOOKUP($A44,'ADR Raw Data'!$B$6:$BE$43,'ADR Raw Data'!AH$1,FALSE)</f>
        <v>100.718599545454</v>
      </c>
      <c r="Z44" s="52">
        <f>VLOOKUP($A44,'ADR Raw Data'!$B$6:$BE$43,'ADR Raw Data'!AI$1,FALSE)</f>
        <v>103.395867444026</v>
      </c>
      <c r="AA44" s="52">
        <f>VLOOKUP($A44,'ADR Raw Data'!$B$6:$BE$43,'ADR Raw Data'!AJ$1,FALSE)</f>
        <v>103.870400686891</v>
      </c>
      <c r="AB44" s="52">
        <f>VLOOKUP($A44,'ADR Raw Data'!$B$6:$BE$43,'ADR Raw Data'!AK$1,FALSE)</f>
        <v>107.289207842248</v>
      </c>
      <c r="AC44" s="53">
        <f>VLOOKUP($A44,'ADR Raw Data'!$B$6:$BE$43,'ADR Raw Data'!AL$1,FALSE)</f>
        <v>103.674055411455</v>
      </c>
      <c r="AD44" s="52">
        <f>VLOOKUP($A44,'ADR Raw Data'!$B$6:$BE$43,'ADR Raw Data'!AN$1,FALSE)</f>
        <v>132.265547106041</v>
      </c>
      <c r="AE44" s="52">
        <f>VLOOKUP($A44,'ADR Raw Data'!$B$6:$BE$43,'ADR Raw Data'!AO$1,FALSE)</f>
        <v>134.86402376335101</v>
      </c>
      <c r="AF44" s="53">
        <f>VLOOKUP($A44,'ADR Raw Data'!$B$6:$BE$43,'ADR Raw Data'!AP$1,FALSE)</f>
        <v>133.60002987764301</v>
      </c>
      <c r="AG44" s="54">
        <f>VLOOKUP($A44,'ADR Raw Data'!$B$6:$BE$43,'ADR Raw Data'!AR$1,FALSE)</f>
        <v>113.94477142516099</v>
      </c>
      <c r="AI44" s="47">
        <f>VLOOKUP($A44,'ADR Raw Data'!$B$6:$BE$43,'ADR Raw Data'!AT$1,FALSE)</f>
        <v>4.4490003762849</v>
      </c>
      <c r="AJ44" s="48">
        <f>VLOOKUP($A44,'ADR Raw Data'!$B$6:$BE$43,'ADR Raw Data'!AU$1,FALSE)</f>
        <v>7.2867912445767802</v>
      </c>
      <c r="AK44" s="48">
        <f>VLOOKUP($A44,'ADR Raw Data'!$B$6:$BE$43,'ADR Raw Data'!AV$1,FALSE)</f>
        <v>8.9127531411609109</v>
      </c>
      <c r="AL44" s="48">
        <f>VLOOKUP($A44,'ADR Raw Data'!$B$6:$BE$43,'ADR Raw Data'!AW$1,FALSE)</f>
        <v>8.4323417863394496</v>
      </c>
      <c r="AM44" s="48">
        <f>VLOOKUP($A44,'ADR Raw Data'!$B$6:$BE$43,'ADR Raw Data'!AX$1,FALSE)</f>
        <v>7.6475184977152901</v>
      </c>
      <c r="AN44" s="49">
        <f>VLOOKUP($A44,'ADR Raw Data'!$B$6:$BE$43,'ADR Raw Data'!AY$1,FALSE)</f>
        <v>7.4257522587982097</v>
      </c>
      <c r="AO44" s="48">
        <f>VLOOKUP($A44,'ADR Raw Data'!$B$6:$BE$43,'ADR Raw Data'!BA$1,FALSE)</f>
        <v>6.68906129054161</v>
      </c>
      <c r="AP44" s="48">
        <f>VLOOKUP($A44,'ADR Raw Data'!$B$6:$BE$43,'ADR Raw Data'!BB$1,FALSE)</f>
        <v>4.6231936363480903</v>
      </c>
      <c r="AQ44" s="49">
        <f>VLOOKUP($A44,'ADR Raw Data'!$B$6:$BE$43,'ADR Raw Data'!BC$1,FALSE)</f>
        <v>5.5903885126016402</v>
      </c>
      <c r="AR44" s="50">
        <f>VLOOKUP($A44,'ADR Raw Data'!$B$6:$BE$43,'ADR Raw Data'!BE$1,FALSE)</f>
        <v>6.5989952000243601</v>
      </c>
      <c r="AT44" s="51">
        <f>VLOOKUP($A44,'RevPAR Raw Data'!$B$6:$BE$43,'RevPAR Raw Data'!AG$1,FALSE)</f>
        <v>50.212860828241602</v>
      </c>
      <c r="AU44" s="52">
        <f>VLOOKUP($A44,'RevPAR Raw Data'!$B$6:$BE$43,'RevPAR Raw Data'!AH$1,FALSE)</f>
        <v>50.142774157049097</v>
      </c>
      <c r="AV44" s="52">
        <f>VLOOKUP($A44,'RevPAR Raw Data'!$B$6:$BE$43,'RevPAR Raw Data'!AI$1,FALSE)</f>
        <v>57.788163694786299</v>
      </c>
      <c r="AW44" s="52">
        <f>VLOOKUP($A44,'RevPAR Raw Data'!$B$6:$BE$43,'RevPAR Raw Data'!AJ$1,FALSE)</f>
        <v>61.593135635409098</v>
      </c>
      <c r="AX44" s="52">
        <f>VLOOKUP($A44,'RevPAR Raw Data'!$B$6:$BE$43,'RevPAR Raw Data'!AK$1,FALSE)</f>
        <v>64.268643872194005</v>
      </c>
      <c r="AY44" s="53">
        <f>VLOOKUP($A44,'RevPAR Raw Data'!$B$6:$BE$43,'RevPAR Raw Data'!AL$1,FALSE)</f>
        <v>56.801235540107498</v>
      </c>
      <c r="AZ44" s="52">
        <f>VLOOKUP($A44,'RevPAR Raw Data'!$B$6:$BE$43,'RevPAR Raw Data'!AN$1,FALSE)</f>
        <v>92.096830874366404</v>
      </c>
      <c r="BA44" s="52">
        <f>VLOOKUP($A44,'RevPAR Raw Data'!$B$6:$BE$43,'RevPAR Raw Data'!AO$1,FALSE)</f>
        <v>99.143001900796506</v>
      </c>
      <c r="BB44" s="53">
        <f>VLOOKUP($A44,'RevPAR Raw Data'!$B$6:$BE$43,'RevPAR Raw Data'!AP$1,FALSE)</f>
        <v>95.619916387581398</v>
      </c>
      <c r="BC44" s="54">
        <f>VLOOKUP($A44,'RevPAR Raw Data'!$B$6:$BE$43,'RevPAR Raw Data'!AR$1,FALSE)</f>
        <v>67.892430626495099</v>
      </c>
      <c r="BE44" s="47">
        <f>VLOOKUP($A44,'RevPAR Raw Data'!$B$6:$BE$43,'RevPAR Raw Data'!AT$1,FALSE)</f>
        <v>1.48517350277964</v>
      </c>
      <c r="BF44" s="48">
        <f>VLOOKUP($A44,'RevPAR Raw Data'!$B$6:$BE$43,'RevPAR Raw Data'!AU$1,FALSE)</f>
        <v>5.8374791933618004</v>
      </c>
      <c r="BG44" s="48">
        <f>VLOOKUP($A44,'RevPAR Raw Data'!$B$6:$BE$43,'RevPAR Raw Data'!AV$1,FALSE)</f>
        <v>8.38012098855571</v>
      </c>
      <c r="BH44" s="48">
        <f>VLOOKUP($A44,'RevPAR Raw Data'!$B$6:$BE$43,'RevPAR Raw Data'!AW$1,FALSE)</f>
        <v>9.2779967782805493</v>
      </c>
      <c r="BI44" s="48">
        <f>VLOOKUP($A44,'RevPAR Raw Data'!$B$6:$BE$43,'RevPAR Raw Data'!AX$1,FALSE)</f>
        <v>7.9133774094794997</v>
      </c>
      <c r="BJ44" s="49">
        <f>VLOOKUP($A44,'RevPAR Raw Data'!$B$6:$BE$43,'RevPAR Raw Data'!AY$1,FALSE)</f>
        <v>6.7313039959118601</v>
      </c>
      <c r="BK44" s="48">
        <f>VLOOKUP($A44,'RevPAR Raw Data'!$B$6:$BE$43,'RevPAR Raw Data'!BA$1,FALSE)</f>
        <v>5.6714248040738502</v>
      </c>
      <c r="BL44" s="48">
        <f>VLOOKUP($A44,'RevPAR Raw Data'!$B$6:$BE$43,'RevPAR Raw Data'!BB$1,FALSE)</f>
        <v>1.8663229804809101</v>
      </c>
      <c r="BM44" s="49">
        <f>VLOOKUP($A44,'RevPAR Raw Data'!$B$6:$BE$43,'RevPAR Raw Data'!BC$1,FALSE)</f>
        <v>3.6639635481755501</v>
      </c>
      <c r="BN44" s="50">
        <f>VLOOKUP($A44,'RevPAR Raw Data'!$B$6:$BE$43,'RevPAR Raw Data'!BE$1,FALSE)</f>
        <v>5.4756548535227001</v>
      </c>
    </row>
    <row r="45" spans="1:66" x14ac:dyDescent="0.45">
      <c r="A45" s="63" t="s">
        <v>83</v>
      </c>
      <c r="B45" s="47">
        <f>VLOOKUP($A45,'Occupancy Raw Data'!$B$8:$BE$45,'Occupancy Raw Data'!AG$3,FALSE)</f>
        <v>46.6666666666666</v>
      </c>
      <c r="C45" s="48">
        <f>VLOOKUP($A45,'Occupancy Raw Data'!$B$8:$BE$45,'Occupancy Raw Data'!AH$3,FALSE)</f>
        <v>54.523809523809497</v>
      </c>
      <c r="D45" s="48">
        <f>VLOOKUP($A45,'Occupancy Raw Data'!$B$8:$BE$45,'Occupancy Raw Data'!AI$3,FALSE)</f>
        <v>62.280701754385902</v>
      </c>
      <c r="E45" s="48">
        <f>VLOOKUP($A45,'Occupancy Raw Data'!$B$8:$BE$45,'Occupancy Raw Data'!AJ$3,FALSE)</f>
        <v>64.830827067669105</v>
      </c>
      <c r="F45" s="48">
        <f>VLOOKUP($A45,'Occupancy Raw Data'!$B$8:$BE$45,'Occupancy Raw Data'!AK$3,FALSE)</f>
        <v>64.085213032581393</v>
      </c>
      <c r="G45" s="49">
        <f>VLOOKUP($A45,'Occupancy Raw Data'!$B$8:$BE$45,'Occupancy Raw Data'!AL$3,FALSE)</f>
        <v>58.477443609022501</v>
      </c>
      <c r="H45" s="48">
        <f>VLOOKUP($A45,'Occupancy Raw Data'!$B$8:$BE$45,'Occupancy Raw Data'!AN$3,FALSE)</f>
        <v>68.627819548872097</v>
      </c>
      <c r="I45" s="48">
        <f>VLOOKUP($A45,'Occupancy Raw Data'!$B$8:$BE$45,'Occupancy Raw Data'!AO$3,FALSE)</f>
        <v>70.6704260651629</v>
      </c>
      <c r="J45" s="49">
        <f>VLOOKUP($A45,'Occupancy Raw Data'!$B$8:$BE$45,'Occupancy Raw Data'!AP$3,FALSE)</f>
        <v>69.649122807017505</v>
      </c>
      <c r="K45" s="50">
        <f>VLOOKUP($A45,'Occupancy Raw Data'!$B$8:$BE$45,'Occupancy Raw Data'!AR$3,FALSE)</f>
        <v>61.669351951306801</v>
      </c>
      <c r="M45" s="47">
        <f>VLOOKUP($A45,'Occupancy Raw Data'!$B$8:$BE$45,'Occupancy Raw Data'!AT$3,FALSE)</f>
        <v>-1.7673437087839601</v>
      </c>
      <c r="N45" s="48">
        <f>VLOOKUP($A45,'Occupancy Raw Data'!$B$8:$BE$45,'Occupancy Raw Data'!AU$3,FALSE)</f>
        <v>-0.28646728543600303</v>
      </c>
      <c r="O45" s="48">
        <f>VLOOKUP($A45,'Occupancy Raw Data'!$B$8:$BE$45,'Occupancy Raw Data'!AV$3,FALSE)</f>
        <v>-0.21082220660576201</v>
      </c>
      <c r="P45" s="48">
        <f>VLOOKUP($A45,'Occupancy Raw Data'!$B$8:$BE$45,'Occupancy Raw Data'!AW$3,FALSE)</f>
        <v>0.125798335591252</v>
      </c>
      <c r="Q45" s="48">
        <f>VLOOKUP($A45,'Occupancy Raw Data'!$B$8:$BE$45,'Occupancy Raw Data'!AX$3,FALSE)</f>
        <v>-1.3312753231718999</v>
      </c>
      <c r="R45" s="49">
        <f>VLOOKUP($A45,'Occupancy Raw Data'!$B$8:$BE$45,'Occupancy Raw Data'!AY$3,FALSE)</f>
        <v>-0.64935064935064901</v>
      </c>
      <c r="S45" s="48">
        <f>VLOOKUP($A45,'Occupancy Raw Data'!$B$8:$BE$45,'Occupancy Raw Data'!BA$3,FALSE)</f>
        <v>-0.68909239278266299</v>
      </c>
      <c r="T45" s="48">
        <f>VLOOKUP($A45,'Occupancy Raw Data'!$B$8:$BE$45,'Occupancy Raw Data'!BB$3,FALSE)</f>
        <v>-0.23881125066336401</v>
      </c>
      <c r="U45" s="49">
        <f>VLOOKUP($A45,'Occupancy Raw Data'!$B$8:$BE$45,'Occupancy Raw Data'!BC$3,FALSE)</f>
        <v>-0.46115961495410701</v>
      </c>
      <c r="V45" s="50">
        <f>VLOOKUP($A45,'Occupancy Raw Data'!$B$8:$BE$45,'Occupancy Raw Data'!BE$3,FALSE)</f>
        <v>-0.58870211384459903</v>
      </c>
      <c r="X45" s="51">
        <f>VLOOKUP($A45,'ADR Raw Data'!$B$6:$BE$43,'ADR Raw Data'!AG$1,FALSE)</f>
        <v>96.628579484425302</v>
      </c>
      <c r="Y45" s="52">
        <f>VLOOKUP($A45,'ADR Raw Data'!$B$6:$BE$43,'ADR Raw Data'!AH$1,FALSE)</f>
        <v>100.608951965065</v>
      </c>
      <c r="Z45" s="52">
        <f>VLOOKUP($A45,'ADR Raw Data'!$B$6:$BE$43,'ADR Raw Data'!AI$1,FALSE)</f>
        <v>104.457411468812</v>
      </c>
      <c r="AA45" s="52">
        <f>VLOOKUP($A45,'ADR Raw Data'!$B$6:$BE$43,'ADR Raw Data'!AJ$1,FALSE)</f>
        <v>115.78497922103</v>
      </c>
      <c r="AB45" s="52">
        <f>VLOOKUP($A45,'ADR Raw Data'!$B$6:$BE$43,'ADR Raw Data'!AK$1,FALSE)</f>
        <v>125.12494622604601</v>
      </c>
      <c r="AC45" s="53">
        <f>VLOOKUP($A45,'ADR Raw Data'!$B$6:$BE$43,'ADR Raw Data'!AL$1,FALSE)</f>
        <v>109.531780992178</v>
      </c>
      <c r="AD45" s="52">
        <f>VLOOKUP($A45,'ADR Raw Data'!$B$6:$BE$43,'ADR Raw Data'!AN$1,FALSE)</f>
        <v>135.23253081347499</v>
      </c>
      <c r="AE45" s="52">
        <f>VLOOKUP($A45,'ADR Raw Data'!$B$6:$BE$43,'ADR Raw Data'!AO$1,FALSE)</f>
        <v>139.252089724266</v>
      </c>
      <c r="AF45" s="53">
        <f>VLOOKUP($A45,'ADR Raw Data'!$B$6:$BE$43,'ADR Raw Data'!AP$1,FALSE)</f>
        <v>137.271780766462</v>
      </c>
      <c r="AG45" s="54">
        <f>VLOOKUP($A45,'ADR Raw Data'!$B$6:$BE$43,'ADR Raw Data'!AR$1,FALSE)</f>
        <v>118.483051366532</v>
      </c>
      <c r="AI45" s="47">
        <f>VLOOKUP($A45,'ADR Raw Data'!$B$6:$BE$43,'ADR Raw Data'!AT$1,FALSE)</f>
        <v>8.6005609420884106</v>
      </c>
      <c r="AJ45" s="48">
        <f>VLOOKUP($A45,'ADR Raw Data'!$B$6:$BE$43,'ADR Raw Data'!AU$1,FALSE)</f>
        <v>10.4904745424443</v>
      </c>
      <c r="AK45" s="48">
        <f>VLOOKUP($A45,'ADR Raw Data'!$B$6:$BE$43,'ADR Raw Data'!AV$1,FALSE)</f>
        <v>11.4643257572761</v>
      </c>
      <c r="AL45" s="48">
        <f>VLOOKUP($A45,'ADR Raw Data'!$B$6:$BE$43,'ADR Raw Data'!AW$1,FALSE)</f>
        <v>14.7558951265017</v>
      </c>
      <c r="AM45" s="48">
        <f>VLOOKUP($A45,'ADR Raw Data'!$B$6:$BE$43,'ADR Raw Data'!AX$1,FALSE)</f>
        <v>11.158789106557199</v>
      </c>
      <c r="AN45" s="49">
        <f>VLOOKUP($A45,'ADR Raw Data'!$B$6:$BE$43,'ADR Raw Data'!AY$1,FALSE)</f>
        <v>11.544219674647699</v>
      </c>
      <c r="AO45" s="48">
        <f>VLOOKUP($A45,'ADR Raw Data'!$B$6:$BE$43,'ADR Raw Data'!BA$1,FALSE)</f>
        <v>9.5755261759366395</v>
      </c>
      <c r="AP45" s="48">
        <f>VLOOKUP($A45,'ADR Raw Data'!$B$6:$BE$43,'ADR Raw Data'!BB$1,FALSE)</f>
        <v>11.3394957713057</v>
      </c>
      <c r="AQ45" s="49">
        <f>VLOOKUP($A45,'ADR Raw Data'!$B$6:$BE$43,'ADR Raw Data'!BC$1,FALSE)</f>
        <v>10.477979949091001</v>
      </c>
      <c r="AR45" s="50">
        <f>VLOOKUP($A45,'ADR Raw Data'!$B$6:$BE$43,'ADR Raw Data'!BE$1,FALSE)</f>
        <v>11.154433849776799</v>
      </c>
      <c r="AT45" s="51">
        <f>VLOOKUP($A45,'RevPAR Raw Data'!$B$6:$BE$43,'RevPAR Raw Data'!AG$1,FALSE)</f>
        <v>45.093337092731801</v>
      </c>
      <c r="AU45" s="52">
        <f>VLOOKUP($A45,'RevPAR Raw Data'!$B$6:$BE$43,'RevPAR Raw Data'!AH$1,FALSE)</f>
        <v>54.855833333333301</v>
      </c>
      <c r="AV45" s="52">
        <f>VLOOKUP($A45,'RevPAR Raw Data'!$B$6:$BE$43,'RevPAR Raw Data'!AI$1,FALSE)</f>
        <v>65.056808897243101</v>
      </c>
      <c r="AW45" s="52">
        <f>VLOOKUP($A45,'RevPAR Raw Data'!$B$6:$BE$43,'RevPAR Raw Data'!AJ$1,FALSE)</f>
        <v>75.064359649122807</v>
      </c>
      <c r="AX45" s="52">
        <f>VLOOKUP($A45,'RevPAR Raw Data'!$B$6:$BE$43,'RevPAR Raw Data'!AK$1,FALSE)</f>
        <v>80.186588345864607</v>
      </c>
      <c r="AY45" s="53">
        <f>VLOOKUP($A45,'RevPAR Raw Data'!$B$6:$BE$43,'RevPAR Raw Data'!AL$1,FALSE)</f>
        <v>64.051385463659102</v>
      </c>
      <c r="AZ45" s="52">
        <f>VLOOKUP($A45,'RevPAR Raw Data'!$B$6:$BE$43,'RevPAR Raw Data'!AN$1,FALSE)</f>
        <v>92.807137218045099</v>
      </c>
      <c r="BA45" s="52">
        <f>VLOOKUP($A45,'RevPAR Raw Data'!$B$6:$BE$43,'RevPAR Raw Data'!AO$1,FALSE)</f>
        <v>98.410045112781901</v>
      </c>
      <c r="BB45" s="53">
        <f>VLOOKUP($A45,'RevPAR Raw Data'!$B$6:$BE$43,'RevPAR Raw Data'!AP$1,FALSE)</f>
        <v>95.6085911654135</v>
      </c>
      <c r="BC45" s="54">
        <f>VLOOKUP($A45,'RevPAR Raw Data'!$B$6:$BE$43,'RevPAR Raw Data'!AR$1,FALSE)</f>
        <v>73.067729949874604</v>
      </c>
      <c r="BE45" s="47">
        <f>VLOOKUP($A45,'RevPAR Raw Data'!$B$6:$BE$43,'RevPAR Raw Data'!AT$1,FALSE)</f>
        <v>6.6812157605743199</v>
      </c>
      <c r="BF45" s="48">
        <f>VLOOKUP($A45,'RevPAR Raw Data'!$B$6:$BE$43,'RevPAR Raw Data'!AU$1,FALSE)</f>
        <v>10.1739554793572</v>
      </c>
      <c r="BG45" s="48">
        <f>VLOOKUP($A45,'RevPAR Raw Data'!$B$6:$BE$43,'RevPAR Raw Data'!AV$1,FALSE)</f>
        <v>11.2293342061364</v>
      </c>
      <c r="BH45" s="48">
        <f>VLOOKUP($A45,'RevPAR Raw Data'!$B$6:$BE$43,'RevPAR Raw Data'!AW$1,FALSE)</f>
        <v>14.900256132563699</v>
      </c>
      <c r="BI45" s="48">
        <f>VLOOKUP($A45,'RevPAR Raw Data'!$B$6:$BE$43,'RevPAR Raw Data'!AX$1,FALSE)</f>
        <v>9.6789595776449104</v>
      </c>
      <c r="BJ45" s="49">
        <f>VLOOKUP($A45,'RevPAR Raw Data'!$B$6:$BE$43,'RevPAR Raw Data'!AY$1,FALSE)</f>
        <v>10.8199065598773</v>
      </c>
      <c r="BK45" s="48">
        <f>VLOOKUP($A45,'RevPAR Raw Data'!$B$6:$BE$43,'RevPAR Raw Data'!BA$1,FALSE)</f>
        <v>8.82044956070669</v>
      </c>
      <c r="BL45" s="48">
        <f>VLOOKUP($A45,'RevPAR Raw Data'!$B$6:$BE$43,'RevPAR Raw Data'!BB$1,FALSE)</f>
        <v>11.073604528972</v>
      </c>
      <c r="BM45" s="49">
        <f>VLOOKUP($A45,'RevPAR Raw Data'!$B$6:$BE$43,'RevPAR Raw Data'!BC$1,FALSE)</f>
        <v>9.9685001221487308</v>
      </c>
      <c r="BN45" s="50">
        <f>VLOOKUP($A45,'RevPAR Raw Data'!$B$6:$BE$43,'RevPAR Raw Data'!BE$1,FALSE)</f>
        <v>10.5000653480711</v>
      </c>
    </row>
    <row r="46" spans="1:66" x14ac:dyDescent="0.45">
      <c r="A46" s="66" t="s">
        <v>84</v>
      </c>
      <c r="B46" s="47">
        <f>VLOOKUP($A46,'Occupancy Raw Data'!$B$8:$BE$45,'Occupancy Raw Data'!AG$3,FALSE)</f>
        <v>44.650850492390298</v>
      </c>
      <c r="C46" s="48">
        <f>VLOOKUP($A46,'Occupancy Raw Data'!$B$8:$BE$45,'Occupancy Raw Data'!AH$3,FALSE)</f>
        <v>47.211919682823797</v>
      </c>
      <c r="D46" s="48">
        <f>VLOOKUP($A46,'Occupancy Raw Data'!$B$8:$BE$45,'Occupancy Raw Data'!AI$3,FALSE)</f>
        <v>54.703286865328003</v>
      </c>
      <c r="E46" s="48">
        <f>VLOOKUP($A46,'Occupancy Raw Data'!$B$8:$BE$45,'Occupancy Raw Data'!AJ$3,FALSE)</f>
        <v>58.440977107046898</v>
      </c>
      <c r="F46" s="48">
        <f>VLOOKUP($A46,'Occupancy Raw Data'!$B$8:$BE$45,'Occupancy Raw Data'!AK$3,FALSE)</f>
        <v>58.9525514771709</v>
      </c>
      <c r="G46" s="49">
        <f>VLOOKUP($A46,'Occupancy Raw Data'!$B$8:$BE$45,'Occupancy Raw Data'!AL$3,FALSE)</f>
        <v>52.791917124952001</v>
      </c>
      <c r="H46" s="48">
        <f>VLOOKUP($A46,'Occupancy Raw Data'!$B$8:$BE$45,'Occupancy Raw Data'!AN$3,FALSE)</f>
        <v>67.566184934134697</v>
      </c>
      <c r="I46" s="48">
        <f>VLOOKUP($A46,'Occupancy Raw Data'!$B$8:$BE$45,'Occupancy Raw Data'!AO$3,FALSE)</f>
        <v>68.646885791021802</v>
      </c>
      <c r="J46" s="49">
        <f>VLOOKUP($A46,'Occupancy Raw Data'!$B$8:$BE$45,'Occupancy Raw Data'!AP$3,FALSE)</f>
        <v>68.106535362578299</v>
      </c>
      <c r="K46" s="50">
        <f>VLOOKUP($A46,'Occupancy Raw Data'!$B$8:$BE$45,'Occupancy Raw Data'!AR$3,FALSE)</f>
        <v>57.167522335702401</v>
      </c>
      <c r="M46" s="47">
        <f>VLOOKUP($A46,'Occupancy Raw Data'!$B$8:$BE$45,'Occupancy Raw Data'!AT$3,FALSE)</f>
        <v>-7.45734500352017</v>
      </c>
      <c r="N46" s="48">
        <f>VLOOKUP($A46,'Occupancy Raw Data'!$B$8:$BE$45,'Occupancy Raw Data'!AU$3,FALSE)</f>
        <v>-5.6092474791860001</v>
      </c>
      <c r="O46" s="48">
        <f>VLOOKUP($A46,'Occupancy Raw Data'!$B$8:$BE$45,'Occupancy Raw Data'!AV$3,FALSE)</f>
        <v>-1.0066406135252</v>
      </c>
      <c r="P46" s="48">
        <f>VLOOKUP($A46,'Occupancy Raw Data'!$B$8:$BE$45,'Occupancy Raw Data'!AW$3,FALSE)</f>
        <v>1.46258935525532</v>
      </c>
      <c r="Q46" s="48">
        <f>VLOOKUP($A46,'Occupancy Raw Data'!$B$8:$BE$45,'Occupancy Raw Data'!AX$3,FALSE)</f>
        <v>-0.26206375168186702</v>
      </c>
      <c r="R46" s="49">
        <f>VLOOKUP($A46,'Occupancy Raw Data'!$B$8:$BE$45,'Occupancy Raw Data'!AY$3,FALSE)</f>
        <v>-2.3179204538365701</v>
      </c>
      <c r="S46" s="48">
        <f>VLOOKUP($A46,'Occupancy Raw Data'!$B$8:$BE$45,'Occupancy Raw Data'!BA$3,FALSE)</f>
        <v>-1.11295509032392</v>
      </c>
      <c r="T46" s="48">
        <f>VLOOKUP($A46,'Occupancy Raw Data'!$B$8:$BE$45,'Occupancy Raw Data'!BB$3,FALSE)</f>
        <v>-0.35067913394109801</v>
      </c>
      <c r="U46" s="49">
        <f>VLOOKUP($A46,'Occupancy Raw Data'!$B$8:$BE$45,'Occupancy Raw Data'!BC$3,FALSE)</f>
        <v>-0.730256524840456</v>
      </c>
      <c r="V46" s="50">
        <f>VLOOKUP($A46,'Occupancy Raw Data'!$B$8:$BE$45,'Occupancy Raw Data'!BE$3,FALSE)</f>
        <v>-1.77619713250295</v>
      </c>
      <c r="X46" s="51">
        <f>VLOOKUP($A46,'ADR Raw Data'!$B$6:$BE$43,'ADR Raw Data'!AG$1,FALSE)</f>
        <v>107.754344432509</v>
      </c>
      <c r="Y46" s="52">
        <f>VLOOKUP($A46,'ADR Raw Data'!$B$6:$BE$43,'ADR Raw Data'!AH$1,FALSE)</f>
        <v>115.36993024515699</v>
      </c>
      <c r="Z46" s="52">
        <f>VLOOKUP($A46,'ADR Raw Data'!$B$6:$BE$43,'ADR Raw Data'!AI$1,FALSE)</f>
        <v>121.916930270617</v>
      </c>
      <c r="AA46" s="52">
        <f>VLOOKUP($A46,'ADR Raw Data'!$B$6:$BE$43,'ADR Raw Data'!AJ$1,FALSE)</f>
        <v>122.564375205164</v>
      </c>
      <c r="AB46" s="52">
        <f>VLOOKUP($A46,'ADR Raw Data'!$B$6:$BE$43,'ADR Raw Data'!AK$1,FALSE)</f>
        <v>123.526678056188</v>
      </c>
      <c r="AC46" s="53">
        <f>VLOOKUP($A46,'ADR Raw Data'!$B$6:$BE$43,'ADR Raw Data'!AL$1,FALSE)</f>
        <v>118.853082877077</v>
      </c>
      <c r="AD46" s="52">
        <f>VLOOKUP($A46,'ADR Raw Data'!$B$6:$BE$43,'ADR Raw Data'!AN$1,FALSE)</f>
        <v>171.43956180200601</v>
      </c>
      <c r="AE46" s="52">
        <f>VLOOKUP($A46,'ADR Raw Data'!$B$6:$BE$43,'ADR Raw Data'!AO$1,FALSE)</f>
        <v>170.14045412203001</v>
      </c>
      <c r="AF46" s="53">
        <f>VLOOKUP($A46,'ADR Raw Data'!$B$6:$BE$43,'ADR Raw Data'!AP$1,FALSE)</f>
        <v>170.78485446692599</v>
      </c>
      <c r="AG46" s="54">
        <f>VLOOKUP($A46,'ADR Raw Data'!$B$6:$BE$43,'ADR Raw Data'!AR$1,FALSE)</f>
        <v>136.529918023618</v>
      </c>
      <c r="AI46" s="47">
        <f>VLOOKUP($A46,'ADR Raw Data'!$B$6:$BE$43,'ADR Raw Data'!AT$1,FALSE)</f>
        <v>-6.5097154519801803</v>
      </c>
      <c r="AJ46" s="48">
        <f>VLOOKUP($A46,'ADR Raw Data'!$B$6:$BE$43,'ADR Raw Data'!AU$1,FALSE)</f>
        <v>-2.4782914272792498</v>
      </c>
      <c r="AK46" s="48">
        <f>VLOOKUP($A46,'ADR Raw Data'!$B$6:$BE$43,'ADR Raw Data'!AV$1,FALSE)</f>
        <v>3.9317426795282602</v>
      </c>
      <c r="AL46" s="48">
        <f>VLOOKUP($A46,'ADR Raw Data'!$B$6:$BE$43,'ADR Raw Data'!AW$1,FALSE)</f>
        <v>10.1664484921021</v>
      </c>
      <c r="AM46" s="48">
        <f>VLOOKUP($A46,'ADR Raw Data'!$B$6:$BE$43,'ADR Raw Data'!AX$1,FALSE)</f>
        <v>4.6227587198986004</v>
      </c>
      <c r="AN46" s="49">
        <f>VLOOKUP($A46,'ADR Raw Data'!$B$6:$BE$43,'ADR Raw Data'!AY$1,FALSE)</f>
        <v>2.4592870426137199</v>
      </c>
      <c r="AO46" s="48">
        <f>VLOOKUP($A46,'ADR Raw Data'!$B$6:$BE$43,'ADR Raw Data'!BA$1,FALSE)</f>
        <v>14.7554815584742</v>
      </c>
      <c r="AP46" s="48">
        <f>VLOOKUP($A46,'ADR Raw Data'!$B$6:$BE$43,'ADR Raw Data'!BB$1,FALSE)</f>
        <v>14.87993009947</v>
      </c>
      <c r="AQ46" s="49">
        <f>VLOOKUP($A46,'ADR Raw Data'!$B$6:$BE$43,'ADR Raw Data'!BC$1,FALSE)</f>
        <v>14.816013646536801</v>
      </c>
      <c r="AR46" s="50">
        <f>VLOOKUP($A46,'ADR Raw Data'!$B$6:$BE$43,'ADR Raw Data'!BE$1,FALSE)</f>
        <v>7.4885012874004202</v>
      </c>
      <c r="AT46" s="51">
        <f>VLOOKUP($A46,'RevPAR Raw Data'!$B$6:$BE$43,'RevPAR Raw Data'!AG$1,FALSE)</f>
        <v>48.113231231615202</v>
      </c>
      <c r="AU46" s="52">
        <f>VLOOKUP($A46,'RevPAR Raw Data'!$B$6:$BE$43,'RevPAR Raw Data'!AH$1,FALSE)</f>
        <v>54.468358805473798</v>
      </c>
      <c r="AV46" s="52">
        <f>VLOOKUP($A46,'RevPAR Raw Data'!$B$6:$BE$43,'RevPAR Raw Data'!AI$1,FALSE)</f>
        <v>66.692568103338004</v>
      </c>
      <c r="AW46" s="52">
        <f>VLOOKUP($A46,'RevPAR Raw Data'!$B$6:$BE$43,'RevPAR Raw Data'!AJ$1,FALSE)</f>
        <v>71.6278184550454</v>
      </c>
      <c r="AX46" s="52">
        <f>VLOOKUP($A46,'RevPAR Raw Data'!$B$6:$BE$43,'RevPAR Raw Data'!AK$1,FALSE)</f>
        <v>72.822128469113593</v>
      </c>
      <c r="AY46" s="53">
        <f>VLOOKUP($A46,'RevPAR Raw Data'!$B$6:$BE$43,'RevPAR Raw Data'!AL$1,FALSE)</f>
        <v>62.7448210129172</v>
      </c>
      <c r="AZ46" s="52">
        <f>VLOOKUP($A46,'RevPAR Raw Data'!$B$6:$BE$43,'RevPAR Raw Data'!AN$1,FALSE)</f>
        <v>115.835171377413</v>
      </c>
      <c r="BA46" s="52">
        <f>VLOOKUP($A46,'RevPAR Raw Data'!$B$6:$BE$43,'RevPAR Raw Data'!AO$1,FALSE)</f>
        <v>116.79612322547599</v>
      </c>
      <c r="BB46" s="53">
        <f>VLOOKUP($A46,'RevPAR Raw Data'!$B$6:$BE$43,'RevPAR Raw Data'!AP$1,FALSE)</f>
        <v>116.315647301445</v>
      </c>
      <c r="BC46" s="54">
        <f>VLOOKUP($A46,'RevPAR Raw Data'!$B$6:$BE$43,'RevPAR Raw Data'!AR$1,FALSE)</f>
        <v>78.050771381068003</v>
      </c>
      <c r="BE46" s="47">
        <f>VLOOKUP($A46,'RevPAR Raw Data'!$B$6:$BE$43,'RevPAR Raw Data'!AT$1,FALSE)</f>
        <v>-13.481608515498699</v>
      </c>
      <c r="BF46" s="48">
        <f>VLOOKUP($A46,'RevPAR Raw Data'!$B$6:$BE$43,'RevPAR Raw Data'!AU$1,FALSE)</f>
        <v>-7.9485254070537099</v>
      </c>
      <c r="BG46" s="48">
        <f>VLOOKUP($A46,'RevPAR Raw Data'!$B$6:$BE$43,'RevPAR Raw Data'!AV$1,FALSE)</f>
        <v>2.8855235473716201</v>
      </c>
      <c r="BH46" s="48">
        <f>VLOOKUP($A46,'RevPAR Raw Data'!$B$6:$BE$43,'RevPAR Raw Data'!AW$1,FALSE)</f>
        <v>11.7777312408105</v>
      </c>
      <c r="BI46" s="48">
        <f>VLOOKUP($A46,'RevPAR Raw Data'!$B$6:$BE$43,'RevPAR Raw Data'!AX$1,FALSE)</f>
        <v>4.34858039328416</v>
      </c>
      <c r="BJ46" s="49">
        <f>VLOOKUP($A46,'RevPAR Raw Data'!$B$6:$BE$43,'RevPAR Raw Data'!AY$1,FALSE)</f>
        <v>8.4362271397854793E-2</v>
      </c>
      <c r="BK46" s="48">
        <f>VLOOKUP($A46,'RevPAR Raw Data'!$B$6:$BE$43,'RevPAR Raw Data'!BA$1,FALSE)</f>
        <v>13.4783045850434</v>
      </c>
      <c r="BL46" s="48">
        <f>VLOOKUP($A46,'RevPAR Raw Data'!$B$6:$BE$43,'RevPAR Raw Data'!BB$1,FALSE)</f>
        <v>14.477070155525</v>
      </c>
      <c r="BM46" s="49">
        <f>VLOOKUP($A46,'RevPAR Raw Data'!$B$6:$BE$43,'RevPAR Raw Data'!BC$1,FALSE)</f>
        <v>13.977562215321299</v>
      </c>
      <c r="BN46" s="50">
        <f>VLOOKUP($A46,'RevPAR Raw Data'!$B$6:$BE$43,'RevPAR Raw Data'!BE$1,FALSE)</f>
        <v>5.5792936097632202</v>
      </c>
    </row>
    <row r="47" spans="1:66" x14ac:dyDescent="0.45">
      <c r="A47" s="63" t="s">
        <v>85</v>
      </c>
      <c r="B47" s="47">
        <f>VLOOKUP($A47,'Occupancy Raw Data'!$B$8:$BE$45,'Occupancy Raw Data'!AG$3,FALSE)</f>
        <v>43.6219081272084</v>
      </c>
      <c r="C47" s="48">
        <f>VLOOKUP($A47,'Occupancy Raw Data'!$B$8:$BE$45,'Occupancy Raw Data'!AH$3,FALSE)</f>
        <v>51.1837455830388</v>
      </c>
      <c r="D47" s="48">
        <f>VLOOKUP($A47,'Occupancy Raw Data'!$B$8:$BE$45,'Occupancy Raw Data'!AI$3,FALSE)</f>
        <v>58.462897526501699</v>
      </c>
      <c r="E47" s="48">
        <f>VLOOKUP($A47,'Occupancy Raw Data'!$B$8:$BE$45,'Occupancy Raw Data'!AJ$3,FALSE)</f>
        <v>60.600706713780902</v>
      </c>
      <c r="F47" s="48">
        <f>VLOOKUP($A47,'Occupancy Raw Data'!$B$8:$BE$45,'Occupancy Raw Data'!AK$3,FALSE)</f>
        <v>57.0318021201413</v>
      </c>
      <c r="G47" s="49">
        <f>VLOOKUP($A47,'Occupancy Raw Data'!$B$8:$BE$45,'Occupancy Raw Data'!AL$3,FALSE)</f>
        <v>54.180212014134199</v>
      </c>
      <c r="H47" s="48">
        <f>VLOOKUP($A47,'Occupancy Raw Data'!$B$8:$BE$45,'Occupancy Raw Data'!AN$3,FALSE)</f>
        <v>62.632508833922202</v>
      </c>
      <c r="I47" s="48">
        <f>VLOOKUP($A47,'Occupancy Raw Data'!$B$8:$BE$45,'Occupancy Raw Data'!AO$3,FALSE)</f>
        <v>64.540636042402795</v>
      </c>
      <c r="J47" s="49">
        <f>VLOOKUP($A47,'Occupancy Raw Data'!$B$8:$BE$45,'Occupancy Raw Data'!AP$3,FALSE)</f>
        <v>63.586572438162499</v>
      </c>
      <c r="K47" s="50">
        <f>VLOOKUP($A47,'Occupancy Raw Data'!$B$8:$BE$45,'Occupancy Raw Data'!AR$3,FALSE)</f>
        <v>56.8677435638566</v>
      </c>
      <c r="M47" s="47">
        <f>VLOOKUP($A47,'Occupancy Raw Data'!$B$8:$BE$45,'Occupancy Raw Data'!AT$3,FALSE)</f>
        <v>-18.862964180085399</v>
      </c>
      <c r="N47" s="48">
        <f>VLOOKUP($A47,'Occupancy Raw Data'!$B$8:$BE$45,'Occupancy Raw Data'!AU$3,FALSE)</f>
        <v>-16.848450057405199</v>
      </c>
      <c r="O47" s="48">
        <f>VLOOKUP($A47,'Occupancy Raw Data'!$B$8:$BE$45,'Occupancy Raw Data'!AV$3,FALSE)</f>
        <v>-14.451913133402201</v>
      </c>
      <c r="P47" s="48">
        <f>VLOOKUP($A47,'Occupancy Raw Data'!$B$8:$BE$45,'Occupancy Raw Data'!AW$3,FALSE)</f>
        <v>-13.970403812390201</v>
      </c>
      <c r="Q47" s="48">
        <f>VLOOKUP($A47,'Occupancy Raw Data'!$B$8:$BE$45,'Occupancy Raw Data'!AX$3,FALSE)</f>
        <v>-15.5857740585774</v>
      </c>
      <c r="R47" s="49">
        <f>VLOOKUP($A47,'Occupancy Raw Data'!$B$8:$BE$45,'Occupancy Raw Data'!AY$3,FALSE)</f>
        <v>-15.7805119191475</v>
      </c>
      <c r="S47" s="48">
        <f>VLOOKUP($A47,'Occupancy Raw Data'!$B$8:$BE$45,'Occupancy Raw Data'!BA$3,FALSE)</f>
        <v>-12.425889328063199</v>
      </c>
      <c r="T47" s="48">
        <f>VLOOKUP($A47,'Occupancy Raw Data'!$B$8:$BE$45,'Occupancy Raw Data'!BB$3,FALSE)</f>
        <v>-11.0975906546605</v>
      </c>
      <c r="U47" s="49">
        <f>VLOOKUP($A47,'Occupancy Raw Data'!$B$8:$BE$45,'Occupancy Raw Data'!BC$3,FALSE)</f>
        <v>-11.756773323525801</v>
      </c>
      <c r="V47" s="50">
        <f>VLOOKUP($A47,'Occupancy Raw Data'!$B$8:$BE$45,'Occupancy Raw Data'!BE$3,FALSE)</f>
        <v>-14.5355232712513</v>
      </c>
      <c r="X47" s="51">
        <f>VLOOKUP($A47,'ADR Raw Data'!$B$6:$BE$43,'ADR Raw Data'!AG$1,FALSE)</f>
        <v>86.260737140542702</v>
      </c>
      <c r="Y47" s="52">
        <f>VLOOKUP($A47,'ADR Raw Data'!$B$6:$BE$43,'ADR Raw Data'!AH$1,FALSE)</f>
        <v>87.146796686227106</v>
      </c>
      <c r="Z47" s="52">
        <f>VLOOKUP($A47,'ADR Raw Data'!$B$6:$BE$43,'ADR Raw Data'!AI$1,FALSE)</f>
        <v>90.012496222423593</v>
      </c>
      <c r="AA47" s="52">
        <f>VLOOKUP($A47,'ADR Raw Data'!$B$6:$BE$43,'ADR Raw Data'!AJ$1,FALSE)</f>
        <v>90.136970845481002</v>
      </c>
      <c r="AB47" s="52">
        <f>VLOOKUP($A47,'ADR Raw Data'!$B$6:$BE$43,'ADR Raw Data'!AK$1,FALSE)</f>
        <v>90.668023543990003</v>
      </c>
      <c r="AC47" s="53">
        <f>VLOOKUP($A47,'ADR Raw Data'!$B$6:$BE$43,'ADR Raw Data'!AL$1,FALSE)</f>
        <v>89.0327770168916</v>
      </c>
      <c r="AD47" s="52">
        <f>VLOOKUP($A47,'ADR Raw Data'!$B$6:$BE$43,'ADR Raw Data'!AN$1,FALSE)</f>
        <v>98.279997179125502</v>
      </c>
      <c r="AE47" s="52">
        <f>VLOOKUP($A47,'ADR Raw Data'!$B$6:$BE$43,'ADR Raw Data'!AO$1,FALSE)</f>
        <v>100.272398029017</v>
      </c>
      <c r="AF47" s="53">
        <f>VLOOKUP($A47,'ADR Raw Data'!$B$6:$BE$43,'ADR Raw Data'!AP$1,FALSE)</f>
        <v>99.291144762434001</v>
      </c>
      <c r="AG47" s="54">
        <f>VLOOKUP($A47,'ADR Raw Data'!$B$6:$BE$43,'ADR Raw Data'!AR$1,FALSE)</f>
        <v>92.310027517642297</v>
      </c>
      <c r="AI47" s="47">
        <f>VLOOKUP($A47,'ADR Raw Data'!$B$6:$BE$43,'ADR Raw Data'!AT$1,FALSE)</f>
        <v>4.8728151307017704</v>
      </c>
      <c r="AJ47" s="48">
        <f>VLOOKUP($A47,'ADR Raw Data'!$B$6:$BE$43,'ADR Raw Data'!AU$1,FALSE)</f>
        <v>5.8282684671803198</v>
      </c>
      <c r="AK47" s="48">
        <f>VLOOKUP($A47,'ADR Raw Data'!$B$6:$BE$43,'ADR Raw Data'!AV$1,FALSE)</f>
        <v>6.92239126508181</v>
      </c>
      <c r="AL47" s="48">
        <f>VLOOKUP($A47,'ADR Raw Data'!$B$6:$BE$43,'ADR Raw Data'!AW$1,FALSE)</f>
        <v>7.4568991919484002</v>
      </c>
      <c r="AM47" s="48">
        <f>VLOOKUP($A47,'ADR Raw Data'!$B$6:$BE$43,'ADR Raw Data'!AX$1,FALSE)</f>
        <v>7.95566686912351</v>
      </c>
      <c r="AN47" s="49">
        <f>VLOOKUP($A47,'ADR Raw Data'!$B$6:$BE$43,'ADR Raw Data'!AY$1,FALSE)</f>
        <v>6.7510298634527999</v>
      </c>
      <c r="AO47" s="48">
        <f>VLOOKUP($A47,'ADR Raw Data'!$B$6:$BE$43,'ADR Raw Data'!BA$1,FALSE)</f>
        <v>4.5504985617512501</v>
      </c>
      <c r="AP47" s="48">
        <f>VLOOKUP($A47,'ADR Raw Data'!$B$6:$BE$43,'ADR Raw Data'!BB$1,FALSE)</f>
        <v>6.4732894280517002</v>
      </c>
      <c r="AQ47" s="49">
        <f>VLOOKUP($A47,'ADR Raw Data'!$B$6:$BE$43,'ADR Raw Data'!BC$1,FALSE)</f>
        <v>5.5279391110285099</v>
      </c>
      <c r="AR47" s="50">
        <f>VLOOKUP($A47,'ADR Raw Data'!$B$6:$BE$43,'ADR Raw Data'!BE$1,FALSE)</f>
        <v>6.4593972831821098</v>
      </c>
      <c r="AT47" s="51">
        <f>VLOOKUP($A47,'RevPAR Raw Data'!$B$6:$BE$43,'RevPAR Raw Data'!AG$1,FALSE)</f>
        <v>37.628579505300301</v>
      </c>
      <c r="AU47" s="52">
        <f>VLOOKUP($A47,'RevPAR Raw Data'!$B$6:$BE$43,'RevPAR Raw Data'!AH$1,FALSE)</f>
        <v>44.604994699646603</v>
      </c>
      <c r="AV47" s="52">
        <f>VLOOKUP($A47,'RevPAR Raw Data'!$B$6:$BE$43,'RevPAR Raw Data'!AI$1,FALSE)</f>
        <v>52.623913427561803</v>
      </c>
      <c r="AW47" s="52">
        <f>VLOOKUP($A47,'RevPAR Raw Data'!$B$6:$BE$43,'RevPAR Raw Data'!AJ$1,FALSE)</f>
        <v>54.623641342756102</v>
      </c>
      <c r="AX47" s="52">
        <f>VLOOKUP($A47,'RevPAR Raw Data'!$B$6:$BE$43,'RevPAR Raw Data'!AK$1,FALSE)</f>
        <v>51.709607773851502</v>
      </c>
      <c r="AY47" s="53">
        <f>VLOOKUP($A47,'RevPAR Raw Data'!$B$6:$BE$43,'RevPAR Raw Data'!AL$1,FALSE)</f>
        <v>48.238147349823301</v>
      </c>
      <c r="AZ47" s="52">
        <f>VLOOKUP($A47,'RevPAR Raw Data'!$B$6:$BE$43,'RevPAR Raw Data'!AN$1,FALSE)</f>
        <v>61.555227915194301</v>
      </c>
      <c r="BA47" s="52">
        <f>VLOOKUP($A47,'RevPAR Raw Data'!$B$6:$BE$43,'RevPAR Raw Data'!AO$1,FALSE)</f>
        <v>64.716443462897502</v>
      </c>
      <c r="BB47" s="53">
        <f>VLOOKUP($A47,'RevPAR Raw Data'!$B$6:$BE$43,'RevPAR Raw Data'!AP$1,FALSE)</f>
        <v>63.135835689045898</v>
      </c>
      <c r="BC47" s="54">
        <f>VLOOKUP($A47,'RevPAR Raw Data'!$B$6:$BE$43,'RevPAR Raw Data'!AR$1,FALSE)</f>
        <v>52.4946297324583</v>
      </c>
      <c r="BE47" s="47">
        <f>VLOOKUP($A47,'RevPAR Raw Data'!$B$6:$BE$43,'RevPAR Raw Data'!AT$1,FALSE)</f>
        <v>-14.909306422049699</v>
      </c>
      <c r="BF47" s="48">
        <f>VLOOKUP($A47,'RevPAR Raw Data'!$B$6:$BE$43,'RevPAR Raw Data'!AU$1,FALSE)</f>
        <v>-12.0021544921293</v>
      </c>
      <c r="BG47" s="48">
        <f>VLOOKUP($A47,'RevPAR Raw Data'!$B$6:$BE$43,'RevPAR Raw Data'!AV$1,FALSE)</f>
        <v>-8.5299398407043103</v>
      </c>
      <c r="BH47" s="48">
        <f>VLOOKUP($A47,'RevPAR Raw Data'!$B$6:$BE$43,'RevPAR Raw Data'!AW$1,FALSE)</f>
        <v>-7.5552635494399096</v>
      </c>
      <c r="BI47" s="48">
        <f>VLOOKUP($A47,'RevPAR Raw Data'!$B$6:$BE$43,'RevPAR Raw Data'!AX$1,FALSE)</f>
        <v>-8.8700594525285794</v>
      </c>
      <c r="BJ47" s="49">
        <f>VLOOKUP($A47,'RevPAR Raw Data'!$B$6:$BE$43,'RevPAR Raw Data'!AY$1,FALSE)</f>
        <v>-10.0948291279621</v>
      </c>
      <c r="BK47" s="48">
        <f>VLOOKUP($A47,'RevPAR Raw Data'!$B$6:$BE$43,'RevPAR Raw Data'!BA$1,FALSE)</f>
        <v>-8.4408306814703007</v>
      </c>
      <c r="BL47" s="48">
        <f>VLOOKUP($A47,'RevPAR Raw Data'!$B$6:$BE$43,'RevPAR Raw Data'!BB$1,FALSE)</f>
        <v>-5.3426803892253796</v>
      </c>
      <c r="BM47" s="49">
        <f>VLOOKUP($A47,'RevPAR Raw Data'!$B$6:$BE$43,'RevPAR Raw Data'!BC$1,FALSE)</f>
        <v>-6.8787414832434397</v>
      </c>
      <c r="BN47" s="50">
        <f>VLOOKUP($A47,'RevPAR Raw Data'!$B$6:$BE$43,'RevPAR Raw Data'!BE$1,FALSE)</f>
        <v>-9.0150331833487698</v>
      </c>
    </row>
    <row r="48" spans="1:66" ht="16.5" thickBot="1" x14ac:dyDescent="0.5">
      <c r="A48" s="63" t="s">
        <v>86</v>
      </c>
      <c r="B48" s="67">
        <f>VLOOKUP($A48,'Occupancy Raw Data'!$B$8:$BE$45,'Occupancy Raw Data'!AG$3,FALSE)</f>
        <v>49.820196682812202</v>
      </c>
      <c r="C48" s="68">
        <f>VLOOKUP($A48,'Occupancy Raw Data'!$B$8:$BE$45,'Occupancy Raw Data'!AH$3,FALSE)</f>
        <v>55.6729781300455</v>
      </c>
      <c r="D48" s="68">
        <f>VLOOKUP($A48,'Occupancy Raw Data'!$B$8:$BE$45,'Occupancy Raw Data'!AI$3,FALSE)</f>
        <v>62.479817995009498</v>
      </c>
      <c r="E48" s="68">
        <f>VLOOKUP($A48,'Occupancy Raw Data'!$B$8:$BE$45,'Occupancy Raw Data'!AJ$3,FALSE)</f>
        <v>64.597093791281296</v>
      </c>
      <c r="F48" s="68">
        <f>VLOOKUP($A48,'Occupancy Raw Data'!$B$8:$BE$45,'Occupancy Raw Data'!AK$3,FALSE)</f>
        <v>63.2577425510054</v>
      </c>
      <c r="G48" s="69">
        <f>VLOOKUP($A48,'Occupancy Raw Data'!$B$8:$BE$45,'Occupancy Raw Data'!AL$3,FALSE)</f>
        <v>59.1655658300308</v>
      </c>
      <c r="H48" s="68">
        <f>VLOOKUP($A48,'Occupancy Raw Data'!$B$8:$BE$45,'Occupancy Raw Data'!AN$3,FALSE)</f>
        <v>71.260824893585706</v>
      </c>
      <c r="I48" s="68">
        <f>VLOOKUP($A48,'Occupancy Raw Data'!$B$8:$BE$45,'Occupancy Raw Data'!AO$3,FALSE)</f>
        <v>75.183472772640499</v>
      </c>
      <c r="J48" s="69">
        <f>VLOOKUP($A48,'Occupancy Raw Data'!$B$8:$BE$45,'Occupancy Raw Data'!AP$3,FALSE)</f>
        <v>73.222148833113096</v>
      </c>
      <c r="K48" s="70">
        <f>VLOOKUP($A48,'Occupancy Raw Data'!$B$8:$BE$45,'Occupancy Raw Data'!AR$3,FALSE)</f>
        <v>63.181732402340003</v>
      </c>
      <c r="M48" s="67">
        <f>VLOOKUP($A48,'Occupancy Raw Data'!$B$8:$BE$45,'Occupancy Raw Data'!AT$3,FALSE)</f>
        <v>6.2375551839114802</v>
      </c>
      <c r="N48" s="68">
        <f>VLOOKUP($A48,'Occupancy Raw Data'!$B$8:$BE$45,'Occupancy Raw Data'!AU$3,FALSE)</f>
        <v>8.7139805311865999</v>
      </c>
      <c r="O48" s="68">
        <f>VLOOKUP($A48,'Occupancy Raw Data'!$B$8:$BE$45,'Occupancy Raw Data'!AV$3,FALSE)</f>
        <v>8.8761647864413593</v>
      </c>
      <c r="P48" s="68">
        <f>VLOOKUP($A48,'Occupancy Raw Data'!$B$8:$BE$45,'Occupancy Raw Data'!AW$3,FALSE)</f>
        <v>11.0046662846534</v>
      </c>
      <c r="Q48" s="68">
        <f>VLOOKUP($A48,'Occupancy Raw Data'!$B$8:$BE$45,'Occupancy Raw Data'!AX$3,FALSE)</f>
        <v>11.669046430134101</v>
      </c>
      <c r="R48" s="69">
        <f>VLOOKUP($A48,'Occupancy Raw Data'!$B$8:$BE$45,'Occupancy Raw Data'!AY$3,FALSE)</f>
        <v>9.4311505219984095</v>
      </c>
      <c r="S48" s="68">
        <f>VLOOKUP($A48,'Occupancy Raw Data'!$B$8:$BE$45,'Occupancy Raw Data'!BA$3,FALSE)</f>
        <v>9.4569863536962409</v>
      </c>
      <c r="T48" s="68">
        <f>VLOOKUP($A48,'Occupancy Raw Data'!$B$8:$BE$45,'Occupancy Raw Data'!BB$3,FALSE)</f>
        <v>9.6974244256398698</v>
      </c>
      <c r="U48" s="69">
        <f>VLOOKUP($A48,'Occupancy Raw Data'!$B$8:$BE$45,'Occupancy Raw Data'!BC$3,FALSE)</f>
        <v>9.5802937657008993</v>
      </c>
      <c r="V48" s="70">
        <f>VLOOKUP($A48,'Occupancy Raw Data'!$B$8:$BE$45,'Occupancy Raw Data'!BE$3,FALSE)</f>
        <v>9.4804895682864903</v>
      </c>
      <c r="X48" s="71">
        <f>VLOOKUP($A48,'ADR Raw Data'!$B$6:$BE$43,'ADR Raw Data'!AG$1,FALSE)</f>
        <v>112.794283715106</v>
      </c>
      <c r="Y48" s="72">
        <f>VLOOKUP($A48,'ADR Raw Data'!$B$6:$BE$43,'ADR Raw Data'!AH$1,FALSE)</f>
        <v>111.03219812813001</v>
      </c>
      <c r="Z48" s="72">
        <f>VLOOKUP($A48,'ADR Raw Data'!$B$6:$BE$43,'ADR Raw Data'!AI$1,FALSE)</f>
        <v>112.782887766488</v>
      </c>
      <c r="AA48" s="72">
        <f>VLOOKUP($A48,'ADR Raw Data'!$B$6:$BE$43,'ADR Raw Data'!AJ$1,FALSE)</f>
        <v>112.173654283117</v>
      </c>
      <c r="AB48" s="72">
        <f>VLOOKUP($A48,'ADR Raw Data'!$B$6:$BE$43,'ADR Raw Data'!AK$1,FALSE)</f>
        <v>114.935354718951</v>
      </c>
      <c r="AC48" s="73">
        <f>VLOOKUP($A48,'ADR Raw Data'!$B$6:$BE$43,'ADR Raw Data'!AL$1,FALSE)</f>
        <v>112.782573834952</v>
      </c>
      <c r="AD48" s="72">
        <f>VLOOKUP($A48,'ADR Raw Data'!$B$6:$BE$43,'ADR Raw Data'!AN$1,FALSE)</f>
        <v>142.205865087538</v>
      </c>
      <c r="AE48" s="72">
        <f>VLOOKUP($A48,'ADR Raw Data'!$B$6:$BE$43,'ADR Raw Data'!AO$1,FALSE)</f>
        <v>148.85401922982999</v>
      </c>
      <c r="AF48" s="73">
        <f>VLOOKUP($A48,'ADR Raw Data'!$B$6:$BE$43,'ADR Raw Data'!AP$1,FALSE)</f>
        <v>145.61898068104901</v>
      </c>
      <c r="AG48" s="74">
        <f>VLOOKUP($A48,'ADR Raw Data'!$B$6:$BE$43,'ADR Raw Data'!AR$1,FALSE)</f>
        <v>123.65530183857599</v>
      </c>
      <c r="AI48" s="67">
        <f>VLOOKUP($A48,'ADR Raw Data'!$B$6:$BE$43,'ADR Raw Data'!AT$1,FALSE)</f>
        <v>3.0313345195793402</v>
      </c>
      <c r="AJ48" s="68">
        <f>VLOOKUP($A48,'ADR Raw Data'!$B$6:$BE$43,'ADR Raw Data'!AU$1,FALSE)</f>
        <v>3.7909160477305099</v>
      </c>
      <c r="AK48" s="68">
        <f>VLOOKUP($A48,'ADR Raw Data'!$B$6:$BE$43,'ADR Raw Data'!AV$1,FALSE)</f>
        <v>4.4495363011622002</v>
      </c>
      <c r="AL48" s="68">
        <f>VLOOKUP($A48,'ADR Raw Data'!$B$6:$BE$43,'ADR Raw Data'!AW$1,FALSE)</f>
        <v>2.9132072567407299</v>
      </c>
      <c r="AM48" s="68">
        <f>VLOOKUP($A48,'ADR Raw Data'!$B$6:$BE$43,'ADR Raw Data'!AX$1,FALSE)</f>
        <v>3.6031585584329702</v>
      </c>
      <c r="AN48" s="69">
        <f>VLOOKUP($A48,'ADR Raw Data'!$B$6:$BE$43,'ADR Raw Data'!AY$1,FALSE)</f>
        <v>3.5765487856769602</v>
      </c>
      <c r="AO48" s="68">
        <f>VLOOKUP($A48,'ADR Raw Data'!$B$6:$BE$43,'ADR Raw Data'!BA$1,FALSE)</f>
        <v>5.5016018084122802</v>
      </c>
      <c r="AP48" s="68">
        <f>VLOOKUP($A48,'ADR Raw Data'!$B$6:$BE$43,'ADR Raw Data'!BB$1,FALSE)</f>
        <v>7.0408826978052197</v>
      </c>
      <c r="AQ48" s="69">
        <f>VLOOKUP($A48,'ADR Raw Data'!$B$6:$BE$43,'ADR Raw Data'!BC$1,FALSE)</f>
        <v>6.3056693390068101</v>
      </c>
      <c r="AR48" s="70">
        <f>VLOOKUP($A48,'ADR Raw Data'!$B$6:$BE$43,'ADR Raw Data'!BE$1,FALSE)</f>
        <v>4.6313832910577704</v>
      </c>
      <c r="AT48" s="71">
        <f>VLOOKUP($A48,'RevPAR Raw Data'!$B$6:$BE$43,'RevPAR Raw Data'!AG$1,FALSE)</f>
        <v>56.194333993835301</v>
      </c>
      <c r="AU48" s="72">
        <f>VLOOKUP($A48,'RevPAR Raw Data'!$B$6:$BE$43,'RevPAR Raw Data'!AH$1,FALSE)</f>
        <v>61.814931381183001</v>
      </c>
      <c r="AV48" s="72">
        <f>VLOOKUP($A48,'RevPAR Raw Data'!$B$6:$BE$43,'RevPAR Raw Data'!AI$1,FALSE)</f>
        <v>70.466543006017901</v>
      </c>
      <c r="AW48" s="72">
        <f>VLOOKUP($A48,'RevPAR Raw Data'!$B$6:$BE$43,'RevPAR Raw Data'!AJ$1,FALSE)</f>
        <v>72.460920666373099</v>
      </c>
      <c r="AX48" s="72">
        <f>VLOOKUP($A48,'RevPAR Raw Data'!$B$6:$BE$43,'RevPAR Raw Data'!AK$1,FALSE)</f>
        <v>72.705510788199007</v>
      </c>
      <c r="AY48" s="73">
        <f>VLOOKUP($A48,'RevPAR Raw Data'!$B$6:$BE$43,'RevPAR Raw Data'!AL$1,FALSE)</f>
        <v>66.728447967121596</v>
      </c>
      <c r="AZ48" s="72">
        <f>VLOOKUP($A48,'RevPAR Raw Data'!$B$6:$BE$43,'RevPAR Raw Data'!AN$1,FALSE)</f>
        <v>101.33707250843899</v>
      </c>
      <c r="BA48" s="72">
        <f>VLOOKUP($A48,'RevPAR Raw Data'!$B$6:$BE$43,'RevPAR Raw Data'!AO$1,FALSE)</f>
        <v>111.91362101864</v>
      </c>
      <c r="BB48" s="73">
        <f>VLOOKUP($A48,'RevPAR Raw Data'!$B$6:$BE$43,'RevPAR Raw Data'!AP$1,FALSE)</f>
        <v>106.62534676353999</v>
      </c>
      <c r="BC48" s="74">
        <f>VLOOKUP($A48,'RevPAR Raw Data'!$B$6:$BE$43,'RevPAR Raw Data'!AR$1,FALSE)</f>
        <v>78.127561908955499</v>
      </c>
      <c r="BE48" s="67">
        <f>VLOOKUP($A48,'RevPAR Raw Data'!$B$6:$BE$43,'RevPAR Raw Data'!AT$1,FALSE)</f>
        <v>9.4579708669585401</v>
      </c>
      <c r="BF48" s="68">
        <f>VLOOKUP($A48,'RevPAR Raw Data'!$B$6:$BE$43,'RevPAR Raw Data'!AU$1,FALSE)</f>
        <v>12.8352362652699</v>
      </c>
      <c r="BG48" s="68">
        <f>VLOOKUP($A48,'RevPAR Raw Data'!$B$6:$BE$43,'RevPAR Raw Data'!AV$1,FALSE)</f>
        <v>13.7206492619272</v>
      </c>
      <c r="BH48" s="68">
        <f>VLOOKUP($A48,'RevPAR Raw Data'!$B$6:$BE$43,'RevPAR Raw Data'!AW$1,FALSE)</f>
        <v>14.238462278178799</v>
      </c>
      <c r="BI48" s="68">
        <f>VLOOKUP($A48,'RevPAR Raw Data'!$B$6:$BE$43,'RevPAR Raw Data'!AX$1,FALSE)</f>
        <v>15.692659233702001</v>
      </c>
      <c r="BJ48" s="69">
        <f>VLOOKUP($A48,'RevPAR Raw Data'!$B$6:$BE$43,'RevPAR Raw Data'!AY$1,FALSE)</f>
        <v>13.345009007145199</v>
      </c>
      <c r="BK48" s="68">
        <f>VLOOKUP($A48,'RevPAR Raw Data'!$B$6:$BE$43,'RevPAR Raw Data'!BA$1,FALSE)</f>
        <v>15.4788738943647</v>
      </c>
      <c r="BL48" s="68">
        <f>VLOOKUP($A48,'RevPAR Raw Data'!$B$6:$BE$43,'RevPAR Raw Data'!BB$1,FALSE)</f>
        <v>17.421091401962698</v>
      </c>
      <c r="BM48" s="69">
        <f>VLOOKUP($A48,'RevPAR Raw Data'!$B$6:$BE$43,'RevPAR Raw Data'!BC$1,FALSE)</f>
        <v>16.4900647512783</v>
      </c>
      <c r="BN48" s="70">
        <f>VLOOKUP($A48,'RevPAR Raw Data'!$B$6:$BE$43,'RevPAR Raw Data'!BE$1,FALSE)</f>
        <v>14.550950669120301</v>
      </c>
    </row>
    <row r="49" spans="1:11" ht="14.25" customHeight="1" x14ac:dyDescent="0.45">
      <c r="A49" s="171" t="s">
        <v>106</v>
      </c>
      <c r="B49" s="171"/>
      <c r="C49" s="171"/>
      <c r="D49" s="171"/>
      <c r="E49" s="171"/>
      <c r="F49" s="171"/>
      <c r="G49" s="171"/>
      <c r="H49" s="171"/>
      <c r="I49" s="171"/>
      <c r="J49" s="171"/>
      <c r="K49" s="171"/>
    </row>
    <row r="50" spans="1:11" x14ac:dyDescent="0.45">
      <c r="A50" s="171"/>
      <c r="B50" s="171"/>
      <c r="C50" s="171"/>
      <c r="D50" s="171"/>
      <c r="E50" s="171"/>
      <c r="F50" s="171"/>
      <c r="G50" s="171"/>
      <c r="H50" s="171"/>
      <c r="I50" s="171"/>
      <c r="J50" s="171"/>
      <c r="K50" s="171"/>
    </row>
    <row r="51" spans="1:11" x14ac:dyDescent="0.45">
      <c r="A51" s="171"/>
      <c r="B51" s="171"/>
      <c r="C51" s="171"/>
      <c r="D51" s="171"/>
      <c r="E51" s="171"/>
      <c r="F51" s="171"/>
      <c r="G51" s="171"/>
      <c r="H51" s="171"/>
      <c r="I51" s="171"/>
      <c r="J51" s="171"/>
      <c r="K51" s="171"/>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L5" sqref="L5"/>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4"/>
      <c r="B1" s="85" t="s">
        <v>98</v>
      </c>
      <c r="D1" s="162"/>
      <c r="E1" s="162"/>
      <c r="F1" s="162"/>
      <c r="G1" s="162"/>
      <c r="H1" s="162"/>
      <c r="I1" s="162"/>
      <c r="J1" s="162"/>
      <c r="K1" s="162"/>
      <c r="L1" s="162"/>
      <c r="M1" s="162"/>
      <c r="N1" s="162"/>
      <c r="O1" s="162"/>
      <c r="P1" s="162"/>
      <c r="Q1" s="162"/>
      <c r="R1" s="162"/>
      <c r="S1" s="162"/>
      <c r="T1" s="162"/>
      <c r="U1" s="162"/>
      <c r="V1" s="162"/>
      <c r="W1" s="162"/>
      <c r="X1" s="162"/>
      <c r="Y1" s="163"/>
      <c r="Z1" s="163"/>
      <c r="AA1" s="163"/>
      <c r="AB1" s="163"/>
      <c r="AC1" s="163"/>
      <c r="AD1" s="163"/>
      <c r="AE1" s="163"/>
      <c r="AF1" s="163"/>
      <c r="AG1" s="163"/>
      <c r="AH1" s="163"/>
      <c r="AI1" s="163"/>
      <c r="AJ1" s="163"/>
      <c r="AK1" s="163"/>
      <c r="AL1" s="163"/>
    </row>
    <row r="2" spans="1:50" ht="15" customHeight="1" x14ac:dyDescent="0.25">
      <c r="A2" s="162"/>
      <c r="B2" t="s">
        <v>122</v>
      </c>
      <c r="C2" s="162"/>
      <c r="D2" s="162"/>
      <c r="E2" s="162"/>
      <c r="F2" s="162"/>
      <c r="G2" s="162"/>
      <c r="H2" s="162"/>
      <c r="I2" s="162"/>
      <c r="J2" s="162"/>
      <c r="K2" s="162"/>
      <c r="L2" s="162"/>
      <c r="M2" s="162"/>
      <c r="N2" s="162"/>
      <c r="O2" s="162"/>
      <c r="P2" s="162"/>
      <c r="Q2" s="162"/>
      <c r="R2" s="162"/>
      <c r="S2" s="162"/>
      <c r="T2" s="162"/>
      <c r="U2" s="162"/>
      <c r="V2" s="162"/>
      <c r="W2" s="162"/>
      <c r="X2" s="162"/>
      <c r="Y2" s="163"/>
      <c r="Z2" s="163"/>
      <c r="AA2" s="163"/>
      <c r="AB2" s="163"/>
      <c r="AC2" s="163"/>
      <c r="AD2" s="163"/>
      <c r="AE2" s="163"/>
      <c r="AF2" s="163"/>
      <c r="AG2" s="163"/>
      <c r="AH2" s="163"/>
      <c r="AI2" s="163"/>
      <c r="AJ2" s="163"/>
      <c r="AK2" s="163"/>
      <c r="AL2" s="163"/>
    </row>
    <row r="3" spans="1:50" x14ac:dyDescent="0.25">
      <c r="A3" s="162"/>
      <c r="B3" s="162"/>
      <c r="C3" s="162"/>
      <c r="D3" s="162"/>
      <c r="E3" s="162"/>
      <c r="F3" s="162"/>
      <c r="G3" s="162"/>
      <c r="H3" s="162"/>
      <c r="I3" s="162"/>
      <c r="J3" s="162"/>
      <c r="K3" s="162"/>
      <c r="L3" s="162"/>
      <c r="M3" s="162"/>
      <c r="N3" s="162"/>
      <c r="O3" s="162"/>
      <c r="P3" s="162"/>
      <c r="Q3" s="162"/>
      <c r="R3" s="162"/>
      <c r="S3" s="162"/>
      <c r="T3" s="162"/>
      <c r="U3" s="162"/>
      <c r="V3" s="162"/>
      <c r="W3" s="162"/>
      <c r="X3" s="162"/>
      <c r="Y3" s="163"/>
      <c r="Z3" s="163"/>
      <c r="AA3" s="163"/>
      <c r="AB3" s="163"/>
      <c r="AC3" s="163"/>
      <c r="AD3" s="163"/>
      <c r="AE3" s="163"/>
      <c r="AF3" s="163"/>
      <c r="AG3" s="163"/>
      <c r="AH3" s="163"/>
      <c r="AI3" s="163"/>
      <c r="AJ3" s="163"/>
      <c r="AK3" s="163"/>
      <c r="AL3" s="163"/>
    </row>
    <row r="4" spans="1:50" x14ac:dyDescent="0.25">
      <c r="A4" s="162"/>
      <c r="B4" s="162"/>
      <c r="C4" s="162"/>
      <c r="D4" s="162"/>
      <c r="E4" s="162"/>
      <c r="F4" s="162"/>
      <c r="G4" s="162"/>
      <c r="H4" s="162"/>
      <c r="I4" s="162"/>
      <c r="J4" s="162"/>
      <c r="K4" s="162"/>
      <c r="L4" s="162"/>
      <c r="M4" s="162"/>
      <c r="N4" s="162"/>
      <c r="O4" s="162"/>
      <c r="P4" s="162"/>
      <c r="Q4" s="162"/>
      <c r="R4" s="162"/>
      <c r="S4" s="162"/>
      <c r="T4" s="162"/>
      <c r="U4" s="162"/>
      <c r="V4" s="162"/>
      <c r="W4" s="162"/>
      <c r="X4" s="162"/>
      <c r="Y4" s="163"/>
      <c r="Z4" s="163"/>
      <c r="AA4" s="163"/>
      <c r="AB4" s="163"/>
      <c r="AC4" s="163"/>
      <c r="AD4" s="163"/>
      <c r="AE4" s="163"/>
      <c r="AF4" s="163"/>
      <c r="AG4" s="163"/>
      <c r="AH4" s="163"/>
      <c r="AI4" s="163"/>
      <c r="AJ4" s="163"/>
      <c r="AK4" s="163"/>
      <c r="AL4" s="163"/>
    </row>
    <row r="5" spans="1:50" x14ac:dyDescent="0.25">
      <c r="A5" s="162"/>
      <c r="B5" s="162"/>
      <c r="C5" s="162"/>
      <c r="D5" s="162"/>
      <c r="E5" s="162"/>
      <c r="F5" s="162"/>
      <c r="G5" s="162"/>
      <c r="H5" s="162"/>
      <c r="I5" s="162"/>
      <c r="J5" s="162"/>
      <c r="K5" s="162"/>
      <c r="L5" s="162"/>
      <c r="M5" s="162"/>
      <c r="N5" s="162"/>
      <c r="O5" s="162"/>
      <c r="P5" s="162"/>
      <c r="Q5" s="162"/>
      <c r="R5" s="162"/>
      <c r="S5" s="162"/>
      <c r="T5" s="162"/>
      <c r="U5" s="162"/>
      <c r="V5" s="162"/>
      <c r="W5" s="162"/>
      <c r="X5" s="162"/>
      <c r="Y5" s="163"/>
      <c r="Z5" s="163"/>
      <c r="AA5" s="163"/>
      <c r="AB5" s="163"/>
      <c r="AC5" s="163"/>
      <c r="AD5" s="163"/>
      <c r="AE5" s="163"/>
      <c r="AF5" s="163"/>
      <c r="AG5" s="163"/>
      <c r="AH5" s="163"/>
      <c r="AI5" s="163"/>
      <c r="AJ5" s="163"/>
      <c r="AK5" s="163"/>
      <c r="AL5" s="163"/>
    </row>
    <row r="6" spans="1:50" x14ac:dyDescent="0.25">
      <c r="A6" s="162"/>
      <c r="B6" s="162"/>
      <c r="C6" s="162"/>
      <c r="D6" s="162"/>
      <c r="E6" s="162"/>
      <c r="F6" s="162"/>
      <c r="G6" s="162"/>
      <c r="H6" s="162"/>
      <c r="I6" s="162"/>
      <c r="J6" s="162"/>
      <c r="K6" s="162"/>
      <c r="L6" s="162"/>
      <c r="M6" s="162"/>
      <c r="N6" s="162"/>
      <c r="O6" s="162"/>
      <c r="P6" s="162"/>
      <c r="Q6" s="162"/>
      <c r="R6" s="162"/>
      <c r="S6" s="162"/>
      <c r="T6" s="162"/>
      <c r="U6" s="162"/>
      <c r="V6" s="162"/>
      <c r="W6" s="162"/>
      <c r="X6" s="162"/>
      <c r="Y6" s="163"/>
      <c r="Z6" s="163"/>
      <c r="AA6" s="163"/>
      <c r="AB6" s="163"/>
      <c r="AC6" s="163"/>
      <c r="AD6" s="163"/>
      <c r="AE6" s="163"/>
      <c r="AF6" s="163"/>
      <c r="AG6" s="163"/>
      <c r="AH6" s="163"/>
      <c r="AI6" s="163"/>
      <c r="AJ6" s="163"/>
      <c r="AK6" s="163"/>
      <c r="AL6" s="163"/>
    </row>
    <row r="7" spans="1:50" x14ac:dyDescent="0.25">
      <c r="A7" s="162"/>
      <c r="B7" s="162"/>
      <c r="C7" s="162"/>
      <c r="D7" s="162"/>
      <c r="E7" s="162"/>
      <c r="F7" s="162"/>
      <c r="G7" s="162"/>
      <c r="H7" s="162"/>
      <c r="I7" s="162"/>
      <c r="J7" s="162"/>
      <c r="K7" s="162"/>
      <c r="L7" s="162"/>
      <c r="M7" s="162"/>
      <c r="N7" s="162"/>
      <c r="O7" s="162"/>
      <c r="P7" s="162"/>
      <c r="Q7" s="162"/>
      <c r="R7" s="162"/>
      <c r="S7" s="162"/>
      <c r="T7" s="162"/>
      <c r="U7" s="162"/>
      <c r="V7" s="162"/>
      <c r="W7" s="162"/>
      <c r="X7" s="162"/>
      <c r="Y7" s="163"/>
      <c r="Z7" s="163"/>
      <c r="AA7" s="163"/>
      <c r="AB7" s="163"/>
      <c r="AC7" s="163"/>
      <c r="AD7" s="163"/>
      <c r="AE7" s="163"/>
      <c r="AF7" s="163"/>
      <c r="AG7" s="163"/>
      <c r="AH7" s="163"/>
      <c r="AI7" s="163"/>
      <c r="AJ7" s="163"/>
      <c r="AK7" s="163"/>
      <c r="AL7" s="163"/>
    </row>
    <row r="8" spans="1:50" ht="18" customHeight="1" x14ac:dyDescent="0.35">
      <c r="A8" s="86"/>
      <c r="B8" s="162"/>
      <c r="C8" s="162"/>
      <c r="D8" s="174">
        <v>2023</v>
      </c>
      <c r="E8" s="174"/>
      <c r="F8" s="174"/>
      <c r="G8" s="174"/>
      <c r="H8" s="174"/>
      <c r="I8" s="174"/>
      <c r="J8" s="174"/>
      <c r="K8" s="86"/>
      <c r="L8" s="86"/>
      <c r="M8" s="86"/>
      <c r="N8" s="86"/>
      <c r="O8" s="162"/>
      <c r="P8" s="174">
        <v>2022</v>
      </c>
      <c r="Q8" s="174"/>
      <c r="R8" s="174"/>
      <c r="S8" s="174"/>
      <c r="T8" s="174"/>
      <c r="U8" s="174"/>
      <c r="V8" s="174"/>
      <c r="W8" s="86"/>
      <c r="X8" s="86"/>
      <c r="Y8" s="163"/>
      <c r="Z8" s="163"/>
      <c r="AA8" s="163"/>
      <c r="AB8" s="163"/>
      <c r="AC8" s="163"/>
      <c r="AD8" s="163"/>
      <c r="AE8" s="163"/>
      <c r="AF8" s="163"/>
      <c r="AG8" s="163"/>
      <c r="AH8" s="163"/>
      <c r="AI8" s="163"/>
      <c r="AJ8" s="163"/>
      <c r="AK8" s="163"/>
      <c r="AL8" s="163"/>
    </row>
    <row r="9" spans="1:50" ht="15.75" customHeight="1" x14ac:dyDescent="0.35">
      <c r="A9" s="87"/>
      <c r="B9" s="88"/>
      <c r="C9" s="88"/>
      <c r="D9" s="89" t="s">
        <v>0</v>
      </c>
      <c r="E9" s="89" t="s">
        <v>1</v>
      </c>
      <c r="F9" s="89" t="s">
        <v>99</v>
      </c>
      <c r="G9" s="89" t="s">
        <v>2</v>
      </c>
      <c r="H9" s="89" t="s">
        <v>100</v>
      </c>
      <c r="I9" s="89" t="s">
        <v>3</v>
      </c>
      <c r="J9" s="89" t="s">
        <v>4</v>
      </c>
      <c r="K9" s="87"/>
      <c r="L9" s="87"/>
      <c r="M9" s="88"/>
      <c r="N9" s="88"/>
      <c r="O9" s="88"/>
      <c r="P9" s="89" t="s">
        <v>0</v>
      </c>
      <c r="Q9" s="89" t="s">
        <v>1</v>
      </c>
      <c r="R9" s="89" t="s">
        <v>99</v>
      </c>
      <c r="S9" s="89" t="s">
        <v>2</v>
      </c>
      <c r="T9" s="89" t="s">
        <v>100</v>
      </c>
      <c r="U9" s="89" t="s">
        <v>3</v>
      </c>
      <c r="V9" s="89" t="s">
        <v>4</v>
      </c>
      <c r="W9" s="87"/>
      <c r="X9" s="87"/>
      <c r="Y9" s="90"/>
      <c r="Z9" s="90"/>
      <c r="AA9" s="90"/>
      <c r="AB9" s="90"/>
      <c r="AC9" s="90"/>
      <c r="AD9" s="90"/>
      <c r="AE9" s="90"/>
      <c r="AF9" s="90"/>
      <c r="AG9" s="90"/>
      <c r="AH9" s="90"/>
      <c r="AI9" s="90"/>
      <c r="AJ9" s="90"/>
      <c r="AK9" s="90"/>
      <c r="AL9" s="90"/>
      <c r="AM9" s="91"/>
      <c r="AN9" s="91"/>
      <c r="AO9" s="91"/>
      <c r="AP9" s="91"/>
      <c r="AQ9" s="91"/>
      <c r="AR9" s="91"/>
      <c r="AS9" s="91"/>
      <c r="AT9" s="91"/>
      <c r="AU9" s="91"/>
      <c r="AV9" s="91"/>
      <c r="AW9" s="91"/>
      <c r="AX9" s="91"/>
    </row>
    <row r="10" spans="1:50" ht="20.149999999999999" customHeight="1" x14ac:dyDescent="0.25">
      <c r="A10" s="164"/>
      <c r="B10" s="162"/>
      <c r="C10" s="92" t="s">
        <v>112</v>
      </c>
      <c r="D10" s="93">
        <v>13</v>
      </c>
      <c r="E10" s="94">
        <v>14</v>
      </c>
      <c r="F10" s="94">
        <v>15</v>
      </c>
      <c r="G10" s="94">
        <v>16</v>
      </c>
      <c r="H10" s="94">
        <v>17</v>
      </c>
      <c r="I10" s="94">
        <v>18</v>
      </c>
      <c r="J10" s="95">
        <v>19</v>
      </c>
      <c r="K10" s="164"/>
      <c r="L10" s="164"/>
      <c r="M10" s="176" t="s">
        <v>101</v>
      </c>
      <c r="N10" s="177"/>
      <c r="O10" s="92" t="s">
        <v>112</v>
      </c>
      <c r="P10" s="93">
        <v>14</v>
      </c>
      <c r="Q10" s="94">
        <v>15</v>
      </c>
      <c r="R10" s="94">
        <v>16</v>
      </c>
      <c r="S10" s="94">
        <v>17</v>
      </c>
      <c r="T10" s="94">
        <v>18</v>
      </c>
      <c r="U10" s="94">
        <v>19</v>
      </c>
      <c r="V10" s="95">
        <v>20</v>
      </c>
      <c r="W10" s="164"/>
      <c r="X10" s="164"/>
      <c r="Y10" s="163"/>
      <c r="Z10" s="163"/>
      <c r="AA10" s="163"/>
      <c r="AB10" s="163"/>
      <c r="AC10" s="163"/>
      <c r="AD10" s="163"/>
      <c r="AE10" s="163"/>
      <c r="AF10" s="163"/>
      <c r="AG10" s="163"/>
      <c r="AH10" s="163"/>
      <c r="AI10" s="163"/>
      <c r="AJ10" s="163"/>
      <c r="AK10" s="163"/>
      <c r="AL10" s="163"/>
    </row>
    <row r="11" spans="1:50" ht="20.149999999999999" customHeight="1" x14ac:dyDescent="0.25">
      <c r="A11" s="164"/>
      <c r="B11" s="162"/>
      <c r="C11" s="92" t="s">
        <v>112</v>
      </c>
      <c r="D11" s="96">
        <v>20</v>
      </c>
      <c r="E11" s="97">
        <v>21</v>
      </c>
      <c r="F11" s="97">
        <v>22</v>
      </c>
      <c r="G11" s="97">
        <v>23</v>
      </c>
      <c r="H11" s="97">
        <v>24</v>
      </c>
      <c r="I11" s="97">
        <v>25</v>
      </c>
      <c r="J11" s="98">
        <v>26</v>
      </c>
      <c r="K11" s="164"/>
      <c r="L11" s="164"/>
      <c r="M11" s="176" t="s">
        <v>101</v>
      </c>
      <c r="N11" s="177"/>
      <c r="O11" s="92" t="s">
        <v>112</v>
      </c>
      <c r="P11" s="96">
        <v>21</v>
      </c>
      <c r="Q11" s="97">
        <v>22</v>
      </c>
      <c r="R11" s="97">
        <v>23</v>
      </c>
      <c r="S11" s="97">
        <v>24</v>
      </c>
      <c r="T11" s="97">
        <v>25</v>
      </c>
      <c r="U11" s="97">
        <v>26</v>
      </c>
      <c r="V11" s="98">
        <v>27</v>
      </c>
      <c r="W11" s="164"/>
      <c r="X11" s="164"/>
      <c r="Y11" s="163"/>
      <c r="Z11" s="163"/>
      <c r="AA11" s="163"/>
      <c r="AB11" s="163"/>
      <c r="AC11" s="163"/>
      <c r="AD11" s="163"/>
      <c r="AE11" s="163"/>
      <c r="AF11" s="163"/>
      <c r="AG11" s="163"/>
      <c r="AH11" s="163"/>
      <c r="AI11" s="163"/>
      <c r="AJ11" s="163"/>
      <c r="AK11" s="163"/>
      <c r="AL11" s="163"/>
    </row>
    <row r="12" spans="1:50" ht="20.149999999999999" customHeight="1" x14ac:dyDescent="0.25">
      <c r="A12" s="164"/>
      <c r="B12" s="162"/>
      <c r="C12" s="92" t="s">
        <v>113</v>
      </c>
      <c r="D12" s="99">
        <v>27</v>
      </c>
      <c r="E12" s="100">
        <v>28</v>
      </c>
      <c r="F12" s="100">
        <v>29</v>
      </c>
      <c r="G12" s="100">
        <v>30</v>
      </c>
      <c r="H12" s="100">
        <v>31</v>
      </c>
      <c r="I12" s="100">
        <v>1</v>
      </c>
      <c r="J12" s="101">
        <v>2</v>
      </c>
      <c r="K12" s="164"/>
      <c r="L12" s="164"/>
      <c r="M12" s="176" t="s">
        <v>101</v>
      </c>
      <c r="N12" s="177"/>
      <c r="O12" s="92" t="s">
        <v>113</v>
      </c>
      <c r="P12" s="99">
        <v>28</v>
      </c>
      <c r="Q12" s="100">
        <v>29</v>
      </c>
      <c r="R12" s="100">
        <v>30</v>
      </c>
      <c r="S12" s="100">
        <v>31</v>
      </c>
      <c r="T12" s="100">
        <v>1</v>
      </c>
      <c r="U12" s="100">
        <v>2</v>
      </c>
      <c r="V12" s="101">
        <v>3</v>
      </c>
      <c r="W12" s="164"/>
      <c r="X12" s="164"/>
      <c r="Y12" s="163"/>
      <c r="Z12" s="163"/>
      <c r="AA12" s="163"/>
      <c r="AB12" s="163"/>
      <c r="AC12" s="163"/>
      <c r="AD12" s="163"/>
      <c r="AE12" s="163"/>
      <c r="AF12" s="163"/>
      <c r="AG12" s="163"/>
      <c r="AH12" s="163"/>
      <c r="AI12" s="163"/>
      <c r="AJ12" s="163"/>
      <c r="AK12" s="163"/>
      <c r="AL12" s="163"/>
    </row>
    <row r="13" spans="1:50" ht="20.149999999999999" customHeight="1" x14ac:dyDescent="0.25">
      <c r="A13" s="164"/>
      <c r="B13" s="162"/>
      <c r="C13" s="92" t="s">
        <v>114</v>
      </c>
      <c r="D13" s="113">
        <v>3</v>
      </c>
      <c r="E13" s="114">
        <v>4</v>
      </c>
      <c r="F13" s="114">
        <v>5</v>
      </c>
      <c r="G13" s="114">
        <v>6</v>
      </c>
      <c r="H13" s="114">
        <v>7</v>
      </c>
      <c r="I13" s="114">
        <v>8</v>
      </c>
      <c r="J13" s="115">
        <v>9</v>
      </c>
      <c r="K13" s="164"/>
      <c r="L13" s="164"/>
      <c r="M13" s="176" t="s">
        <v>101</v>
      </c>
      <c r="N13" s="177"/>
      <c r="O13" s="92" t="s">
        <v>114</v>
      </c>
      <c r="P13" s="113">
        <v>4</v>
      </c>
      <c r="Q13" s="114">
        <v>5</v>
      </c>
      <c r="R13" s="114">
        <v>6</v>
      </c>
      <c r="S13" s="114">
        <v>7</v>
      </c>
      <c r="T13" s="114">
        <v>8</v>
      </c>
      <c r="U13" s="114">
        <v>9</v>
      </c>
      <c r="V13" s="115">
        <v>10</v>
      </c>
      <c r="W13" s="164"/>
      <c r="X13" s="164"/>
      <c r="Y13" s="163"/>
      <c r="Z13" s="163"/>
      <c r="AA13" s="163"/>
      <c r="AB13" s="163"/>
      <c r="AC13" s="163"/>
      <c r="AD13" s="163"/>
      <c r="AE13" s="163"/>
      <c r="AF13" s="163"/>
      <c r="AG13" s="163"/>
      <c r="AH13" s="163"/>
      <c r="AI13" s="163"/>
      <c r="AJ13" s="163"/>
      <c r="AK13" s="163"/>
      <c r="AL13" s="163"/>
    </row>
    <row r="14" spans="1:50" ht="20.149999999999999" customHeight="1" x14ac:dyDescent="0.25">
      <c r="A14" s="164"/>
      <c r="B14" s="162"/>
      <c r="C14" s="92" t="s">
        <v>114</v>
      </c>
      <c r="D14" s="102">
        <v>10</v>
      </c>
      <c r="E14" s="103">
        <v>11</v>
      </c>
      <c r="F14" s="103">
        <v>12</v>
      </c>
      <c r="G14" s="103">
        <v>13</v>
      </c>
      <c r="H14" s="103">
        <v>14</v>
      </c>
      <c r="I14" s="103">
        <v>15</v>
      </c>
      <c r="J14" s="104">
        <v>16</v>
      </c>
      <c r="K14" s="164"/>
      <c r="L14" s="164"/>
      <c r="M14" s="176" t="s">
        <v>101</v>
      </c>
      <c r="N14" s="177"/>
      <c r="O14" s="92" t="s">
        <v>114</v>
      </c>
      <c r="P14" s="102">
        <v>11</v>
      </c>
      <c r="Q14" s="103">
        <v>12</v>
      </c>
      <c r="R14" s="103">
        <v>13</v>
      </c>
      <c r="S14" s="103">
        <v>14</v>
      </c>
      <c r="T14" s="103">
        <v>15</v>
      </c>
      <c r="U14" s="103">
        <v>16</v>
      </c>
      <c r="V14" s="104">
        <v>17</v>
      </c>
      <c r="W14" s="164"/>
      <c r="X14" s="164"/>
      <c r="Y14" s="163"/>
      <c r="Z14" s="163"/>
      <c r="AA14" s="163"/>
      <c r="AB14" s="163"/>
      <c r="AC14" s="163"/>
      <c r="AD14" s="163"/>
      <c r="AE14" s="163"/>
      <c r="AF14" s="163"/>
      <c r="AG14" s="163"/>
      <c r="AH14" s="163"/>
      <c r="AI14" s="163"/>
      <c r="AJ14" s="163"/>
      <c r="AK14" s="163"/>
      <c r="AL14" s="163"/>
    </row>
    <row r="15" spans="1:50" ht="20.149999999999999" customHeight="1" x14ac:dyDescent="0.25">
      <c r="A15" s="164"/>
      <c r="B15" s="162"/>
      <c r="C15" s="92" t="s">
        <v>114</v>
      </c>
      <c r="D15" s="116">
        <v>17</v>
      </c>
      <c r="E15" s="117">
        <v>18</v>
      </c>
      <c r="F15" s="117">
        <v>19</v>
      </c>
      <c r="G15" s="117">
        <v>20</v>
      </c>
      <c r="H15" s="117">
        <v>21</v>
      </c>
      <c r="I15" s="117">
        <v>22</v>
      </c>
      <c r="J15" s="118">
        <v>23</v>
      </c>
      <c r="K15" s="164"/>
      <c r="L15" s="164"/>
      <c r="M15" s="176" t="s">
        <v>101</v>
      </c>
      <c r="N15" s="177"/>
      <c r="O15" s="92" t="s">
        <v>114</v>
      </c>
      <c r="P15" s="116">
        <v>18</v>
      </c>
      <c r="Q15" s="117">
        <v>19</v>
      </c>
      <c r="R15" s="117">
        <v>20</v>
      </c>
      <c r="S15" s="117">
        <v>21</v>
      </c>
      <c r="T15" s="117">
        <v>22</v>
      </c>
      <c r="U15" s="117">
        <v>23</v>
      </c>
      <c r="V15" s="118">
        <v>24</v>
      </c>
      <c r="W15" s="164"/>
      <c r="X15" s="164"/>
      <c r="Y15" s="163"/>
      <c r="Z15" s="163"/>
      <c r="AA15" s="163"/>
      <c r="AB15" s="163"/>
      <c r="AC15" s="163"/>
      <c r="AD15" s="163"/>
      <c r="AE15" s="163"/>
      <c r="AF15" s="163"/>
      <c r="AG15" s="163"/>
      <c r="AH15" s="163"/>
      <c r="AI15" s="163"/>
      <c r="AJ15" s="163"/>
      <c r="AK15" s="163"/>
      <c r="AL15" s="163"/>
    </row>
    <row r="16" spans="1:50" x14ac:dyDescent="0.25">
      <c r="A16" s="162"/>
      <c r="B16" s="162"/>
      <c r="C16" s="162"/>
      <c r="D16" s="162"/>
      <c r="E16" s="162"/>
      <c r="F16" s="162"/>
      <c r="G16" s="162"/>
      <c r="H16" s="162"/>
      <c r="I16" s="162"/>
      <c r="J16" s="162"/>
      <c r="K16" s="162"/>
      <c r="L16" s="162"/>
      <c r="M16" s="162"/>
      <c r="N16" s="162"/>
      <c r="O16" s="162"/>
      <c r="P16" s="162"/>
      <c r="Q16" s="162"/>
      <c r="R16" s="162"/>
      <c r="S16" s="162"/>
      <c r="T16" s="162"/>
      <c r="U16" s="162"/>
      <c r="V16" s="162"/>
      <c r="W16" s="162"/>
      <c r="X16" s="162"/>
      <c r="Y16" s="163"/>
      <c r="Z16" s="163"/>
      <c r="AA16" s="163"/>
      <c r="AB16" s="163"/>
      <c r="AC16" s="163"/>
      <c r="AD16" s="163"/>
      <c r="AE16" s="163"/>
      <c r="AF16" s="163"/>
      <c r="AG16" s="163"/>
      <c r="AH16" s="163"/>
      <c r="AI16" s="163"/>
      <c r="AJ16" s="163"/>
      <c r="AK16" s="163"/>
      <c r="AL16" s="163"/>
    </row>
    <row r="17" spans="1:50" x14ac:dyDescent="0.25">
      <c r="A17" s="162"/>
      <c r="B17" s="162"/>
      <c r="C17" s="162"/>
      <c r="D17" s="162"/>
      <c r="E17" s="162"/>
      <c r="F17" s="162"/>
      <c r="G17" s="162"/>
      <c r="H17" s="162"/>
      <c r="I17" s="162"/>
      <c r="J17" s="162"/>
      <c r="K17" s="162"/>
      <c r="L17" s="162"/>
      <c r="M17" s="162"/>
      <c r="N17" s="162"/>
      <c r="O17" s="162"/>
      <c r="P17" s="162"/>
      <c r="Q17" s="162"/>
      <c r="R17" s="162"/>
      <c r="S17" s="162"/>
      <c r="T17" s="162"/>
      <c r="U17" s="162"/>
      <c r="V17" s="162"/>
      <c r="W17" s="162"/>
      <c r="X17" s="162"/>
      <c r="Y17" s="163"/>
      <c r="Z17" s="163"/>
      <c r="AA17" s="163"/>
      <c r="AB17" s="163"/>
      <c r="AC17" s="163"/>
      <c r="AD17" s="163"/>
      <c r="AE17" s="163"/>
      <c r="AF17" s="163"/>
      <c r="AG17" s="163"/>
      <c r="AH17" s="163"/>
      <c r="AI17" s="163"/>
      <c r="AJ17" s="163"/>
      <c r="AK17" s="163"/>
      <c r="AL17" s="163"/>
    </row>
    <row r="18" spans="1:50" ht="13" x14ac:dyDescent="0.3">
      <c r="A18" s="162"/>
      <c r="B18" s="162"/>
      <c r="C18" s="162"/>
      <c r="D18" s="178" t="s">
        <v>102</v>
      </c>
      <c r="E18" s="178"/>
      <c r="F18" s="178"/>
      <c r="G18" s="178"/>
      <c r="H18" s="178"/>
      <c r="I18" s="178"/>
      <c r="J18" s="178"/>
      <c r="K18" s="162"/>
      <c r="L18" s="162"/>
      <c r="M18" s="162"/>
      <c r="N18" s="162"/>
      <c r="O18" s="162"/>
      <c r="P18" s="178" t="s">
        <v>103</v>
      </c>
      <c r="Q18" s="178"/>
      <c r="R18" s="178"/>
      <c r="S18" s="178"/>
      <c r="T18" s="178"/>
      <c r="U18" s="178"/>
      <c r="V18" s="178"/>
      <c r="W18" s="162"/>
      <c r="X18" s="162"/>
      <c r="Y18" s="163"/>
      <c r="Z18" s="163"/>
      <c r="AA18" s="163"/>
      <c r="AB18" s="163"/>
      <c r="AC18" s="163"/>
      <c r="AD18" s="163"/>
      <c r="AE18" s="163"/>
      <c r="AF18" s="163"/>
      <c r="AG18" s="163"/>
      <c r="AH18" s="163"/>
      <c r="AI18" s="163"/>
      <c r="AJ18" s="163"/>
      <c r="AK18" s="163"/>
      <c r="AL18" s="163"/>
    </row>
    <row r="19" spans="1:50" ht="13.15" customHeight="1" x14ac:dyDescent="0.25">
      <c r="A19" s="162"/>
      <c r="B19" s="162"/>
      <c r="C19" s="175" t="s">
        <v>115</v>
      </c>
      <c r="D19" s="175"/>
      <c r="E19" s="175"/>
      <c r="F19" s="175"/>
      <c r="G19" s="162"/>
      <c r="H19" s="162" t="s">
        <v>116</v>
      </c>
      <c r="I19" s="162"/>
      <c r="J19" s="162"/>
      <c r="K19" s="162"/>
      <c r="L19" s="162"/>
      <c r="M19" s="162"/>
      <c r="N19" s="162"/>
      <c r="O19" s="175" t="s">
        <v>117</v>
      </c>
      <c r="P19" s="175"/>
      <c r="Q19" s="175"/>
      <c r="R19" s="175"/>
      <c r="S19" s="162"/>
      <c r="T19" s="162" t="s">
        <v>116</v>
      </c>
      <c r="U19" s="162"/>
      <c r="V19" s="162"/>
      <c r="W19" s="162"/>
      <c r="X19" s="162"/>
      <c r="Y19" s="163"/>
      <c r="Z19" s="163"/>
      <c r="AA19" s="163"/>
      <c r="AB19" s="163"/>
      <c r="AC19" s="163"/>
      <c r="AD19" s="163"/>
      <c r="AE19" s="163"/>
      <c r="AF19" s="163"/>
      <c r="AG19" s="163"/>
      <c r="AH19" s="163"/>
      <c r="AI19" s="163"/>
      <c r="AJ19" s="163"/>
      <c r="AK19" s="163"/>
      <c r="AL19" s="163"/>
    </row>
    <row r="20" spans="1:50" x14ac:dyDescent="0.25">
      <c r="A20" s="105"/>
      <c r="B20" s="105"/>
      <c r="C20" s="175" t="s">
        <v>118</v>
      </c>
      <c r="D20" s="175"/>
      <c r="E20" s="175"/>
      <c r="F20" s="175"/>
      <c r="G20" s="7"/>
      <c r="H20" s="7" t="s">
        <v>119</v>
      </c>
      <c r="I20" s="7"/>
      <c r="J20" s="7"/>
      <c r="K20" s="105"/>
      <c r="L20" s="105"/>
      <c r="M20" s="105"/>
      <c r="N20" s="105"/>
      <c r="O20" s="175"/>
      <c r="P20" s="175"/>
      <c r="Q20" s="175"/>
      <c r="R20" s="175"/>
      <c r="S20" s="7"/>
      <c r="T20" s="7"/>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75"/>
      <c r="D21" s="175"/>
      <c r="E21" s="175"/>
      <c r="F21" s="175"/>
      <c r="G21" s="7"/>
      <c r="H21" s="7"/>
      <c r="I21" s="7"/>
      <c r="J21" s="7"/>
      <c r="K21" s="105"/>
      <c r="L21" s="105"/>
      <c r="M21" s="105"/>
      <c r="N21" s="105"/>
      <c r="O21" s="175"/>
      <c r="P21" s="175"/>
      <c r="Q21" s="175"/>
      <c r="R21" s="175"/>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75"/>
      <c r="D22" s="175"/>
      <c r="E22" s="175"/>
      <c r="F22" s="175"/>
      <c r="G22" s="7"/>
      <c r="H22" s="7"/>
      <c r="I22" s="7"/>
      <c r="J22" s="7"/>
      <c r="K22" s="105"/>
      <c r="L22" s="105"/>
      <c r="M22" s="105"/>
      <c r="N22" s="105"/>
      <c r="O22" s="175"/>
      <c r="P22" s="175"/>
      <c r="Q22" s="175"/>
      <c r="R22" s="175"/>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75"/>
      <c r="D23" s="175"/>
      <c r="E23" s="175"/>
      <c r="F23" s="175"/>
      <c r="G23" s="7"/>
      <c r="H23" s="7"/>
      <c r="I23" s="7"/>
      <c r="J23" s="105"/>
      <c r="K23" s="105"/>
      <c r="L23" s="105"/>
      <c r="M23" s="105"/>
      <c r="N23" s="105"/>
      <c r="O23" s="175"/>
      <c r="P23" s="175"/>
      <c r="Q23" s="175"/>
      <c r="R23" s="175"/>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2"/>
      <c r="B24" s="162"/>
      <c r="C24" s="175"/>
      <c r="D24" s="175"/>
      <c r="E24" s="175"/>
      <c r="F24" s="175"/>
      <c r="G24" s="7"/>
      <c r="H24" s="7"/>
      <c r="I24" s="7"/>
      <c r="J24" s="162"/>
      <c r="K24" s="162"/>
      <c r="L24" s="162"/>
      <c r="M24" s="162"/>
      <c r="N24" s="162"/>
      <c r="O24" s="175"/>
      <c r="P24" s="175"/>
      <c r="Q24" s="175"/>
      <c r="R24" s="175"/>
      <c r="S24" s="7"/>
      <c r="T24" s="7"/>
      <c r="U24" s="7"/>
      <c r="V24" s="7"/>
      <c r="W24" s="7"/>
      <c r="X24" s="162"/>
      <c r="Y24" s="163"/>
      <c r="Z24" s="163"/>
      <c r="AA24" s="163"/>
      <c r="AB24" s="163"/>
      <c r="AC24" s="163"/>
      <c r="AD24" s="163"/>
      <c r="AE24" s="163"/>
      <c r="AF24" s="163"/>
      <c r="AG24" s="163"/>
      <c r="AH24" s="163"/>
      <c r="AI24" s="163"/>
      <c r="AJ24" s="163"/>
      <c r="AK24" s="163"/>
      <c r="AL24" s="163"/>
    </row>
    <row r="25" spans="1:50" ht="12.75" customHeight="1" x14ac:dyDescent="0.25">
      <c r="Y25" s="163"/>
      <c r="Z25" s="163"/>
      <c r="AA25" s="163"/>
      <c r="AB25" s="163"/>
      <c r="AC25" s="163"/>
      <c r="AD25" s="163"/>
      <c r="AE25" s="163"/>
      <c r="AF25" s="163"/>
      <c r="AG25" s="163"/>
      <c r="AH25" s="163"/>
      <c r="AI25" s="163"/>
      <c r="AJ25" s="163"/>
      <c r="AK25" s="163"/>
      <c r="AL25" s="163"/>
    </row>
    <row r="26" spans="1:50" x14ac:dyDescent="0.25">
      <c r="A26" s="162"/>
      <c r="B26" s="162"/>
      <c r="C26" s="175"/>
      <c r="D26" s="175"/>
      <c r="E26" s="175"/>
      <c r="F26" s="175"/>
      <c r="G26" s="7"/>
      <c r="H26" s="7"/>
      <c r="I26" s="7"/>
      <c r="J26" s="162"/>
      <c r="K26" s="162"/>
      <c r="L26" s="162"/>
      <c r="M26" s="162"/>
      <c r="N26" s="162"/>
      <c r="O26" s="175"/>
      <c r="P26" s="175"/>
      <c r="Q26" s="175"/>
      <c r="R26" s="175"/>
      <c r="S26" s="7"/>
      <c r="T26" s="7"/>
      <c r="U26" s="7"/>
      <c r="V26" s="7"/>
      <c r="W26" s="7"/>
      <c r="X26" s="162"/>
      <c r="Y26" s="163"/>
      <c r="Z26" s="163"/>
      <c r="AA26" s="163"/>
      <c r="AB26" s="163"/>
      <c r="AC26" s="163"/>
      <c r="AD26" s="163"/>
      <c r="AE26" s="163"/>
      <c r="AF26" s="163"/>
      <c r="AG26" s="163"/>
      <c r="AH26" s="163"/>
      <c r="AI26" s="163"/>
      <c r="AJ26" s="163"/>
      <c r="AK26" s="163"/>
      <c r="AL26" s="163"/>
    </row>
    <row r="27" spans="1:50" x14ac:dyDescent="0.25">
      <c r="A27" s="162"/>
      <c r="B27" s="162"/>
      <c r="C27" s="175"/>
      <c r="D27" s="180"/>
      <c r="E27" s="180"/>
      <c r="F27" s="7"/>
      <c r="G27" s="7"/>
      <c r="H27" s="7"/>
      <c r="I27" s="7"/>
      <c r="J27" s="162"/>
      <c r="K27" s="162"/>
      <c r="L27" s="162"/>
      <c r="M27" s="162"/>
      <c r="N27" s="162"/>
      <c r="O27" s="175"/>
      <c r="P27" s="180"/>
      <c r="Q27" s="180"/>
      <c r="R27" s="7"/>
      <c r="S27" s="7"/>
      <c r="T27" s="7"/>
      <c r="U27" s="7"/>
      <c r="V27" s="7"/>
      <c r="W27" s="7"/>
      <c r="X27" s="162"/>
      <c r="Y27" s="163"/>
      <c r="Z27" s="163"/>
      <c r="AA27" s="163"/>
      <c r="AB27" s="163"/>
      <c r="AC27" s="163"/>
      <c r="AD27" s="163"/>
      <c r="AE27" s="163"/>
      <c r="AF27" s="163"/>
      <c r="AG27" s="163"/>
      <c r="AH27" s="163"/>
      <c r="AI27" s="163"/>
      <c r="AJ27" s="163"/>
      <c r="AK27" s="163"/>
      <c r="AL27" s="163"/>
    </row>
    <row r="28" spans="1:50" x14ac:dyDescent="0.25">
      <c r="A28" s="162"/>
      <c r="B28" s="162"/>
      <c r="C28" s="175"/>
      <c r="D28" s="180"/>
      <c r="E28" s="180"/>
      <c r="F28" s="162"/>
      <c r="G28" s="162"/>
      <c r="H28" s="162"/>
      <c r="I28" s="162"/>
      <c r="J28" s="162"/>
      <c r="K28" s="162"/>
      <c r="L28" s="162"/>
      <c r="M28" s="162"/>
      <c r="N28" s="162"/>
      <c r="O28" s="175"/>
      <c r="P28" s="180"/>
      <c r="Q28" s="180"/>
      <c r="R28" s="162"/>
      <c r="S28" s="162"/>
      <c r="T28" s="162"/>
      <c r="U28" s="162"/>
      <c r="V28" s="162"/>
      <c r="W28" s="162"/>
      <c r="X28" s="162"/>
      <c r="Y28" s="163"/>
      <c r="Z28" s="163"/>
      <c r="AA28" s="163"/>
      <c r="AB28" s="163"/>
      <c r="AC28" s="163"/>
      <c r="AD28" s="163"/>
      <c r="AE28" s="163"/>
      <c r="AF28" s="163"/>
      <c r="AG28" s="163"/>
      <c r="AH28" s="163"/>
      <c r="AI28" s="163"/>
      <c r="AJ28" s="163"/>
      <c r="AK28" s="163"/>
      <c r="AL28" s="163"/>
    </row>
    <row r="29" spans="1:50" x14ac:dyDescent="0.25">
      <c r="A29" s="162"/>
      <c r="B29" s="162"/>
      <c r="C29" s="175"/>
      <c r="D29" s="180"/>
      <c r="E29" s="180"/>
      <c r="F29" s="162"/>
      <c r="G29" s="162"/>
      <c r="H29" s="162"/>
      <c r="I29" s="162"/>
      <c r="J29" s="162"/>
      <c r="K29" s="162"/>
      <c r="L29" s="162"/>
      <c r="M29" s="162"/>
      <c r="N29" s="162"/>
      <c r="O29" s="175"/>
      <c r="P29" s="180"/>
      <c r="Q29" s="180"/>
      <c r="R29" s="162"/>
      <c r="T29" s="162"/>
      <c r="U29" s="162"/>
      <c r="V29" s="162"/>
      <c r="W29" s="162"/>
      <c r="X29" s="162"/>
      <c r="Y29" s="163"/>
      <c r="Z29" s="163"/>
      <c r="AA29" s="163"/>
      <c r="AB29" s="163"/>
      <c r="AC29" s="163"/>
      <c r="AD29" s="163"/>
      <c r="AE29" s="163"/>
      <c r="AF29" s="163"/>
      <c r="AG29" s="163"/>
      <c r="AH29" s="163"/>
      <c r="AI29" s="163"/>
      <c r="AJ29" s="163"/>
      <c r="AK29" s="163"/>
      <c r="AL29" s="163"/>
    </row>
    <row r="30" spans="1:50" ht="13" x14ac:dyDescent="0.3">
      <c r="A30" s="162"/>
      <c r="B30" s="162"/>
      <c r="C30" s="165"/>
      <c r="D30" s="162"/>
      <c r="E30" s="162"/>
      <c r="F30" s="162"/>
      <c r="G30" s="109" t="s">
        <v>104</v>
      </c>
      <c r="H30" s="162">
        <v>30</v>
      </c>
      <c r="I30" s="162"/>
      <c r="J30" s="162"/>
      <c r="K30" s="162"/>
      <c r="L30" s="162"/>
      <c r="M30" s="162"/>
      <c r="N30" s="162"/>
      <c r="O30" s="165"/>
      <c r="P30" s="162"/>
      <c r="Q30" s="162"/>
      <c r="R30" s="162"/>
      <c r="S30" s="109" t="s">
        <v>104</v>
      </c>
      <c r="T30" s="162">
        <v>30</v>
      </c>
      <c r="U30" s="162"/>
      <c r="V30" s="162"/>
      <c r="W30" s="162"/>
      <c r="X30" s="162"/>
      <c r="Y30" s="163"/>
      <c r="Z30" s="163"/>
      <c r="AA30" s="163"/>
      <c r="AB30" s="163"/>
      <c r="AC30" s="163"/>
      <c r="AD30" s="163"/>
      <c r="AE30" s="163"/>
      <c r="AF30" s="163"/>
      <c r="AG30" s="163"/>
      <c r="AH30" s="163"/>
      <c r="AI30" s="163"/>
      <c r="AJ30" s="163"/>
      <c r="AK30" s="163"/>
      <c r="AL30" s="163"/>
    </row>
    <row r="31" spans="1:50" ht="13" x14ac:dyDescent="0.3">
      <c r="A31" s="162"/>
      <c r="B31" s="162"/>
      <c r="C31" s="165"/>
      <c r="D31" s="162"/>
      <c r="E31" s="162"/>
      <c r="F31" s="162"/>
      <c r="G31" s="109" t="s">
        <v>105</v>
      </c>
      <c r="H31" s="162">
        <v>12</v>
      </c>
      <c r="I31" s="162"/>
      <c r="J31" s="162"/>
      <c r="K31" s="162"/>
      <c r="L31" s="162"/>
      <c r="M31" s="162"/>
      <c r="N31" s="162"/>
      <c r="O31" s="165"/>
      <c r="P31" s="162"/>
      <c r="Q31" s="162"/>
      <c r="R31" s="162"/>
      <c r="S31" s="109" t="s">
        <v>105</v>
      </c>
      <c r="T31" s="162">
        <v>12</v>
      </c>
      <c r="U31" s="162"/>
      <c r="V31" s="162"/>
      <c r="W31" s="162"/>
      <c r="X31" s="162"/>
      <c r="Y31" s="163"/>
      <c r="Z31" s="163"/>
      <c r="AA31" s="163"/>
      <c r="AB31" s="163"/>
      <c r="AC31" s="163"/>
      <c r="AD31" s="163"/>
      <c r="AE31" s="163"/>
      <c r="AF31" s="163"/>
      <c r="AG31" s="163"/>
      <c r="AH31" s="163"/>
      <c r="AI31" s="163"/>
      <c r="AJ31" s="163"/>
      <c r="AK31" s="163"/>
      <c r="AL31" s="163"/>
    </row>
    <row r="32" spans="1:50" x14ac:dyDescent="0.25">
      <c r="A32" s="162"/>
      <c r="B32" s="162"/>
      <c r="C32" s="165"/>
      <c r="D32" s="162"/>
      <c r="E32" s="162"/>
      <c r="F32" s="162"/>
      <c r="G32" s="162"/>
      <c r="H32" s="162"/>
      <c r="I32" s="162"/>
      <c r="J32" s="162"/>
      <c r="K32" s="162"/>
      <c r="L32" s="162"/>
      <c r="M32" s="162"/>
      <c r="N32" s="162"/>
      <c r="O32" s="165"/>
      <c r="P32" s="162"/>
      <c r="Q32" s="162"/>
      <c r="R32" s="162"/>
      <c r="S32" s="162"/>
      <c r="T32" s="162"/>
      <c r="U32" s="162"/>
      <c r="V32" s="162"/>
      <c r="W32" s="162"/>
      <c r="X32" s="162"/>
      <c r="Y32" s="163"/>
      <c r="Z32" s="163"/>
      <c r="AA32" s="163"/>
      <c r="AB32" s="163"/>
      <c r="AC32" s="163"/>
      <c r="AD32" s="163"/>
      <c r="AE32" s="163"/>
      <c r="AF32" s="163"/>
      <c r="AG32" s="163"/>
      <c r="AH32" s="163"/>
      <c r="AI32" s="163"/>
      <c r="AJ32" s="163"/>
      <c r="AK32" s="163"/>
      <c r="AL32" s="163"/>
    </row>
    <row r="33" spans="1:38" x14ac:dyDescent="0.25">
      <c r="A33" s="162"/>
      <c r="B33" s="162"/>
      <c r="C33" s="165"/>
      <c r="D33" s="162"/>
      <c r="E33" s="162"/>
      <c r="F33" s="162"/>
      <c r="G33" s="162"/>
      <c r="H33" s="162"/>
      <c r="I33" s="162"/>
      <c r="J33" s="162"/>
      <c r="K33" s="162"/>
      <c r="L33" s="162"/>
      <c r="M33" s="162"/>
      <c r="N33" s="162"/>
      <c r="O33" s="165"/>
      <c r="P33" s="162"/>
      <c r="Q33" s="162"/>
      <c r="R33" s="162"/>
      <c r="S33" s="162"/>
      <c r="T33" s="162"/>
      <c r="U33" s="162"/>
      <c r="V33" s="162"/>
      <c r="W33" s="162"/>
      <c r="X33" s="162"/>
      <c r="Y33" s="163"/>
      <c r="Z33" s="163"/>
      <c r="AA33" s="163"/>
      <c r="AB33" s="163"/>
      <c r="AC33" s="163"/>
      <c r="AD33" s="163"/>
      <c r="AE33" s="163"/>
      <c r="AF33" s="163"/>
      <c r="AG33" s="163"/>
      <c r="AH33" s="163"/>
      <c r="AI33" s="163"/>
      <c r="AJ33" s="163"/>
      <c r="AK33" s="163"/>
      <c r="AL33" s="163"/>
    </row>
    <row r="34" spans="1:38" ht="13" x14ac:dyDescent="0.3">
      <c r="A34" s="162"/>
      <c r="B34" s="110"/>
      <c r="C34" s="111"/>
      <c r="D34" s="162"/>
      <c r="E34" s="162"/>
      <c r="F34" s="162"/>
      <c r="G34" s="162"/>
      <c r="H34" s="162"/>
      <c r="I34" s="162"/>
      <c r="J34" s="162"/>
      <c r="K34" s="162"/>
      <c r="L34" s="162"/>
      <c r="M34" s="162"/>
      <c r="N34" s="162"/>
      <c r="O34" s="165"/>
      <c r="P34" s="162"/>
      <c r="Q34" s="162"/>
      <c r="R34" s="162"/>
      <c r="S34" s="162"/>
      <c r="T34" s="162"/>
      <c r="U34" s="162"/>
      <c r="V34" s="162"/>
      <c r="W34" s="162"/>
      <c r="X34" s="162"/>
      <c r="Y34" s="163"/>
      <c r="Z34" s="163"/>
      <c r="AA34" s="163"/>
      <c r="AB34" s="163"/>
      <c r="AC34" s="163"/>
      <c r="AD34" s="163"/>
      <c r="AE34" s="163"/>
      <c r="AF34" s="163"/>
      <c r="AG34" s="163"/>
      <c r="AH34" s="163"/>
      <c r="AI34" s="163"/>
      <c r="AJ34" s="163"/>
      <c r="AK34" s="163"/>
      <c r="AL34" s="163"/>
    </row>
    <row r="35" spans="1:38" ht="13" x14ac:dyDescent="0.3">
      <c r="A35" s="162"/>
      <c r="B35" s="110"/>
      <c r="C35" s="111"/>
      <c r="D35" s="162"/>
      <c r="E35" s="162"/>
      <c r="F35" s="162"/>
      <c r="G35" s="162"/>
      <c r="H35" s="162"/>
      <c r="I35" s="162"/>
      <c r="J35" s="162"/>
      <c r="K35" s="162"/>
      <c r="L35" s="162"/>
      <c r="M35" s="162"/>
      <c r="N35" s="162"/>
      <c r="O35" s="162"/>
      <c r="P35" s="162"/>
      <c r="Q35" s="162"/>
      <c r="R35" s="162"/>
      <c r="S35" s="162"/>
      <c r="T35" s="162"/>
      <c r="U35" s="162"/>
      <c r="V35" s="162"/>
      <c r="W35" s="162"/>
      <c r="X35" s="162"/>
      <c r="Y35" s="163"/>
      <c r="Z35" s="163"/>
      <c r="AA35" s="163"/>
      <c r="AB35" s="163"/>
      <c r="AC35" s="163"/>
      <c r="AD35" s="163"/>
      <c r="AE35" s="163"/>
      <c r="AF35" s="163"/>
      <c r="AG35" s="163"/>
      <c r="AH35" s="163"/>
      <c r="AI35" s="163"/>
      <c r="AJ35" s="163"/>
      <c r="AK35" s="163"/>
      <c r="AL35" s="163"/>
    </row>
    <row r="36" spans="1:38" ht="13" x14ac:dyDescent="0.3">
      <c r="A36" s="162"/>
      <c r="B36" s="162"/>
      <c r="C36" s="111"/>
      <c r="D36" s="162"/>
      <c r="E36" s="162"/>
      <c r="F36" s="162"/>
      <c r="G36" s="162"/>
      <c r="H36" s="162"/>
      <c r="I36" s="162"/>
      <c r="J36" s="162"/>
      <c r="K36" s="162"/>
      <c r="L36" s="162"/>
      <c r="M36" s="162"/>
      <c r="N36" s="162"/>
      <c r="O36" s="162"/>
      <c r="P36" s="162"/>
      <c r="Q36" s="162"/>
      <c r="R36" s="162"/>
      <c r="S36" s="162"/>
      <c r="T36" s="162"/>
      <c r="U36" s="162"/>
      <c r="V36" s="162"/>
      <c r="W36" s="162"/>
      <c r="X36" s="162"/>
      <c r="Y36" s="163"/>
      <c r="Z36" s="163"/>
      <c r="AA36" s="163"/>
      <c r="AB36" s="163"/>
      <c r="AC36" s="163"/>
      <c r="AD36" s="163"/>
      <c r="AE36" s="163"/>
      <c r="AF36" s="163"/>
      <c r="AG36" s="163"/>
      <c r="AH36" s="163"/>
      <c r="AI36" s="163"/>
      <c r="AJ36" s="163"/>
      <c r="AK36" s="163"/>
      <c r="AL36" s="163"/>
    </row>
    <row r="37" spans="1:38" ht="13" x14ac:dyDescent="0.3">
      <c r="A37" s="162"/>
      <c r="C37" s="112" t="s">
        <v>123</v>
      </c>
      <c r="D37" s="162"/>
      <c r="E37" s="162"/>
      <c r="F37" s="162"/>
      <c r="G37" s="162"/>
      <c r="H37" s="162"/>
      <c r="I37" s="162"/>
      <c r="J37" s="162"/>
      <c r="K37" s="162"/>
      <c r="L37" s="162"/>
      <c r="M37" s="162"/>
      <c r="N37" s="162"/>
      <c r="O37" s="162"/>
      <c r="P37" s="162"/>
      <c r="Q37" s="162"/>
      <c r="R37" s="162"/>
      <c r="S37" s="162"/>
      <c r="T37" s="162"/>
      <c r="U37" s="162"/>
      <c r="V37" s="162"/>
      <c r="W37" s="162"/>
      <c r="X37" s="162"/>
      <c r="Y37" s="163"/>
      <c r="Z37" s="163"/>
      <c r="AA37" s="163"/>
      <c r="AB37" s="163"/>
      <c r="AC37" s="163"/>
      <c r="AD37" s="163"/>
      <c r="AE37" s="163"/>
      <c r="AF37" s="163"/>
      <c r="AG37" s="163"/>
      <c r="AH37" s="163"/>
      <c r="AI37" s="163"/>
      <c r="AJ37" s="163"/>
      <c r="AK37" s="163"/>
      <c r="AL37" s="163"/>
    </row>
    <row r="38" spans="1:38" x14ac:dyDescent="0.25">
      <c r="A38" s="162"/>
      <c r="B38" s="162"/>
      <c r="C38" s="162"/>
      <c r="D38" s="162"/>
      <c r="E38" s="162"/>
      <c r="F38" s="162"/>
      <c r="G38" s="162"/>
      <c r="H38" s="162"/>
      <c r="I38" s="162"/>
      <c r="J38" s="162"/>
      <c r="K38" s="162"/>
      <c r="L38" s="162"/>
      <c r="M38" s="162"/>
      <c r="N38" s="162"/>
      <c r="O38" s="162"/>
      <c r="P38" s="162"/>
      <c r="Q38" s="162"/>
      <c r="R38" s="162"/>
      <c r="S38" s="162"/>
      <c r="T38" s="162"/>
      <c r="U38" s="162"/>
      <c r="V38" s="162"/>
      <c r="W38" s="162"/>
      <c r="X38" s="162"/>
      <c r="Y38" s="163"/>
      <c r="Z38" s="163"/>
      <c r="AA38" s="163"/>
      <c r="AB38" s="163"/>
      <c r="AC38" s="163"/>
      <c r="AD38" s="163"/>
      <c r="AE38" s="163"/>
      <c r="AF38" s="163"/>
      <c r="AG38" s="163"/>
      <c r="AH38" s="163"/>
      <c r="AI38" s="163"/>
      <c r="AJ38" s="163"/>
      <c r="AK38" s="163"/>
      <c r="AL38" s="163"/>
    </row>
    <row r="39" spans="1:38" x14ac:dyDescent="0.25">
      <c r="A39" s="162"/>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3"/>
      <c r="Z39" s="163"/>
      <c r="AA39" s="163"/>
      <c r="AB39" s="163"/>
      <c r="AC39" s="163"/>
      <c r="AD39" s="163"/>
      <c r="AE39" s="163"/>
      <c r="AF39" s="163"/>
      <c r="AG39" s="163"/>
      <c r="AH39" s="163"/>
      <c r="AI39" s="163"/>
      <c r="AJ39" s="163"/>
      <c r="AK39" s="163"/>
      <c r="AL39" s="163"/>
    </row>
    <row r="40" spans="1:38" x14ac:dyDescent="0.25">
      <c r="A40" s="162"/>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3"/>
      <c r="Z40" s="163"/>
      <c r="AA40" s="163"/>
      <c r="AB40" s="163"/>
      <c r="AC40" s="163"/>
      <c r="AD40" s="163"/>
      <c r="AE40" s="163"/>
      <c r="AF40" s="163"/>
      <c r="AG40" s="163"/>
      <c r="AH40" s="163"/>
      <c r="AI40" s="163"/>
      <c r="AJ40" s="163"/>
      <c r="AK40" s="163"/>
      <c r="AL40" s="163"/>
    </row>
    <row r="41" spans="1:38" x14ac:dyDescent="0.25">
      <c r="A41" s="162"/>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3"/>
      <c r="Z41" s="163"/>
      <c r="AA41" s="163"/>
      <c r="AB41" s="163"/>
      <c r="AC41" s="163"/>
      <c r="AD41" s="163"/>
      <c r="AE41" s="163"/>
      <c r="AF41" s="163"/>
      <c r="AG41" s="163"/>
      <c r="AH41" s="163"/>
      <c r="AI41" s="163"/>
      <c r="AJ41" s="163"/>
      <c r="AK41" s="163"/>
      <c r="AL41" s="163"/>
    </row>
    <row r="42" spans="1:38" x14ac:dyDescent="0.25">
      <c r="A42" s="162"/>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3"/>
      <c r="Z42" s="163"/>
      <c r="AA42" s="163"/>
      <c r="AB42" s="163"/>
      <c r="AC42" s="163"/>
      <c r="AD42" s="163"/>
      <c r="AE42" s="163"/>
      <c r="AF42" s="163"/>
      <c r="AG42" s="163"/>
      <c r="AH42" s="163"/>
      <c r="AI42" s="163"/>
      <c r="AJ42" s="163"/>
      <c r="AK42" s="163"/>
      <c r="AL42" s="163"/>
    </row>
    <row r="43" spans="1:38" ht="12.75" customHeight="1" x14ac:dyDescent="0.25">
      <c r="A43" s="162"/>
      <c r="X43" s="162"/>
      <c r="Y43" s="163"/>
      <c r="Z43" s="163"/>
      <c r="AA43" s="163"/>
      <c r="AB43" s="163"/>
      <c r="AC43" s="163"/>
      <c r="AD43" s="163"/>
      <c r="AE43" s="163"/>
      <c r="AF43" s="163"/>
      <c r="AG43" s="163"/>
      <c r="AH43" s="163"/>
      <c r="AI43" s="163"/>
      <c r="AJ43" s="163"/>
      <c r="AK43" s="163"/>
      <c r="AL43" s="163"/>
    </row>
    <row r="44" spans="1:38" ht="41.25" customHeight="1" x14ac:dyDescent="0.25">
      <c r="A44" s="162"/>
      <c r="B44" s="179" t="s">
        <v>110</v>
      </c>
      <c r="C44" s="179"/>
      <c r="D44" s="179"/>
      <c r="E44" s="179"/>
      <c r="F44" s="179"/>
      <c r="G44" s="179"/>
      <c r="H44" s="179"/>
      <c r="I44" s="179"/>
      <c r="J44" s="179"/>
      <c r="K44" s="179"/>
      <c r="L44" s="179"/>
      <c r="M44" s="179"/>
      <c r="N44" s="179"/>
      <c r="O44" s="179"/>
      <c r="P44" s="179"/>
      <c r="Q44" s="179"/>
      <c r="R44" s="179"/>
      <c r="S44" s="179"/>
      <c r="T44" s="179"/>
      <c r="U44" s="179"/>
      <c r="V44" s="179"/>
      <c r="W44" s="179"/>
      <c r="X44" s="162"/>
      <c r="Y44" s="163"/>
      <c r="Z44" s="163"/>
      <c r="AA44" s="163"/>
      <c r="AB44" s="163"/>
      <c r="AC44" s="163"/>
      <c r="AD44" s="163"/>
      <c r="AE44" s="163"/>
      <c r="AF44" s="163"/>
      <c r="AG44" s="163"/>
      <c r="AH44" s="163"/>
      <c r="AI44" s="163"/>
      <c r="AJ44" s="163"/>
      <c r="AK44" s="163"/>
      <c r="AL44" s="163"/>
    </row>
    <row r="45" spans="1:38" x14ac:dyDescent="0.25">
      <c r="A45" s="162"/>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3"/>
      <c r="Z45" s="163"/>
      <c r="AA45" s="163"/>
      <c r="AB45" s="163"/>
      <c r="AC45" s="163"/>
      <c r="AD45" s="163"/>
      <c r="AE45" s="163"/>
      <c r="AF45" s="163"/>
      <c r="AG45" s="163"/>
      <c r="AH45" s="163"/>
      <c r="AI45" s="163"/>
      <c r="AJ45" s="163"/>
      <c r="AK45" s="163"/>
      <c r="AL45" s="163"/>
    </row>
    <row r="46" spans="1:38" x14ac:dyDescent="0.25">
      <c r="A46" s="16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row>
    <row r="47" spans="1:38" x14ac:dyDescent="0.25">
      <c r="A47" s="16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row>
    <row r="48" spans="1:38" x14ac:dyDescent="0.25">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row>
    <row r="49" spans="1:38" x14ac:dyDescent="0.25">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row>
    <row r="50" spans="1:38" x14ac:dyDescent="0.25">
      <c r="A50" s="16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row>
    <row r="51" spans="1:38" x14ac:dyDescent="0.25">
      <c r="A51" s="16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row>
    <row r="52" spans="1:38" x14ac:dyDescent="0.25">
      <c r="A52" s="16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row>
    <row r="53" spans="1:38" x14ac:dyDescent="0.25">
      <c r="A53" s="163"/>
      <c r="B53" s="163"/>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row>
    <row r="54" spans="1:38" x14ac:dyDescent="0.25">
      <c r="A54" s="163"/>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row>
    <row r="55" spans="1:38" x14ac:dyDescent="0.25">
      <c r="A55" s="163"/>
      <c r="B55" s="163"/>
      <c r="C55" s="163"/>
      <c r="D55" s="163"/>
      <c r="E55" s="163"/>
      <c r="F55" s="163"/>
      <c r="G55" s="163"/>
      <c r="H55" s="163"/>
      <c r="I55" s="163"/>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row>
    <row r="56" spans="1:38" x14ac:dyDescent="0.25">
      <c r="A56" s="163"/>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row>
    <row r="57" spans="1:38" x14ac:dyDescent="0.25">
      <c r="A57" s="163"/>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row>
    <row r="58" spans="1:38" x14ac:dyDescent="0.25">
      <c r="A58" s="163"/>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4" zoomScale="91" zoomScaleNormal="85" workbookViewId="0">
      <selection activeCell="H36" sqref="H36"/>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80" t="s">
        <v>109</v>
      </c>
      <c r="B1" s="80" t="s">
        <v>121</v>
      </c>
    </row>
    <row r="2" spans="1:57" ht="54" x14ac:dyDescent="0.4">
      <c r="A2" s="80" t="s">
        <v>108</v>
      </c>
      <c r="B2" s="81" t="s">
        <v>120</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1" t="s">
        <v>5</v>
      </c>
      <c r="E4" s="182"/>
      <c r="G4" s="183" t="s">
        <v>6</v>
      </c>
      <c r="H4" s="184"/>
      <c r="I4" s="184"/>
      <c r="J4" s="184"/>
      <c r="K4" s="184"/>
      <c r="L4" s="184"/>
      <c r="M4" s="184"/>
      <c r="N4" s="184"/>
      <c r="O4" s="184"/>
      <c r="P4" s="184"/>
      <c r="Q4" s="184"/>
      <c r="R4" s="184"/>
      <c r="T4" s="183" t="s">
        <v>7</v>
      </c>
      <c r="U4" s="184"/>
      <c r="V4" s="184"/>
      <c r="W4" s="184"/>
      <c r="X4" s="184"/>
      <c r="Y4" s="184"/>
      <c r="Z4" s="184"/>
      <c r="AA4" s="184"/>
      <c r="AB4" s="184"/>
      <c r="AC4" s="184"/>
      <c r="AD4" s="184"/>
      <c r="AE4" s="184"/>
      <c r="AF4" s="4"/>
      <c r="AG4" s="183" t="s">
        <v>34</v>
      </c>
      <c r="AH4" s="184"/>
      <c r="AI4" s="184"/>
      <c r="AJ4" s="184"/>
      <c r="AK4" s="184"/>
      <c r="AL4" s="184"/>
      <c r="AM4" s="184"/>
      <c r="AN4" s="184"/>
      <c r="AO4" s="184"/>
      <c r="AP4" s="184"/>
      <c r="AQ4" s="184"/>
      <c r="AR4" s="184"/>
      <c r="AT4" s="183" t="s">
        <v>35</v>
      </c>
      <c r="AU4" s="184"/>
      <c r="AV4" s="184"/>
      <c r="AW4" s="184"/>
      <c r="AX4" s="184"/>
      <c r="AY4" s="184"/>
      <c r="AZ4" s="184"/>
      <c r="BA4" s="184"/>
      <c r="BB4" s="184"/>
      <c r="BC4" s="184"/>
      <c r="BD4" s="184"/>
      <c r="BE4" s="184"/>
    </row>
    <row r="5" spans="1:57" ht="13" x14ac:dyDescent="0.25">
      <c r="A5" s="32"/>
      <c r="B5" s="32"/>
      <c r="C5" s="3"/>
      <c r="D5" s="185" t="s">
        <v>8</v>
      </c>
      <c r="E5" s="187" t="s">
        <v>9</v>
      </c>
      <c r="F5" s="5"/>
      <c r="G5" s="189" t="s">
        <v>0</v>
      </c>
      <c r="H5" s="191" t="s">
        <v>1</v>
      </c>
      <c r="I5" s="191" t="s">
        <v>10</v>
      </c>
      <c r="J5" s="191" t="s">
        <v>2</v>
      </c>
      <c r="K5" s="191" t="s">
        <v>11</v>
      </c>
      <c r="L5" s="193" t="s">
        <v>12</v>
      </c>
      <c r="M5" s="5"/>
      <c r="N5" s="189" t="s">
        <v>3</v>
      </c>
      <c r="O5" s="191" t="s">
        <v>4</v>
      </c>
      <c r="P5" s="193" t="s">
        <v>13</v>
      </c>
      <c r="Q5" s="2"/>
      <c r="R5" s="195" t="s">
        <v>14</v>
      </c>
      <c r="S5" s="2"/>
      <c r="T5" s="189" t="s">
        <v>0</v>
      </c>
      <c r="U5" s="191" t="s">
        <v>1</v>
      </c>
      <c r="V5" s="191" t="s">
        <v>10</v>
      </c>
      <c r="W5" s="191" t="s">
        <v>2</v>
      </c>
      <c r="X5" s="191" t="s">
        <v>11</v>
      </c>
      <c r="Y5" s="193" t="s">
        <v>12</v>
      </c>
      <c r="Z5" s="2"/>
      <c r="AA5" s="189" t="s">
        <v>3</v>
      </c>
      <c r="AB5" s="191" t="s">
        <v>4</v>
      </c>
      <c r="AC5" s="193" t="s">
        <v>13</v>
      </c>
      <c r="AD5" s="1"/>
      <c r="AE5" s="197" t="s">
        <v>14</v>
      </c>
      <c r="AF5" s="38"/>
      <c r="AG5" s="189" t="s">
        <v>0</v>
      </c>
      <c r="AH5" s="191" t="s">
        <v>1</v>
      </c>
      <c r="AI5" s="191" t="s">
        <v>10</v>
      </c>
      <c r="AJ5" s="191" t="s">
        <v>2</v>
      </c>
      <c r="AK5" s="191" t="s">
        <v>11</v>
      </c>
      <c r="AL5" s="193" t="s">
        <v>12</v>
      </c>
      <c r="AM5" s="5"/>
      <c r="AN5" s="189" t="s">
        <v>3</v>
      </c>
      <c r="AO5" s="191" t="s">
        <v>4</v>
      </c>
      <c r="AP5" s="193" t="s">
        <v>13</v>
      </c>
      <c r="AQ5" s="2"/>
      <c r="AR5" s="195" t="s">
        <v>14</v>
      </c>
      <c r="AS5" s="2"/>
      <c r="AT5" s="189" t="s">
        <v>0</v>
      </c>
      <c r="AU5" s="191" t="s">
        <v>1</v>
      </c>
      <c r="AV5" s="191" t="s">
        <v>10</v>
      </c>
      <c r="AW5" s="191" t="s">
        <v>2</v>
      </c>
      <c r="AX5" s="191" t="s">
        <v>11</v>
      </c>
      <c r="AY5" s="193" t="s">
        <v>12</v>
      </c>
      <c r="AZ5" s="2"/>
      <c r="BA5" s="189" t="s">
        <v>3</v>
      </c>
      <c r="BB5" s="191" t="s">
        <v>4</v>
      </c>
      <c r="BC5" s="193" t="s">
        <v>13</v>
      </c>
      <c r="BD5" s="1"/>
      <c r="BE5" s="197" t="s">
        <v>14</v>
      </c>
    </row>
    <row r="6" spans="1:57" ht="13" x14ac:dyDescent="0.25">
      <c r="A6" s="32"/>
      <c r="B6" s="32"/>
      <c r="C6" s="3"/>
      <c r="D6" s="186"/>
      <c r="E6" s="188"/>
      <c r="F6" s="5"/>
      <c r="G6" s="190"/>
      <c r="H6" s="192"/>
      <c r="I6" s="192"/>
      <c r="J6" s="192"/>
      <c r="K6" s="192"/>
      <c r="L6" s="194"/>
      <c r="M6" s="5"/>
      <c r="N6" s="190"/>
      <c r="O6" s="192"/>
      <c r="P6" s="194"/>
      <c r="Q6" s="2"/>
      <c r="R6" s="196"/>
      <c r="S6" s="2"/>
      <c r="T6" s="190"/>
      <c r="U6" s="192"/>
      <c r="V6" s="192"/>
      <c r="W6" s="192"/>
      <c r="X6" s="192"/>
      <c r="Y6" s="194"/>
      <c r="Z6" s="2"/>
      <c r="AA6" s="190"/>
      <c r="AB6" s="192"/>
      <c r="AC6" s="194"/>
      <c r="AD6" s="1"/>
      <c r="AE6" s="198"/>
      <c r="AF6" s="39"/>
      <c r="AG6" s="190"/>
      <c r="AH6" s="192"/>
      <c r="AI6" s="192"/>
      <c r="AJ6" s="192"/>
      <c r="AK6" s="192"/>
      <c r="AL6" s="194"/>
      <c r="AM6" s="5"/>
      <c r="AN6" s="190"/>
      <c r="AO6" s="192"/>
      <c r="AP6" s="194"/>
      <c r="AQ6" s="2"/>
      <c r="AR6" s="196"/>
      <c r="AS6" s="2"/>
      <c r="AT6" s="190"/>
      <c r="AU6" s="192"/>
      <c r="AV6" s="192"/>
      <c r="AW6" s="192"/>
      <c r="AX6" s="192"/>
      <c r="AY6" s="194"/>
      <c r="AZ6" s="2"/>
      <c r="BA6" s="190"/>
      <c r="BB6" s="192"/>
      <c r="BC6" s="194"/>
      <c r="BD6" s="1"/>
      <c r="BE6" s="198"/>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19">
        <v>63.090815839009302</v>
      </c>
      <c r="H8" s="120">
        <v>41.609581206188302</v>
      </c>
      <c r="I8" s="120">
        <v>53.942000320252099</v>
      </c>
      <c r="J8" s="120">
        <v>60.145171280016903</v>
      </c>
      <c r="K8" s="120">
        <v>62.090081457995602</v>
      </c>
      <c r="L8" s="121">
        <v>56.175521654632497</v>
      </c>
      <c r="M8" s="122"/>
      <c r="N8" s="123">
        <v>68.765059247667907</v>
      </c>
      <c r="O8" s="124">
        <v>72.525069030664099</v>
      </c>
      <c r="P8" s="125">
        <v>70.645064139165996</v>
      </c>
      <c r="Q8" s="122"/>
      <c r="R8" s="126">
        <v>60.309639776791101</v>
      </c>
      <c r="S8" s="127"/>
      <c r="T8" s="119">
        <v>-2.6864539583831801</v>
      </c>
      <c r="U8" s="120">
        <v>-2.35578871319237</v>
      </c>
      <c r="V8" s="120">
        <v>-1.2721740976622</v>
      </c>
      <c r="W8" s="120">
        <v>-1.32385978223783</v>
      </c>
      <c r="X8" s="120">
        <v>-1.6535330480561199</v>
      </c>
      <c r="Y8" s="121">
        <v>-1.8491115301399901</v>
      </c>
      <c r="Z8" s="122"/>
      <c r="AA8" s="123">
        <v>-2.1589770228925098</v>
      </c>
      <c r="AB8" s="124">
        <v>-1.72678441623655</v>
      </c>
      <c r="AC8" s="125">
        <v>-1.9376058888237</v>
      </c>
      <c r="AD8" s="122"/>
      <c r="AE8" s="126">
        <v>-1.8788587469034399</v>
      </c>
      <c r="AF8" s="29"/>
      <c r="AG8" s="119">
        <v>55.642057576214299</v>
      </c>
      <c r="AH8" s="120">
        <v>56.7718955187445</v>
      </c>
      <c r="AI8" s="120">
        <v>62.8916149550844</v>
      </c>
      <c r="AJ8" s="120">
        <v>64.023606450000997</v>
      </c>
      <c r="AK8" s="120">
        <v>62.694921094274001</v>
      </c>
      <c r="AL8" s="121">
        <v>60.404812521962803</v>
      </c>
      <c r="AM8" s="122"/>
      <c r="AN8" s="123">
        <v>69.560497874314706</v>
      </c>
      <c r="AO8" s="124">
        <v>74.422103741571505</v>
      </c>
      <c r="AP8" s="125">
        <v>71.991300807943105</v>
      </c>
      <c r="AQ8" s="122"/>
      <c r="AR8" s="126">
        <v>63.715284051430501</v>
      </c>
      <c r="AS8" s="127"/>
      <c r="AT8" s="119">
        <v>-1.2789667654866601</v>
      </c>
      <c r="AU8" s="120">
        <v>0.41096423430519402</v>
      </c>
      <c r="AV8" s="120">
        <v>1.2145147847039</v>
      </c>
      <c r="AW8" s="120">
        <v>0.64841294628586699</v>
      </c>
      <c r="AX8" s="120">
        <v>-0.529216036659098</v>
      </c>
      <c r="AY8" s="121">
        <v>0.114379397057224</v>
      </c>
      <c r="AZ8" s="122"/>
      <c r="BA8" s="123">
        <v>-1.15756188866346</v>
      </c>
      <c r="BB8" s="124">
        <v>-1.4496785206377201</v>
      </c>
      <c r="BC8" s="125">
        <v>-1.30876778834442</v>
      </c>
      <c r="BD8" s="122"/>
      <c r="BE8" s="126">
        <v>-0.349431129087726</v>
      </c>
    </row>
    <row r="9" spans="1:57" x14ac:dyDescent="0.25">
      <c r="A9" s="20" t="s">
        <v>18</v>
      </c>
      <c r="B9" s="3" t="str">
        <f>TRIM(A9)</f>
        <v>Virginia</v>
      </c>
      <c r="C9" s="10"/>
      <c r="D9" s="24" t="s">
        <v>16</v>
      </c>
      <c r="E9" s="27" t="s">
        <v>17</v>
      </c>
      <c r="F9" s="3"/>
      <c r="G9" s="128">
        <v>57.591688650220199</v>
      </c>
      <c r="H9" s="122">
        <v>38.840396267913199</v>
      </c>
      <c r="I9" s="122">
        <v>53.506820645533203</v>
      </c>
      <c r="J9" s="122">
        <v>59.315491669225302</v>
      </c>
      <c r="K9" s="122">
        <v>60.309294500247503</v>
      </c>
      <c r="L9" s="129">
        <v>53.912738346627897</v>
      </c>
      <c r="M9" s="122"/>
      <c r="N9" s="130">
        <v>68.687691507560004</v>
      </c>
      <c r="O9" s="131">
        <v>72.584576631221395</v>
      </c>
      <c r="P9" s="132">
        <v>70.636134069390707</v>
      </c>
      <c r="Q9" s="122"/>
      <c r="R9" s="133">
        <v>58.690851410274398</v>
      </c>
      <c r="S9" s="127"/>
      <c r="T9" s="128">
        <v>-3.0939521345879299</v>
      </c>
      <c r="U9" s="122">
        <v>-2.7880261996295599</v>
      </c>
      <c r="V9" s="122">
        <v>-0.69272657942325899</v>
      </c>
      <c r="W9" s="122">
        <v>-0.42825968326472502</v>
      </c>
      <c r="X9" s="122">
        <v>0.325654871188712</v>
      </c>
      <c r="Y9" s="129">
        <v>-1.2402619825827099</v>
      </c>
      <c r="Z9" s="122"/>
      <c r="AA9" s="130">
        <v>1.26747348107325</v>
      </c>
      <c r="AB9" s="131">
        <v>0.66364613550947205</v>
      </c>
      <c r="AC9" s="132">
        <v>0.956329715315824</v>
      </c>
      <c r="AD9" s="122"/>
      <c r="AE9" s="133">
        <v>-0.49579457610093203</v>
      </c>
      <c r="AF9" s="30"/>
      <c r="AG9" s="128">
        <v>53.451346563221001</v>
      </c>
      <c r="AH9" s="122">
        <v>56.428386813806398</v>
      </c>
      <c r="AI9" s="122">
        <v>63.014393864632801</v>
      </c>
      <c r="AJ9" s="122">
        <v>64.070633164002899</v>
      </c>
      <c r="AK9" s="122">
        <v>62.039138655100103</v>
      </c>
      <c r="AL9" s="129">
        <v>59.800769990122099</v>
      </c>
      <c r="AM9" s="122"/>
      <c r="AN9" s="130">
        <v>69.818854541638004</v>
      </c>
      <c r="AO9" s="131">
        <v>74.628357315839096</v>
      </c>
      <c r="AP9" s="132">
        <v>72.223605928738493</v>
      </c>
      <c r="AQ9" s="122"/>
      <c r="AR9" s="133">
        <v>63.350088939800401</v>
      </c>
      <c r="AS9" s="127"/>
      <c r="AT9" s="128">
        <v>-2.3352017641097098</v>
      </c>
      <c r="AU9" s="122">
        <v>0.49680671204662502</v>
      </c>
      <c r="AV9" s="122">
        <v>0.907931970076442</v>
      </c>
      <c r="AW9" s="122">
        <v>0.68105613587608704</v>
      </c>
      <c r="AX9" s="122">
        <v>0.23386042042177499</v>
      </c>
      <c r="AY9" s="129">
        <v>4.9019954868754802E-2</v>
      </c>
      <c r="AZ9" s="122"/>
      <c r="BA9" s="130">
        <v>0.38228283897203802</v>
      </c>
      <c r="BB9" s="131">
        <v>0.86553237514745196</v>
      </c>
      <c r="BC9" s="132">
        <v>0.63137311749264202</v>
      </c>
      <c r="BD9" s="122"/>
      <c r="BE9" s="133">
        <v>0.23860390015319899</v>
      </c>
    </row>
    <row r="10" spans="1:57" x14ac:dyDescent="0.25">
      <c r="A10" s="21" t="s">
        <v>19</v>
      </c>
      <c r="B10" s="3" t="str">
        <f t="shared" ref="B10:B45" si="0">TRIM(A10)</f>
        <v>Norfolk/Virginia Beach, VA</v>
      </c>
      <c r="C10" s="3"/>
      <c r="D10" s="24" t="s">
        <v>16</v>
      </c>
      <c r="E10" s="27" t="s">
        <v>17</v>
      </c>
      <c r="F10" s="3"/>
      <c r="G10" s="128">
        <v>71.607299798376602</v>
      </c>
      <c r="H10" s="122">
        <v>42.139275189991203</v>
      </c>
      <c r="I10" s="122">
        <v>51.137362353306102</v>
      </c>
      <c r="J10" s="122">
        <v>56.5191542159954</v>
      </c>
      <c r="K10" s="122">
        <v>58.444915473297797</v>
      </c>
      <c r="L10" s="129">
        <v>55.969601406193398</v>
      </c>
      <c r="M10" s="122"/>
      <c r="N10" s="130">
        <v>69.071498733391905</v>
      </c>
      <c r="O10" s="131">
        <v>75.164142066897497</v>
      </c>
      <c r="P10" s="132">
        <v>72.117820400144694</v>
      </c>
      <c r="Q10" s="122"/>
      <c r="R10" s="133">
        <v>60.583378261608097</v>
      </c>
      <c r="S10" s="127"/>
      <c r="T10" s="128">
        <v>-2.0120028504142198</v>
      </c>
      <c r="U10" s="122">
        <v>-4.5745311563834798</v>
      </c>
      <c r="V10" s="122">
        <v>-4.5112877611661597</v>
      </c>
      <c r="W10" s="122">
        <v>-2.46207214987923</v>
      </c>
      <c r="X10" s="122">
        <v>-2.6829734077142602</v>
      </c>
      <c r="Y10" s="129">
        <v>-3.0971430690841402</v>
      </c>
      <c r="Z10" s="122"/>
      <c r="AA10" s="130">
        <v>-6.32592374274709</v>
      </c>
      <c r="AB10" s="131">
        <v>-3.8294384721555699</v>
      </c>
      <c r="AC10" s="132">
        <v>-5.04134860950942</v>
      </c>
      <c r="AD10" s="122"/>
      <c r="AE10" s="133">
        <v>-3.7672614716927102</v>
      </c>
      <c r="AF10" s="30"/>
      <c r="AG10" s="128">
        <v>61.683209263854401</v>
      </c>
      <c r="AH10" s="122">
        <v>59.002610763583696</v>
      </c>
      <c r="AI10" s="122">
        <v>63.013751744817199</v>
      </c>
      <c r="AJ10" s="122">
        <v>63.2980923331437</v>
      </c>
      <c r="AK10" s="122">
        <v>63.473866515018301</v>
      </c>
      <c r="AL10" s="129">
        <v>62.094301873526597</v>
      </c>
      <c r="AM10" s="122"/>
      <c r="AN10" s="130">
        <v>75.904720053766198</v>
      </c>
      <c r="AO10" s="131">
        <v>82.2700718606214</v>
      </c>
      <c r="AP10" s="132">
        <v>79.087395957193806</v>
      </c>
      <c r="AQ10" s="122"/>
      <c r="AR10" s="133">
        <v>66.9494357542724</v>
      </c>
      <c r="AS10" s="127"/>
      <c r="AT10" s="128">
        <v>-1.5164972402271899</v>
      </c>
      <c r="AU10" s="122">
        <v>0.44237700183877499</v>
      </c>
      <c r="AV10" s="122">
        <v>0.39512301081381601</v>
      </c>
      <c r="AW10" s="122">
        <v>-0.80306706208235301</v>
      </c>
      <c r="AX10" s="122">
        <v>-2.2819799573094901</v>
      </c>
      <c r="AY10" s="129">
        <v>-0.77873025643966598</v>
      </c>
      <c r="AZ10" s="122"/>
      <c r="BA10" s="130">
        <v>-1.4413269716792101</v>
      </c>
      <c r="BB10" s="131">
        <v>-0.73527762284412601</v>
      </c>
      <c r="BC10" s="132">
        <v>-1.07535381246054</v>
      </c>
      <c r="BD10" s="122"/>
      <c r="BE10" s="133">
        <v>-0.87909668517374495</v>
      </c>
    </row>
    <row r="11" spans="1:57" x14ac:dyDescent="0.25">
      <c r="A11" s="21" t="s">
        <v>20</v>
      </c>
      <c r="B11" s="2" t="s">
        <v>71</v>
      </c>
      <c r="C11" s="3"/>
      <c r="D11" s="24" t="s">
        <v>16</v>
      </c>
      <c r="E11" s="27" t="s">
        <v>17</v>
      </c>
      <c r="F11" s="3"/>
      <c r="G11" s="128">
        <v>48.499132832303097</v>
      </c>
      <c r="H11" s="122">
        <v>41.197136123093301</v>
      </c>
      <c r="I11" s="122">
        <v>55.863387735135802</v>
      </c>
      <c r="J11" s="122">
        <v>61.795704184640002</v>
      </c>
      <c r="K11" s="122">
        <v>61.853515364432702</v>
      </c>
      <c r="L11" s="129">
        <v>53.841775247920999</v>
      </c>
      <c r="M11" s="122"/>
      <c r="N11" s="130">
        <v>67.056521545782005</v>
      </c>
      <c r="O11" s="131">
        <v>68.372837639525002</v>
      </c>
      <c r="P11" s="132">
        <v>67.714679592653496</v>
      </c>
      <c r="Q11" s="122"/>
      <c r="R11" s="133">
        <v>57.805462203558797</v>
      </c>
      <c r="S11" s="127"/>
      <c r="T11" s="128">
        <v>-8.5341732841916595</v>
      </c>
      <c r="U11" s="122">
        <v>-1.00071429380437</v>
      </c>
      <c r="V11" s="122">
        <v>-3.43069662851088</v>
      </c>
      <c r="W11" s="122">
        <v>-0.893849779872815</v>
      </c>
      <c r="X11" s="122">
        <v>2.70974170417621</v>
      </c>
      <c r="Y11" s="129">
        <v>-2.1274222532489402</v>
      </c>
      <c r="Z11" s="122"/>
      <c r="AA11" s="130">
        <v>4.3517658801269299</v>
      </c>
      <c r="AB11" s="131">
        <v>0.41232682928866299</v>
      </c>
      <c r="AC11" s="132">
        <v>2.3250169108947998</v>
      </c>
      <c r="AD11" s="122"/>
      <c r="AE11" s="133">
        <v>-0.68100230539238804</v>
      </c>
      <c r="AF11" s="30"/>
      <c r="AG11" s="128">
        <v>51.135100280161801</v>
      </c>
      <c r="AH11" s="122">
        <v>56.180237470538501</v>
      </c>
      <c r="AI11" s="122">
        <v>63.031974029439198</v>
      </c>
      <c r="AJ11" s="122">
        <v>64.036999155067306</v>
      </c>
      <c r="AK11" s="122">
        <v>60.745097167252098</v>
      </c>
      <c r="AL11" s="129">
        <v>59.025881620491802</v>
      </c>
      <c r="AM11" s="122"/>
      <c r="AN11" s="130">
        <v>67.197714234891194</v>
      </c>
      <c r="AO11" s="131">
        <v>71.703650998354604</v>
      </c>
      <c r="AP11" s="132">
        <v>69.450682616622899</v>
      </c>
      <c r="AQ11" s="122"/>
      <c r="AR11" s="133">
        <v>62.004396190815001</v>
      </c>
      <c r="AS11" s="127"/>
      <c r="AT11" s="128">
        <v>-6.3139719793088203</v>
      </c>
      <c r="AU11" s="122">
        <v>-3.2095572441404001</v>
      </c>
      <c r="AV11" s="122">
        <v>-3.4532845430277002</v>
      </c>
      <c r="AW11" s="122">
        <v>-1.7518156948982599</v>
      </c>
      <c r="AX11" s="122">
        <v>-0.168486746846922</v>
      </c>
      <c r="AY11" s="129">
        <v>-2.8979783278870599</v>
      </c>
      <c r="AZ11" s="122"/>
      <c r="BA11" s="130">
        <v>1.46642000364428</v>
      </c>
      <c r="BB11" s="131">
        <v>1.1464556467651299</v>
      </c>
      <c r="BC11" s="132">
        <v>1.3009956668668601</v>
      </c>
      <c r="BD11" s="122"/>
      <c r="BE11" s="133">
        <v>-1.59257921877313</v>
      </c>
    </row>
    <row r="12" spans="1:57" x14ac:dyDescent="0.25">
      <c r="A12" s="21" t="s">
        <v>21</v>
      </c>
      <c r="B12" s="3" t="str">
        <f t="shared" si="0"/>
        <v>Virginia Area</v>
      </c>
      <c r="C12" s="3"/>
      <c r="D12" s="24" t="s">
        <v>16</v>
      </c>
      <c r="E12" s="27" t="s">
        <v>17</v>
      </c>
      <c r="F12" s="3"/>
      <c r="G12" s="128">
        <v>53.6260335350362</v>
      </c>
      <c r="H12" s="122">
        <v>35.087070996350803</v>
      </c>
      <c r="I12" s="122">
        <v>53.609866506536001</v>
      </c>
      <c r="J12" s="122">
        <v>59.9473416785994</v>
      </c>
      <c r="K12" s="122">
        <v>62.698046099126898</v>
      </c>
      <c r="L12" s="129">
        <v>52.993671763129903</v>
      </c>
      <c r="M12" s="122"/>
      <c r="N12" s="130">
        <v>72.8624878747286</v>
      </c>
      <c r="O12" s="131">
        <v>71.511386207215097</v>
      </c>
      <c r="P12" s="132">
        <v>72.186937040971799</v>
      </c>
      <c r="Q12" s="122"/>
      <c r="R12" s="133">
        <v>58.4774618425133</v>
      </c>
      <c r="S12" s="127"/>
      <c r="T12" s="128">
        <v>-2.4731989320073802</v>
      </c>
      <c r="U12" s="122">
        <v>-0.71397474353758705</v>
      </c>
      <c r="V12" s="122">
        <v>4.6965184537742797</v>
      </c>
      <c r="W12" s="122">
        <v>4.1400305609419696</v>
      </c>
      <c r="X12" s="122">
        <v>3.3309510838924998</v>
      </c>
      <c r="Y12" s="129">
        <v>2.0005739389142598</v>
      </c>
      <c r="Z12" s="122"/>
      <c r="AA12" s="130">
        <v>2.2926637146683402</v>
      </c>
      <c r="AB12" s="131">
        <v>-4.8079379185538897</v>
      </c>
      <c r="AC12" s="132">
        <v>-1.35209567215802</v>
      </c>
      <c r="AD12" s="122"/>
      <c r="AE12" s="133">
        <v>0.79239100122173101</v>
      </c>
      <c r="AF12" s="30"/>
      <c r="AG12" s="128">
        <v>49.048380486171602</v>
      </c>
      <c r="AH12" s="122">
        <v>52.914316721602901</v>
      </c>
      <c r="AI12" s="122">
        <v>60.538119180525598</v>
      </c>
      <c r="AJ12" s="122">
        <v>63.400737734727201</v>
      </c>
      <c r="AK12" s="122">
        <v>62.860424976765302</v>
      </c>
      <c r="AL12" s="129">
        <v>57.7524270891901</v>
      </c>
      <c r="AM12" s="122"/>
      <c r="AN12" s="130">
        <v>70.399727510997707</v>
      </c>
      <c r="AO12" s="131">
        <v>73.146555207888298</v>
      </c>
      <c r="AP12" s="132">
        <v>71.773141359443002</v>
      </c>
      <c r="AQ12" s="122"/>
      <c r="AR12" s="133">
        <v>61.758110897519899</v>
      </c>
      <c r="AS12" s="127"/>
      <c r="AT12" s="128">
        <v>-1.19558602321917</v>
      </c>
      <c r="AU12" s="122">
        <v>0.87916009964422703</v>
      </c>
      <c r="AV12" s="122">
        <v>2.3960696440696099</v>
      </c>
      <c r="AW12" s="122">
        <v>3.44619510374122</v>
      </c>
      <c r="AX12" s="122">
        <v>2.57331650003472</v>
      </c>
      <c r="AY12" s="129">
        <v>1.7523778548425999</v>
      </c>
      <c r="AZ12" s="122"/>
      <c r="BA12" s="130">
        <v>1.5447064344563499</v>
      </c>
      <c r="BB12" s="131">
        <v>0.65523639489096197</v>
      </c>
      <c r="BC12" s="132">
        <v>1.0895057026350099</v>
      </c>
      <c r="BD12" s="122"/>
      <c r="BE12" s="133">
        <v>1.53049577310686</v>
      </c>
    </row>
    <row r="13" spans="1:57" x14ac:dyDescent="0.25">
      <c r="A13" s="34" t="s">
        <v>22</v>
      </c>
      <c r="B13" s="2" t="s">
        <v>87</v>
      </c>
      <c r="C13" s="3"/>
      <c r="D13" s="24" t="s">
        <v>16</v>
      </c>
      <c r="E13" s="27" t="s">
        <v>17</v>
      </c>
      <c r="F13" s="3"/>
      <c r="G13" s="128">
        <v>56.425518386378798</v>
      </c>
      <c r="H13" s="122">
        <v>37.2001836871666</v>
      </c>
      <c r="I13" s="122">
        <v>55.387862517220597</v>
      </c>
      <c r="J13" s="122">
        <v>63.302306686919302</v>
      </c>
      <c r="K13" s="122">
        <v>62.078314317001599</v>
      </c>
      <c r="L13" s="129">
        <v>54.878837118937398</v>
      </c>
      <c r="M13" s="122"/>
      <c r="N13" s="130">
        <v>68.085237910205194</v>
      </c>
      <c r="O13" s="131">
        <v>73.692112049171598</v>
      </c>
      <c r="P13" s="132">
        <v>70.888674979688403</v>
      </c>
      <c r="Q13" s="122"/>
      <c r="R13" s="133">
        <v>59.453076507723402</v>
      </c>
      <c r="S13" s="127"/>
      <c r="T13" s="128">
        <v>0.922983245375258</v>
      </c>
      <c r="U13" s="122">
        <v>2.0823040770771799</v>
      </c>
      <c r="V13" s="122">
        <v>7.1460080709836999</v>
      </c>
      <c r="W13" s="122">
        <v>4.0688911446364102</v>
      </c>
      <c r="X13" s="122">
        <v>2.1502588187212099</v>
      </c>
      <c r="Y13" s="129">
        <v>3.2941296081695799</v>
      </c>
      <c r="Z13" s="122"/>
      <c r="AA13" s="130">
        <v>9.9525929913075508</v>
      </c>
      <c r="AB13" s="131">
        <v>10.4264787611686</v>
      </c>
      <c r="AC13" s="132">
        <v>10.1983975156292</v>
      </c>
      <c r="AD13" s="122"/>
      <c r="AE13" s="133">
        <v>5.5469285695562798</v>
      </c>
      <c r="AF13" s="30"/>
      <c r="AG13" s="128">
        <v>53.5340018844471</v>
      </c>
      <c r="AH13" s="122">
        <v>56.4681656720973</v>
      </c>
      <c r="AI13" s="122">
        <v>64.200591875644093</v>
      </c>
      <c r="AJ13" s="122">
        <v>65.357580476066104</v>
      </c>
      <c r="AK13" s="122">
        <v>61.855428402068398</v>
      </c>
      <c r="AL13" s="129">
        <v>60.283153662064599</v>
      </c>
      <c r="AM13" s="122"/>
      <c r="AN13" s="130">
        <v>68.125270780466593</v>
      </c>
      <c r="AO13" s="131">
        <v>73.610509376740694</v>
      </c>
      <c r="AP13" s="132">
        <v>70.867890078603693</v>
      </c>
      <c r="AQ13" s="122"/>
      <c r="AR13" s="133">
        <v>63.3086729584425</v>
      </c>
      <c r="AS13" s="127"/>
      <c r="AT13" s="128">
        <v>0.96181957485022296</v>
      </c>
      <c r="AU13" s="122">
        <v>5.3932506966294902</v>
      </c>
      <c r="AV13" s="122">
        <v>6.4047249763070999</v>
      </c>
      <c r="AW13" s="122">
        <v>5.8569501180653898</v>
      </c>
      <c r="AX13" s="122">
        <v>4.5116897109956096</v>
      </c>
      <c r="AY13" s="129">
        <v>4.70742477191608</v>
      </c>
      <c r="AZ13" s="122"/>
      <c r="BA13" s="130">
        <v>4.6571328537514498</v>
      </c>
      <c r="BB13" s="131">
        <v>4.4234637601079703</v>
      </c>
      <c r="BC13" s="132">
        <v>4.5356463838591097</v>
      </c>
      <c r="BD13" s="122"/>
      <c r="BE13" s="133">
        <v>4.6556816647677897</v>
      </c>
    </row>
    <row r="14" spans="1:57" x14ac:dyDescent="0.25">
      <c r="A14" s="21" t="s">
        <v>23</v>
      </c>
      <c r="B14" s="3" t="str">
        <f t="shared" si="0"/>
        <v>Arlington, VA</v>
      </c>
      <c r="C14" s="3"/>
      <c r="D14" s="24" t="s">
        <v>16</v>
      </c>
      <c r="E14" s="27" t="s">
        <v>17</v>
      </c>
      <c r="F14" s="3"/>
      <c r="G14" s="128">
        <v>54.781801299907102</v>
      </c>
      <c r="H14" s="122">
        <v>37.748890952233502</v>
      </c>
      <c r="I14" s="122">
        <v>54.854018363767601</v>
      </c>
      <c r="J14" s="122">
        <v>64.345403899721404</v>
      </c>
      <c r="K14" s="122">
        <v>61.312287217579602</v>
      </c>
      <c r="L14" s="129">
        <v>54.608480346641898</v>
      </c>
      <c r="M14" s="122"/>
      <c r="N14" s="130">
        <v>66.192097389868906</v>
      </c>
      <c r="O14" s="131">
        <v>77.261941607345506</v>
      </c>
      <c r="P14" s="132">
        <v>71.727019498607206</v>
      </c>
      <c r="Q14" s="122"/>
      <c r="R14" s="133">
        <v>59.499491532917702</v>
      </c>
      <c r="S14" s="127"/>
      <c r="T14" s="128">
        <v>-2.1643899818583301</v>
      </c>
      <c r="U14" s="122">
        <v>6.8006503413296597</v>
      </c>
      <c r="V14" s="122">
        <v>0.402913183537985</v>
      </c>
      <c r="W14" s="122">
        <v>2.37012169767632</v>
      </c>
      <c r="X14" s="122">
        <v>-1.75235236338218</v>
      </c>
      <c r="Y14" s="129">
        <v>0.66661629654774901</v>
      </c>
      <c r="Z14" s="122"/>
      <c r="AA14" s="130">
        <v>18.590039551564299</v>
      </c>
      <c r="AB14" s="131">
        <v>32.062249555913198</v>
      </c>
      <c r="AC14" s="132">
        <v>25.484546876509299</v>
      </c>
      <c r="AD14" s="122"/>
      <c r="AE14" s="133">
        <v>8.02533908632501</v>
      </c>
      <c r="AF14" s="30"/>
      <c r="AG14" s="128">
        <v>51.503662436810004</v>
      </c>
      <c r="AH14" s="122">
        <v>60.7758176003301</v>
      </c>
      <c r="AI14" s="122">
        <v>68.472093263179602</v>
      </c>
      <c r="AJ14" s="122">
        <v>69.728154338182094</v>
      </c>
      <c r="AK14" s="122">
        <v>62.942329516145598</v>
      </c>
      <c r="AL14" s="129">
        <v>62.684411430929501</v>
      </c>
      <c r="AM14" s="122"/>
      <c r="AN14" s="130">
        <v>66.468069741050201</v>
      </c>
      <c r="AO14" s="131">
        <v>71.742494583720202</v>
      </c>
      <c r="AP14" s="132">
        <v>69.105282162385194</v>
      </c>
      <c r="AQ14" s="122"/>
      <c r="AR14" s="133">
        <v>64.518945925631101</v>
      </c>
      <c r="AS14" s="127"/>
      <c r="AT14" s="128">
        <v>2.0730785998246701</v>
      </c>
      <c r="AU14" s="122">
        <v>12.961371878906499</v>
      </c>
      <c r="AV14" s="122">
        <v>8.9128092169206106</v>
      </c>
      <c r="AW14" s="122">
        <v>7.2870326275333701</v>
      </c>
      <c r="AX14" s="122">
        <v>5.6498411332372198</v>
      </c>
      <c r="AY14" s="129">
        <v>7.4477517198774201</v>
      </c>
      <c r="AZ14" s="122"/>
      <c r="BA14" s="130">
        <v>6.02949219496751</v>
      </c>
      <c r="BB14" s="131">
        <v>9.5970355098058793</v>
      </c>
      <c r="BC14" s="132">
        <v>7.8518484160317898</v>
      </c>
      <c r="BD14" s="122"/>
      <c r="BE14" s="133">
        <v>7.5710932199699101</v>
      </c>
    </row>
    <row r="15" spans="1:57" x14ac:dyDescent="0.25">
      <c r="A15" s="21" t="s">
        <v>24</v>
      </c>
      <c r="B15" s="3" t="str">
        <f t="shared" si="0"/>
        <v>Suburban Virginia Area</v>
      </c>
      <c r="C15" s="3"/>
      <c r="D15" s="24" t="s">
        <v>16</v>
      </c>
      <c r="E15" s="27" t="s">
        <v>17</v>
      </c>
      <c r="F15" s="3"/>
      <c r="G15" s="128">
        <v>57.520350657482702</v>
      </c>
      <c r="H15" s="122">
        <v>35.691922354414501</v>
      </c>
      <c r="I15" s="122">
        <v>53.4376956793988</v>
      </c>
      <c r="J15" s="122">
        <v>57.695679398872798</v>
      </c>
      <c r="K15" s="122">
        <v>56.643706950532199</v>
      </c>
      <c r="L15" s="129">
        <v>52.197871008140197</v>
      </c>
      <c r="M15" s="122"/>
      <c r="N15" s="130">
        <v>63.519098309329898</v>
      </c>
      <c r="O15" s="131">
        <v>72.285535378835306</v>
      </c>
      <c r="P15" s="132">
        <v>67.902316844082605</v>
      </c>
      <c r="Q15" s="122"/>
      <c r="R15" s="133">
        <v>56.684855532695202</v>
      </c>
      <c r="S15" s="127"/>
      <c r="T15" s="128">
        <v>-11.8629568577235</v>
      </c>
      <c r="U15" s="122">
        <v>-22.425837507827101</v>
      </c>
      <c r="V15" s="122">
        <v>-9.1297864424892001</v>
      </c>
      <c r="W15" s="122">
        <v>-11.0849877644225</v>
      </c>
      <c r="X15" s="122">
        <v>-12.434545045354101</v>
      </c>
      <c r="Y15" s="129">
        <v>-12.903365274791099</v>
      </c>
      <c r="Z15" s="122"/>
      <c r="AA15" s="130">
        <v>-12.241690754590699</v>
      </c>
      <c r="AB15" s="131">
        <v>-6.91614542495841</v>
      </c>
      <c r="AC15" s="132">
        <v>-9.4852681072170792</v>
      </c>
      <c r="AD15" s="122"/>
      <c r="AE15" s="133">
        <v>-11.7629430998443</v>
      </c>
      <c r="AF15" s="30"/>
      <c r="AG15" s="128">
        <v>50.948653725735703</v>
      </c>
      <c r="AH15" s="122">
        <v>54.182842830306797</v>
      </c>
      <c r="AI15" s="122">
        <v>60.695053224796403</v>
      </c>
      <c r="AJ15" s="122">
        <v>61.374452097683097</v>
      </c>
      <c r="AK15" s="122">
        <v>60.3381340012523</v>
      </c>
      <c r="AL15" s="129">
        <v>57.507827175954901</v>
      </c>
      <c r="AM15" s="122"/>
      <c r="AN15" s="130">
        <v>69.148403256105098</v>
      </c>
      <c r="AO15" s="131">
        <v>77.038196618659896</v>
      </c>
      <c r="AP15" s="132">
        <v>73.093299937382497</v>
      </c>
      <c r="AQ15" s="122"/>
      <c r="AR15" s="133">
        <v>61.960819393505602</v>
      </c>
      <c r="AS15" s="127"/>
      <c r="AT15" s="128">
        <v>-11.4572996845346</v>
      </c>
      <c r="AU15" s="122">
        <v>-9.2876760221979904</v>
      </c>
      <c r="AV15" s="122">
        <v>-6.6333214977142099</v>
      </c>
      <c r="AW15" s="122">
        <v>-7.6961153985541397</v>
      </c>
      <c r="AX15" s="122">
        <v>-8.1373125422842207</v>
      </c>
      <c r="AY15" s="129">
        <v>-8.5591298661957502</v>
      </c>
      <c r="AZ15" s="122"/>
      <c r="BA15" s="130">
        <v>-8.8246562119130392</v>
      </c>
      <c r="BB15" s="131">
        <v>-5.0335594677808899</v>
      </c>
      <c r="BC15" s="132">
        <v>-6.8653397642162801</v>
      </c>
      <c r="BD15" s="122"/>
      <c r="BE15" s="133">
        <v>-7.9951660056478397</v>
      </c>
    </row>
    <row r="16" spans="1:57" x14ac:dyDescent="0.25">
      <c r="A16" s="21" t="s">
        <v>25</v>
      </c>
      <c r="B16" s="3" t="str">
        <f t="shared" si="0"/>
        <v>Alexandria, VA</v>
      </c>
      <c r="C16" s="3"/>
      <c r="D16" s="24" t="s">
        <v>16</v>
      </c>
      <c r="E16" s="27" t="s">
        <v>17</v>
      </c>
      <c r="F16" s="3"/>
      <c r="G16" s="128">
        <v>52.738219289104997</v>
      </c>
      <c r="H16" s="122">
        <v>34.595345606113199</v>
      </c>
      <c r="I16" s="122">
        <v>47.805951140442197</v>
      </c>
      <c r="J16" s="122">
        <v>52.761375477596303</v>
      </c>
      <c r="K16" s="122">
        <v>53.340280189880701</v>
      </c>
      <c r="L16" s="129">
        <v>48.248234340627498</v>
      </c>
      <c r="M16" s="122"/>
      <c r="N16" s="130">
        <v>59.349311103392303</v>
      </c>
      <c r="O16" s="131">
        <v>68.7391455366446</v>
      </c>
      <c r="P16" s="132">
        <v>64.044228320018505</v>
      </c>
      <c r="Q16" s="122"/>
      <c r="R16" s="133">
        <v>52.761375477596303</v>
      </c>
      <c r="S16" s="127"/>
      <c r="T16" s="128">
        <v>-5.0124314389973099</v>
      </c>
      <c r="U16" s="122">
        <v>-6.3038077751286998</v>
      </c>
      <c r="V16" s="122">
        <v>2.5947940204997302</v>
      </c>
      <c r="W16" s="122">
        <v>-4.0868268410728801</v>
      </c>
      <c r="X16" s="122">
        <v>-2.1027048011011602</v>
      </c>
      <c r="Y16" s="129">
        <v>-2.9352799830914398</v>
      </c>
      <c r="Z16" s="122"/>
      <c r="AA16" s="130">
        <v>0.74158968146022497</v>
      </c>
      <c r="AB16" s="131">
        <v>2.0462425525458001</v>
      </c>
      <c r="AC16" s="132">
        <v>1.43756027166145</v>
      </c>
      <c r="AD16" s="122"/>
      <c r="AE16" s="133">
        <v>-1.4620719198691901</v>
      </c>
      <c r="AF16" s="30"/>
      <c r="AG16" s="128">
        <v>51.1375477596387</v>
      </c>
      <c r="AH16" s="122">
        <v>53.487900891513199</v>
      </c>
      <c r="AI16" s="122">
        <v>59.731388213499997</v>
      </c>
      <c r="AJ16" s="122">
        <v>59.922426768553798</v>
      </c>
      <c r="AK16" s="122">
        <v>57.239203427115797</v>
      </c>
      <c r="AL16" s="129">
        <v>56.303693412064298</v>
      </c>
      <c r="AM16" s="122"/>
      <c r="AN16" s="130">
        <v>62.889313419011202</v>
      </c>
      <c r="AO16" s="131">
        <v>69.265948824823397</v>
      </c>
      <c r="AP16" s="132">
        <v>66.077631121917307</v>
      </c>
      <c r="AQ16" s="122"/>
      <c r="AR16" s="133">
        <v>59.096247043450902</v>
      </c>
      <c r="AS16" s="127"/>
      <c r="AT16" s="128">
        <v>1.62212139323815</v>
      </c>
      <c r="AU16" s="122">
        <v>4.5559851351462202</v>
      </c>
      <c r="AV16" s="122">
        <v>3.9624286105942801</v>
      </c>
      <c r="AW16" s="122">
        <v>0.39634660345433398</v>
      </c>
      <c r="AX16" s="122">
        <v>1.1540880247044401</v>
      </c>
      <c r="AY16" s="129">
        <v>2.2939996400482001</v>
      </c>
      <c r="AZ16" s="122"/>
      <c r="BA16" s="130">
        <v>0.49853393675040503</v>
      </c>
      <c r="BB16" s="131">
        <v>-0.73140622035877501</v>
      </c>
      <c r="BC16" s="132">
        <v>-0.14988547179838799</v>
      </c>
      <c r="BD16" s="122"/>
      <c r="BE16" s="133">
        <v>1.50035461690103</v>
      </c>
    </row>
    <row r="17" spans="1:57" x14ac:dyDescent="0.25">
      <c r="A17" s="21" t="s">
        <v>26</v>
      </c>
      <c r="B17" s="3" t="str">
        <f t="shared" si="0"/>
        <v>Fairfax/Tysons Corner, VA</v>
      </c>
      <c r="C17" s="3"/>
      <c r="D17" s="24" t="s">
        <v>16</v>
      </c>
      <c r="E17" s="27" t="s">
        <v>17</v>
      </c>
      <c r="F17" s="3"/>
      <c r="G17" s="128">
        <v>56.880415944540701</v>
      </c>
      <c r="H17" s="122">
        <v>40.670132871172697</v>
      </c>
      <c r="I17" s="122">
        <v>59.514731369150702</v>
      </c>
      <c r="J17" s="122">
        <v>63.604852686308398</v>
      </c>
      <c r="K17" s="122">
        <v>59.676487579433797</v>
      </c>
      <c r="L17" s="129">
        <v>56.069324090121299</v>
      </c>
      <c r="M17" s="122"/>
      <c r="N17" s="130">
        <v>62.3223570190641</v>
      </c>
      <c r="O17" s="131">
        <v>66.008087810514098</v>
      </c>
      <c r="P17" s="132">
        <v>64.165222414789099</v>
      </c>
      <c r="Q17" s="122"/>
      <c r="R17" s="133">
        <v>58.382437897169197</v>
      </c>
      <c r="S17" s="127"/>
      <c r="T17" s="128">
        <v>7.0559198747401997</v>
      </c>
      <c r="U17" s="122">
        <v>6.7190205782682897</v>
      </c>
      <c r="V17" s="122">
        <v>15.273161429863601</v>
      </c>
      <c r="W17" s="122">
        <v>10.065265976267399</v>
      </c>
      <c r="X17" s="122">
        <v>12.4652272457361</v>
      </c>
      <c r="Y17" s="129">
        <v>10.494131865899201</v>
      </c>
      <c r="Z17" s="122"/>
      <c r="AA17" s="130">
        <v>12.315218168051</v>
      </c>
      <c r="AB17" s="131">
        <v>8.0245824342264491</v>
      </c>
      <c r="AC17" s="132">
        <v>10.0665678449128</v>
      </c>
      <c r="AD17" s="122"/>
      <c r="AE17" s="133">
        <v>10.359513306541</v>
      </c>
      <c r="AF17" s="30"/>
      <c r="AG17" s="128">
        <v>52.397458116695503</v>
      </c>
      <c r="AH17" s="122">
        <v>58.451761987290503</v>
      </c>
      <c r="AI17" s="122">
        <v>69.699595609474201</v>
      </c>
      <c r="AJ17" s="122">
        <v>68.798382437897104</v>
      </c>
      <c r="AK17" s="122">
        <v>60.768341998844498</v>
      </c>
      <c r="AL17" s="129">
        <v>62.023108030040397</v>
      </c>
      <c r="AM17" s="122"/>
      <c r="AN17" s="130">
        <v>63.180242634315398</v>
      </c>
      <c r="AO17" s="131">
        <v>68.627960716348895</v>
      </c>
      <c r="AP17" s="132">
        <v>65.9041016753321</v>
      </c>
      <c r="AQ17" s="122"/>
      <c r="AR17" s="133">
        <v>63.131963357266599</v>
      </c>
      <c r="AS17" s="127"/>
      <c r="AT17" s="128">
        <v>6.3619545046345598</v>
      </c>
      <c r="AU17" s="122">
        <v>11.4249789609587</v>
      </c>
      <c r="AV17" s="122">
        <v>15.5849957659079</v>
      </c>
      <c r="AW17" s="122">
        <v>13.600687200450601</v>
      </c>
      <c r="AX17" s="122">
        <v>11.7189933948698</v>
      </c>
      <c r="AY17" s="129">
        <v>11.963615993485501</v>
      </c>
      <c r="AZ17" s="122"/>
      <c r="BA17" s="130">
        <v>4.93965160162481</v>
      </c>
      <c r="BB17" s="131">
        <v>5.6396962005129199</v>
      </c>
      <c r="BC17" s="132">
        <v>5.3029787714139998</v>
      </c>
      <c r="BD17" s="122"/>
      <c r="BE17" s="133">
        <v>9.8904682563214497</v>
      </c>
    </row>
    <row r="18" spans="1:57" x14ac:dyDescent="0.25">
      <c r="A18" s="21" t="s">
        <v>27</v>
      </c>
      <c r="B18" s="3" t="str">
        <f t="shared" si="0"/>
        <v>I-95 Fredericksburg, VA</v>
      </c>
      <c r="C18" s="3"/>
      <c r="D18" s="24" t="s">
        <v>16</v>
      </c>
      <c r="E18" s="27" t="s">
        <v>17</v>
      </c>
      <c r="F18" s="3"/>
      <c r="G18" s="128">
        <v>53.152302243211302</v>
      </c>
      <c r="H18" s="122">
        <v>40.578512396694201</v>
      </c>
      <c r="I18" s="122">
        <v>51.286894923258501</v>
      </c>
      <c r="J18" s="122">
        <v>55.360094451003498</v>
      </c>
      <c r="K18" s="122">
        <v>54.580873671782697</v>
      </c>
      <c r="L18" s="129">
        <v>50.991735537190003</v>
      </c>
      <c r="M18" s="122"/>
      <c r="N18" s="130">
        <v>65.950413223140401</v>
      </c>
      <c r="O18" s="131">
        <v>71.1452184179456</v>
      </c>
      <c r="P18" s="132">
        <v>68.547815820542993</v>
      </c>
      <c r="Q18" s="122"/>
      <c r="R18" s="133">
        <v>56.007758475290899</v>
      </c>
      <c r="S18" s="127"/>
      <c r="T18" s="128">
        <v>-4.7711829600681401</v>
      </c>
      <c r="U18" s="122">
        <v>-4.7850912456527404</v>
      </c>
      <c r="V18" s="122">
        <v>-1.9296226830430301</v>
      </c>
      <c r="W18" s="122">
        <v>-1.9169968695331201</v>
      </c>
      <c r="X18" s="122">
        <v>-3.1735067661360699</v>
      </c>
      <c r="Y18" s="129">
        <v>-3.2565558968110002</v>
      </c>
      <c r="Z18" s="122"/>
      <c r="AA18" s="130">
        <v>-4.1529902763361797</v>
      </c>
      <c r="AB18" s="131">
        <v>-1.79805735922552</v>
      </c>
      <c r="AC18" s="132">
        <v>-2.9451829585245601</v>
      </c>
      <c r="AD18" s="122"/>
      <c r="AE18" s="133">
        <v>-3.14790077751376</v>
      </c>
      <c r="AF18" s="30"/>
      <c r="AG18" s="128">
        <v>53.754427390791001</v>
      </c>
      <c r="AH18" s="122">
        <v>56.393152302243202</v>
      </c>
      <c r="AI18" s="122">
        <v>61.3164108618654</v>
      </c>
      <c r="AJ18" s="122">
        <v>61.738488783943303</v>
      </c>
      <c r="AK18" s="122">
        <v>60.616883116883102</v>
      </c>
      <c r="AL18" s="129">
        <v>58.7638724911452</v>
      </c>
      <c r="AM18" s="122"/>
      <c r="AN18" s="130">
        <v>68.214285714285694</v>
      </c>
      <c r="AO18" s="131">
        <v>71.171782762691805</v>
      </c>
      <c r="AP18" s="132">
        <v>69.693034238488707</v>
      </c>
      <c r="AQ18" s="122"/>
      <c r="AR18" s="133">
        <v>61.886490133243299</v>
      </c>
      <c r="AS18" s="127"/>
      <c r="AT18" s="128">
        <v>-3.8066463795118799</v>
      </c>
      <c r="AU18" s="122">
        <v>0.44415491906014498</v>
      </c>
      <c r="AV18" s="122">
        <v>1.34812708220474</v>
      </c>
      <c r="AW18" s="122">
        <v>0.125926786625841</v>
      </c>
      <c r="AX18" s="122">
        <v>0.93588464618518297</v>
      </c>
      <c r="AY18" s="129">
        <v>-0.14360028692782001</v>
      </c>
      <c r="AZ18" s="122"/>
      <c r="BA18" s="130">
        <v>-2.7661506555978899</v>
      </c>
      <c r="BB18" s="131">
        <v>-3.10337095096946</v>
      </c>
      <c r="BC18" s="132">
        <v>-2.9386311243405001</v>
      </c>
      <c r="BD18" s="122"/>
      <c r="BE18" s="133">
        <v>-1.0603191607456299</v>
      </c>
    </row>
    <row r="19" spans="1:57" x14ac:dyDescent="0.25">
      <c r="A19" s="21" t="s">
        <v>28</v>
      </c>
      <c r="B19" s="3" t="str">
        <f t="shared" si="0"/>
        <v>Dulles Airport Area, VA</v>
      </c>
      <c r="C19" s="3"/>
      <c r="D19" s="24" t="s">
        <v>16</v>
      </c>
      <c r="E19" s="27" t="s">
        <v>17</v>
      </c>
      <c r="F19" s="3"/>
      <c r="G19" s="128">
        <v>53.974577878960297</v>
      </c>
      <c r="H19" s="122">
        <v>42.695883134130099</v>
      </c>
      <c r="I19" s="122">
        <v>59.239233542022298</v>
      </c>
      <c r="J19" s="122">
        <v>65.224815025611804</v>
      </c>
      <c r="K19" s="122">
        <v>66.581293872130502</v>
      </c>
      <c r="L19" s="129">
        <v>57.543160690571</v>
      </c>
      <c r="M19" s="122"/>
      <c r="N19" s="130">
        <v>73.031682792638904</v>
      </c>
      <c r="O19" s="131">
        <v>82.574464048567606</v>
      </c>
      <c r="P19" s="132">
        <v>77.803073420603297</v>
      </c>
      <c r="Q19" s="122"/>
      <c r="R19" s="133">
        <v>63.331707184865898</v>
      </c>
      <c r="S19" s="127"/>
      <c r="T19" s="128">
        <v>4.0980607391145201</v>
      </c>
      <c r="U19" s="122">
        <v>-2.53356431355565</v>
      </c>
      <c r="V19" s="122">
        <v>-5.6218830285627899</v>
      </c>
      <c r="W19" s="122">
        <v>-5.9499384489125902</v>
      </c>
      <c r="X19" s="122">
        <v>1.50397686189443</v>
      </c>
      <c r="Y19" s="129">
        <v>-1.9271186988715301</v>
      </c>
      <c r="Z19" s="122"/>
      <c r="AA19" s="130">
        <v>15.3753933762925</v>
      </c>
      <c r="AB19" s="131">
        <v>23.265363919569499</v>
      </c>
      <c r="AC19" s="132">
        <v>19.4321077539133</v>
      </c>
      <c r="AD19" s="122"/>
      <c r="AE19" s="133">
        <v>4.6415297120594596</v>
      </c>
      <c r="AF19" s="30"/>
      <c r="AG19" s="128">
        <v>54.759533295389801</v>
      </c>
      <c r="AH19" s="122">
        <v>62.7513754505786</v>
      </c>
      <c r="AI19" s="122">
        <v>70.650730411686496</v>
      </c>
      <c r="AJ19" s="122">
        <v>69.806488332384703</v>
      </c>
      <c r="AK19" s="122">
        <v>64.373458546765306</v>
      </c>
      <c r="AL19" s="129">
        <v>64.468317207360997</v>
      </c>
      <c r="AM19" s="122"/>
      <c r="AN19" s="130">
        <v>68.578068677670203</v>
      </c>
      <c r="AO19" s="131">
        <v>74.338360842344898</v>
      </c>
      <c r="AP19" s="132">
        <v>71.458214760007493</v>
      </c>
      <c r="AQ19" s="122"/>
      <c r="AR19" s="133">
        <v>66.465430793831402</v>
      </c>
      <c r="AS19" s="127"/>
      <c r="AT19" s="128">
        <v>-5.5383108387890001</v>
      </c>
      <c r="AU19" s="122">
        <v>-5.8795538408755101</v>
      </c>
      <c r="AV19" s="122">
        <v>-6.1917988634174401</v>
      </c>
      <c r="AW19" s="122">
        <v>-6.4482123639482998</v>
      </c>
      <c r="AX19" s="122">
        <v>-5.9167360542014498</v>
      </c>
      <c r="AY19" s="129">
        <v>-6.0217611039349999</v>
      </c>
      <c r="AZ19" s="122"/>
      <c r="BA19" s="130">
        <v>3.5504718134106699</v>
      </c>
      <c r="BB19" s="131">
        <v>7.76526907377312</v>
      </c>
      <c r="BC19" s="132">
        <v>5.7008112255081</v>
      </c>
      <c r="BD19" s="122"/>
      <c r="BE19" s="133">
        <v>-2.708210592535</v>
      </c>
    </row>
    <row r="20" spans="1:57" x14ac:dyDescent="0.25">
      <c r="A20" s="21" t="s">
        <v>29</v>
      </c>
      <c r="B20" s="3" t="str">
        <f t="shared" si="0"/>
        <v>Williamsburg, VA</v>
      </c>
      <c r="C20" s="3"/>
      <c r="D20" s="24" t="s">
        <v>16</v>
      </c>
      <c r="E20" s="27" t="s">
        <v>17</v>
      </c>
      <c r="F20" s="3"/>
      <c r="G20" s="128">
        <v>63.153775922785897</v>
      </c>
      <c r="H20" s="122">
        <v>28.2379026998826</v>
      </c>
      <c r="I20" s="122">
        <v>30.507369244815401</v>
      </c>
      <c r="J20" s="122">
        <v>33.6637537498369</v>
      </c>
      <c r="K20" s="122">
        <v>37.941828616147099</v>
      </c>
      <c r="L20" s="129">
        <v>38.700926046693603</v>
      </c>
      <c r="M20" s="122"/>
      <c r="N20" s="130">
        <v>58.614842832920303</v>
      </c>
      <c r="O20" s="131">
        <v>65.071083865918794</v>
      </c>
      <c r="P20" s="132">
        <v>61.842963349419499</v>
      </c>
      <c r="Q20" s="122"/>
      <c r="R20" s="133">
        <v>45.312936704615304</v>
      </c>
      <c r="S20" s="127"/>
      <c r="T20" s="128">
        <v>-5.3368474409085698</v>
      </c>
      <c r="U20" s="122">
        <v>-8.8062371769285104</v>
      </c>
      <c r="V20" s="122">
        <v>-8.34716337513958</v>
      </c>
      <c r="W20" s="122">
        <v>-5.3881673036652096</v>
      </c>
      <c r="X20" s="122">
        <v>0.76011786767445599</v>
      </c>
      <c r="Y20" s="129">
        <v>-5.2382709956498497</v>
      </c>
      <c r="Z20" s="122"/>
      <c r="AA20" s="130">
        <v>-7.5776593891880104</v>
      </c>
      <c r="AB20" s="131">
        <v>-6.0070802071612004</v>
      </c>
      <c r="AC20" s="132">
        <v>-6.7579797945798799</v>
      </c>
      <c r="AD20" s="122"/>
      <c r="AE20" s="133">
        <v>-5.8367243412905596</v>
      </c>
      <c r="AF20" s="30"/>
      <c r="AG20" s="128">
        <v>53.1009521325159</v>
      </c>
      <c r="AH20" s="122">
        <v>45.177383592017698</v>
      </c>
      <c r="AI20" s="122">
        <v>45.575192382939797</v>
      </c>
      <c r="AJ20" s="122">
        <v>47.313160297378303</v>
      </c>
      <c r="AK20" s="122">
        <v>51.330376940133</v>
      </c>
      <c r="AL20" s="129">
        <v>48.499413068997001</v>
      </c>
      <c r="AM20" s="122"/>
      <c r="AN20" s="130">
        <v>68.070953436807002</v>
      </c>
      <c r="AO20" s="131">
        <v>74.576105386722304</v>
      </c>
      <c r="AP20" s="132">
        <v>71.323529411764696</v>
      </c>
      <c r="AQ20" s="122"/>
      <c r="AR20" s="133">
        <v>55.020589166930598</v>
      </c>
      <c r="AS20" s="127"/>
      <c r="AT20" s="128">
        <v>-0.51875553359328996</v>
      </c>
      <c r="AU20" s="122">
        <v>1.67300861213709</v>
      </c>
      <c r="AV20" s="122">
        <v>-0.44586215628599501</v>
      </c>
      <c r="AW20" s="122">
        <v>0.74662586136039899</v>
      </c>
      <c r="AX20" s="122">
        <v>1.0362090256013201</v>
      </c>
      <c r="AY20" s="129">
        <v>0.47209648591206999</v>
      </c>
      <c r="AZ20" s="122"/>
      <c r="BA20" s="130">
        <v>-2.9777400721422498</v>
      </c>
      <c r="BB20" s="131">
        <v>-0.877948254142357</v>
      </c>
      <c r="BC20" s="132">
        <v>-1.8911872249122601</v>
      </c>
      <c r="BD20" s="122"/>
      <c r="BE20" s="133">
        <v>-0.41635841994256201</v>
      </c>
    </row>
    <row r="21" spans="1:57" x14ac:dyDescent="0.25">
      <c r="A21" s="21" t="s">
        <v>30</v>
      </c>
      <c r="B21" s="3" t="str">
        <f t="shared" si="0"/>
        <v>Virginia Beach, VA</v>
      </c>
      <c r="C21" s="3"/>
      <c r="D21" s="24" t="s">
        <v>16</v>
      </c>
      <c r="E21" s="27" t="s">
        <v>17</v>
      </c>
      <c r="F21" s="3"/>
      <c r="G21" s="128">
        <v>83.663639952625303</v>
      </c>
      <c r="H21" s="122">
        <v>44.129490722463402</v>
      </c>
      <c r="I21" s="122">
        <v>53.478089222266</v>
      </c>
      <c r="J21" s="122">
        <v>59.763126727200898</v>
      </c>
      <c r="K21" s="122">
        <v>63.3399131464666</v>
      </c>
      <c r="L21" s="129">
        <v>60.874851954204502</v>
      </c>
      <c r="M21" s="122"/>
      <c r="N21" s="130">
        <v>72.104224240031499</v>
      </c>
      <c r="O21" s="131">
        <v>79.313067508882696</v>
      </c>
      <c r="P21" s="132">
        <v>75.708645874457105</v>
      </c>
      <c r="Q21" s="122"/>
      <c r="R21" s="133">
        <v>65.113078788562404</v>
      </c>
      <c r="S21" s="127"/>
      <c r="T21" s="128">
        <v>-1.6741520952133599</v>
      </c>
      <c r="U21" s="122">
        <v>-2.3433639452427601</v>
      </c>
      <c r="V21" s="122">
        <v>-2.1875386300040698</v>
      </c>
      <c r="W21" s="122">
        <v>-0.97402852625392999</v>
      </c>
      <c r="X21" s="122">
        <v>-2.1168000538357301</v>
      </c>
      <c r="Y21" s="129">
        <v>-1.81834055904465</v>
      </c>
      <c r="Z21" s="122"/>
      <c r="AA21" s="130">
        <v>-7.8216854179436996</v>
      </c>
      <c r="AB21" s="131">
        <v>-5.3570015618214697</v>
      </c>
      <c r="AC21" s="132">
        <v>-6.5469040842945301</v>
      </c>
      <c r="AD21" s="122"/>
      <c r="AE21" s="133">
        <v>-3.4414046786894499</v>
      </c>
      <c r="AF21" s="30"/>
      <c r="AG21" s="128">
        <v>66.608115575905799</v>
      </c>
      <c r="AH21" s="122">
        <v>59.2755625740228</v>
      </c>
      <c r="AI21" s="122">
        <v>63.442558231346197</v>
      </c>
      <c r="AJ21" s="122">
        <v>64.352546387682494</v>
      </c>
      <c r="AK21" s="122">
        <v>64.926964074220194</v>
      </c>
      <c r="AL21" s="129">
        <v>63.721240545107101</v>
      </c>
      <c r="AM21" s="122"/>
      <c r="AN21" s="130">
        <v>79.388077378602404</v>
      </c>
      <c r="AO21" s="131">
        <v>87.589814449269596</v>
      </c>
      <c r="AP21" s="132">
        <v>83.488945913936007</v>
      </c>
      <c r="AQ21" s="122"/>
      <c r="AR21" s="133">
        <v>69.369028954284403</v>
      </c>
      <c r="AS21" s="127"/>
      <c r="AT21" s="128">
        <v>-2.42540339848932</v>
      </c>
      <c r="AU21" s="122">
        <v>-0.234563028293966</v>
      </c>
      <c r="AV21" s="122">
        <v>0.88480358629556699</v>
      </c>
      <c r="AW21" s="122">
        <v>-0.23086179218518599</v>
      </c>
      <c r="AX21" s="122">
        <v>-3.08273679068013</v>
      </c>
      <c r="AY21" s="129">
        <v>-1.0719370531885799</v>
      </c>
      <c r="AZ21" s="122"/>
      <c r="BA21" s="130">
        <v>-1.1839286480487301</v>
      </c>
      <c r="BB21" s="131">
        <v>-0.83899611098888704</v>
      </c>
      <c r="BC21" s="132">
        <v>-1.0032908466413499</v>
      </c>
      <c r="BD21" s="122"/>
      <c r="BE21" s="133">
        <v>-1.0485241566360799</v>
      </c>
    </row>
    <row r="22" spans="1:57" x14ac:dyDescent="0.25">
      <c r="A22" s="34" t="s">
        <v>31</v>
      </c>
      <c r="B22" s="3" t="str">
        <f t="shared" si="0"/>
        <v>Norfolk/Portsmouth, VA</v>
      </c>
      <c r="C22" s="3"/>
      <c r="D22" s="24" t="s">
        <v>16</v>
      </c>
      <c r="E22" s="27" t="s">
        <v>17</v>
      </c>
      <c r="F22" s="3"/>
      <c r="G22" s="128">
        <v>67.2756016160196</v>
      </c>
      <c r="H22" s="122">
        <v>44.405410152819201</v>
      </c>
      <c r="I22" s="122">
        <v>55.173019497628601</v>
      </c>
      <c r="J22" s="122">
        <v>61.707359915685899</v>
      </c>
      <c r="K22" s="122">
        <v>60.969611803969698</v>
      </c>
      <c r="L22" s="129">
        <v>57.906200597224597</v>
      </c>
      <c r="M22" s="122"/>
      <c r="N22" s="130">
        <v>70.665729843667606</v>
      </c>
      <c r="O22" s="131">
        <v>76.866327068329497</v>
      </c>
      <c r="P22" s="132">
        <v>73.766028455998494</v>
      </c>
      <c r="Q22" s="122"/>
      <c r="R22" s="133">
        <v>62.437579985445701</v>
      </c>
      <c r="S22" s="127"/>
      <c r="T22" s="128">
        <v>-3.1775665237967101</v>
      </c>
      <c r="U22" s="122">
        <v>-8.8183280700406907</v>
      </c>
      <c r="V22" s="122">
        <v>-13.1032576146922</v>
      </c>
      <c r="W22" s="122">
        <v>-10.3983947346723</v>
      </c>
      <c r="X22" s="122">
        <v>-14.5434547184939</v>
      </c>
      <c r="Y22" s="129">
        <v>-10.052916221099499</v>
      </c>
      <c r="Z22" s="122"/>
      <c r="AA22" s="130">
        <v>-9.5910689435476808</v>
      </c>
      <c r="AB22" s="131">
        <v>-3.5867929323641001</v>
      </c>
      <c r="AC22" s="132">
        <v>-6.55920018436764</v>
      </c>
      <c r="AD22" s="122"/>
      <c r="AE22" s="133">
        <v>-8.9031844102639397</v>
      </c>
      <c r="AF22" s="30"/>
      <c r="AG22" s="128">
        <v>61.566836465835202</v>
      </c>
      <c r="AH22" s="122">
        <v>64.329000526962901</v>
      </c>
      <c r="AI22" s="122">
        <v>69.361496574740897</v>
      </c>
      <c r="AJ22" s="122">
        <v>66.432460916915502</v>
      </c>
      <c r="AK22" s="122">
        <v>63.507816616897898</v>
      </c>
      <c r="AL22" s="129">
        <v>65.039522220270499</v>
      </c>
      <c r="AM22" s="122"/>
      <c r="AN22" s="130">
        <v>77.287897417881595</v>
      </c>
      <c r="AO22" s="131">
        <v>83.036184788336499</v>
      </c>
      <c r="AP22" s="132">
        <v>80.162041103109004</v>
      </c>
      <c r="AQ22" s="122"/>
      <c r="AR22" s="133">
        <v>69.360241901081494</v>
      </c>
      <c r="AS22" s="127"/>
      <c r="AT22" s="128">
        <v>-4.6555752513850699</v>
      </c>
      <c r="AU22" s="122">
        <v>3.70660472571646E-2</v>
      </c>
      <c r="AV22" s="122">
        <v>-2.3604207979658001</v>
      </c>
      <c r="AW22" s="122">
        <v>-5.9135189004520798</v>
      </c>
      <c r="AX22" s="122">
        <v>-8.6347801887064008</v>
      </c>
      <c r="AY22" s="129">
        <v>-4.3632802082745199</v>
      </c>
      <c r="AZ22" s="122"/>
      <c r="BA22" s="130">
        <v>-1.6218008380204301</v>
      </c>
      <c r="BB22" s="131">
        <v>0.114798520485419</v>
      </c>
      <c r="BC22" s="132">
        <v>-0.72995829128456802</v>
      </c>
      <c r="BD22" s="122"/>
      <c r="BE22" s="133">
        <v>-3.1932926418533101</v>
      </c>
    </row>
    <row r="23" spans="1:57" x14ac:dyDescent="0.25">
      <c r="A23" s="35" t="s">
        <v>32</v>
      </c>
      <c r="B23" s="3" t="str">
        <f t="shared" si="0"/>
        <v>Newport News/Hampton, VA</v>
      </c>
      <c r="C23" s="3"/>
      <c r="D23" s="24" t="s">
        <v>16</v>
      </c>
      <c r="E23" s="27" t="s">
        <v>17</v>
      </c>
      <c r="F23" s="3"/>
      <c r="G23" s="128">
        <v>65.382951103418407</v>
      </c>
      <c r="H23" s="122">
        <v>45.723352084234797</v>
      </c>
      <c r="I23" s="122">
        <v>56.021924130967797</v>
      </c>
      <c r="J23" s="122">
        <v>60.507716717149798</v>
      </c>
      <c r="K23" s="122">
        <v>61.719313428530199</v>
      </c>
      <c r="L23" s="129">
        <v>57.871051492860197</v>
      </c>
      <c r="M23" s="122"/>
      <c r="N23" s="130">
        <v>71.426510889946599</v>
      </c>
      <c r="O23" s="131">
        <v>74.9170633203519</v>
      </c>
      <c r="P23" s="132">
        <v>73.171787105149207</v>
      </c>
      <c r="Q23" s="122"/>
      <c r="R23" s="133">
        <v>62.242690239228502</v>
      </c>
      <c r="S23" s="127"/>
      <c r="T23" s="128">
        <v>-0.39551746868819998</v>
      </c>
      <c r="U23" s="122">
        <v>-0.90653329165364105</v>
      </c>
      <c r="V23" s="122">
        <v>1.6753926701570601</v>
      </c>
      <c r="W23" s="122">
        <v>3.7082818294190298</v>
      </c>
      <c r="X23" s="122">
        <v>5.0061349693251502</v>
      </c>
      <c r="Y23" s="129">
        <v>1.8842051802945601</v>
      </c>
      <c r="Z23" s="122"/>
      <c r="AA23" s="130">
        <v>4.0404040404040401E-2</v>
      </c>
      <c r="AB23" s="131">
        <v>-1.25475285171102</v>
      </c>
      <c r="AC23" s="132">
        <v>-0.62683643486777596</v>
      </c>
      <c r="AD23" s="122"/>
      <c r="AE23" s="133">
        <v>1.0267558528428</v>
      </c>
      <c r="AF23" s="30"/>
      <c r="AG23" s="128">
        <v>59.256454637242101</v>
      </c>
      <c r="AH23" s="122">
        <v>60.3166017596999</v>
      </c>
      <c r="AI23" s="122">
        <v>65.527188807154104</v>
      </c>
      <c r="AJ23" s="122">
        <v>65.902206836867094</v>
      </c>
      <c r="AK23" s="122">
        <v>66.933506418577807</v>
      </c>
      <c r="AL23" s="129">
        <v>63.587191691908203</v>
      </c>
      <c r="AM23" s="122"/>
      <c r="AN23" s="130">
        <v>74.881003894418001</v>
      </c>
      <c r="AO23" s="131">
        <v>80.005048319630703</v>
      </c>
      <c r="AP23" s="132">
        <v>77.443026107024295</v>
      </c>
      <c r="AQ23" s="122"/>
      <c r="AR23" s="133">
        <v>67.546001524798498</v>
      </c>
      <c r="AS23" s="127"/>
      <c r="AT23" s="128">
        <v>-3.0417325708723599E-2</v>
      </c>
      <c r="AU23" s="122">
        <v>0.73471845829569404</v>
      </c>
      <c r="AV23" s="122">
        <v>2.08988764044943</v>
      </c>
      <c r="AW23" s="122">
        <v>0.81085553533013399</v>
      </c>
      <c r="AX23" s="122">
        <v>9.7066436583261403E-2</v>
      </c>
      <c r="AY23" s="129">
        <v>0.74729192376251097</v>
      </c>
      <c r="AZ23" s="122"/>
      <c r="BA23" s="130">
        <v>-1.95467422096317</v>
      </c>
      <c r="BB23" s="131">
        <v>-1.90989875768159</v>
      </c>
      <c r="BC23" s="132">
        <v>-1.9315509486517899</v>
      </c>
      <c r="BD23" s="122"/>
      <c r="BE23" s="133">
        <v>-0.14621330388759801</v>
      </c>
    </row>
    <row r="24" spans="1:57" x14ac:dyDescent="0.25">
      <c r="A24" s="36" t="s">
        <v>33</v>
      </c>
      <c r="B24" s="3" t="str">
        <f t="shared" si="0"/>
        <v>Chesapeake/Suffolk, VA</v>
      </c>
      <c r="C24" s="3"/>
      <c r="D24" s="25" t="s">
        <v>16</v>
      </c>
      <c r="E24" s="28" t="s">
        <v>17</v>
      </c>
      <c r="F24" s="3"/>
      <c r="G24" s="134">
        <v>68.104050279329599</v>
      </c>
      <c r="H24" s="135">
        <v>49.755586592178702</v>
      </c>
      <c r="I24" s="135">
        <v>63.652234636871498</v>
      </c>
      <c r="J24" s="135">
        <v>69.954608938547395</v>
      </c>
      <c r="K24" s="135">
        <v>68.592877094971996</v>
      </c>
      <c r="L24" s="136">
        <v>64.011871508379798</v>
      </c>
      <c r="M24" s="122"/>
      <c r="N24" s="137">
        <v>71.927374301675897</v>
      </c>
      <c r="O24" s="138">
        <v>78.107541899441301</v>
      </c>
      <c r="P24" s="139">
        <v>75.017458100558599</v>
      </c>
      <c r="Q24" s="122"/>
      <c r="R24" s="140">
        <v>67.156324820430896</v>
      </c>
      <c r="S24" s="127"/>
      <c r="T24" s="134">
        <v>-0.26501485947791698</v>
      </c>
      <c r="U24" s="135">
        <v>-5.75570994812582</v>
      </c>
      <c r="V24" s="135">
        <v>-4.5383196619365398</v>
      </c>
      <c r="W24" s="135">
        <v>-2.2070090863957699</v>
      </c>
      <c r="X24" s="135">
        <v>-2.7092360054966398</v>
      </c>
      <c r="Y24" s="136">
        <v>-2.95171143375787</v>
      </c>
      <c r="Z24" s="122"/>
      <c r="AA24" s="137">
        <v>-5.8183980673687001</v>
      </c>
      <c r="AB24" s="138">
        <v>-1.37954026103613</v>
      </c>
      <c r="AC24" s="139">
        <v>-3.5586068514146998</v>
      </c>
      <c r="AD24" s="122"/>
      <c r="AE24" s="140">
        <v>-3.1462359149210499</v>
      </c>
      <c r="AF24" s="31"/>
      <c r="AG24" s="134">
        <v>65.332576815642398</v>
      </c>
      <c r="AH24" s="135">
        <v>70.020076815642398</v>
      </c>
      <c r="AI24" s="135">
        <v>76.056215083798804</v>
      </c>
      <c r="AJ24" s="135">
        <v>76.095495810055795</v>
      </c>
      <c r="AK24" s="135">
        <v>72.293994413407802</v>
      </c>
      <c r="AL24" s="136">
        <v>71.959671787709397</v>
      </c>
      <c r="AM24" s="122"/>
      <c r="AN24" s="137">
        <v>78.552723463687101</v>
      </c>
      <c r="AO24" s="138">
        <v>82.786312849162002</v>
      </c>
      <c r="AP24" s="139">
        <v>80.669518156424502</v>
      </c>
      <c r="AQ24" s="122"/>
      <c r="AR24" s="140">
        <v>74.448199321627996</v>
      </c>
      <c r="AS24" s="75"/>
      <c r="AT24" s="134">
        <v>0.39431998560716902</v>
      </c>
      <c r="AU24" s="135">
        <v>0.51644245599967697</v>
      </c>
      <c r="AV24" s="135">
        <v>0.815530428805463</v>
      </c>
      <c r="AW24" s="135">
        <v>-0.34927181054776701</v>
      </c>
      <c r="AX24" s="135">
        <v>-0.66460807218832896</v>
      </c>
      <c r="AY24" s="136">
        <v>0.13392321962248899</v>
      </c>
      <c r="AZ24" s="122"/>
      <c r="BA24" s="137">
        <v>0.31622961875051497</v>
      </c>
      <c r="BB24" s="138">
        <v>-0.177009239420547</v>
      </c>
      <c r="BC24" s="139">
        <v>6.2531484145605304E-2</v>
      </c>
      <c r="BD24" s="122"/>
      <c r="BE24" s="140">
        <v>0.111810152296346</v>
      </c>
    </row>
    <row r="25" spans="1:57" ht="13" x14ac:dyDescent="0.3">
      <c r="A25" s="35" t="s">
        <v>111</v>
      </c>
      <c r="B25" s="3" t="s">
        <v>111</v>
      </c>
      <c r="C25" s="9"/>
      <c r="D25" s="23" t="s">
        <v>16</v>
      </c>
      <c r="E25" s="26" t="s">
        <v>17</v>
      </c>
      <c r="F25" s="3"/>
      <c r="G25" s="119">
        <v>39.508567733591903</v>
      </c>
      <c r="H25" s="120">
        <v>27.0611057225994</v>
      </c>
      <c r="I25" s="120">
        <v>47.203362431296398</v>
      </c>
      <c r="J25" s="120">
        <v>66.084707403815003</v>
      </c>
      <c r="K25" s="120">
        <v>71.322340769479396</v>
      </c>
      <c r="L25" s="121">
        <v>50.2360168121564</v>
      </c>
      <c r="M25" s="122"/>
      <c r="N25" s="123">
        <v>67.410281280310301</v>
      </c>
      <c r="O25" s="124">
        <v>67.442612350468806</v>
      </c>
      <c r="P25" s="125">
        <v>67.426446815389497</v>
      </c>
      <c r="Q25" s="122"/>
      <c r="R25" s="126">
        <v>55.147568241651598</v>
      </c>
      <c r="S25" s="127"/>
      <c r="T25" s="119">
        <v>-17.825473782737401</v>
      </c>
      <c r="U25" s="120">
        <v>11.102728981810699</v>
      </c>
      <c r="V25" s="120">
        <v>-2.0251985042507901</v>
      </c>
      <c r="W25" s="120">
        <v>20.6781752651729</v>
      </c>
      <c r="X25" s="120">
        <v>30.242688177579002</v>
      </c>
      <c r="Y25" s="121">
        <v>9.1437270026018798</v>
      </c>
      <c r="Z25" s="122"/>
      <c r="AA25" s="123">
        <v>9.5325580195271193</v>
      </c>
      <c r="AB25" s="124">
        <v>-3.3720733533015199</v>
      </c>
      <c r="AC25" s="125">
        <v>2.6748182744650402</v>
      </c>
      <c r="AD25" s="122"/>
      <c r="AE25" s="126">
        <v>6.7932990323360603</v>
      </c>
      <c r="AF25" s="29"/>
      <c r="AG25" s="119">
        <v>42.248625929518198</v>
      </c>
      <c r="AH25" s="120">
        <v>43.840931134820501</v>
      </c>
      <c r="AI25" s="120">
        <v>55.294212738441601</v>
      </c>
      <c r="AJ25" s="120">
        <v>57.541222114451898</v>
      </c>
      <c r="AK25" s="120">
        <v>55.892337536372402</v>
      </c>
      <c r="AL25" s="121">
        <v>50.963465890720897</v>
      </c>
      <c r="AM25" s="122"/>
      <c r="AN25" s="123">
        <v>65.551244746200993</v>
      </c>
      <c r="AO25" s="124">
        <v>75.557710960232697</v>
      </c>
      <c r="AP25" s="125">
        <v>70.554477853216895</v>
      </c>
      <c r="AQ25" s="122"/>
      <c r="AR25" s="126">
        <v>56.560897880005498</v>
      </c>
      <c r="AS25" s="127"/>
      <c r="AT25" s="119">
        <v>-4.3312748953673701</v>
      </c>
      <c r="AU25" s="120">
        <v>-4.4312404322520402</v>
      </c>
      <c r="AV25" s="120">
        <v>-4.4206880010650602</v>
      </c>
      <c r="AW25" s="120">
        <v>2.14761434671103</v>
      </c>
      <c r="AX25" s="120">
        <v>12.5177509644276</v>
      </c>
      <c r="AY25" s="121">
        <v>0.36429359845236298</v>
      </c>
      <c r="AZ25" s="122"/>
      <c r="BA25" s="123">
        <v>14.199578303480701</v>
      </c>
      <c r="BB25" s="124">
        <v>9.3937496209828097</v>
      </c>
      <c r="BC25" s="125">
        <v>11.574956589223</v>
      </c>
      <c r="BD25" s="122"/>
      <c r="BE25" s="126">
        <v>4.0918261180135804</v>
      </c>
    </row>
    <row r="26" spans="1:57" x14ac:dyDescent="0.25">
      <c r="A26" s="35" t="s">
        <v>43</v>
      </c>
      <c r="B26" s="3" t="str">
        <f t="shared" si="0"/>
        <v>Richmond North/Glen Allen, VA</v>
      </c>
      <c r="C26" s="10"/>
      <c r="D26" s="24" t="s">
        <v>16</v>
      </c>
      <c r="E26" s="27" t="s">
        <v>17</v>
      </c>
      <c r="F26" s="3"/>
      <c r="G26" s="128">
        <v>47.943181818181799</v>
      </c>
      <c r="H26" s="122">
        <v>37.988636363636303</v>
      </c>
      <c r="I26" s="122">
        <v>52.715909090909001</v>
      </c>
      <c r="J26" s="122">
        <v>57.375</v>
      </c>
      <c r="K26" s="122">
        <v>52.977272727272698</v>
      </c>
      <c r="L26" s="129">
        <v>49.8</v>
      </c>
      <c r="M26" s="122"/>
      <c r="N26" s="130">
        <v>62.227272727272698</v>
      </c>
      <c r="O26" s="131">
        <v>65.363636363636303</v>
      </c>
      <c r="P26" s="132">
        <v>63.795454545454497</v>
      </c>
      <c r="Q26" s="122"/>
      <c r="R26" s="133">
        <v>53.798701298701197</v>
      </c>
      <c r="S26" s="127"/>
      <c r="T26" s="128">
        <v>-7.9234070616883097</v>
      </c>
      <c r="U26" s="122">
        <v>-3.1255995042302001</v>
      </c>
      <c r="V26" s="122">
        <v>-5.4081998293677103</v>
      </c>
      <c r="W26" s="122">
        <v>-5.8988753335874904</v>
      </c>
      <c r="X26" s="122">
        <v>-7.7854633733654497</v>
      </c>
      <c r="Y26" s="129">
        <v>-6.1916104737717799</v>
      </c>
      <c r="Z26" s="122"/>
      <c r="AA26" s="130">
        <v>0.24404690983983199</v>
      </c>
      <c r="AB26" s="131">
        <v>-2.2102717313984899</v>
      </c>
      <c r="AC26" s="132">
        <v>-1.0284726092515399</v>
      </c>
      <c r="AD26" s="122"/>
      <c r="AE26" s="133">
        <v>-4.5037376416686703</v>
      </c>
      <c r="AF26" s="30"/>
      <c r="AG26" s="128">
        <v>48.221590909090899</v>
      </c>
      <c r="AH26" s="122">
        <v>53.559659090909001</v>
      </c>
      <c r="AI26" s="122">
        <v>61.707386363636303</v>
      </c>
      <c r="AJ26" s="122">
        <v>62.247159090909001</v>
      </c>
      <c r="AK26" s="122">
        <v>56.065340909090899</v>
      </c>
      <c r="AL26" s="129">
        <v>56.360227272727201</v>
      </c>
      <c r="AM26" s="122"/>
      <c r="AN26" s="130">
        <v>64.434659090908994</v>
      </c>
      <c r="AO26" s="131">
        <v>69.173295454545396</v>
      </c>
      <c r="AP26" s="132">
        <v>66.803977272727195</v>
      </c>
      <c r="AQ26" s="122"/>
      <c r="AR26" s="133">
        <v>59.3441558441558</v>
      </c>
      <c r="AS26" s="127"/>
      <c r="AT26" s="128">
        <v>-9.7997569037842904</v>
      </c>
      <c r="AU26" s="122">
        <v>-4.4075492779791903</v>
      </c>
      <c r="AV26" s="122">
        <v>-3.5680239254003001</v>
      </c>
      <c r="AW26" s="122">
        <v>-2.8568345679623</v>
      </c>
      <c r="AX26" s="122">
        <v>-6.2235238760073504</v>
      </c>
      <c r="AY26" s="129">
        <v>-5.2273153683926203</v>
      </c>
      <c r="AZ26" s="122"/>
      <c r="BA26" s="130">
        <v>-3.47842318725887</v>
      </c>
      <c r="BB26" s="131">
        <v>-2.20719124368894</v>
      </c>
      <c r="BC26" s="132">
        <v>-2.8244180215903998</v>
      </c>
      <c r="BD26" s="122"/>
      <c r="BE26" s="133">
        <v>-4.4675397571229896</v>
      </c>
    </row>
    <row r="27" spans="1:57" x14ac:dyDescent="0.25">
      <c r="A27" s="21" t="s">
        <v>44</v>
      </c>
      <c r="B27" s="3" t="str">
        <f t="shared" si="0"/>
        <v>Richmond West/Midlothian, VA</v>
      </c>
      <c r="C27" s="3"/>
      <c r="D27" s="24" t="s">
        <v>16</v>
      </c>
      <c r="E27" s="27" t="s">
        <v>17</v>
      </c>
      <c r="F27" s="3"/>
      <c r="G27" s="128">
        <v>43.418332184700198</v>
      </c>
      <c r="H27" s="122">
        <v>41.0406616126809</v>
      </c>
      <c r="I27" s="122">
        <v>55.134390075809698</v>
      </c>
      <c r="J27" s="122">
        <v>57.856650585802797</v>
      </c>
      <c r="K27" s="122">
        <v>62.818745692625697</v>
      </c>
      <c r="L27" s="129">
        <v>52.053756030323903</v>
      </c>
      <c r="M27" s="122"/>
      <c r="N27" s="130">
        <v>75.809786354238398</v>
      </c>
      <c r="O27" s="131">
        <v>74.879393521709105</v>
      </c>
      <c r="P27" s="132">
        <v>75.344589937973794</v>
      </c>
      <c r="Q27" s="122"/>
      <c r="R27" s="133">
        <v>58.7082800039381</v>
      </c>
      <c r="S27" s="127"/>
      <c r="T27" s="128">
        <v>-13.7581073043626</v>
      </c>
      <c r="U27" s="122">
        <v>-3.0008812740222899</v>
      </c>
      <c r="V27" s="122">
        <v>-4.2002808748661504</v>
      </c>
      <c r="W27" s="122">
        <v>-8.4646553743434794</v>
      </c>
      <c r="X27" s="122">
        <v>2.86525268696484</v>
      </c>
      <c r="Y27" s="129">
        <v>-5.1784594925003997</v>
      </c>
      <c r="Z27" s="122"/>
      <c r="AA27" s="130">
        <v>14.623764560631599</v>
      </c>
      <c r="AB27" s="131">
        <v>13.6317327121698</v>
      </c>
      <c r="AC27" s="132">
        <v>14.1286554296808</v>
      </c>
      <c r="AD27" s="122"/>
      <c r="AE27" s="133">
        <v>1.0923813792471599</v>
      </c>
      <c r="AF27" s="30"/>
      <c r="AG27" s="128">
        <v>49.965541006202599</v>
      </c>
      <c r="AH27" s="122">
        <v>57.339765678842099</v>
      </c>
      <c r="AI27" s="122">
        <v>62.508614748449297</v>
      </c>
      <c r="AJ27" s="122">
        <v>62.439696760854503</v>
      </c>
      <c r="AK27" s="122">
        <v>61.190558235699498</v>
      </c>
      <c r="AL27" s="129">
        <v>58.688835286009599</v>
      </c>
      <c r="AM27" s="122"/>
      <c r="AN27" s="130">
        <v>69.796691936595394</v>
      </c>
      <c r="AO27" s="131">
        <v>75.043073742246705</v>
      </c>
      <c r="AP27" s="132">
        <v>72.419882839421007</v>
      </c>
      <c r="AQ27" s="122"/>
      <c r="AR27" s="133">
        <v>62.611991729841399</v>
      </c>
      <c r="AS27" s="127"/>
      <c r="AT27" s="128">
        <v>-7.2045668152496898</v>
      </c>
      <c r="AU27" s="122">
        <v>-1.56263402773875</v>
      </c>
      <c r="AV27" s="122">
        <v>-2.6711501903339001</v>
      </c>
      <c r="AW27" s="122">
        <v>-4.8850318547717402</v>
      </c>
      <c r="AX27" s="122">
        <v>0.81103188952058003</v>
      </c>
      <c r="AY27" s="129">
        <v>-3.0461577775339701</v>
      </c>
      <c r="AZ27" s="122"/>
      <c r="BA27" s="130">
        <v>3.6540297611710701</v>
      </c>
      <c r="BB27" s="131">
        <v>3.1031215693547298</v>
      </c>
      <c r="BC27" s="132">
        <v>3.3678652562181099</v>
      </c>
      <c r="BD27" s="122"/>
      <c r="BE27" s="133">
        <v>-1.01641787934643</v>
      </c>
    </row>
    <row r="28" spans="1:57" x14ac:dyDescent="0.25">
      <c r="A28" s="21" t="s">
        <v>45</v>
      </c>
      <c r="B28" s="3" t="str">
        <f t="shared" si="0"/>
        <v>Petersburg/Chester, VA</v>
      </c>
      <c r="C28" s="3"/>
      <c r="D28" s="24" t="s">
        <v>16</v>
      </c>
      <c r="E28" s="27" t="s">
        <v>17</v>
      </c>
      <c r="F28" s="3"/>
      <c r="G28" s="128">
        <v>58.5846867749419</v>
      </c>
      <c r="H28" s="122">
        <v>54.853054911059502</v>
      </c>
      <c r="I28" s="122">
        <v>66.840680587780298</v>
      </c>
      <c r="J28" s="122">
        <v>69.392884764114399</v>
      </c>
      <c r="K28" s="122">
        <v>68.464810518174701</v>
      </c>
      <c r="L28" s="129">
        <v>63.627223511214197</v>
      </c>
      <c r="M28" s="122"/>
      <c r="N28" s="130">
        <v>69.470224284609401</v>
      </c>
      <c r="O28" s="131">
        <v>69.779582366589295</v>
      </c>
      <c r="P28" s="132">
        <v>69.624903325599306</v>
      </c>
      <c r="Q28" s="122"/>
      <c r="R28" s="133">
        <v>65.3408463153242</v>
      </c>
      <c r="S28" s="127"/>
      <c r="T28" s="128">
        <v>-0.32847445361014699</v>
      </c>
      <c r="U28" s="122">
        <v>0.28478359693711802</v>
      </c>
      <c r="V28" s="122">
        <v>1.2894869188998199</v>
      </c>
      <c r="W28" s="122">
        <v>1.5359927303857499</v>
      </c>
      <c r="X28" s="122">
        <v>4.8361193316660698</v>
      </c>
      <c r="Y28" s="129">
        <v>1.60378248290331</v>
      </c>
      <c r="Z28" s="122"/>
      <c r="AA28" s="130">
        <v>2.90655376879592</v>
      </c>
      <c r="AB28" s="131">
        <v>-1.1909111825962999</v>
      </c>
      <c r="AC28" s="132">
        <v>0.81165584572221405</v>
      </c>
      <c r="AD28" s="122"/>
      <c r="AE28" s="133">
        <v>1.3613069754418301</v>
      </c>
      <c r="AF28" s="30"/>
      <c r="AG28" s="128">
        <v>62.398491879350303</v>
      </c>
      <c r="AH28" s="122">
        <v>67.140371229698303</v>
      </c>
      <c r="AI28" s="122">
        <v>71.075019334880096</v>
      </c>
      <c r="AJ28" s="122">
        <v>71.717904098994495</v>
      </c>
      <c r="AK28" s="122">
        <v>69.595901005413694</v>
      </c>
      <c r="AL28" s="129">
        <v>68.385537509667401</v>
      </c>
      <c r="AM28" s="122"/>
      <c r="AN28" s="130">
        <v>72.534802784222705</v>
      </c>
      <c r="AO28" s="131">
        <v>74.105761794276802</v>
      </c>
      <c r="AP28" s="132">
        <v>73.320282289249803</v>
      </c>
      <c r="AQ28" s="122"/>
      <c r="AR28" s="133">
        <v>69.795464589548104</v>
      </c>
      <c r="AS28" s="127"/>
      <c r="AT28" s="128">
        <v>0.79020653350612602</v>
      </c>
      <c r="AU28" s="122">
        <v>-0.83738864491079301</v>
      </c>
      <c r="AV28" s="122">
        <v>-1.1692876227529501</v>
      </c>
      <c r="AW28" s="122">
        <v>-0.29508266554024398</v>
      </c>
      <c r="AX28" s="122">
        <v>2.3874919440248799</v>
      </c>
      <c r="AY28" s="129">
        <v>0.1440772469637</v>
      </c>
      <c r="AZ28" s="122"/>
      <c r="BA28" s="130">
        <v>2.9387585671186001</v>
      </c>
      <c r="BB28" s="131">
        <v>1.39927517861322</v>
      </c>
      <c r="BC28" s="132">
        <v>2.1549725344238002</v>
      </c>
      <c r="BD28" s="122"/>
      <c r="BE28" s="133">
        <v>0.73926998801753796</v>
      </c>
    </row>
    <row r="29" spans="1:57" x14ac:dyDescent="0.25">
      <c r="A29" s="77" t="s">
        <v>97</v>
      </c>
      <c r="B29" s="37" t="s">
        <v>70</v>
      </c>
      <c r="C29" s="3"/>
      <c r="D29" s="24" t="s">
        <v>16</v>
      </c>
      <c r="E29" s="27" t="s">
        <v>17</v>
      </c>
      <c r="F29" s="3"/>
      <c r="G29" s="128">
        <v>54.485100344617798</v>
      </c>
      <c r="H29" s="122">
        <v>34.963511048043699</v>
      </c>
      <c r="I29" s="122">
        <v>52.711331846746397</v>
      </c>
      <c r="J29" s="122">
        <v>59.664504358402503</v>
      </c>
      <c r="K29" s="122">
        <v>62.142712345428698</v>
      </c>
      <c r="L29" s="129">
        <v>52.793431988647797</v>
      </c>
      <c r="M29" s="122"/>
      <c r="N29" s="130">
        <v>68.898236367322099</v>
      </c>
      <c r="O29" s="131">
        <v>69.014798297182196</v>
      </c>
      <c r="P29" s="132">
        <v>68.956517332252105</v>
      </c>
      <c r="Q29" s="122"/>
      <c r="R29" s="133">
        <v>57.411456372534801</v>
      </c>
      <c r="S29" s="127"/>
      <c r="T29" s="128">
        <v>-1.1330299970737401</v>
      </c>
      <c r="U29" s="122">
        <v>-3.8100190249610399</v>
      </c>
      <c r="V29" s="122">
        <v>1.81648011504931</v>
      </c>
      <c r="W29" s="122">
        <v>4.0348911278579296</v>
      </c>
      <c r="X29" s="122">
        <v>2.3438309687582399</v>
      </c>
      <c r="Y29" s="129">
        <v>1.0211730717607199</v>
      </c>
      <c r="Z29" s="122"/>
      <c r="AA29" s="130">
        <v>-1.5146078686328199</v>
      </c>
      <c r="AB29" s="131">
        <v>-5.6976659012463999</v>
      </c>
      <c r="AC29" s="132">
        <v>-3.6532852013638601</v>
      </c>
      <c r="AD29" s="122"/>
      <c r="AE29" s="133">
        <v>-0.63324098899623504</v>
      </c>
      <c r="AF29" s="30"/>
      <c r="AG29" s="128">
        <v>48.601256841678399</v>
      </c>
      <c r="AH29" s="122">
        <v>51.078197851206099</v>
      </c>
      <c r="AI29" s="122">
        <v>57.686752483275797</v>
      </c>
      <c r="AJ29" s="122">
        <v>60.542519764848898</v>
      </c>
      <c r="AK29" s="122">
        <v>60.400618285019199</v>
      </c>
      <c r="AL29" s="129">
        <v>55.661869045205698</v>
      </c>
      <c r="AM29" s="122"/>
      <c r="AN29" s="130">
        <v>68.096239610784494</v>
      </c>
      <c r="AO29" s="131">
        <v>71.306760591931805</v>
      </c>
      <c r="AP29" s="132">
        <v>69.701500101358107</v>
      </c>
      <c r="AQ29" s="122"/>
      <c r="AR29" s="133">
        <v>59.6731922041064</v>
      </c>
      <c r="AS29" s="127"/>
      <c r="AT29" s="128">
        <v>-0.40088497900971398</v>
      </c>
      <c r="AU29" s="122">
        <v>0.32486093048730502</v>
      </c>
      <c r="AV29" s="122">
        <v>7.0720527289118207E-2</v>
      </c>
      <c r="AW29" s="122">
        <v>1.6945180692041399</v>
      </c>
      <c r="AX29" s="122">
        <v>0.86988993580526996</v>
      </c>
      <c r="AY29" s="129">
        <v>0.55765440216427797</v>
      </c>
      <c r="AZ29" s="122"/>
      <c r="BA29" s="130">
        <v>-0.50569999294744195</v>
      </c>
      <c r="BB29" s="131">
        <v>-1.2979999139809799</v>
      </c>
      <c r="BC29" s="132">
        <v>-0.91255612986232404</v>
      </c>
      <c r="BD29" s="122"/>
      <c r="BE29" s="133">
        <v>6.49740937846882E-2</v>
      </c>
    </row>
    <row r="30" spans="1:57" x14ac:dyDescent="0.25">
      <c r="A30" s="21" t="s">
        <v>47</v>
      </c>
      <c r="B30" s="3" t="str">
        <f t="shared" si="0"/>
        <v>Roanoke, VA</v>
      </c>
      <c r="C30" s="3"/>
      <c r="D30" s="24" t="s">
        <v>16</v>
      </c>
      <c r="E30" s="27" t="s">
        <v>17</v>
      </c>
      <c r="F30" s="3"/>
      <c r="G30" s="128">
        <v>54.631140112379903</v>
      </c>
      <c r="H30" s="122">
        <v>41.018669566793498</v>
      </c>
      <c r="I30" s="122">
        <v>59.833242704368303</v>
      </c>
      <c r="J30" s="122">
        <v>66.032263911546096</v>
      </c>
      <c r="K30" s="122">
        <v>67.391698386804407</v>
      </c>
      <c r="L30" s="129">
        <v>57.781402936378399</v>
      </c>
      <c r="M30" s="122"/>
      <c r="N30" s="130">
        <v>82.381729200652501</v>
      </c>
      <c r="O30" s="131">
        <v>76.164582200471202</v>
      </c>
      <c r="P30" s="132">
        <v>79.273155700561801</v>
      </c>
      <c r="Q30" s="122"/>
      <c r="R30" s="133">
        <v>63.921903726145104</v>
      </c>
      <c r="S30" s="127"/>
      <c r="T30" s="128">
        <v>11.5535689435112</v>
      </c>
      <c r="U30" s="122">
        <v>19.269981450138499</v>
      </c>
      <c r="V30" s="122">
        <v>13.922958232525399</v>
      </c>
      <c r="W30" s="122">
        <v>20.246079351752101</v>
      </c>
      <c r="X30" s="122">
        <v>21.892691187185999</v>
      </c>
      <c r="Y30" s="129">
        <v>17.4002361516884</v>
      </c>
      <c r="Z30" s="122"/>
      <c r="AA30" s="130">
        <v>18.599894115602101</v>
      </c>
      <c r="AB30" s="131">
        <v>2.1597344587833001</v>
      </c>
      <c r="AC30" s="132">
        <v>10.089146683642101</v>
      </c>
      <c r="AD30" s="122"/>
      <c r="AE30" s="133">
        <v>14.701168093427</v>
      </c>
      <c r="AF30" s="30"/>
      <c r="AG30" s="128">
        <v>51.653978611564199</v>
      </c>
      <c r="AH30" s="122">
        <v>59.384629327532998</v>
      </c>
      <c r="AI30" s="122">
        <v>67.640928040601693</v>
      </c>
      <c r="AJ30" s="122">
        <v>69.748051477252105</v>
      </c>
      <c r="AK30" s="122">
        <v>68.311582381729195</v>
      </c>
      <c r="AL30" s="129">
        <v>63.347833967736001</v>
      </c>
      <c r="AM30" s="122"/>
      <c r="AN30" s="130">
        <v>76.477252129780595</v>
      </c>
      <c r="AO30" s="131">
        <v>80.261011419249499</v>
      </c>
      <c r="AP30" s="132">
        <v>78.369131774515097</v>
      </c>
      <c r="AQ30" s="122"/>
      <c r="AR30" s="133">
        <v>67.639633341101501</v>
      </c>
      <c r="AS30" s="127"/>
      <c r="AT30" s="128">
        <v>4.9853848761072204</v>
      </c>
      <c r="AU30" s="122">
        <v>7.8271892083113999</v>
      </c>
      <c r="AV30" s="122">
        <v>10.1323381997383</v>
      </c>
      <c r="AW30" s="122">
        <v>12.8860414404084</v>
      </c>
      <c r="AX30" s="122">
        <v>13.8105176590306</v>
      </c>
      <c r="AY30" s="129">
        <v>10.166619195122699</v>
      </c>
      <c r="AZ30" s="122"/>
      <c r="BA30" s="130">
        <v>12.3342087671833</v>
      </c>
      <c r="BB30" s="131">
        <v>12.151820837519301</v>
      </c>
      <c r="BC30" s="132">
        <v>12.2407392756158</v>
      </c>
      <c r="BD30" s="122"/>
      <c r="BE30" s="133">
        <v>10.8332792139011</v>
      </c>
    </row>
    <row r="31" spans="1:57" x14ac:dyDescent="0.25">
      <c r="A31" s="21" t="s">
        <v>48</v>
      </c>
      <c r="B31" s="3" t="str">
        <f t="shared" si="0"/>
        <v>Charlottesville, VA</v>
      </c>
      <c r="C31" s="3"/>
      <c r="D31" s="24" t="s">
        <v>16</v>
      </c>
      <c r="E31" s="27" t="s">
        <v>17</v>
      </c>
      <c r="F31" s="3"/>
      <c r="G31" s="128">
        <v>63.531047265986999</v>
      </c>
      <c r="H31" s="122">
        <v>35.333642261353098</v>
      </c>
      <c r="I31" s="122">
        <v>52.571825764596802</v>
      </c>
      <c r="J31" s="122">
        <v>59.453197405004602</v>
      </c>
      <c r="K31" s="122">
        <v>65.013901760889695</v>
      </c>
      <c r="L31" s="129">
        <v>55.180722891566198</v>
      </c>
      <c r="M31" s="122"/>
      <c r="N31" s="130">
        <v>77.594995366079701</v>
      </c>
      <c r="O31" s="131">
        <v>77.455977757182495</v>
      </c>
      <c r="P31" s="132">
        <v>77.525486561631098</v>
      </c>
      <c r="Q31" s="122"/>
      <c r="R31" s="133">
        <v>61.564941083013302</v>
      </c>
      <c r="S31" s="127"/>
      <c r="T31" s="128">
        <v>-7.58522720915236</v>
      </c>
      <c r="U31" s="122">
        <v>8.8400068781052106</v>
      </c>
      <c r="V31" s="122">
        <v>8.7808583166363601</v>
      </c>
      <c r="W31" s="122">
        <v>2.7516940397149701</v>
      </c>
      <c r="X31" s="122">
        <v>-4.5391282292228601</v>
      </c>
      <c r="Y31" s="129">
        <v>0.14508023486613</v>
      </c>
      <c r="Z31" s="122"/>
      <c r="AA31" s="130">
        <v>2.12799483731526</v>
      </c>
      <c r="AB31" s="131">
        <v>0.75011048798239499</v>
      </c>
      <c r="AC31" s="132">
        <v>1.43499125981958</v>
      </c>
      <c r="AD31" s="122"/>
      <c r="AE31" s="133">
        <v>0.60537510127722105</v>
      </c>
      <c r="AF31" s="30"/>
      <c r="AG31" s="128">
        <v>57.043558850787697</v>
      </c>
      <c r="AH31" s="122">
        <v>57.651760889712598</v>
      </c>
      <c r="AI31" s="122">
        <v>66.160797034290994</v>
      </c>
      <c r="AJ31" s="122">
        <v>68.512511584800706</v>
      </c>
      <c r="AK31" s="122">
        <v>69.109128822984204</v>
      </c>
      <c r="AL31" s="129">
        <v>63.695551436515203</v>
      </c>
      <c r="AM31" s="122"/>
      <c r="AN31" s="130">
        <v>73.974745134383596</v>
      </c>
      <c r="AO31" s="131">
        <v>75.874652455977696</v>
      </c>
      <c r="AP31" s="132">
        <v>74.924698795180703</v>
      </c>
      <c r="AQ31" s="122"/>
      <c r="AR31" s="133">
        <v>66.903879253276799</v>
      </c>
      <c r="AS31" s="127"/>
      <c r="AT31" s="128">
        <v>-0.28904137874735197</v>
      </c>
      <c r="AU31" s="122">
        <v>3.9296679157501</v>
      </c>
      <c r="AV31" s="122">
        <v>6.0332849761919896</v>
      </c>
      <c r="AW31" s="122">
        <v>4.5759700852790601</v>
      </c>
      <c r="AX31" s="122">
        <v>1.6243383302326</v>
      </c>
      <c r="AY31" s="129">
        <v>3.2021133468263598</v>
      </c>
      <c r="AZ31" s="122"/>
      <c r="BA31" s="130">
        <v>0.70260680548656695</v>
      </c>
      <c r="BB31" s="131">
        <v>-2.3608759820389902</v>
      </c>
      <c r="BC31" s="132">
        <v>-0.872205241216641</v>
      </c>
      <c r="BD31" s="122"/>
      <c r="BE31" s="133">
        <v>1.86249979639622</v>
      </c>
    </row>
    <row r="32" spans="1:57" x14ac:dyDescent="0.25">
      <c r="A32" s="21" t="s">
        <v>49</v>
      </c>
      <c r="B32" t="s">
        <v>72</v>
      </c>
      <c r="C32" s="3"/>
      <c r="D32" s="24" t="s">
        <v>16</v>
      </c>
      <c r="E32" s="27" t="s">
        <v>17</v>
      </c>
      <c r="F32" s="3"/>
      <c r="G32" s="128">
        <v>57.376805121333902</v>
      </c>
      <c r="H32" s="122">
        <v>36.4299538484442</v>
      </c>
      <c r="I32" s="122">
        <v>53.252940300729399</v>
      </c>
      <c r="J32" s="122">
        <v>57.3172547268125</v>
      </c>
      <c r="K32" s="122">
        <v>59.803483698079397</v>
      </c>
      <c r="L32" s="129">
        <v>52.836087539079898</v>
      </c>
      <c r="M32" s="122"/>
      <c r="N32" s="130">
        <v>67.306833407771293</v>
      </c>
      <c r="O32" s="131">
        <v>68.974244454369497</v>
      </c>
      <c r="P32" s="132">
        <v>68.140538931070395</v>
      </c>
      <c r="Q32" s="122"/>
      <c r="R32" s="133">
        <v>57.208787936791502</v>
      </c>
      <c r="S32" s="127"/>
      <c r="T32" s="128">
        <v>-14.944502922862</v>
      </c>
      <c r="U32" s="122">
        <v>-10.400927377859199</v>
      </c>
      <c r="V32" s="122">
        <v>-13.441494286875001</v>
      </c>
      <c r="W32" s="122">
        <v>-13.297198742089799</v>
      </c>
      <c r="X32" s="122">
        <v>-12.3878963823135</v>
      </c>
      <c r="Y32" s="129">
        <v>-13.100406617401299</v>
      </c>
      <c r="Z32" s="122"/>
      <c r="AA32" s="130">
        <v>-7.1292484981631903</v>
      </c>
      <c r="AB32" s="131">
        <v>-2.3697892505784202</v>
      </c>
      <c r="AC32" s="132">
        <v>-4.7798669037877497</v>
      </c>
      <c r="AD32" s="122"/>
      <c r="AE32" s="133">
        <v>-10.4370717727908</v>
      </c>
      <c r="AF32" s="30"/>
      <c r="AG32" s="128">
        <v>47.361173142772003</v>
      </c>
      <c r="AH32" s="122">
        <v>51.939109721601902</v>
      </c>
      <c r="AI32" s="122">
        <v>59.870477891916003</v>
      </c>
      <c r="AJ32" s="122">
        <v>60.9423849933005</v>
      </c>
      <c r="AK32" s="122">
        <v>57.045556051808802</v>
      </c>
      <c r="AL32" s="129">
        <v>55.431740360279797</v>
      </c>
      <c r="AM32" s="122"/>
      <c r="AN32" s="130">
        <v>62.985707905314797</v>
      </c>
      <c r="AO32" s="131">
        <v>67.790680363257394</v>
      </c>
      <c r="AP32" s="132">
        <v>65.388194134286096</v>
      </c>
      <c r="AQ32" s="122"/>
      <c r="AR32" s="133">
        <v>58.276441438567304</v>
      </c>
      <c r="AS32" s="127"/>
      <c r="AT32" s="128">
        <v>-12.1780433902067</v>
      </c>
      <c r="AU32" s="122">
        <v>-9.8183161574556497</v>
      </c>
      <c r="AV32" s="122">
        <v>-8.99579327537562</v>
      </c>
      <c r="AW32" s="122">
        <v>-9.4147819200766207</v>
      </c>
      <c r="AX32" s="122">
        <v>-11.57955212854</v>
      </c>
      <c r="AY32" s="129">
        <v>-10.3347259336246</v>
      </c>
      <c r="AZ32" s="122"/>
      <c r="BA32" s="130">
        <v>-11.685683105556899</v>
      </c>
      <c r="BB32" s="131">
        <v>-7.5968052249207796</v>
      </c>
      <c r="BC32" s="132">
        <v>-9.6123606531208292</v>
      </c>
      <c r="BD32" s="122"/>
      <c r="BE32" s="133">
        <v>-10.1044097354859</v>
      </c>
    </row>
    <row r="33" spans="1:57" x14ac:dyDescent="0.25">
      <c r="A33" s="21" t="s">
        <v>50</v>
      </c>
      <c r="B33" s="3" t="str">
        <f t="shared" si="0"/>
        <v>Staunton &amp; Harrisonburg, VA</v>
      </c>
      <c r="C33" s="3"/>
      <c r="D33" s="24" t="s">
        <v>16</v>
      </c>
      <c r="E33" s="27" t="s">
        <v>17</v>
      </c>
      <c r="F33" s="3"/>
      <c r="G33" s="128">
        <v>52.505923090942197</v>
      </c>
      <c r="H33" s="122">
        <v>34.226353198469099</v>
      </c>
      <c r="I33" s="122">
        <v>50.519409513395203</v>
      </c>
      <c r="J33" s="122">
        <v>56.023327865864701</v>
      </c>
      <c r="K33" s="122">
        <v>59.1944596318571</v>
      </c>
      <c r="L33" s="129">
        <v>50.493894660105703</v>
      </c>
      <c r="M33" s="122"/>
      <c r="N33" s="130">
        <v>67.796610169491501</v>
      </c>
      <c r="O33" s="131">
        <v>67.231638418079001</v>
      </c>
      <c r="P33" s="132">
        <v>67.514124293785301</v>
      </c>
      <c r="Q33" s="122"/>
      <c r="R33" s="133">
        <v>55.356817412585499</v>
      </c>
      <c r="S33" s="127"/>
      <c r="T33" s="128">
        <v>-8.5603126696179004</v>
      </c>
      <c r="U33" s="122">
        <v>-7.7398699355098897</v>
      </c>
      <c r="V33" s="122">
        <v>-2.5287333128707399</v>
      </c>
      <c r="W33" s="122">
        <v>-4.7533353324869401</v>
      </c>
      <c r="X33" s="122">
        <v>0.95366280376635604</v>
      </c>
      <c r="Y33" s="129">
        <v>-4.2964145342694202</v>
      </c>
      <c r="Z33" s="122"/>
      <c r="AA33" s="130">
        <v>-5.6539110592461101</v>
      </c>
      <c r="AB33" s="131">
        <v>-11.4490266281259</v>
      </c>
      <c r="AC33" s="132">
        <v>-8.6311652058965098</v>
      </c>
      <c r="AD33" s="122"/>
      <c r="AE33" s="133">
        <v>-5.8528414556441497</v>
      </c>
      <c r="AF33" s="30"/>
      <c r="AG33" s="128">
        <v>49.325494485461597</v>
      </c>
      <c r="AH33" s="122">
        <v>53.491021784705097</v>
      </c>
      <c r="AI33" s="122">
        <v>60.0346336128326</v>
      </c>
      <c r="AJ33" s="122">
        <v>63.338497994896002</v>
      </c>
      <c r="AK33" s="122">
        <v>62.846336128326598</v>
      </c>
      <c r="AL33" s="129">
        <v>57.8074300922381</v>
      </c>
      <c r="AM33" s="122"/>
      <c r="AN33" s="130">
        <v>70.397375136711602</v>
      </c>
      <c r="AO33" s="131">
        <v>74.990885891359795</v>
      </c>
      <c r="AP33" s="132">
        <v>72.694130514035706</v>
      </c>
      <c r="AQ33" s="122"/>
      <c r="AR33" s="133">
        <v>62.0608838311502</v>
      </c>
      <c r="AS33" s="127"/>
      <c r="AT33" s="128">
        <v>-3.5920864500925198</v>
      </c>
      <c r="AU33" s="122">
        <v>1.03549954609755</v>
      </c>
      <c r="AV33" s="122">
        <v>2.8219571437930999</v>
      </c>
      <c r="AW33" s="122">
        <v>1.01830847704608</v>
      </c>
      <c r="AX33" s="122">
        <v>0.891866695124232</v>
      </c>
      <c r="AY33" s="129">
        <v>0.54028898995514396</v>
      </c>
      <c r="AZ33" s="122"/>
      <c r="BA33" s="130">
        <v>-1.1299893785466799</v>
      </c>
      <c r="BB33" s="131">
        <v>-1.62845850984417</v>
      </c>
      <c r="BC33" s="132">
        <v>-1.38772764350991</v>
      </c>
      <c r="BD33" s="122"/>
      <c r="BE33" s="133">
        <v>-0.11311704777676899</v>
      </c>
    </row>
    <row r="34" spans="1:57" x14ac:dyDescent="0.25">
      <c r="A34" s="21" t="s">
        <v>51</v>
      </c>
      <c r="B34" s="3" t="str">
        <f t="shared" si="0"/>
        <v>Blacksburg &amp; Wytheville, VA</v>
      </c>
      <c r="C34" s="3"/>
      <c r="D34" s="24" t="s">
        <v>16</v>
      </c>
      <c r="E34" s="27" t="s">
        <v>17</v>
      </c>
      <c r="F34" s="3"/>
      <c r="G34" s="128">
        <v>46.496937212863699</v>
      </c>
      <c r="H34" s="122">
        <v>31.202143950995399</v>
      </c>
      <c r="I34" s="122">
        <v>54.402756508422598</v>
      </c>
      <c r="J34" s="122">
        <v>58.652373660030598</v>
      </c>
      <c r="K34" s="122">
        <v>57.465543644716597</v>
      </c>
      <c r="L34" s="129">
        <v>49.643950995405802</v>
      </c>
      <c r="M34" s="122"/>
      <c r="N34" s="130">
        <v>74.559724349157705</v>
      </c>
      <c r="O34" s="131">
        <v>68.625574272587997</v>
      </c>
      <c r="P34" s="132">
        <v>71.592649310872801</v>
      </c>
      <c r="Q34" s="122"/>
      <c r="R34" s="133">
        <v>55.915007656967802</v>
      </c>
      <c r="S34" s="127"/>
      <c r="T34" s="128">
        <v>-7.16978315538943</v>
      </c>
      <c r="U34" s="122">
        <v>-8.6133420138659993</v>
      </c>
      <c r="V34" s="122">
        <v>11.402355385277801</v>
      </c>
      <c r="W34" s="122">
        <v>-1.2465806284774501</v>
      </c>
      <c r="X34" s="122">
        <v>-6.7805528102069497</v>
      </c>
      <c r="Y34" s="129">
        <v>-2.3156144651762598</v>
      </c>
      <c r="Z34" s="122"/>
      <c r="AA34" s="130">
        <v>7.2491949288391702</v>
      </c>
      <c r="AB34" s="131">
        <v>-11.1279663466357</v>
      </c>
      <c r="AC34" s="132">
        <v>-2.4214458064327502</v>
      </c>
      <c r="AD34" s="122"/>
      <c r="AE34" s="133">
        <v>-2.3543567110518602</v>
      </c>
      <c r="AF34" s="30"/>
      <c r="AG34" s="128">
        <v>44.276416539050501</v>
      </c>
      <c r="AH34" s="122">
        <v>49.4879402756508</v>
      </c>
      <c r="AI34" s="122">
        <v>57.881891271056602</v>
      </c>
      <c r="AJ34" s="122">
        <v>61.490237366003001</v>
      </c>
      <c r="AK34" s="122">
        <v>60.504402756508398</v>
      </c>
      <c r="AL34" s="129">
        <v>54.7281776416539</v>
      </c>
      <c r="AM34" s="122"/>
      <c r="AN34" s="130">
        <v>69.678407350689099</v>
      </c>
      <c r="AO34" s="131">
        <v>69.649693721286297</v>
      </c>
      <c r="AP34" s="132">
        <v>69.664050535987698</v>
      </c>
      <c r="AQ34" s="122"/>
      <c r="AR34" s="133">
        <v>58.995569897177802</v>
      </c>
      <c r="AS34" s="127"/>
      <c r="AT34" s="128">
        <v>-7.1550189230425101</v>
      </c>
      <c r="AU34" s="122">
        <v>-5.1221725256980299</v>
      </c>
      <c r="AV34" s="122">
        <v>0.42040949490034202</v>
      </c>
      <c r="AW34" s="122">
        <v>3.0980086225291501</v>
      </c>
      <c r="AX34" s="122">
        <v>0.58616822339021302</v>
      </c>
      <c r="AY34" s="129">
        <v>-1.31317113415757</v>
      </c>
      <c r="AZ34" s="122"/>
      <c r="BA34" s="130">
        <v>3.9474779442629999</v>
      </c>
      <c r="BB34" s="131">
        <v>3.3534442110796898</v>
      </c>
      <c r="BC34" s="132">
        <v>3.6496711679747702</v>
      </c>
      <c r="BD34" s="122"/>
      <c r="BE34" s="133">
        <v>0.30720543716668602</v>
      </c>
    </row>
    <row r="35" spans="1:57" x14ac:dyDescent="0.25">
      <c r="A35" s="21" t="s">
        <v>52</v>
      </c>
      <c r="B35" s="3" t="str">
        <f t="shared" si="0"/>
        <v>Lynchburg, VA</v>
      </c>
      <c r="C35" s="3"/>
      <c r="D35" s="24" t="s">
        <v>16</v>
      </c>
      <c r="E35" s="27" t="s">
        <v>17</v>
      </c>
      <c r="F35" s="3"/>
      <c r="G35" s="128">
        <v>46.393117140966197</v>
      </c>
      <c r="H35" s="122">
        <v>32.9913964262078</v>
      </c>
      <c r="I35" s="122">
        <v>53.838517538054198</v>
      </c>
      <c r="J35" s="122">
        <v>60.754467240238199</v>
      </c>
      <c r="K35" s="122">
        <v>69.854401058901303</v>
      </c>
      <c r="L35" s="129">
        <v>52.766379880873501</v>
      </c>
      <c r="M35" s="122"/>
      <c r="N35" s="130">
        <v>80.873593646591601</v>
      </c>
      <c r="O35" s="131">
        <v>83.587028457974796</v>
      </c>
      <c r="P35" s="132">
        <v>82.230311052283199</v>
      </c>
      <c r="Q35" s="122"/>
      <c r="R35" s="133">
        <v>61.184645929847697</v>
      </c>
      <c r="S35" s="127"/>
      <c r="T35" s="128">
        <v>-8.4354213396343702</v>
      </c>
      <c r="U35" s="122">
        <v>-1.57032891481883</v>
      </c>
      <c r="V35" s="122">
        <v>3.8579814152170502</v>
      </c>
      <c r="W35" s="122">
        <v>4.1263122304808402</v>
      </c>
      <c r="X35" s="122">
        <v>11.687083482832399</v>
      </c>
      <c r="Y35" s="129">
        <v>2.6922643280079499</v>
      </c>
      <c r="Z35" s="122"/>
      <c r="AA35" s="130">
        <v>3.7247718180201002</v>
      </c>
      <c r="AB35" s="131">
        <v>2.7862898965012799</v>
      </c>
      <c r="AC35" s="132">
        <v>3.24565714552255</v>
      </c>
      <c r="AD35" s="122"/>
      <c r="AE35" s="133">
        <v>2.9040593117244402</v>
      </c>
      <c r="AF35" s="30"/>
      <c r="AG35" s="128">
        <v>43.558888980466399</v>
      </c>
      <c r="AH35" s="122">
        <v>51.207450754141497</v>
      </c>
      <c r="AI35" s="122">
        <v>63.6528476057034</v>
      </c>
      <c r="AJ35" s="122">
        <v>66.578752163520903</v>
      </c>
      <c r="AK35" s="122">
        <v>64.139124701227999</v>
      </c>
      <c r="AL35" s="129">
        <v>57.827412841012098</v>
      </c>
      <c r="AM35" s="122"/>
      <c r="AN35" s="130">
        <v>70.490179897672803</v>
      </c>
      <c r="AO35" s="131">
        <v>70.977058920613899</v>
      </c>
      <c r="AP35" s="132">
        <v>70.733619409143401</v>
      </c>
      <c r="AQ35" s="122"/>
      <c r="AR35" s="133">
        <v>61.511642972403102</v>
      </c>
      <c r="AS35" s="127"/>
      <c r="AT35" s="128">
        <v>-5.4519047593335301</v>
      </c>
      <c r="AU35" s="122">
        <v>-3.0882240692981502</v>
      </c>
      <c r="AV35" s="122">
        <v>0.246099009520416</v>
      </c>
      <c r="AW35" s="122">
        <v>0.81128622739588996</v>
      </c>
      <c r="AX35" s="122">
        <v>0.90850132183479504</v>
      </c>
      <c r="AY35" s="129">
        <v>-0.98420924921701003</v>
      </c>
      <c r="AZ35" s="122"/>
      <c r="BA35" s="130">
        <v>-2.4030985241951899</v>
      </c>
      <c r="BB35" s="131">
        <v>-2.8560284765408199</v>
      </c>
      <c r="BC35" s="132">
        <v>-2.6308696145147001</v>
      </c>
      <c r="BD35" s="122"/>
      <c r="BE35" s="133">
        <v>-1.53651316359167</v>
      </c>
    </row>
    <row r="36" spans="1:57" x14ac:dyDescent="0.25">
      <c r="A36" s="21" t="s">
        <v>77</v>
      </c>
      <c r="B36" s="3" t="str">
        <f t="shared" si="0"/>
        <v>Central Virginia</v>
      </c>
      <c r="C36" s="3"/>
      <c r="D36" s="24" t="s">
        <v>16</v>
      </c>
      <c r="E36" s="27" t="s">
        <v>17</v>
      </c>
      <c r="F36" s="3"/>
      <c r="G36" s="128">
        <v>50.498995197384097</v>
      </c>
      <c r="H36" s="122">
        <v>38.9795292755202</v>
      </c>
      <c r="I36" s="122">
        <v>54.991655029122199</v>
      </c>
      <c r="J36" s="122">
        <v>60.860383528049297</v>
      </c>
      <c r="K36" s="122">
        <v>63.169726489321803</v>
      </c>
      <c r="L36" s="129">
        <v>53.700057903879497</v>
      </c>
      <c r="M36" s="122"/>
      <c r="N36" s="130">
        <v>70.247624237882704</v>
      </c>
      <c r="O36" s="131">
        <v>71.255832964337998</v>
      </c>
      <c r="P36" s="132">
        <v>70.751728601110301</v>
      </c>
      <c r="Q36" s="122"/>
      <c r="R36" s="133">
        <v>58.571963817373998</v>
      </c>
      <c r="S36" s="127"/>
      <c r="T36" s="128">
        <v>-7.3226892371234902</v>
      </c>
      <c r="U36" s="122">
        <v>0.72060439421614397</v>
      </c>
      <c r="V36" s="122">
        <v>-2.4058852663504798E-2</v>
      </c>
      <c r="W36" s="122">
        <v>-1.1170050149072199E-3</v>
      </c>
      <c r="X36" s="122">
        <v>2.79679911119631</v>
      </c>
      <c r="Y36" s="129">
        <v>-0.74173256764680995</v>
      </c>
      <c r="Z36" s="122"/>
      <c r="AA36" s="130">
        <v>3.4154646873059602</v>
      </c>
      <c r="AB36" s="131">
        <v>0.12882611120097001</v>
      </c>
      <c r="AC36" s="132">
        <v>1.7339064396710899</v>
      </c>
      <c r="AD36" s="122"/>
      <c r="AE36" s="133">
        <v>9.8946683375137304E-2</v>
      </c>
      <c r="AF36" s="30"/>
      <c r="AG36" s="128">
        <v>50.979307292243</v>
      </c>
      <c r="AH36" s="122">
        <v>55.808173236523302</v>
      </c>
      <c r="AI36" s="122">
        <v>63.363437492019898</v>
      </c>
      <c r="AJ36" s="122">
        <v>64.752598292489793</v>
      </c>
      <c r="AK36" s="122">
        <v>62.447544709357203</v>
      </c>
      <c r="AL36" s="129">
        <v>59.470212204526597</v>
      </c>
      <c r="AM36" s="122"/>
      <c r="AN36" s="130">
        <v>68.696473873290898</v>
      </c>
      <c r="AO36" s="131">
        <v>72.433725503549894</v>
      </c>
      <c r="AP36" s="132">
        <v>70.565099688420403</v>
      </c>
      <c r="AQ36" s="122"/>
      <c r="AR36" s="133">
        <v>62.639890944953201</v>
      </c>
      <c r="AS36" s="127"/>
      <c r="AT36" s="128">
        <v>-4.9885953617926697</v>
      </c>
      <c r="AU36" s="122">
        <v>-1.51659976864293</v>
      </c>
      <c r="AV36" s="122">
        <v>-1.28293954865606</v>
      </c>
      <c r="AW36" s="122">
        <v>-0.39269488863303897</v>
      </c>
      <c r="AX36" s="122">
        <v>0.61299553027492104</v>
      </c>
      <c r="AY36" s="129">
        <v>-1.4040445864600299</v>
      </c>
      <c r="AZ36" s="122"/>
      <c r="BA36" s="130">
        <v>0.61710125890387002</v>
      </c>
      <c r="BB36" s="131">
        <v>4.5193848426910398E-2</v>
      </c>
      <c r="BC36" s="132">
        <v>0.322760884998681</v>
      </c>
      <c r="BD36" s="122"/>
      <c r="BE36" s="133">
        <v>-0.855260782757437</v>
      </c>
    </row>
    <row r="37" spans="1:57" x14ac:dyDescent="0.25">
      <c r="A37" s="21" t="s">
        <v>78</v>
      </c>
      <c r="B37" s="3" t="str">
        <f t="shared" si="0"/>
        <v>Chesapeake Bay</v>
      </c>
      <c r="C37" s="3"/>
      <c r="D37" s="24" t="s">
        <v>16</v>
      </c>
      <c r="E37" s="27" t="s">
        <v>17</v>
      </c>
      <c r="F37" s="3"/>
      <c r="G37" s="128">
        <v>66.295264623955404</v>
      </c>
      <c r="H37" s="122">
        <v>42.246982358402903</v>
      </c>
      <c r="I37" s="122">
        <v>61.002785515320298</v>
      </c>
      <c r="J37" s="122">
        <v>67.595171773444704</v>
      </c>
      <c r="K37" s="122">
        <v>67.502321262766898</v>
      </c>
      <c r="L37" s="129">
        <v>60.928505106777997</v>
      </c>
      <c r="M37" s="122"/>
      <c r="N37" s="130">
        <v>68.430826369545002</v>
      </c>
      <c r="O37" s="131">
        <v>70.5663881151346</v>
      </c>
      <c r="P37" s="132">
        <v>69.498607242339801</v>
      </c>
      <c r="Q37" s="122"/>
      <c r="R37" s="133">
        <v>63.377105716938502</v>
      </c>
      <c r="S37" s="127"/>
      <c r="T37" s="128">
        <v>7.0464767616191901</v>
      </c>
      <c r="U37" s="122">
        <v>-3.8054968287526401</v>
      </c>
      <c r="V37" s="122">
        <v>1.07692307692307</v>
      </c>
      <c r="W37" s="122">
        <v>0.27548209366391102</v>
      </c>
      <c r="X37" s="122">
        <v>5.2098408104196796</v>
      </c>
      <c r="Y37" s="129">
        <v>2.3074524477704998</v>
      </c>
      <c r="Z37" s="122"/>
      <c r="AA37" s="130">
        <v>1.9363762102351301</v>
      </c>
      <c r="AB37" s="131">
        <v>-6.6339066339066299</v>
      </c>
      <c r="AC37" s="132">
        <v>-2.6024723487312902</v>
      </c>
      <c r="AD37" s="122"/>
      <c r="AE37" s="133">
        <v>0.71669477234401302</v>
      </c>
      <c r="AF37" s="30"/>
      <c r="AG37" s="128">
        <v>56.035283194057499</v>
      </c>
      <c r="AH37" s="122">
        <v>59.865366759517102</v>
      </c>
      <c r="AI37" s="122">
        <v>67.804085422469797</v>
      </c>
      <c r="AJ37" s="122">
        <v>69.475394614670293</v>
      </c>
      <c r="AK37" s="122">
        <v>65.831012070566302</v>
      </c>
      <c r="AL37" s="129">
        <v>63.802228412256198</v>
      </c>
      <c r="AM37" s="122"/>
      <c r="AN37" s="130">
        <v>74.001857010213499</v>
      </c>
      <c r="AO37" s="131">
        <v>79.712163416898704</v>
      </c>
      <c r="AP37" s="132">
        <v>76.857010213556094</v>
      </c>
      <c r="AQ37" s="122"/>
      <c r="AR37" s="133">
        <v>67.532166069770497</v>
      </c>
      <c r="AS37" s="127"/>
      <c r="AT37" s="128">
        <v>0.91973244147157096</v>
      </c>
      <c r="AU37" s="122">
        <v>-2.49527410207939</v>
      </c>
      <c r="AV37" s="122">
        <v>-2.1768251841929001</v>
      </c>
      <c r="AW37" s="122">
        <v>-2.5716145833333299</v>
      </c>
      <c r="AX37" s="122">
        <v>2.3088023088023002</v>
      </c>
      <c r="AY37" s="129">
        <v>-0.89420927381553295</v>
      </c>
      <c r="AZ37" s="122"/>
      <c r="BA37" s="130">
        <v>2.9715762273901798</v>
      </c>
      <c r="BB37" s="131">
        <v>5.8275058275058203E-2</v>
      </c>
      <c r="BC37" s="132">
        <v>1.43995098039215</v>
      </c>
      <c r="BD37" s="122"/>
      <c r="BE37" s="133">
        <v>-0.147094876195145</v>
      </c>
    </row>
    <row r="38" spans="1:57" x14ac:dyDescent="0.25">
      <c r="A38" s="21" t="s">
        <v>79</v>
      </c>
      <c r="B38" s="3" t="str">
        <f t="shared" si="0"/>
        <v>Coastal Virginia - Eastern Shore</v>
      </c>
      <c r="C38" s="3"/>
      <c r="D38" s="24" t="s">
        <v>16</v>
      </c>
      <c r="E38" s="27" t="s">
        <v>17</v>
      </c>
      <c r="F38" s="3"/>
      <c r="G38" s="128">
        <v>63.548163548163501</v>
      </c>
      <c r="H38" s="122">
        <v>38.253638253638201</v>
      </c>
      <c r="I38" s="122">
        <v>55.5786555786555</v>
      </c>
      <c r="J38" s="122">
        <v>63.132363132363103</v>
      </c>
      <c r="K38" s="122">
        <v>63.617463617463599</v>
      </c>
      <c r="L38" s="129">
        <v>56.826056826056799</v>
      </c>
      <c r="M38" s="122"/>
      <c r="N38" s="130">
        <v>73.943173943173903</v>
      </c>
      <c r="O38" s="131">
        <v>70.963270963270901</v>
      </c>
      <c r="P38" s="132">
        <v>72.453222453222395</v>
      </c>
      <c r="Q38" s="122"/>
      <c r="R38" s="133">
        <v>61.290961290961199</v>
      </c>
      <c r="S38" s="127"/>
      <c r="T38" s="128">
        <v>-10.797665369649801</v>
      </c>
      <c r="U38" s="122">
        <v>-4.6632124352331603</v>
      </c>
      <c r="V38" s="122">
        <v>2.6888604353393002</v>
      </c>
      <c r="W38" s="122">
        <v>12.469135802469101</v>
      </c>
      <c r="X38" s="122">
        <v>0.547645125958378</v>
      </c>
      <c r="Y38" s="129">
        <v>-0.26757479931889999</v>
      </c>
      <c r="Z38" s="122"/>
      <c r="AA38" s="130">
        <v>-5.5752212389380498</v>
      </c>
      <c r="AB38" s="131">
        <v>-12.4037639007698</v>
      </c>
      <c r="AC38" s="132">
        <v>-9.0474119182253094</v>
      </c>
      <c r="AD38" s="122"/>
      <c r="AE38" s="133">
        <v>-3.4165366614664499</v>
      </c>
      <c r="AF38" s="30"/>
      <c r="AG38" s="128">
        <v>54.556479556479502</v>
      </c>
      <c r="AH38" s="122">
        <v>55.630630630630598</v>
      </c>
      <c r="AI38" s="122">
        <v>61.001386001386003</v>
      </c>
      <c r="AJ38" s="122">
        <v>63.652113652113599</v>
      </c>
      <c r="AK38" s="122">
        <v>61.884961884961797</v>
      </c>
      <c r="AL38" s="129">
        <v>59.345114345114297</v>
      </c>
      <c r="AM38" s="122"/>
      <c r="AN38" s="130">
        <v>72.730422730422703</v>
      </c>
      <c r="AO38" s="131">
        <v>76.489951489951395</v>
      </c>
      <c r="AP38" s="132">
        <v>74.610187110187098</v>
      </c>
      <c r="AQ38" s="122"/>
      <c r="AR38" s="133">
        <v>63.706563706563699</v>
      </c>
      <c r="AS38" s="127"/>
      <c r="AT38" s="128">
        <v>-5.6620730976632698</v>
      </c>
      <c r="AU38" s="122">
        <v>-0.83384805435453901</v>
      </c>
      <c r="AV38" s="122">
        <v>-0.98425196850393704</v>
      </c>
      <c r="AW38" s="122">
        <v>1.3517241379310301</v>
      </c>
      <c r="AX38" s="122">
        <v>-2.4310297732859798</v>
      </c>
      <c r="AY38" s="129">
        <v>-1.67068549776093</v>
      </c>
      <c r="AZ38" s="122"/>
      <c r="BA38" s="130">
        <v>-4.0895590587160102</v>
      </c>
      <c r="BB38" s="131">
        <v>-3.0735455543358898</v>
      </c>
      <c r="BC38" s="132">
        <v>-3.5714285714285698</v>
      </c>
      <c r="BD38" s="122"/>
      <c r="BE38" s="133">
        <v>-2.31499051233396</v>
      </c>
    </row>
    <row r="39" spans="1:57" x14ac:dyDescent="0.25">
      <c r="A39" s="21" t="s">
        <v>80</v>
      </c>
      <c r="B39" s="3" t="str">
        <f t="shared" si="0"/>
        <v>Coastal Virginia - Hampton Roads</v>
      </c>
      <c r="C39" s="3"/>
      <c r="D39" s="24" t="s">
        <v>16</v>
      </c>
      <c r="E39" s="27" t="s">
        <v>17</v>
      </c>
      <c r="F39" s="3"/>
      <c r="G39" s="128">
        <v>71.237708422402704</v>
      </c>
      <c r="H39" s="122">
        <v>41.9516887558785</v>
      </c>
      <c r="I39" s="122">
        <v>50.855066267635699</v>
      </c>
      <c r="J39" s="122">
        <v>56.175181701581799</v>
      </c>
      <c r="K39" s="122">
        <v>58.099080803762199</v>
      </c>
      <c r="L39" s="129">
        <v>55.6637451902522</v>
      </c>
      <c r="M39" s="122"/>
      <c r="N39" s="130">
        <v>68.963766566908902</v>
      </c>
      <c r="O39" s="131">
        <v>75.096194955108999</v>
      </c>
      <c r="P39" s="132">
        <v>72.0299807610089</v>
      </c>
      <c r="Q39" s="122"/>
      <c r="R39" s="133">
        <v>60.339812496182702</v>
      </c>
      <c r="S39" s="127"/>
      <c r="T39" s="128">
        <v>-2.39860709267148</v>
      </c>
      <c r="U39" s="122">
        <v>-4.6117301555359997</v>
      </c>
      <c r="V39" s="122">
        <v>-4.7440207894239599</v>
      </c>
      <c r="W39" s="122">
        <v>-2.5783621381613102</v>
      </c>
      <c r="X39" s="122">
        <v>-3.0353159531577201</v>
      </c>
      <c r="Y39" s="129">
        <v>-3.3400135674531199</v>
      </c>
      <c r="Z39" s="122"/>
      <c r="AA39" s="130">
        <v>-6.4414628929312601</v>
      </c>
      <c r="AB39" s="131">
        <v>-3.85038041330073</v>
      </c>
      <c r="AC39" s="132">
        <v>-5.1084453427867</v>
      </c>
      <c r="AD39" s="122"/>
      <c r="AE39" s="133">
        <v>-3.9505295262679399</v>
      </c>
      <c r="AF39" s="30"/>
      <c r="AG39" s="128">
        <v>61.3871372842409</v>
      </c>
      <c r="AH39" s="122">
        <v>58.733032278751601</v>
      </c>
      <c r="AI39" s="122">
        <v>62.749171654553201</v>
      </c>
      <c r="AJ39" s="122">
        <v>63.017715904232503</v>
      </c>
      <c r="AK39" s="122">
        <v>63.252859127832401</v>
      </c>
      <c r="AL39" s="129">
        <v>61.827978538065999</v>
      </c>
      <c r="AM39" s="122"/>
      <c r="AN39" s="130">
        <v>75.720126122274394</v>
      </c>
      <c r="AO39" s="131">
        <v>82.085025651988005</v>
      </c>
      <c r="AP39" s="132">
        <v>78.902575887131206</v>
      </c>
      <c r="AQ39" s="122"/>
      <c r="AR39" s="133">
        <v>66.706397679123498</v>
      </c>
      <c r="AS39" s="127"/>
      <c r="AT39" s="128">
        <v>-1.81727632821965</v>
      </c>
      <c r="AU39" s="122">
        <v>0.26647478425729698</v>
      </c>
      <c r="AV39" s="122">
        <v>0.26697687212075799</v>
      </c>
      <c r="AW39" s="122">
        <v>-0.87481460764927799</v>
      </c>
      <c r="AX39" s="122">
        <v>-2.41958764822559</v>
      </c>
      <c r="AY39" s="129">
        <v>-0.941315502451751</v>
      </c>
      <c r="AZ39" s="122"/>
      <c r="BA39" s="130">
        <v>-1.6164317736965901</v>
      </c>
      <c r="BB39" s="131">
        <v>-0.88275324585026005</v>
      </c>
      <c r="BC39" s="132">
        <v>-1.23615717228218</v>
      </c>
      <c r="BD39" s="122"/>
      <c r="BE39" s="133">
        <v>-1.04120991209388</v>
      </c>
    </row>
    <row r="40" spans="1:57" x14ac:dyDescent="0.25">
      <c r="A40" s="20" t="s">
        <v>81</v>
      </c>
      <c r="B40" s="3" t="str">
        <f t="shared" si="0"/>
        <v>Northern Virginia</v>
      </c>
      <c r="C40" s="3"/>
      <c r="D40" s="24" t="s">
        <v>16</v>
      </c>
      <c r="E40" s="27" t="s">
        <v>17</v>
      </c>
      <c r="F40" s="3"/>
      <c r="G40" s="128">
        <v>54.2478705790828</v>
      </c>
      <c r="H40" s="122">
        <v>39.089585286549202</v>
      </c>
      <c r="I40" s="122">
        <v>54.602940296423299</v>
      </c>
      <c r="J40" s="122">
        <v>60.142426841674798</v>
      </c>
      <c r="K40" s="122">
        <v>59.388402385749302</v>
      </c>
      <c r="L40" s="129">
        <v>53.494245077895897</v>
      </c>
      <c r="M40" s="122"/>
      <c r="N40" s="130">
        <v>65.771678203107797</v>
      </c>
      <c r="O40" s="131">
        <v>73.776705032813993</v>
      </c>
      <c r="P40" s="132">
        <v>69.774191617960895</v>
      </c>
      <c r="Q40" s="122"/>
      <c r="R40" s="133">
        <v>58.145658375057302</v>
      </c>
      <c r="S40" s="127"/>
      <c r="T40" s="128">
        <v>-1.6024340924659699</v>
      </c>
      <c r="U40" s="122">
        <v>-2.99545275310328</v>
      </c>
      <c r="V40" s="122">
        <v>-0.53566980816673604</v>
      </c>
      <c r="W40" s="122">
        <v>-2.1723851058447101</v>
      </c>
      <c r="X40" s="122">
        <v>-0.41536803911980802</v>
      </c>
      <c r="Y40" s="129">
        <v>-1.46177359098482</v>
      </c>
      <c r="Z40" s="122"/>
      <c r="AA40" s="130">
        <v>6.7612441011587299</v>
      </c>
      <c r="AB40" s="131">
        <v>11.269227167610399</v>
      </c>
      <c r="AC40" s="132">
        <v>9.0980279962134691</v>
      </c>
      <c r="AD40" s="122"/>
      <c r="AE40" s="133">
        <v>1.9205092265163</v>
      </c>
      <c r="AF40" s="30"/>
      <c r="AG40" s="128">
        <v>52.558795954598899</v>
      </c>
      <c r="AH40" s="122">
        <v>58.278809519059998</v>
      </c>
      <c r="AI40" s="122">
        <v>65.761704334643198</v>
      </c>
      <c r="AJ40" s="122">
        <v>65.809578903273405</v>
      </c>
      <c r="AK40" s="122">
        <v>61.583152141389498</v>
      </c>
      <c r="AL40" s="129">
        <v>60.798408170593</v>
      </c>
      <c r="AM40" s="122"/>
      <c r="AN40" s="130">
        <v>66.547645169655496</v>
      </c>
      <c r="AO40" s="131">
        <v>71.984899563144495</v>
      </c>
      <c r="AP40" s="132">
        <v>69.266272366400003</v>
      </c>
      <c r="AQ40" s="122"/>
      <c r="AR40" s="133">
        <v>63.217797940823601</v>
      </c>
      <c r="AS40" s="127"/>
      <c r="AT40" s="128">
        <v>-1.7424828783606101</v>
      </c>
      <c r="AU40" s="122">
        <v>2.11788053073581</v>
      </c>
      <c r="AV40" s="122">
        <v>2.2461154618635799</v>
      </c>
      <c r="AW40" s="122">
        <v>0.75581671105710502</v>
      </c>
      <c r="AX40" s="122">
        <v>1.08794801700808</v>
      </c>
      <c r="AY40" s="129">
        <v>0.955881170205933</v>
      </c>
      <c r="AZ40" s="122"/>
      <c r="BA40" s="130">
        <v>1.3808962666701601</v>
      </c>
      <c r="BB40" s="131">
        <v>3.1818538490379602</v>
      </c>
      <c r="BC40" s="132">
        <v>2.3087996062655698</v>
      </c>
      <c r="BD40" s="122"/>
      <c r="BE40" s="133">
        <v>1.3772448074060899</v>
      </c>
    </row>
    <row r="41" spans="1:57" x14ac:dyDescent="0.25">
      <c r="A41" s="22" t="s">
        <v>82</v>
      </c>
      <c r="B41" s="3" t="str">
        <f t="shared" si="0"/>
        <v>Shenandoah Valley</v>
      </c>
      <c r="C41" s="3"/>
      <c r="D41" s="25" t="s">
        <v>16</v>
      </c>
      <c r="E41" s="28" t="s">
        <v>17</v>
      </c>
      <c r="F41" s="3"/>
      <c r="G41" s="134">
        <v>56.023169517603399</v>
      </c>
      <c r="H41" s="135">
        <v>33.831115938093902</v>
      </c>
      <c r="I41" s="135">
        <v>48.855100009050503</v>
      </c>
      <c r="J41" s="135">
        <v>54.575074667390702</v>
      </c>
      <c r="K41" s="135">
        <v>57.136392433704401</v>
      </c>
      <c r="L41" s="136">
        <v>50.084170513168601</v>
      </c>
      <c r="M41" s="122"/>
      <c r="N41" s="137">
        <v>66.404199475065596</v>
      </c>
      <c r="O41" s="138">
        <v>67.101095121730395</v>
      </c>
      <c r="P41" s="139">
        <v>66.752647298398003</v>
      </c>
      <c r="Q41" s="122"/>
      <c r="R41" s="140">
        <v>54.846592451805499</v>
      </c>
      <c r="S41" s="127"/>
      <c r="T41" s="134">
        <v>-4.3975865104403598</v>
      </c>
      <c r="U41" s="135">
        <v>-9.1582508099666793</v>
      </c>
      <c r="V41" s="135">
        <v>-1.71357397925169</v>
      </c>
      <c r="W41" s="135">
        <v>-0.87256670423314997</v>
      </c>
      <c r="X41" s="135">
        <v>-0.27216893695201999</v>
      </c>
      <c r="Y41" s="136">
        <v>-2.8987517085474699</v>
      </c>
      <c r="Z41" s="122"/>
      <c r="AA41" s="137">
        <v>-5.7814999257675304</v>
      </c>
      <c r="AB41" s="138">
        <v>-10.5936976788095</v>
      </c>
      <c r="AC41" s="139">
        <v>-8.2632041403980008</v>
      </c>
      <c r="AD41" s="122"/>
      <c r="AE41" s="140">
        <v>-4.8339028440310203</v>
      </c>
      <c r="AF41" s="31"/>
      <c r="AG41" s="134">
        <v>49.065399411631503</v>
      </c>
      <c r="AH41" s="135">
        <v>49.785019235120998</v>
      </c>
      <c r="AI41" s="135">
        <v>55.890206372194001</v>
      </c>
      <c r="AJ41" s="135">
        <v>59.2980629978276</v>
      </c>
      <c r="AK41" s="135">
        <v>59.902244750180998</v>
      </c>
      <c r="AL41" s="136">
        <v>54.788283640181703</v>
      </c>
      <c r="AM41" s="122"/>
      <c r="AN41" s="137">
        <v>69.630249818971706</v>
      </c>
      <c r="AO41" s="138">
        <v>73.513305575669804</v>
      </c>
      <c r="AP41" s="139">
        <v>71.571777697320698</v>
      </c>
      <c r="AQ41" s="122"/>
      <c r="AR41" s="140">
        <v>59.5836296631538</v>
      </c>
      <c r="AS41" s="75"/>
      <c r="AT41" s="134">
        <v>-2.8375828038830999</v>
      </c>
      <c r="AU41" s="135">
        <v>-1.3508765006412</v>
      </c>
      <c r="AV41" s="135">
        <v>-0.48904479709080301</v>
      </c>
      <c r="AW41" s="135">
        <v>0.77989184592860805</v>
      </c>
      <c r="AX41" s="135">
        <v>0.246971704944461</v>
      </c>
      <c r="AY41" s="136">
        <v>-0.64644486846446203</v>
      </c>
      <c r="AZ41" s="122"/>
      <c r="BA41" s="137">
        <v>-0.95383394900857699</v>
      </c>
      <c r="BB41" s="138">
        <v>-2.6350473160373702</v>
      </c>
      <c r="BC41" s="139">
        <v>-1.82443212072866</v>
      </c>
      <c r="BD41" s="122"/>
      <c r="BE41" s="140">
        <v>-1.0538001267214601</v>
      </c>
    </row>
    <row r="42" spans="1:57" ht="13" x14ac:dyDescent="0.3">
      <c r="A42" s="19" t="s">
        <v>83</v>
      </c>
      <c r="B42" s="3" t="str">
        <f t="shared" si="0"/>
        <v>Southern Virginia</v>
      </c>
      <c r="C42" s="9"/>
      <c r="D42" s="23" t="s">
        <v>16</v>
      </c>
      <c r="E42" s="26" t="s">
        <v>17</v>
      </c>
      <c r="F42" s="3"/>
      <c r="G42" s="119">
        <v>46.691729323308202</v>
      </c>
      <c r="H42" s="120">
        <v>38.295739348370901</v>
      </c>
      <c r="I42" s="120">
        <v>58.446115288220497</v>
      </c>
      <c r="J42" s="120">
        <v>67.919799498746798</v>
      </c>
      <c r="K42" s="120">
        <v>72.180451127819495</v>
      </c>
      <c r="L42" s="121">
        <v>56.706766917293201</v>
      </c>
      <c r="M42" s="122"/>
      <c r="N42" s="123">
        <v>77.092731829573907</v>
      </c>
      <c r="O42" s="124">
        <v>75.714285714285694</v>
      </c>
      <c r="P42" s="125">
        <v>76.403508771929793</v>
      </c>
      <c r="Q42" s="122"/>
      <c r="R42" s="126">
        <v>62.334407447189399</v>
      </c>
      <c r="S42" s="127"/>
      <c r="T42" s="119">
        <v>5.3705692803437101E-2</v>
      </c>
      <c r="U42" s="120">
        <v>-0.84360804672290701</v>
      </c>
      <c r="V42" s="120">
        <v>-1.6863406408094399</v>
      </c>
      <c r="W42" s="120">
        <v>-1.70475154153064</v>
      </c>
      <c r="X42" s="120">
        <v>0.348432055749128</v>
      </c>
      <c r="Y42" s="121">
        <v>-0.78056481319066795</v>
      </c>
      <c r="Z42" s="122"/>
      <c r="AA42" s="123">
        <v>2.49916694435188</v>
      </c>
      <c r="AB42" s="124">
        <v>9.9403578528827002E-2</v>
      </c>
      <c r="AC42" s="125">
        <v>1.2958963282937299</v>
      </c>
      <c r="AD42" s="122"/>
      <c r="AE42" s="126">
        <v>-6.3142184719591196E-2</v>
      </c>
      <c r="AF42" s="29"/>
      <c r="AG42" s="119">
        <v>46.6666666666666</v>
      </c>
      <c r="AH42" s="120">
        <v>54.523809523809497</v>
      </c>
      <c r="AI42" s="120">
        <v>62.280701754385902</v>
      </c>
      <c r="AJ42" s="120">
        <v>64.830827067669105</v>
      </c>
      <c r="AK42" s="120">
        <v>64.085213032581393</v>
      </c>
      <c r="AL42" s="121">
        <v>58.477443609022501</v>
      </c>
      <c r="AM42" s="122"/>
      <c r="AN42" s="123">
        <v>68.627819548872097</v>
      </c>
      <c r="AO42" s="124">
        <v>70.6704260651629</v>
      </c>
      <c r="AP42" s="125">
        <v>69.649122807017505</v>
      </c>
      <c r="AQ42" s="122"/>
      <c r="AR42" s="126">
        <v>61.669351951306801</v>
      </c>
      <c r="AS42" s="127"/>
      <c r="AT42" s="119">
        <v>-1.7673437087839601</v>
      </c>
      <c r="AU42" s="120">
        <v>-0.28646728543600303</v>
      </c>
      <c r="AV42" s="120">
        <v>-0.21082220660576201</v>
      </c>
      <c r="AW42" s="120">
        <v>0.125798335591252</v>
      </c>
      <c r="AX42" s="120">
        <v>-1.3312753231718999</v>
      </c>
      <c r="AY42" s="121">
        <v>-0.64935064935064901</v>
      </c>
      <c r="AZ42" s="122"/>
      <c r="BA42" s="123">
        <v>-0.68909239278266299</v>
      </c>
      <c r="BB42" s="124">
        <v>-0.23881125066336401</v>
      </c>
      <c r="BC42" s="125">
        <v>-0.46115961495410701</v>
      </c>
      <c r="BD42" s="122"/>
      <c r="BE42" s="126">
        <v>-0.58870211384459903</v>
      </c>
    </row>
    <row r="43" spans="1:57" x14ac:dyDescent="0.25">
      <c r="A43" s="20" t="s">
        <v>84</v>
      </c>
      <c r="B43" s="3" t="str">
        <f t="shared" si="0"/>
        <v>Southwest Virginia - Blue Ridge Highlands</v>
      </c>
      <c r="C43" s="10"/>
      <c r="D43" s="24" t="s">
        <v>16</v>
      </c>
      <c r="E43" s="27" t="s">
        <v>17</v>
      </c>
      <c r="F43" s="3"/>
      <c r="G43" s="128">
        <v>50.735388157053301</v>
      </c>
      <c r="H43" s="122">
        <v>30.707251566696499</v>
      </c>
      <c r="I43" s="122">
        <v>50.914439186596702</v>
      </c>
      <c r="J43" s="122">
        <v>56.004604169331103</v>
      </c>
      <c r="K43" s="122">
        <v>59.099629108581603</v>
      </c>
      <c r="L43" s="129">
        <v>49.492262437651803</v>
      </c>
      <c r="M43" s="122"/>
      <c r="N43" s="130">
        <v>73.283028520271102</v>
      </c>
      <c r="O43" s="131">
        <v>69.305537792556507</v>
      </c>
      <c r="P43" s="132">
        <v>71.294283156413798</v>
      </c>
      <c r="Q43" s="122"/>
      <c r="R43" s="133">
        <v>55.721411214440998</v>
      </c>
      <c r="S43" s="127"/>
      <c r="T43" s="128">
        <v>-10.784369270472199</v>
      </c>
      <c r="U43" s="122">
        <v>-12.0911991098681</v>
      </c>
      <c r="V43" s="122">
        <v>3.0169259559764101</v>
      </c>
      <c r="W43" s="122">
        <v>-1.71802767315942</v>
      </c>
      <c r="X43" s="122">
        <v>-5.1001017359318297</v>
      </c>
      <c r="Y43" s="129">
        <v>-4.9986186384702798</v>
      </c>
      <c r="Z43" s="122"/>
      <c r="AA43" s="130">
        <v>1.76170010181422</v>
      </c>
      <c r="AB43" s="131">
        <v>-8.8232608002171808</v>
      </c>
      <c r="AC43" s="132">
        <v>-3.6737213032109</v>
      </c>
      <c r="AD43" s="122"/>
      <c r="AE43" s="133">
        <v>-4.5185303694327503</v>
      </c>
      <c r="AF43" s="30"/>
      <c r="AG43" s="128">
        <v>44.650850492390298</v>
      </c>
      <c r="AH43" s="122">
        <v>47.211919682823797</v>
      </c>
      <c r="AI43" s="122">
        <v>54.703286865328003</v>
      </c>
      <c r="AJ43" s="122">
        <v>58.440977107046898</v>
      </c>
      <c r="AK43" s="122">
        <v>58.9525514771709</v>
      </c>
      <c r="AL43" s="129">
        <v>52.791917124952001</v>
      </c>
      <c r="AM43" s="122"/>
      <c r="AN43" s="130">
        <v>67.566184934134697</v>
      </c>
      <c r="AO43" s="131">
        <v>68.646885791021802</v>
      </c>
      <c r="AP43" s="132">
        <v>68.106535362578299</v>
      </c>
      <c r="AQ43" s="122"/>
      <c r="AR43" s="133">
        <v>57.167522335702401</v>
      </c>
      <c r="AS43" s="127"/>
      <c r="AT43" s="128">
        <v>-7.45734500352017</v>
      </c>
      <c r="AU43" s="122">
        <v>-5.6092474791860001</v>
      </c>
      <c r="AV43" s="122">
        <v>-1.0066406135252</v>
      </c>
      <c r="AW43" s="122">
        <v>1.46258935525532</v>
      </c>
      <c r="AX43" s="122">
        <v>-0.26206375168186702</v>
      </c>
      <c r="AY43" s="129">
        <v>-2.3179204538365701</v>
      </c>
      <c r="AZ43" s="122"/>
      <c r="BA43" s="130">
        <v>-1.11295509032392</v>
      </c>
      <c r="BB43" s="131">
        <v>-0.35067913394109801</v>
      </c>
      <c r="BC43" s="132">
        <v>-0.730256524840456</v>
      </c>
      <c r="BD43" s="122"/>
      <c r="BE43" s="133">
        <v>-1.77619713250295</v>
      </c>
    </row>
    <row r="44" spans="1:57" x14ac:dyDescent="0.25">
      <c r="A44" s="21" t="s">
        <v>85</v>
      </c>
      <c r="B44" s="3" t="str">
        <f t="shared" si="0"/>
        <v>Southwest Virginia - Heart of Appalachia</v>
      </c>
      <c r="C44" s="3"/>
      <c r="D44" s="24" t="s">
        <v>16</v>
      </c>
      <c r="E44" s="27" t="s">
        <v>17</v>
      </c>
      <c r="F44" s="3"/>
      <c r="G44" s="128">
        <v>49.116607773851499</v>
      </c>
      <c r="H44" s="122">
        <v>34.770318021201398</v>
      </c>
      <c r="I44" s="122">
        <v>56.537102473498202</v>
      </c>
      <c r="J44" s="122">
        <v>63.745583038869199</v>
      </c>
      <c r="K44" s="122">
        <v>61.272084805653698</v>
      </c>
      <c r="L44" s="129">
        <v>53.088339222614799</v>
      </c>
      <c r="M44" s="122"/>
      <c r="N44" s="130">
        <v>67.5618374558303</v>
      </c>
      <c r="O44" s="131">
        <v>62.897526501766698</v>
      </c>
      <c r="P44" s="132">
        <v>65.229681978798496</v>
      </c>
      <c r="Q44" s="122"/>
      <c r="R44" s="133">
        <v>56.557294295810102</v>
      </c>
      <c r="S44" s="127"/>
      <c r="T44" s="128">
        <v>-15.140415140415101</v>
      </c>
      <c r="U44" s="122">
        <v>-25.4545454545454</v>
      </c>
      <c r="V44" s="122">
        <v>-12.8540305010893</v>
      </c>
      <c r="W44" s="122">
        <v>-8.3333333333333304</v>
      </c>
      <c r="X44" s="122">
        <v>-15.7434402332361</v>
      </c>
      <c r="Y44" s="129">
        <v>-14.829931972789099</v>
      </c>
      <c r="Z44" s="122"/>
      <c r="AA44" s="130">
        <v>-8.5167464114832505</v>
      </c>
      <c r="AB44" s="131">
        <v>-17.132216014897502</v>
      </c>
      <c r="AC44" s="132">
        <v>-12.883435582822001</v>
      </c>
      <c r="AD44" s="122"/>
      <c r="AE44" s="133">
        <v>-14.198192678817501</v>
      </c>
      <c r="AF44" s="30"/>
      <c r="AG44" s="128">
        <v>43.6219081272084</v>
      </c>
      <c r="AH44" s="122">
        <v>51.1837455830388</v>
      </c>
      <c r="AI44" s="122">
        <v>58.462897526501699</v>
      </c>
      <c r="AJ44" s="122">
        <v>60.600706713780902</v>
      </c>
      <c r="AK44" s="122">
        <v>57.0318021201413</v>
      </c>
      <c r="AL44" s="129">
        <v>54.180212014134199</v>
      </c>
      <c r="AM44" s="122"/>
      <c r="AN44" s="130">
        <v>62.632508833922202</v>
      </c>
      <c r="AO44" s="131">
        <v>64.540636042402795</v>
      </c>
      <c r="AP44" s="132">
        <v>63.586572438162499</v>
      </c>
      <c r="AQ44" s="122"/>
      <c r="AR44" s="133">
        <v>56.8677435638566</v>
      </c>
      <c r="AS44" s="127"/>
      <c r="AT44" s="128">
        <v>-18.862964180085399</v>
      </c>
      <c r="AU44" s="122">
        <v>-16.848450057405199</v>
      </c>
      <c r="AV44" s="122">
        <v>-14.451913133402201</v>
      </c>
      <c r="AW44" s="122">
        <v>-13.970403812390201</v>
      </c>
      <c r="AX44" s="122">
        <v>-15.5857740585774</v>
      </c>
      <c r="AY44" s="129">
        <v>-15.7805119191475</v>
      </c>
      <c r="AZ44" s="122"/>
      <c r="BA44" s="130">
        <v>-12.425889328063199</v>
      </c>
      <c r="BB44" s="131">
        <v>-11.0975906546605</v>
      </c>
      <c r="BC44" s="132">
        <v>-11.756773323525801</v>
      </c>
      <c r="BD44" s="122"/>
      <c r="BE44" s="133">
        <v>-14.5355232712513</v>
      </c>
    </row>
    <row r="45" spans="1:57" x14ac:dyDescent="0.25">
      <c r="A45" s="22" t="s">
        <v>86</v>
      </c>
      <c r="B45" s="3" t="str">
        <f t="shared" si="0"/>
        <v>Virginia Mountains</v>
      </c>
      <c r="C45" s="3"/>
      <c r="D45" s="25" t="s">
        <v>16</v>
      </c>
      <c r="E45" s="28" t="s">
        <v>17</v>
      </c>
      <c r="F45" s="3"/>
      <c r="G45" s="134">
        <v>54.234551592543603</v>
      </c>
      <c r="H45" s="135">
        <v>38.265081461911002</v>
      </c>
      <c r="I45" s="135">
        <v>56.010568031703997</v>
      </c>
      <c r="J45" s="135">
        <v>61.808307647145099</v>
      </c>
      <c r="K45" s="135">
        <v>63.672391017172998</v>
      </c>
      <c r="L45" s="136">
        <v>54.798179950095403</v>
      </c>
      <c r="M45" s="122"/>
      <c r="N45" s="137">
        <v>75.840305298693593</v>
      </c>
      <c r="O45" s="138">
        <v>71.319536180830696</v>
      </c>
      <c r="P45" s="139">
        <v>73.579920739762201</v>
      </c>
      <c r="Q45" s="122"/>
      <c r="R45" s="140">
        <v>60.164391604285903</v>
      </c>
      <c r="S45" s="127"/>
      <c r="T45" s="134">
        <v>9.9275871064837098</v>
      </c>
      <c r="U45" s="135">
        <v>18.090337935007</v>
      </c>
      <c r="V45" s="135">
        <v>14.224062170094401</v>
      </c>
      <c r="W45" s="135">
        <v>15.8074159939206</v>
      </c>
      <c r="X45" s="135">
        <v>19.914696220131901</v>
      </c>
      <c r="Y45" s="136">
        <v>15.488467458964401</v>
      </c>
      <c r="Z45" s="122"/>
      <c r="AA45" s="137">
        <v>14.701793967469801</v>
      </c>
      <c r="AB45" s="138">
        <v>0.69855716841516402</v>
      </c>
      <c r="AC45" s="139">
        <v>7.45960857538984</v>
      </c>
      <c r="AD45" s="122"/>
      <c r="AE45" s="140">
        <v>12.550099394397799</v>
      </c>
      <c r="AF45" s="31"/>
      <c r="AG45" s="134">
        <v>49.820196682812202</v>
      </c>
      <c r="AH45" s="135">
        <v>55.6729781300455</v>
      </c>
      <c r="AI45" s="135">
        <v>62.479817995009498</v>
      </c>
      <c r="AJ45" s="135">
        <v>64.597093791281296</v>
      </c>
      <c r="AK45" s="135">
        <v>63.2577425510054</v>
      </c>
      <c r="AL45" s="136">
        <v>59.1655658300308</v>
      </c>
      <c r="AM45" s="122"/>
      <c r="AN45" s="137">
        <v>71.260824893585706</v>
      </c>
      <c r="AO45" s="138">
        <v>75.183472772640499</v>
      </c>
      <c r="AP45" s="139">
        <v>73.222148833113096</v>
      </c>
      <c r="AQ45" s="122"/>
      <c r="AR45" s="140">
        <v>63.181732402340003</v>
      </c>
      <c r="AS45" s="127"/>
      <c r="AT45" s="134">
        <v>6.2375551839114802</v>
      </c>
      <c r="AU45" s="135">
        <v>8.7139805311865999</v>
      </c>
      <c r="AV45" s="135">
        <v>8.8761647864413593</v>
      </c>
      <c r="AW45" s="135">
        <v>11.0046662846534</v>
      </c>
      <c r="AX45" s="135">
        <v>11.669046430134101</v>
      </c>
      <c r="AY45" s="136">
        <v>9.4311505219984095</v>
      </c>
      <c r="AZ45" s="122"/>
      <c r="BA45" s="137">
        <v>9.4569863536962409</v>
      </c>
      <c r="BB45" s="138">
        <v>9.6974244256398698</v>
      </c>
      <c r="BC45" s="139">
        <v>9.5802937657008993</v>
      </c>
      <c r="BD45" s="122"/>
      <c r="BE45" s="140">
        <v>9.4804895682864903</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H36" sqref="H36"/>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1" t="s">
        <v>5</v>
      </c>
      <c r="E2" s="182"/>
      <c r="G2" s="183" t="s">
        <v>36</v>
      </c>
      <c r="H2" s="184"/>
      <c r="I2" s="184"/>
      <c r="J2" s="184"/>
      <c r="K2" s="184"/>
      <c r="L2" s="184"/>
      <c r="M2" s="184"/>
      <c r="N2" s="184"/>
      <c r="O2" s="184"/>
      <c r="P2" s="184"/>
      <c r="Q2" s="184"/>
      <c r="R2" s="184"/>
      <c r="T2" s="183" t="s">
        <v>37</v>
      </c>
      <c r="U2" s="184"/>
      <c r="V2" s="184"/>
      <c r="W2" s="184"/>
      <c r="X2" s="184"/>
      <c r="Y2" s="184"/>
      <c r="Z2" s="184"/>
      <c r="AA2" s="184"/>
      <c r="AB2" s="184"/>
      <c r="AC2" s="184"/>
      <c r="AD2" s="184"/>
      <c r="AE2" s="184"/>
      <c r="AF2" s="4"/>
      <c r="AG2" s="183" t="s">
        <v>38</v>
      </c>
      <c r="AH2" s="184"/>
      <c r="AI2" s="184"/>
      <c r="AJ2" s="184"/>
      <c r="AK2" s="184"/>
      <c r="AL2" s="184"/>
      <c r="AM2" s="184"/>
      <c r="AN2" s="184"/>
      <c r="AO2" s="184"/>
      <c r="AP2" s="184"/>
      <c r="AQ2" s="184"/>
      <c r="AR2" s="184"/>
      <c r="AT2" s="183" t="s">
        <v>39</v>
      </c>
      <c r="AU2" s="184"/>
      <c r="AV2" s="184"/>
      <c r="AW2" s="184"/>
      <c r="AX2" s="184"/>
      <c r="AY2" s="184"/>
      <c r="AZ2" s="184"/>
      <c r="BA2" s="184"/>
      <c r="BB2" s="184"/>
      <c r="BC2" s="184"/>
      <c r="BD2" s="184"/>
      <c r="BE2" s="184"/>
    </row>
    <row r="3" spans="1:57" ht="13" x14ac:dyDescent="0.25">
      <c r="A3" s="32"/>
      <c r="B3" s="32"/>
      <c r="C3" s="3"/>
      <c r="D3" s="185" t="s">
        <v>8</v>
      </c>
      <c r="E3" s="187" t="s">
        <v>9</v>
      </c>
      <c r="F3" s="5"/>
      <c r="G3" s="189" t="s">
        <v>0</v>
      </c>
      <c r="H3" s="191" t="s">
        <v>1</v>
      </c>
      <c r="I3" s="191" t="s">
        <v>10</v>
      </c>
      <c r="J3" s="191" t="s">
        <v>2</v>
      </c>
      <c r="K3" s="191" t="s">
        <v>11</v>
      </c>
      <c r="L3" s="193" t="s">
        <v>12</v>
      </c>
      <c r="M3" s="5"/>
      <c r="N3" s="189" t="s">
        <v>3</v>
      </c>
      <c r="O3" s="191" t="s">
        <v>4</v>
      </c>
      <c r="P3" s="193" t="s">
        <v>13</v>
      </c>
      <c r="Q3" s="2"/>
      <c r="R3" s="195" t="s">
        <v>14</v>
      </c>
      <c r="S3" s="2"/>
      <c r="T3" s="189" t="s">
        <v>0</v>
      </c>
      <c r="U3" s="191" t="s">
        <v>1</v>
      </c>
      <c r="V3" s="191" t="s">
        <v>10</v>
      </c>
      <c r="W3" s="191" t="s">
        <v>2</v>
      </c>
      <c r="X3" s="191" t="s">
        <v>11</v>
      </c>
      <c r="Y3" s="193" t="s">
        <v>12</v>
      </c>
      <c r="Z3" s="2"/>
      <c r="AA3" s="189" t="s">
        <v>3</v>
      </c>
      <c r="AB3" s="191" t="s">
        <v>4</v>
      </c>
      <c r="AC3" s="193" t="s">
        <v>13</v>
      </c>
      <c r="AD3" s="1"/>
      <c r="AE3" s="197" t="s">
        <v>14</v>
      </c>
      <c r="AF3" s="38"/>
      <c r="AG3" s="189" t="s">
        <v>0</v>
      </c>
      <c r="AH3" s="191" t="s">
        <v>1</v>
      </c>
      <c r="AI3" s="191" t="s">
        <v>10</v>
      </c>
      <c r="AJ3" s="191" t="s">
        <v>2</v>
      </c>
      <c r="AK3" s="191" t="s">
        <v>11</v>
      </c>
      <c r="AL3" s="193" t="s">
        <v>12</v>
      </c>
      <c r="AM3" s="5"/>
      <c r="AN3" s="189" t="s">
        <v>3</v>
      </c>
      <c r="AO3" s="191" t="s">
        <v>4</v>
      </c>
      <c r="AP3" s="193" t="s">
        <v>13</v>
      </c>
      <c r="AQ3" s="2"/>
      <c r="AR3" s="195" t="s">
        <v>14</v>
      </c>
      <c r="AS3" s="2"/>
      <c r="AT3" s="189" t="s">
        <v>0</v>
      </c>
      <c r="AU3" s="191" t="s">
        <v>1</v>
      </c>
      <c r="AV3" s="191" t="s">
        <v>10</v>
      </c>
      <c r="AW3" s="191" t="s">
        <v>2</v>
      </c>
      <c r="AX3" s="191" t="s">
        <v>11</v>
      </c>
      <c r="AY3" s="193" t="s">
        <v>12</v>
      </c>
      <c r="AZ3" s="2"/>
      <c r="BA3" s="189" t="s">
        <v>3</v>
      </c>
      <c r="BB3" s="191" t="s">
        <v>4</v>
      </c>
      <c r="BC3" s="193" t="s">
        <v>13</v>
      </c>
      <c r="BD3" s="1"/>
      <c r="BE3" s="197" t="s">
        <v>14</v>
      </c>
    </row>
    <row r="4" spans="1:57" ht="13" x14ac:dyDescent="0.25">
      <c r="A4" s="32"/>
      <c r="B4" s="32"/>
      <c r="C4" s="3"/>
      <c r="D4" s="186"/>
      <c r="E4" s="188"/>
      <c r="F4" s="5"/>
      <c r="G4" s="190"/>
      <c r="H4" s="192"/>
      <c r="I4" s="192"/>
      <c r="J4" s="192"/>
      <c r="K4" s="192"/>
      <c r="L4" s="194"/>
      <c r="M4" s="5"/>
      <c r="N4" s="190"/>
      <c r="O4" s="192"/>
      <c r="P4" s="194"/>
      <c r="Q4" s="2"/>
      <c r="R4" s="196"/>
      <c r="S4" s="2"/>
      <c r="T4" s="190"/>
      <c r="U4" s="192"/>
      <c r="V4" s="192"/>
      <c r="W4" s="192"/>
      <c r="X4" s="192"/>
      <c r="Y4" s="194"/>
      <c r="Z4" s="2"/>
      <c r="AA4" s="190"/>
      <c r="AB4" s="192"/>
      <c r="AC4" s="194"/>
      <c r="AD4" s="1"/>
      <c r="AE4" s="198"/>
      <c r="AF4" s="39"/>
      <c r="AG4" s="190"/>
      <c r="AH4" s="192"/>
      <c r="AI4" s="192"/>
      <c r="AJ4" s="192"/>
      <c r="AK4" s="192"/>
      <c r="AL4" s="194"/>
      <c r="AM4" s="5"/>
      <c r="AN4" s="190"/>
      <c r="AO4" s="192"/>
      <c r="AP4" s="194"/>
      <c r="AQ4" s="2"/>
      <c r="AR4" s="196"/>
      <c r="AS4" s="2"/>
      <c r="AT4" s="190"/>
      <c r="AU4" s="192"/>
      <c r="AV4" s="192"/>
      <c r="AW4" s="192"/>
      <c r="AX4" s="192"/>
      <c r="AY4" s="194"/>
      <c r="AZ4" s="2"/>
      <c r="BA4" s="190"/>
      <c r="BB4" s="192"/>
      <c r="BC4" s="194"/>
      <c r="BD4" s="1"/>
      <c r="BE4" s="198"/>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1">
        <v>153.776288617967</v>
      </c>
      <c r="H6" s="142">
        <v>128.887388198313</v>
      </c>
      <c r="I6" s="142">
        <v>135.65668493015099</v>
      </c>
      <c r="J6" s="142">
        <v>142.72182892761899</v>
      </c>
      <c r="K6" s="142">
        <v>145.95003810666699</v>
      </c>
      <c r="L6" s="143">
        <v>142.51223364358901</v>
      </c>
      <c r="M6" s="144"/>
      <c r="N6" s="145">
        <v>164.355153780145</v>
      </c>
      <c r="O6" s="146">
        <v>169.23500585049101</v>
      </c>
      <c r="P6" s="147">
        <v>166.86001107324699</v>
      </c>
      <c r="Q6" s="144"/>
      <c r="R6" s="148">
        <v>150.66082416519799</v>
      </c>
      <c r="S6" s="127"/>
      <c r="T6" s="119">
        <v>-0.59549541544625895</v>
      </c>
      <c r="U6" s="120">
        <v>1.78329959439951</v>
      </c>
      <c r="V6" s="120">
        <v>2.7700042956707001</v>
      </c>
      <c r="W6" s="120">
        <v>2.9535109890370599</v>
      </c>
      <c r="X6" s="120">
        <v>2.3853548055633702</v>
      </c>
      <c r="Y6" s="121">
        <v>1.7351928240439201</v>
      </c>
      <c r="Z6" s="122"/>
      <c r="AA6" s="123">
        <v>1.87086876819534</v>
      </c>
      <c r="AB6" s="124">
        <v>2.0237176267720098</v>
      </c>
      <c r="AC6" s="125">
        <v>1.953501692151</v>
      </c>
      <c r="AD6" s="122"/>
      <c r="AE6" s="126">
        <v>1.8126582921269101</v>
      </c>
      <c r="AF6" s="29"/>
      <c r="AG6" s="141">
        <v>144.68661775462601</v>
      </c>
      <c r="AH6" s="142">
        <v>140.77336182446999</v>
      </c>
      <c r="AI6" s="142">
        <v>144.19666968606899</v>
      </c>
      <c r="AJ6" s="142">
        <v>145.049549495701</v>
      </c>
      <c r="AK6" s="142">
        <v>144.485668920629</v>
      </c>
      <c r="AL6" s="143">
        <v>143.88423503012399</v>
      </c>
      <c r="AM6" s="144"/>
      <c r="AN6" s="145">
        <v>163.82168012652201</v>
      </c>
      <c r="AO6" s="146">
        <v>170.99648630206701</v>
      </c>
      <c r="AP6" s="147">
        <v>167.53021270983101</v>
      </c>
      <c r="AQ6" s="144"/>
      <c r="AR6" s="148">
        <v>151.51787552285899</v>
      </c>
      <c r="AS6" s="127"/>
      <c r="AT6" s="119">
        <v>0.61335072139243296</v>
      </c>
      <c r="AU6" s="120">
        <v>2.40161114841449</v>
      </c>
      <c r="AV6" s="120">
        <v>3.0369199261384301</v>
      </c>
      <c r="AW6" s="120">
        <v>2.9906207388935</v>
      </c>
      <c r="AX6" s="120">
        <v>1.9450903257843599</v>
      </c>
      <c r="AY6" s="121">
        <v>2.2167686448474502</v>
      </c>
      <c r="AZ6" s="122"/>
      <c r="BA6" s="123">
        <v>1.3832981097774399</v>
      </c>
      <c r="BB6" s="124">
        <v>1.22551579099151</v>
      </c>
      <c r="BC6" s="125">
        <v>1.2966719465365499</v>
      </c>
      <c r="BD6" s="122"/>
      <c r="BE6" s="126">
        <v>1.83360983180618</v>
      </c>
    </row>
    <row r="7" spans="1:57" x14ac:dyDescent="0.25">
      <c r="A7" s="20" t="s">
        <v>18</v>
      </c>
      <c r="B7" s="3" t="str">
        <f>TRIM(A7)</f>
        <v>Virginia</v>
      </c>
      <c r="C7" s="10"/>
      <c r="D7" s="24" t="s">
        <v>16</v>
      </c>
      <c r="E7" s="27" t="s">
        <v>17</v>
      </c>
      <c r="F7" s="3"/>
      <c r="G7" s="149">
        <v>128.87970849635499</v>
      </c>
      <c r="H7" s="144">
        <v>104.007954456723</v>
      </c>
      <c r="I7" s="144">
        <v>115.56837351711501</v>
      </c>
      <c r="J7" s="144">
        <v>119.913164952831</v>
      </c>
      <c r="K7" s="144">
        <v>121.888652990742</v>
      </c>
      <c r="L7" s="150">
        <v>119.116685355676</v>
      </c>
      <c r="M7" s="144"/>
      <c r="N7" s="151">
        <v>141.685633396887</v>
      </c>
      <c r="O7" s="152">
        <v>143.92386804734201</v>
      </c>
      <c r="P7" s="153">
        <v>142.83562069902999</v>
      </c>
      <c r="Q7" s="144"/>
      <c r="R7" s="154">
        <v>127.272806340892</v>
      </c>
      <c r="S7" s="127"/>
      <c r="T7" s="128">
        <v>1.2390395688918501</v>
      </c>
      <c r="U7" s="122">
        <v>2.98997951446963</v>
      </c>
      <c r="V7" s="122">
        <v>3.6572116656915199</v>
      </c>
      <c r="W7" s="122">
        <v>4.5195320311032798</v>
      </c>
      <c r="X7" s="122">
        <v>4.9029285762050296</v>
      </c>
      <c r="Y7" s="129">
        <v>3.4555177438748101</v>
      </c>
      <c r="Z7" s="122"/>
      <c r="AA7" s="130">
        <v>5.5398795242680299</v>
      </c>
      <c r="AB7" s="131">
        <v>3.4273631206847299</v>
      </c>
      <c r="AC7" s="132">
        <v>4.4299588163793304</v>
      </c>
      <c r="AD7" s="122"/>
      <c r="AE7" s="133">
        <v>3.9201382892572298</v>
      </c>
      <c r="AF7" s="30"/>
      <c r="AG7" s="149">
        <v>121.913553543452</v>
      </c>
      <c r="AH7" s="144">
        <v>121.09748384087</v>
      </c>
      <c r="AI7" s="144">
        <v>125.294677984597</v>
      </c>
      <c r="AJ7" s="144">
        <v>125.117546127742</v>
      </c>
      <c r="AK7" s="144">
        <v>123.808138719019</v>
      </c>
      <c r="AL7" s="150">
        <v>123.551759228251</v>
      </c>
      <c r="AM7" s="144"/>
      <c r="AN7" s="151">
        <v>144.17843734325601</v>
      </c>
      <c r="AO7" s="152">
        <v>149.18681966608801</v>
      </c>
      <c r="AP7" s="153">
        <v>146.76600785262301</v>
      </c>
      <c r="AQ7" s="144"/>
      <c r="AR7" s="154">
        <v>131.11330957664799</v>
      </c>
      <c r="AS7" s="127"/>
      <c r="AT7" s="128">
        <v>2.1999100126934801</v>
      </c>
      <c r="AU7" s="122">
        <v>4.1060828956320004</v>
      </c>
      <c r="AV7" s="122">
        <v>4.7272081689470902</v>
      </c>
      <c r="AW7" s="122">
        <v>4.8638973436519501</v>
      </c>
      <c r="AX7" s="122">
        <v>3.7000264028371301</v>
      </c>
      <c r="AY7" s="129">
        <v>3.9726492960590498</v>
      </c>
      <c r="AZ7" s="122"/>
      <c r="BA7" s="130">
        <v>4.25399601604623</v>
      </c>
      <c r="BB7" s="131">
        <v>4.1034236232965604</v>
      </c>
      <c r="BC7" s="132">
        <v>4.1793100135370702</v>
      </c>
      <c r="BD7" s="122"/>
      <c r="BE7" s="133">
        <v>4.07174636370861</v>
      </c>
    </row>
    <row r="8" spans="1:57" x14ac:dyDescent="0.25">
      <c r="A8" s="21" t="s">
        <v>19</v>
      </c>
      <c r="B8" s="3" t="str">
        <f t="shared" ref="B8:B43" si="0">TRIM(A8)</f>
        <v>Norfolk/Virginia Beach, VA</v>
      </c>
      <c r="C8" s="3"/>
      <c r="D8" s="24" t="s">
        <v>16</v>
      </c>
      <c r="E8" s="27" t="s">
        <v>17</v>
      </c>
      <c r="F8" s="3"/>
      <c r="G8" s="149">
        <v>161.07217373474799</v>
      </c>
      <c r="H8" s="144">
        <v>104.54646057538901</v>
      </c>
      <c r="I8" s="144">
        <v>105.977159146742</v>
      </c>
      <c r="J8" s="144">
        <v>107.485831154813</v>
      </c>
      <c r="K8" s="144">
        <v>112.022180858027</v>
      </c>
      <c r="L8" s="150">
        <v>121.426567991539</v>
      </c>
      <c r="M8" s="144"/>
      <c r="N8" s="151">
        <v>137.83190676995599</v>
      </c>
      <c r="O8" s="152">
        <v>145.16537926267199</v>
      </c>
      <c r="P8" s="153">
        <v>141.65352925679599</v>
      </c>
      <c r="Q8" s="144"/>
      <c r="R8" s="154">
        <v>128.305986083834</v>
      </c>
      <c r="S8" s="127"/>
      <c r="T8" s="128">
        <v>-9.2803087788361202E-2</v>
      </c>
      <c r="U8" s="122">
        <v>2.26016610065026</v>
      </c>
      <c r="V8" s="122">
        <v>0.24420377122612999</v>
      </c>
      <c r="W8" s="122">
        <v>0.59988710158248604</v>
      </c>
      <c r="X8" s="122">
        <v>2.4601015745352899</v>
      </c>
      <c r="Y8" s="129">
        <v>1.01332366598913</v>
      </c>
      <c r="Z8" s="122"/>
      <c r="AA8" s="130">
        <v>1.1482463104509399</v>
      </c>
      <c r="AB8" s="131">
        <v>1.45753679307725</v>
      </c>
      <c r="AC8" s="132">
        <v>1.34561352252762</v>
      </c>
      <c r="AD8" s="122"/>
      <c r="AE8" s="133">
        <v>1.06671500768533</v>
      </c>
      <c r="AF8" s="30"/>
      <c r="AG8" s="149">
        <v>142.26511456901599</v>
      </c>
      <c r="AH8" s="144">
        <v>129.12886626397801</v>
      </c>
      <c r="AI8" s="144">
        <v>128.84235308276001</v>
      </c>
      <c r="AJ8" s="144">
        <v>127.37863781929499</v>
      </c>
      <c r="AK8" s="144">
        <v>128.68546227016299</v>
      </c>
      <c r="AL8" s="150">
        <v>131.233201478225</v>
      </c>
      <c r="AM8" s="144"/>
      <c r="AN8" s="151">
        <v>170.08759458955501</v>
      </c>
      <c r="AO8" s="152">
        <v>181.60133089750801</v>
      </c>
      <c r="AP8" s="153">
        <v>176.07613361006</v>
      </c>
      <c r="AQ8" s="144"/>
      <c r="AR8" s="154">
        <v>146.36822516964099</v>
      </c>
      <c r="AS8" s="127"/>
      <c r="AT8" s="128">
        <v>0.46244332451883802</v>
      </c>
      <c r="AU8" s="122">
        <v>2.7703565998865298</v>
      </c>
      <c r="AV8" s="122">
        <v>2.08478734231901</v>
      </c>
      <c r="AW8" s="122">
        <v>1.0054947810247301</v>
      </c>
      <c r="AX8" s="122">
        <v>0.92682876216283305</v>
      </c>
      <c r="AY8" s="129">
        <v>1.3888121560556399</v>
      </c>
      <c r="AZ8" s="122"/>
      <c r="BA8" s="130">
        <v>2.80897061021615</v>
      </c>
      <c r="BB8" s="131">
        <v>3.11875774565718</v>
      </c>
      <c r="BC8" s="132">
        <v>2.9863716327632299</v>
      </c>
      <c r="BD8" s="122"/>
      <c r="BE8" s="133">
        <v>2.0115812092315002</v>
      </c>
    </row>
    <row r="9" spans="1:57" ht="16" x14ac:dyDescent="0.45">
      <c r="A9" s="21" t="s">
        <v>20</v>
      </c>
      <c r="B9" s="83" t="s">
        <v>71</v>
      </c>
      <c r="C9" s="3"/>
      <c r="D9" s="24" t="s">
        <v>16</v>
      </c>
      <c r="E9" s="27" t="s">
        <v>17</v>
      </c>
      <c r="F9" s="3"/>
      <c r="G9" s="149">
        <v>95.971690913258698</v>
      </c>
      <c r="H9" s="144">
        <v>90.293766914939496</v>
      </c>
      <c r="I9" s="144">
        <v>101.695910173539</v>
      </c>
      <c r="J9" s="144">
        <v>107.193388701784</v>
      </c>
      <c r="K9" s="144">
        <v>106.840281486807</v>
      </c>
      <c r="L9" s="150">
        <v>101.363687430827</v>
      </c>
      <c r="M9" s="144"/>
      <c r="N9" s="151">
        <v>111.835808137144</v>
      </c>
      <c r="O9" s="152">
        <v>112.62779998699099</v>
      </c>
      <c r="P9" s="153">
        <v>112.235652974978</v>
      </c>
      <c r="Q9" s="144"/>
      <c r="R9" s="154">
        <v>105.002452129331</v>
      </c>
      <c r="S9" s="127"/>
      <c r="T9" s="128">
        <v>-0.63616115639941395</v>
      </c>
      <c r="U9" s="122">
        <v>3.9559127843788202</v>
      </c>
      <c r="V9" s="122">
        <v>3.0880548134869601</v>
      </c>
      <c r="W9" s="122">
        <v>5.7931847408653301</v>
      </c>
      <c r="X9" s="122">
        <v>6.6955804889937198</v>
      </c>
      <c r="Y9" s="129">
        <v>4.0702063168840397</v>
      </c>
      <c r="Z9" s="122"/>
      <c r="AA9" s="130">
        <v>0.665866751960979</v>
      </c>
      <c r="AB9" s="131">
        <v>-2.76467905421931</v>
      </c>
      <c r="AC9" s="132">
        <v>-1.1415091833422799</v>
      </c>
      <c r="AD9" s="122"/>
      <c r="AE9" s="133">
        <v>2.3016153735019498</v>
      </c>
      <c r="AF9" s="30"/>
      <c r="AG9" s="149">
        <v>98.321014395042894</v>
      </c>
      <c r="AH9" s="144">
        <v>102.03813215918299</v>
      </c>
      <c r="AI9" s="144">
        <v>107.56223507654801</v>
      </c>
      <c r="AJ9" s="144">
        <v>107.10724115451301</v>
      </c>
      <c r="AK9" s="144">
        <v>103.265280539541</v>
      </c>
      <c r="AL9" s="150">
        <v>103.926367227447</v>
      </c>
      <c r="AM9" s="144"/>
      <c r="AN9" s="151">
        <v>112.254497814469</v>
      </c>
      <c r="AO9" s="152">
        <v>115.97593479440501</v>
      </c>
      <c r="AP9" s="153">
        <v>114.175577697116</v>
      </c>
      <c r="AQ9" s="144"/>
      <c r="AR9" s="154">
        <v>107.20638655847</v>
      </c>
      <c r="AS9" s="127"/>
      <c r="AT9" s="128">
        <v>1.13733662583378</v>
      </c>
      <c r="AU9" s="122">
        <v>4.0420035455981402</v>
      </c>
      <c r="AV9" s="122">
        <v>5.0850707825031902</v>
      </c>
      <c r="AW9" s="122">
        <v>4.9504893452924499</v>
      </c>
      <c r="AX9" s="122">
        <v>4.8616827557923399</v>
      </c>
      <c r="AY9" s="129">
        <v>4.1613713847809803</v>
      </c>
      <c r="AZ9" s="122"/>
      <c r="BA9" s="130">
        <v>2.7103731407586098</v>
      </c>
      <c r="BB9" s="131">
        <v>1.7985758050043099</v>
      </c>
      <c r="BC9" s="132">
        <v>2.2268900233006499</v>
      </c>
      <c r="BD9" s="122"/>
      <c r="BE9" s="133">
        <v>3.6027951362144401</v>
      </c>
    </row>
    <row r="10" spans="1:57" x14ac:dyDescent="0.25">
      <c r="A10" s="21" t="s">
        <v>21</v>
      </c>
      <c r="B10" s="3" t="str">
        <f t="shared" si="0"/>
        <v>Virginia Area</v>
      </c>
      <c r="C10" s="3"/>
      <c r="D10" s="24" t="s">
        <v>16</v>
      </c>
      <c r="E10" s="27" t="s">
        <v>17</v>
      </c>
      <c r="F10" s="3"/>
      <c r="G10" s="149">
        <v>120.69208406908101</v>
      </c>
      <c r="H10" s="144">
        <v>97.839125197472299</v>
      </c>
      <c r="I10" s="144">
        <v>104.310268395657</v>
      </c>
      <c r="J10" s="144">
        <v>111.623658498998</v>
      </c>
      <c r="K10" s="144">
        <v>122.07660293955099</v>
      </c>
      <c r="L10" s="150">
        <v>112.62737879818</v>
      </c>
      <c r="M10" s="144"/>
      <c r="N10" s="151">
        <v>170.000825725878</v>
      </c>
      <c r="O10" s="152">
        <v>168.787933339792</v>
      </c>
      <c r="P10" s="153">
        <v>169.40005487034199</v>
      </c>
      <c r="Q10" s="144"/>
      <c r="R10" s="154">
        <v>132.65094472373099</v>
      </c>
      <c r="S10" s="127"/>
      <c r="T10" s="128">
        <v>1.3988474065980301</v>
      </c>
      <c r="U10" s="122">
        <v>1.67830591530544</v>
      </c>
      <c r="V10" s="122">
        <v>5.1107236362443098</v>
      </c>
      <c r="W10" s="122">
        <v>7.3669545444779203</v>
      </c>
      <c r="X10" s="122">
        <v>6.7115056050011397</v>
      </c>
      <c r="Y10" s="129">
        <v>4.6669649290228197</v>
      </c>
      <c r="Z10" s="122"/>
      <c r="AA10" s="130">
        <v>11.3997872443126</v>
      </c>
      <c r="AB10" s="131">
        <v>5.9893592409604599</v>
      </c>
      <c r="AC10" s="132">
        <v>8.5790037231465899</v>
      </c>
      <c r="AD10" s="122"/>
      <c r="AE10" s="133">
        <v>6.0777166769358901</v>
      </c>
      <c r="AF10" s="30"/>
      <c r="AG10" s="149">
        <v>113.493132510268</v>
      </c>
      <c r="AH10" s="144">
        <v>112.09934936289</v>
      </c>
      <c r="AI10" s="144">
        <v>115.696139675032</v>
      </c>
      <c r="AJ10" s="144">
        <v>118.659602024929</v>
      </c>
      <c r="AK10" s="144">
        <v>123.857171862803</v>
      </c>
      <c r="AL10" s="150">
        <v>117.09009431680199</v>
      </c>
      <c r="AM10" s="144"/>
      <c r="AN10" s="151">
        <v>155.336901881995</v>
      </c>
      <c r="AO10" s="152">
        <v>158.03525843902599</v>
      </c>
      <c r="AP10" s="153">
        <v>156.71189734081901</v>
      </c>
      <c r="AQ10" s="144"/>
      <c r="AR10" s="154">
        <v>130.245635317949</v>
      </c>
      <c r="AS10" s="127"/>
      <c r="AT10" s="128">
        <v>1.3182852236770199</v>
      </c>
      <c r="AU10" s="122">
        <v>2.9924965189064001</v>
      </c>
      <c r="AV10" s="122">
        <v>4.7489296551966298</v>
      </c>
      <c r="AW10" s="122">
        <v>6.8882157705160703</v>
      </c>
      <c r="AX10" s="122">
        <v>5.18321649069118</v>
      </c>
      <c r="AY10" s="129">
        <v>4.4273116421715697</v>
      </c>
      <c r="AZ10" s="122"/>
      <c r="BA10" s="130">
        <v>6.7233453694835399</v>
      </c>
      <c r="BB10" s="131">
        <v>6.4147491849997698</v>
      </c>
      <c r="BC10" s="132">
        <v>6.5598316775119798</v>
      </c>
      <c r="BD10" s="122"/>
      <c r="BE10" s="133">
        <v>5.2246788321820796</v>
      </c>
    </row>
    <row r="11" spans="1:57" x14ac:dyDescent="0.25">
      <c r="A11" s="34" t="s">
        <v>22</v>
      </c>
      <c r="B11" s="3" t="str">
        <f t="shared" si="0"/>
        <v>Washington, DC</v>
      </c>
      <c r="C11" s="3"/>
      <c r="D11" s="24" t="s">
        <v>16</v>
      </c>
      <c r="E11" s="27" t="s">
        <v>17</v>
      </c>
      <c r="F11" s="3"/>
      <c r="G11" s="149">
        <v>136.08188609259</v>
      </c>
      <c r="H11" s="144">
        <v>132.229418383819</v>
      </c>
      <c r="I11" s="144">
        <v>161.284335368867</v>
      </c>
      <c r="J11" s="144">
        <v>170.234410234232</v>
      </c>
      <c r="K11" s="144">
        <v>166.031047158403</v>
      </c>
      <c r="L11" s="150">
        <v>155.301405155239</v>
      </c>
      <c r="M11" s="144"/>
      <c r="N11" s="151">
        <v>160.780966833988</v>
      </c>
      <c r="O11" s="152">
        <v>164.315647005248</v>
      </c>
      <c r="P11" s="153">
        <v>162.618199983804</v>
      </c>
      <c r="Q11" s="144"/>
      <c r="R11" s="154">
        <v>157.794021041641</v>
      </c>
      <c r="S11" s="127"/>
      <c r="T11" s="128">
        <v>2.02380839384444</v>
      </c>
      <c r="U11" s="122">
        <v>3.5578844839064101</v>
      </c>
      <c r="V11" s="122">
        <v>3.8275972367182498</v>
      </c>
      <c r="W11" s="122">
        <v>3.6925265751230101</v>
      </c>
      <c r="X11" s="122">
        <v>3.9363917531864501</v>
      </c>
      <c r="Y11" s="129">
        <v>3.5656741003574899</v>
      </c>
      <c r="Z11" s="122"/>
      <c r="AA11" s="130">
        <v>8.5139312007274395</v>
      </c>
      <c r="AB11" s="131">
        <v>8.3298794336443507</v>
      </c>
      <c r="AC11" s="132">
        <v>8.4199168697544895</v>
      </c>
      <c r="AD11" s="122"/>
      <c r="AE11" s="133">
        <v>5.2199738847089296</v>
      </c>
      <c r="AF11" s="30"/>
      <c r="AG11" s="149">
        <v>140.56873400567599</v>
      </c>
      <c r="AH11" s="144">
        <v>147.23843641918401</v>
      </c>
      <c r="AI11" s="144">
        <v>154.496510843539</v>
      </c>
      <c r="AJ11" s="144">
        <v>155.88792501421301</v>
      </c>
      <c r="AK11" s="144">
        <v>149.99656835751699</v>
      </c>
      <c r="AL11" s="150">
        <v>150.04131530188201</v>
      </c>
      <c r="AM11" s="144"/>
      <c r="AN11" s="151">
        <v>149.93150696310099</v>
      </c>
      <c r="AO11" s="152">
        <v>153.205746296668</v>
      </c>
      <c r="AP11" s="153">
        <v>151.631983899115</v>
      </c>
      <c r="AQ11" s="144"/>
      <c r="AR11" s="154">
        <v>150.55027791278701</v>
      </c>
      <c r="AS11" s="127"/>
      <c r="AT11" s="128">
        <v>3.7363092398311402</v>
      </c>
      <c r="AU11" s="122">
        <v>4.4427520160963896</v>
      </c>
      <c r="AV11" s="122">
        <v>3.9316179890130898</v>
      </c>
      <c r="AW11" s="122">
        <v>4.53480285169762</v>
      </c>
      <c r="AX11" s="122">
        <v>3.6562249797831399</v>
      </c>
      <c r="AY11" s="129">
        <v>4.1289422657116299</v>
      </c>
      <c r="AZ11" s="122"/>
      <c r="BA11" s="130">
        <v>5.3954803735274801</v>
      </c>
      <c r="BB11" s="131">
        <v>5.0403496981355698</v>
      </c>
      <c r="BC11" s="132">
        <v>5.2073646021101903</v>
      </c>
      <c r="BD11" s="122"/>
      <c r="BE11" s="133">
        <v>4.4740554500383602</v>
      </c>
    </row>
    <row r="12" spans="1:57" x14ac:dyDescent="0.25">
      <c r="A12" s="21" t="s">
        <v>23</v>
      </c>
      <c r="B12" s="3" t="str">
        <f t="shared" si="0"/>
        <v>Arlington, VA</v>
      </c>
      <c r="C12" s="3"/>
      <c r="D12" s="24" t="s">
        <v>16</v>
      </c>
      <c r="E12" s="27" t="s">
        <v>17</v>
      </c>
      <c r="F12" s="3"/>
      <c r="G12" s="149">
        <v>125.919734463276</v>
      </c>
      <c r="H12" s="144">
        <v>133.59790106586399</v>
      </c>
      <c r="I12" s="144">
        <v>173.47653940191799</v>
      </c>
      <c r="J12" s="144">
        <v>176.92543370210001</v>
      </c>
      <c r="K12" s="144">
        <v>166.68490156486601</v>
      </c>
      <c r="L12" s="150">
        <v>157.70934670898501</v>
      </c>
      <c r="M12" s="144"/>
      <c r="N12" s="151">
        <v>143.64379052369</v>
      </c>
      <c r="O12" s="152">
        <v>146.22130858592601</v>
      </c>
      <c r="P12" s="153">
        <v>145.03199856166799</v>
      </c>
      <c r="Q12" s="144"/>
      <c r="R12" s="154">
        <v>153.34288251467601</v>
      </c>
      <c r="S12" s="127"/>
      <c r="T12" s="128">
        <v>-0.58294062744584496</v>
      </c>
      <c r="U12" s="122">
        <v>-3.1333733490415199</v>
      </c>
      <c r="V12" s="122">
        <v>-0.37065107258621599</v>
      </c>
      <c r="W12" s="122">
        <v>-0.76331162552859</v>
      </c>
      <c r="X12" s="122">
        <v>-1.19156663852786</v>
      </c>
      <c r="Y12" s="129">
        <v>-1.0123582712494199</v>
      </c>
      <c r="Z12" s="122"/>
      <c r="AA12" s="130">
        <v>0.25719851732964399</v>
      </c>
      <c r="AB12" s="131">
        <v>-0.37100074325792098</v>
      </c>
      <c r="AC12" s="132">
        <v>-2.03994060120717E-2</v>
      </c>
      <c r="AD12" s="122"/>
      <c r="AE12" s="133">
        <v>-1.1289741272531399</v>
      </c>
      <c r="AF12" s="30"/>
      <c r="AG12" s="149">
        <v>138.88937553207401</v>
      </c>
      <c r="AH12" s="144">
        <v>157.09585087421399</v>
      </c>
      <c r="AI12" s="144">
        <v>167.24850346542101</v>
      </c>
      <c r="AJ12" s="144">
        <v>166.05079711485101</v>
      </c>
      <c r="AK12" s="144">
        <v>150.775754384527</v>
      </c>
      <c r="AL12" s="150">
        <v>157.04506789005899</v>
      </c>
      <c r="AM12" s="144"/>
      <c r="AN12" s="151">
        <v>135.06984595087499</v>
      </c>
      <c r="AO12" s="152">
        <v>134.621077796951</v>
      </c>
      <c r="AP12" s="153">
        <v>134.83689887472701</v>
      </c>
      <c r="AQ12" s="144"/>
      <c r="AR12" s="154">
        <v>150.248828145077</v>
      </c>
      <c r="AS12" s="127"/>
      <c r="AT12" s="128">
        <v>5.0157577642530997</v>
      </c>
      <c r="AU12" s="122">
        <v>6.4826700422917201</v>
      </c>
      <c r="AV12" s="122">
        <v>6.0299774550678302</v>
      </c>
      <c r="AW12" s="122">
        <v>6.4193192633553302</v>
      </c>
      <c r="AX12" s="122">
        <v>2.6181578317474301</v>
      </c>
      <c r="AY12" s="129">
        <v>5.4983720616086504</v>
      </c>
      <c r="AZ12" s="122"/>
      <c r="BA12" s="130">
        <v>4.30406628414267</v>
      </c>
      <c r="BB12" s="131">
        <v>3.79422524236807</v>
      </c>
      <c r="BC12" s="132">
        <v>4.0405691737278397</v>
      </c>
      <c r="BD12" s="122"/>
      <c r="BE12" s="133">
        <v>5.0826795420117303</v>
      </c>
    </row>
    <row r="13" spans="1:57" x14ac:dyDescent="0.25">
      <c r="A13" s="21" t="s">
        <v>24</v>
      </c>
      <c r="B13" s="3" t="str">
        <f t="shared" si="0"/>
        <v>Suburban Virginia Area</v>
      </c>
      <c r="C13" s="3"/>
      <c r="D13" s="24" t="s">
        <v>16</v>
      </c>
      <c r="E13" s="27" t="s">
        <v>17</v>
      </c>
      <c r="F13" s="3"/>
      <c r="G13" s="149">
        <v>136.834415414761</v>
      </c>
      <c r="H13" s="144">
        <v>112.17214736842099</v>
      </c>
      <c r="I13" s="144">
        <v>126.064054370752</v>
      </c>
      <c r="J13" s="144">
        <v>127.475263729107</v>
      </c>
      <c r="K13" s="144">
        <v>128.17963519787699</v>
      </c>
      <c r="L13" s="150">
        <v>127.309090211132</v>
      </c>
      <c r="M13" s="144"/>
      <c r="N13" s="151">
        <v>150.15027799684501</v>
      </c>
      <c r="O13" s="152">
        <v>159.189338184338</v>
      </c>
      <c r="P13" s="153">
        <v>154.96155201032801</v>
      </c>
      <c r="Q13" s="144"/>
      <c r="R13" s="154">
        <v>136.77327704835201</v>
      </c>
      <c r="S13" s="127"/>
      <c r="T13" s="128">
        <v>2.8845955590715202</v>
      </c>
      <c r="U13" s="122">
        <v>9.7770757271432505</v>
      </c>
      <c r="V13" s="122">
        <v>12.488970652943999</v>
      </c>
      <c r="W13" s="122">
        <v>7.9854318307947203</v>
      </c>
      <c r="X13" s="122">
        <v>6.7238895814214201</v>
      </c>
      <c r="Y13" s="129">
        <v>7.7628502600001497</v>
      </c>
      <c r="Z13" s="122"/>
      <c r="AA13" s="130">
        <v>1.7292955962798</v>
      </c>
      <c r="AB13" s="131">
        <v>6.98250409608913</v>
      </c>
      <c r="AC13" s="132">
        <v>4.5485018628837199</v>
      </c>
      <c r="AD13" s="122"/>
      <c r="AE13" s="133">
        <v>6.7084925956294903</v>
      </c>
      <c r="AF13" s="30"/>
      <c r="AG13" s="149">
        <v>125.07301296626299</v>
      </c>
      <c r="AH13" s="144">
        <v>120.95815266381599</v>
      </c>
      <c r="AI13" s="144">
        <v>122.495380171257</v>
      </c>
      <c r="AJ13" s="144">
        <v>121.272547059123</v>
      </c>
      <c r="AK13" s="144">
        <v>129.189151618929</v>
      </c>
      <c r="AL13" s="150">
        <v>123.80606968641101</v>
      </c>
      <c r="AM13" s="144"/>
      <c r="AN13" s="151">
        <v>152.08571493253601</v>
      </c>
      <c r="AO13" s="152">
        <v>159.654530602292</v>
      </c>
      <c r="AP13" s="153">
        <v>156.07436991347501</v>
      </c>
      <c r="AQ13" s="144"/>
      <c r="AR13" s="154">
        <v>134.682051222822</v>
      </c>
      <c r="AS13" s="127"/>
      <c r="AT13" s="128">
        <v>4.5212564747111896</v>
      </c>
      <c r="AU13" s="122">
        <v>7.8275360592428198</v>
      </c>
      <c r="AV13" s="122">
        <v>6.8252645193768897</v>
      </c>
      <c r="AW13" s="122">
        <v>5.14949441071803</v>
      </c>
      <c r="AX13" s="122">
        <v>7.7807423373458304</v>
      </c>
      <c r="AY13" s="129">
        <v>6.4221095179022099</v>
      </c>
      <c r="AZ13" s="122"/>
      <c r="BA13" s="130">
        <v>2.70007168240166</v>
      </c>
      <c r="BB13" s="131">
        <v>3.758758319519</v>
      </c>
      <c r="BC13" s="132">
        <v>3.3082688071575599</v>
      </c>
      <c r="BD13" s="122"/>
      <c r="BE13" s="133">
        <v>5.3006317993837602</v>
      </c>
    </row>
    <row r="14" spans="1:57" x14ac:dyDescent="0.25">
      <c r="A14" s="21" t="s">
        <v>25</v>
      </c>
      <c r="B14" s="3" t="str">
        <f t="shared" si="0"/>
        <v>Alexandria, VA</v>
      </c>
      <c r="C14" s="3"/>
      <c r="D14" s="24" t="s">
        <v>16</v>
      </c>
      <c r="E14" s="27" t="s">
        <v>17</v>
      </c>
      <c r="F14" s="3"/>
      <c r="G14" s="149">
        <v>124.43034028540001</v>
      </c>
      <c r="H14" s="144">
        <v>122.802325970548</v>
      </c>
      <c r="I14" s="144">
        <v>141.024436909663</v>
      </c>
      <c r="J14" s="144">
        <v>146.99545753785301</v>
      </c>
      <c r="K14" s="144">
        <v>145.59396570436201</v>
      </c>
      <c r="L14" s="150">
        <v>137.09988241504999</v>
      </c>
      <c r="M14" s="144"/>
      <c r="N14" s="151">
        <v>141.278659773702</v>
      </c>
      <c r="O14" s="152">
        <v>144.86057604850899</v>
      </c>
      <c r="P14" s="153">
        <v>143.20090843351699</v>
      </c>
      <c r="Q14" s="144"/>
      <c r="R14" s="154">
        <v>139.21579986833399</v>
      </c>
      <c r="S14" s="127"/>
      <c r="T14" s="128">
        <v>6.6213289777163897</v>
      </c>
      <c r="U14" s="122">
        <v>9.1774640082443302</v>
      </c>
      <c r="V14" s="122">
        <v>9.1674964533752199</v>
      </c>
      <c r="W14" s="122">
        <v>9.6159440319111393</v>
      </c>
      <c r="X14" s="122">
        <v>11.9192181199552</v>
      </c>
      <c r="Y14" s="129">
        <v>9.5044919723869903</v>
      </c>
      <c r="Z14" s="122"/>
      <c r="AA14" s="130">
        <v>10.630659903536401</v>
      </c>
      <c r="AB14" s="131">
        <v>12.048669898533401</v>
      </c>
      <c r="AC14" s="132">
        <v>11.4003602522506</v>
      </c>
      <c r="AD14" s="122"/>
      <c r="AE14" s="133">
        <v>10.202306028777199</v>
      </c>
      <c r="AF14" s="30"/>
      <c r="AG14" s="149">
        <v>126.31685402162201</v>
      </c>
      <c r="AH14" s="144">
        <v>131.61740191568799</v>
      </c>
      <c r="AI14" s="144">
        <v>136.78458373715799</v>
      </c>
      <c r="AJ14" s="144">
        <v>137.24315090329401</v>
      </c>
      <c r="AK14" s="144">
        <v>133.81262857142801</v>
      </c>
      <c r="AL14" s="150">
        <v>133.39471863786301</v>
      </c>
      <c r="AM14" s="144"/>
      <c r="AN14" s="151">
        <v>131.80922538776599</v>
      </c>
      <c r="AO14" s="152">
        <v>133.44114040952701</v>
      </c>
      <c r="AP14" s="153">
        <v>132.664553737652</v>
      </c>
      <c r="AQ14" s="144"/>
      <c r="AR14" s="154">
        <v>133.16145477063401</v>
      </c>
      <c r="AS14" s="127"/>
      <c r="AT14" s="128">
        <v>7.0387949791306896</v>
      </c>
      <c r="AU14" s="122">
        <v>5.52274702962145</v>
      </c>
      <c r="AV14" s="122">
        <v>4.51949968695775</v>
      </c>
      <c r="AW14" s="122">
        <v>4.9824320279396996</v>
      </c>
      <c r="AX14" s="122">
        <v>5.7088214059586901</v>
      </c>
      <c r="AY14" s="129">
        <v>5.4789142012876599</v>
      </c>
      <c r="AZ14" s="122"/>
      <c r="BA14" s="130">
        <v>6.1955067554479299</v>
      </c>
      <c r="BB14" s="131">
        <v>6.1615648931627698</v>
      </c>
      <c r="BC14" s="132">
        <v>6.17349594650039</v>
      </c>
      <c r="BD14" s="122"/>
      <c r="BE14" s="133">
        <v>5.7057062345371099</v>
      </c>
    </row>
    <row r="15" spans="1:57" x14ac:dyDescent="0.25">
      <c r="A15" s="21" t="s">
        <v>26</v>
      </c>
      <c r="B15" s="3" t="str">
        <f t="shared" si="0"/>
        <v>Fairfax/Tysons Corner, VA</v>
      </c>
      <c r="C15" s="3"/>
      <c r="D15" s="24" t="s">
        <v>16</v>
      </c>
      <c r="E15" s="27" t="s">
        <v>17</v>
      </c>
      <c r="F15" s="3"/>
      <c r="G15" s="149">
        <v>122.611230956733</v>
      </c>
      <c r="H15" s="144">
        <v>126.14391761363601</v>
      </c>
      <c r="I15" s="144">
        <v>156.70242477188799</v>
      </c>
      <c r="J15" s="144">
        <v>158.95956766575799</v>
      </c>
      <c r="K15" s="144">
        <v>146.25799806389099</v>
      </c>
      <c r="L15" s="150">
        <v>143.64123186613901</v>
      </c>
      <c r="M15" s="144"/>
      <c r="N15" s="151">
        <v>130.80521876158599</v>
      </c>
      <c r="O15" s="152">
        <v>132.838191843164</v>
      </c>
      <c r="P15" s="153">
        <v>131.85089943278999</v>
      </c>
      <c r="Q15" s="144"/>
      <c r="R15" s="154">
        <v>139.93889881541301</v>
      </c>
      <c r="S15" s="127"/>
      <c r="T15" s="128">
        <v>3.9249181531603998</v>
      </c>
      <c r="U15" s="122">
        <v>4.5017114087007801</v>
      </c>
      <c r="V15" s="122">
        <v>6.5362678647805899</v>
      </c>
      <c r="W15" s="122">
        <v>6.8127572718627603</v>
      </c>
      <c r="X15" s="122">
        <v>6.0835601270055397</v>
      </c>
      <c r="Y15" s="129">
        <v>6.0101602148562296</v>
      </c>
      <c r="Z15" s="122"/>
      <c r="AA15" s="130">
        <v>9.0565380401291105</v>
      </c>
      <c r="AB15" s="131">
        <v>7.5374240474166596</v>
      </c>
      <c r="AC15" s="132">
        <v>8.2330202469390503</v>
      </c>
      <c r="AD15" s="122"/>
      <c r="AE15" s="133">
        <v>6.6675511505008096</v>
      </c>
      <c r="AF15" s="30"/>
      <c r="AG15" s="149">
        <v>132.270130099228</v>
      </c>
      <c r="AH15" s="144">
        <v>146.374762798972</v>
      </c>
      <c r="AI15" s="144">
        <v>159.58025694156601</v>
      </c>
      <c r="AJ15" s="144">
        <v>157.70509404651901</v>
      </c>
      <c r="AK15" s="144">
        <v>139.95180768133801</v>
      </c>
      <c r="AL15" s="150">
        <v>148.214615226989</v>
      </c>
      <c r="AM15" s="144"/>
      <c r="AN15" s="151">
        <v>128.53133086453599</v>
      </c>
      <c r="AO15" s="152">
        <v>129.82383644092701</v>
      </c>
      <c r="AP15" s="153">
        <v>129.20429369740501</v>
      </c>
      <c r="AQ15" s="144"/>
      <c r="AR15" s="154">
        <v>142.544595539694</v>
      </c>
      <c r="AS15" s="127"/>
      <c r="AT15" s="128">
        <v>4.2834561237970101</v>
      </c>
      <c r="AU15" s="122">
        <v>3.0132672243532999</v>
      </c>
      <c r="AV15" s="122">
        <v>6.49247777796257</v>
      </c>
      <c r="AW15" s="122">
        <v>7.0342988064169703</v>
      </c>
      <c r="AX15" s="122">
        <v>1.79593703333338</v>
      </c>
      <c r="AY15" s="129">
        <v>4.8856271833929199</v>
      </c>
      <c r="AZ15" s="122"/>
      <c r="BA15" s="130">
        <v>5.2093640158382897</v>
      </c>
      <c r="BB15" s="131">
        <v>5.6240324564944997</v>
      </c>
      <c r="BC15" s="132">
        <v>5.4269580809930797</v>
      </c>
      <c r="BD15" s="122"/>
      <c r="BE15" s="133">
        <v>5.2203847926330402</v>
      </c>
    </row>
    <row r="16" spans="1:57" x14ac:dyDescent="0.25">
      <c r="A16" s="21" t="s">
        <v>27</v>
      </c>
      <c r="B16" s="3" t="str">
        <f t="shared" si="0"/>
        <v>I-95 Fredericksburg, VA</v>
      </c>
      <c r="C16" s="3"/>
      <c r="D16" s="24" t="s">
        <v>16</v>
      </c>
      <c r="E16" s="27" t="s">
        <v>17</v>
      </c>
      <c r="F16" s="3"/>
      <c r="G16" s="149">
        <v>91.250395379831104</v>
      </c>
      <c r="H16" s="144">
        <v>87.159927262147207</v>
      </c>
      <c r="I16" s="144">
        <v>91.047283609576397</v>
      </c>
      <c r="J16" s="144">
        <v>92.855293239496604</v>
      </c>
      <c r="K16" s="144">
        <v>93.354438676184202</v>
      </c>
      <c r="L16" s="150">
        <v>91.357415605464197</v>
      </c>
      <c r="M16" s="144"/>
      <c r="N16" s="151">
        <v>105.043601861797</v>
      </c>
      <c r="O16" s="152">
        <v>109.01747095917599</v>
      </c>
      <c r="P16" s="153">
        <v>107.10582500861101</v>
      </c>
      <c r="Q16" s="144"/>
      <c r="R16" s="154">
        <v>96.864402987321895</v>
      </c>
      <c r="S16" s="127"/>
      <c r="T16" s="128">
        <v>0.74448998249507203</v>
      </c>
      <c r="U16" s="122">
        <v>3.4890055636545001</v>
      </c>
      <c r="V16" s="122">
        <v>3.4496090447162602</v>
      </c>
      <c r="W16" s="122">
        <v>3.4009909525750102</v>
      </c>
      <c r="X16" s="122">
        <v>3.9440307254801401</v>
      </c>
      <c r="Y16" s="129">
        <v>2.9841754779037002</v>
      </c>
      <c r="Z16" s="122"/>
      <c r="AA16" s="130">
        <v>2.7397304421027799</v>
      </c>
      <c r="AB16" s="131">
        <v>3.4170252695043799</v>
      </c>
      <c r="AC16" s="132">
        <v>3.1154650304094398</v>
      </c>
      <c r="AD16" s="122"/>
      <c r="AE16" s="133">
        <v>3.04703648491618</v>
      </c>
      <c r="AF16" s="30"/>
      <c r="AG16" s="149">
        <v>92.001670327256704</v>
      </c>
      <c r="AH16" s="144">
        <v>93.389219093478403</v>
      </c>
      <c r="AI16" s="144">
        <v>95.518708481755993</v>
      </c>
      <c r="AJ16" s="144">
        <v>94.710301668499298</v>
      </c>
      <c r="AK16" s="144">
        <v>95.224530359838297</v>
      </c>
      <c r="AL16" s="150">
        <v>94.235991903240702</v>
      </c>
      <c r="AM16" s="144"/>
      <c r="AN16" s="151">
        <v>105.42008048115601</v>
      </c>
      <c r="AO16" s="152">
        <v>108.074422925392</v>
      </c>
      <c r="AP16" s="153">
        <v>106.77541165509</v>
      </c>
      <c r="AQ16" s="144"/>
      <c r="AR16" s="154">
        <v>98.270614498875702</v>
      </c>
      <c r="AS16" s="127"/>
      <c r="AT16" s="128">
        <v>1.1262553807828799</v>
      </c>
      <c r="AU16" s="122">
        <v>3.4199483581025598</v>
      </c>
      <c r="AV16" s="122">
        <v>4.7324822322754097</v>
      </c>
      <c r="AW16" s="122">
        <v>3.4524607685322901</v>
      </c>
      <c r="AX16" s="122">
        <v>3.8928718137765599</v>
      </c>
      <c r="AY16" s="129">
        <v>3.38214447066678</v>
      </c>
      <c r="AZ16" s="122"/>
      <c r="BA16" s="130">
        <v>2.9512577625785399</v>
      </c>
      <c r="BB16" s="131">
        <v>2.2404317277835899</v>
      </c>
      <c r="BC16" s="132">
        <v>2.5798280295040099</v>
      </c>
      <c r="BD16" s="122"/>
      <c r="BE16" s="133">
        <v>3.01317251118618</v>
      </c>
    </row>
    <row r="17" spans="1:57" x14ac:dyDescent="0.25">
      <c r="A17" s="21" t="s">
        <v>28</v>
      </c>
      <c r="B17" s="3" t="str">
        <f t="shared" si="0"/>
        <v>Dulles Airport Area, VA</v>
      </c>
      <c r="C17" s="3"/>
      <c r="D17" s="24" t="s">
        <v>16</v>
      </c>
      <c r="E17" s="27" t="s">
        <v>17</v>
      </c>
      <c r="F17" s="3"/>
      <c r="G17" s="149">
        <v>106.04146397188001</v>
      </c>
      <c r="H17" s="144">
        <v>106.914319040213</v>
      </c>
      <c r="I17" s="144">
        <v>126.88691273018399</v>
      </c>
      <c r="J17" s="144">
        <v>130.175898778359</v>
      </c>
      <c r="K17" s="144">
        <v>123.35895141758</v>
      </c>
      <c r="L17" s="150">
        <v>119.94171013154801</v>
      </c>
      <c r="M17" s="144"/>
      <c r="N17" s="151">
        <v>114.84745421483299</v>
      </c>
      <c r="O17" s="152">
        <v>117.02880758184899</v>
      </c>
      <c r="P17" s="153">
        <v>116.005018288222</v>
      </c>
      <c r="Q17" s="144"/>
      <c r="R17" s="154">
        <v>118.559930031025</v>
      </c>
      <c r="S17" s="127"/>
      <c r="T17" s="128">
        <v>4.8072351036961196</v>
      </c>
      <c r="U17" s="122">
        <v>2.0893314098568001</v>
      </c>
      <c r="V17" s="122">
        <v>-1.02315811253137</v>
      </c>
      <c r="W17" s="122">
        <v>1.46417432062272</v>
      </c>
      <c r="X17" s="122">
        <v>0.82285008646159896</v>
      </c>
      <c r="Y17" s="129">
        <v>1.10212526689124</v>
      </c>
      <c r="Z17" s="122"/>
      <c r="AA17" s="130">
        <v>5.9375608185476896</v>
      </c>
      <c r="AB17" s="131">
        <v>6.7292312290834104</v>
      </c>
      <c r="AC17" s="132">
        <v>6.3798656346964</v>
      </c>
      <c r="AD17" s="122"/>
      <c r="AE17" s="133">
        <v>2.48414779098723</v>
      </c>
      <c r="AF17" s="30"/>
      <c r="AG17" s="149">
        <v>112.485266987137</v>
      </c>
      <c r="AH17" s="144">
        <v>123.58923434488401</v>
      </c>
      <c r="AI17" s="144">
        <v>131.49017689312501</v>
      </c>
      <c r="AJ17" s="144">
        <v>129.46936438374701</v>
      </c>
      <c r="AK17" s="144">
        <v>120.694786516853</v>
      </c>
      <c r="AL17" s="150">
        <v>124.129980283244</v>
      </c>
      <c r="AM17" s="144"/>
      <c r="AN17" s="151">
        <v>111.784066325472</v>
      </c>
      <c r="AO17" s="152">
        <v>113.008168564774</v>
      </c>
      <c r="AP17" s="153">
        <v>112.420786360242</v>
      </c>
      <c r="AQ17" s="144"/>
      <c r="AR17" s="154">
        <v>120.533188541719</v>
      </c>
      <c r="AS17" s="127"/>
      <c r="AT17" s="128">
        <v>2.9672769339271898</v>
      </c>
      <c r="AU17" s="122">
        <v>2.4518375636685001</v>
      </c>
      <c r="AV17" s="122">
        <v>3.0210514245857598</v>
      </c>
      <c r="AW17" s="122">
        <v>3.5326680465729798</v>
      </c>
      <c r="AX17" s="122">
        <v>2.0170039457844702</v>
      </c>
      <c r="AY17" s="129">
        <v>2.8037400294290702</v>
      </c>
      <c r="AZ17" s="122"/>
      <c r="BA17" s="130">
        <v>4.0969597834980398</v>
      </c>
      <c r="BB17" s="131">
        <v>4.95167992823023</v>
      </c>
      <c r="BC17" s="132">
        <v>4.5449505675312798</v>
      </c>
      <c r="BD17" s="122"/>
      <c r="BE17" s="133">
        <v>3.0042227079639101</v>
      </c>
    </row>
    <row r="18" spans="1:57" x14ac:dyDescent="0.25">
      <c r="A18" s="21" t="s">
        <v>29</v>
      </c>
      <c r="B18" s="3" t="str">
        <f t="shared" si="0"/>
        <v>Williamsburg, VA</v>
      </c>
      <c r="C18" s="3"/>
      <c r="D18" s="24" t="s">
        <v>16</v>
      </c>
      <c r="E18" s="27" t="s">
        <v>17</v>
      </c>
      <c r="F18" s="3"/>
      <c r="G18" s="149">
        <v>154.72099752168501</v>
      </c>
      <c r="H18" s="144">
        <v>99.287071593533398</v>
      </c>
      <c r="I18" s="144">
        <v>94.024728516460002</v>
      </c>
      <c r="J18" s="144">
        <v>94.879608678806605</v>
      </c>
      <c r="K18" s="144">
        <v>107.160151254726</v>
      </c>
      <c r="L18" s="150">
        <v>117.326271906174</v>
      </c>
      <c r="M18" s="144"/>
      <c r="N18" s="151">
        <v>144.959717400979</v>
      </c>
      <c r="O18" s="152">
        <v>159.425277610743</v>
      </c>
      <c r="P18" s="153">
        <v>152.57003901718801</v>
      </c>
      <c r="Q18" s="144"/>
      <c r="R18" s="154">
        <v>131.06929766848901</v>
      </c>
      <c r="S18" s="127"/>
      <c r="T18" s="128">
        <v>-2.1203921790612799</v>
      </c>
      <c r="U18" s="122">
        <v>0.18776717225379499</v>
      </c>
      <c r="V18" s="122">
        <v>-3.25591859367574</v>
      </c>
      <c r="W18" s="122">
        <v>-3.5947715544219099</v>
      </c>
      <c r="X18" s="122">
        <v>1.1403040411865799</v>
      </c>
      <c r="Y18" s="129">
        <v>-1.5720532496622099</v>
      </c>
      <c r="Z18" s="122"/>
      <c r="AA18" s="130">
        <v>2.0706858082987898</v>
      </c>
      <c r="AB18" s="131">
        <v>1.3826578149089599</v>
      </c>
      <c r="AC18" s="132">
        <v>1.73471004275409</v>
      </c>
      <c r="AD18" s="122"/>
      <c r="AE18" s="133">
        <v>-0.18830990738643999</v>
      </c>
      <c r="AF18" s="30"/>
      <c r="AG18" s="149">
        <v>139.798895302425</v>
      </c>
      <c r="AH18" s="144">
        <v>125.551033561891</v>
      </c>
      <c r="AI18" s="144">
        <v>121.151888101881</v>
      </c>
      <c r="AJ18" s="144">
        <v>121.64341075120601</v>
      </c>
      <c r="AK18" s="144">
        <v>128.97658239105499</v>
      </c>
      <c r="AL18" s="150">
        <v>127.80687880702899</v>
      </c>
      <c r="AM18" s="144"/>
      <c r="AN18" s="151">
        <v>165.06298476719601</v>
      </c>
      <c r="AO18" s="152">
        <v>177.594511827204</v>
      </c>
      <c r="AP18" s="153">
        <v>171.61448670765901</v>
      </c>
      <c r="AQ18" s="144"/>
      <c r="AR18" s="154">
        <v>144.03204239899699</v>
      </c>
      <c r="AS18" s="127"/>
      <c r="AT18" s="128">
        <v>-1.0164455676686099</v>
      </c>
      <c r="AU18" s="122">
        <v>-0.62079507781753995</v>
      </c>
      <c r="AV18" s="122">
        <v>-3.7528823444630799</v>
      </c>
      <c r="AW18" s="122">
        <v>-2.8605336066304101</v>
      </c>
      <c r="AX18" s="122">
        <v>-2.3059618552061099</v>
      </c>
      <c r="AY18" s="129">
        <v>-2.0817453273038198</v>
      </c>
      <c r="AZ18" s="122"/>
      <c r="BA18" s="130">
        <v>-2.8572266275132501</v>
      </c>
      <c r="BB18" s="131">
        <v>0.60186187065796604</v>
      </c>
      <c r="BC18" s="132">
        <v>-0.99570381764118199</v>
      </c>
      <c r="BD18" s="122"/>
      <c r="BE18" s="133">
        <v>-1.7654041009449499</v>
      </c>
    </row>
    <row r="19" spans="1:57" x14ac:dyDescent="0.25">
      <c r="A19" s="21" t="s">
        <v>30</v>
      </c>
      <c r="B19" s="3" t="str">
        <f t="shared" si="0"/>
        <v>Virginia Beach, VA</v>
      </c>
      <c r="C19" s="3"/>
      <c r="D19" s="24" t="s">
        <v>16</v>
      </c>
      <c r="E19" s="27" t="s">
        <v>17</v>
      </c>
      <c r="F19" s="3"/>
      <c r="G19" s="149">
        <v>229.03681931860999</v>
      </c>
      <c r="H19" s="144">
        <v>135.19043836106599</v>
      </c>
      <c r="I19" s="144">
        <v>134.034378532408</v>
      </c>
      <c r="J19" s="144">
        <v>136.54385941339601</v>
      </c>
      <c r="K19" s="144">
        <v>139.44511758912901</v>
      </c>
      <c r="L19" s="150">
        <v>161.93409812186999</v>
      </c>
      <c r="M19" s="144"/>
      <c r="N19" s="151">
        <v>178.19825315374499</v>
      </c>
      <c r="O19" s="152">
        <v>184.37254073668399</v>
      </c>
      <c r="P19" s="153">
        <v>181.432373129269</v>
      </c>
      <c r="Q19" s="144"/>
      <c r="R19" s="154">
        <v>168.41156788968499</v>
      </c>
      <c r="S19" s="127"/>
      <c r="T19" s="128">
        <v>-0.56435423433809795</v>
      </c>
      <c r="U19" s="122">
        <v>3.7131396521631399</v>
      </c>
      <c r="V19" s="122">
        <v>-1.01547861598866</v>
      </c>
      <c r="W19" s="122">
        <v>1.0339700590044301</v>
      </c>
      <c r="X19" s="122">
        <v>1.2824476015753301</v>
      </c>
      <c r="Y19" s="129">
        <v>0.48710383799172502</v>
      </c>
      <c r="Z19" s="122"/>
      <c r="AA19" s="130">
        <v>2.1101415905748602</v>
      </c>
      <c r="AB19" s="131">
        <v>1.28521834598544</v>
      </c>
      <c r="AC19" s="132">
        <v>1.69758769579886</v>
      </c>
      <c r="AD19" s="122"/>
      <c r="AE19" s="133">
        <v>0.80194362097518201</v>
      </c>
      <c r="AF19" s="30"/>
      <c r="AG19" s="149">
        <v>200.270547509555</v>
      </c>
      <c r="AH19" s="144">
        <v>175.763351673382</v>
      </c>
      <c r="AI19" s="144">
        <v>173.39283757311699</v>
      </c>
      <c r="AJ19" s="144">
        <v>171.47664380233701</v>
      </c>
      <c r="AK19" s="144">
        <v>173.06186179618101</v>
      </c>
      <c r="AL19" s="150">
        <v>178.999169930797</v>
      </c>
      <c r="AM19" s="144"/>
      <c r="AN19" s="151">
        <v>236.39594253568001</v>
      </c>
      <c r="AO19" s="152">
        <v>252.79306804588299</v>
      </c>
      <c r="AP19" s="153">
        <v>244.99720803986199</v>
      </c>
      <c r="AQ19" s="144"/>
      <c r="AR19" s="154">
        <v>201.69345713855901</v>
      </c>
      <c r="AS19" s="127"/>
      <c r="AT19" s="128">
        <v>-0.324927604239727</v>
      </c>
      <c r="AU19" s="122">
        <v>1.7159817987806101</v>
      </c>
      <c r="AV19" s="122">
        <v>0.79336131232903995</v>
      </c>
      <c r="AW19" s="122">
        <v>-0.44632239764864201</v>
      </c>
      <c r="AX19" s="122">
        <v>0.26493711550048998</v>
      </c>
      <c r="AY19" s="129">
        <v>0.30310069282644903</v>
      </c>
      <c r="AZ19" s="122"/>
      <c r="BA19" s="130">
        <v>4.2925318527346299</v>
      </c>
      <c r="BB19" s="131">
        <v>3.8807098086249199</v>
      </c>
      <c r="BC19" s="132">
        <v>4.0756383966663101</v>
      </c>
      <c r="BD19" s="122"/>
      <c r="BE19" s="133">
        <v>1.8494573573733899</v>
      </c>
    </row>
    <row r="20" spans="1:57" x14ac:dyDescent="0.25">
      <c r="A20" s="34" t="s">
        <v>31</v>
      </c>
      <c r="B20" s="3" t="str">
        <f t="shared" si="0"/>
        <v>Norfolk/Portsmouth, VA</v>
      </c>
      <c r="C20" s="3"/>
      <c r="D20" s="24" t="s">
        <v>16</v>
      </c>
      <c r="E20" s="27" t="s">
        <v>17</v>
      </c>
      <c r="F20" s="3"/>
      <c r="G20" s="149">
        <v>119.405214960835</v>
      </c>
      <c r="H20" s="144">
        <v>96.128677294303699</v>
      </c>
      <c r="I20" s="144">
        <v>100.236062400509</v>
      </c>
      <c r="J20" s="144">
        <v>101.909041645317</v>
      </c>
      <c r="K20" s="144">
        <v>108.075618150388</v>
      </c>
      <c r="L20" s="150">
        <v>106.06768642844099</v>
      </c>
      <c r="M20" s="144"/>
      <c r="N20" s="151">
        <v>123.934312527964</v>
      </c>
      <c r="O20" s="152">
        <v>131.60896174588601</v>
      </c>
      <c r="P20" s="153">
        <v>127.932915335158</v>
      </c>
      <c r="Q20" s="144"/>
      <c r="R20" s="154">
        <v>113.448365537336</v>
      </c>
      <c r="S20" s="127"/>
      <c r="T20" s="128">
        <v>3.8661618933579098</v>
      </c>
      <c r="U20" s="122">
        <v>-0.94604479148582699</v>
      </c>
      <c r="V20" s="122">
        <v>-1.5491064360491</v>
      </c>
      <c r="W20" s="122">
        <v>-1.74618449240448</v>
      </c>
      <c r="X20" s="122">
        <v>5.0260357286200597</v>
      </c>
      <c r="Y20" s="129">
        <v>1.4227331866830899</v>
      </c>
      <c r="Z20" s="122"/>
      <c r="AA20" s="130">
        <v>4.2397717847087204</v>
      </c>
      <c r="AB20" s="131">
        <v>8.4029885171205194</v>
      </c>
      <c r="AC20" s="132">
        <v>6.4663559422815098</v>
      </c>
      <c r="AD20" s="122"/>
      <c r="AE20" s="133">
        <v>3.40945218936921</v>
      </c>
      <c r="AF20" s="30"/>
      <c r="AG20" s="149">
        <v>114.85970990014199</v>
      </c>
      <c r="AH20" s="144">
        <v>118.512763055498</v>
      </c>
      <c r="AI20" s="144">
        <v>120.15162966761601</v>
      </c>
      <c r="AJ20" s="144">
        <v>115.275505519566</v>
      </c>
      <c r="AK20" s="144">
        <v>111.017125909279</v>
      </c>
      <c r="AL20" s="150">
        <v>116.045576360493</v>
      </c>
      <c r="AM20" s="144"/>
      <c r="AN20" s="151">
        <v>146.39897227272701</v>
      </c>
      <c r="AO20" s="152">
        <v>152.932910878417</v>
      </c>
      <c r="AP20" s="153">
        <v>149.783076057958</v>
      </c>
      <c r="AQ20" s="144"/>
      <c r="AR20" s="154">
        <v>127.18603362426801</v>
      </c>
      <c r="AS20" s="127"/>
      <c r="AT20" s="128">
        <v>2.8315113471910198</v>
      </c>
      <c r="AU20" s="122">
        <v>7.7617098186054996</v>
      </c>
      <c r="AV20" s="122">
        <v>5.9488342592314698</v>
      </c>
      <c r="AW20" s="122">
        <v>3.56930347125081</v>
      </c>
      <c r="AX20" s="122">
        <v>1.5103070054072401</v>
      </c>
      <c r="AY20" s="129">
        <v>4.3856289922957599</v>
      </c>
      <c r="AZ20" s="122"/>
      <c r="BA20" s="130">
        <v>5.8266028956175697</v>
      </c>
      <c r="BB20" s="131">
        <v>5.5642085554954601</v>
      </c>
      <c r="BC20" s="132">
        <v>5.7089783721217904</v>
      </c>
      <c r="BD20" s="122"/>
      <c r="BE20" s="133">
        <v>5.1131197993920603</v>
      </c>
    </row>
    <row r="21" spans="1:57" x14ac:dyDescent="0.25">
      <c r="A21" s="35" t="s">
        <v>32</v>
      </c>
      <c r="B21" s="3" t="str">
        <f t="shared" si="0"/>
        <v>Newport News/Hampton, VA</v>
      </c>
      <c r="C21" s="3"/>
      <c r="D21" s="24" t="s">
        <v>16</v>
      </c>
      <c r="E21" s="27" t="s">
        <v>17</v>
      </c>
      <c r="F21" s="3"/>
      <c r="G21" s="149">
        <v>92.179021597176202</v>
      </c>
      <c r="H21" s="144">
        <v>76.833832776025204</v>
      </c>
      <c r="I21" s="144">
        <v>83.588912023686902</v>
      </c>
      <c r="J21" s="144">
        <v>83.608508367103596</v>
      </c>
      <c r="K21" s="144">
        <v>84.8980685674222</v>
      </c>
      <c r="L21" s="150">
        <v>84.745855994217607</v>
      </c>
      <c r="M21" s="144"/>
      <c r="N21" s="151">
        <v>97.200471546849698</v>
      </c>
      <c r="O21" s="152">
        <v>99.4899031382364</v>
      </c>
      <c r="P21" s="153">
        <v>98.372490833826106</v>
      </c>
      <c r="Q21" s="144"/>
      <c r="R21" s="154">
        <v>89.322802962889298</v>
      </c>
      <c r="S21" s="127"/>
      <c r="T21" s="128">
        <v>-1.0979530299650599</v>
      </c>
      <c r="U21" s="122">
        <v>2.5909928570737799</v>
      </c>
      <c r="V21" s="122">
        <v>7.9813149184303098</v>
      </c>
      <c r="W21" s="122">
        <v>5.6399850731225998</v>
      </c>
      <c r="X21" s="122">
        <v>5.7999162484463804</v>
      </c>
      <c r="Y21" s="129">
        <v>3.86254029397382</v>
      </c>
      <c r="Z21" s="122"/>
      <c r="AA21" s="130">
        <v>-1.3980396292241799</v>
      </c>
      <c r="AB21" s="131">
        <v>-2.8924510193458599</v>
      </c>
      <c r="AC21" s="132">
        <v>-2.1897223927840099</v>
      </c>
      <c r="AD21" s="122"/>
      <c r="AE21" s="133">
        <v>1.4160997329770799</v>
      </c>
      <c r="AF21" s="30"/>
      <c r="AG21" s="149">
        <v>87.473814543905505</v>
      </c>
      <c r="AH21" s="144">
        <v>86.295782579063697</v>
      </c>
      <c r="AI21" s="144">
        <v>89.835593302883495</v>
      </c>
      <c r="AJ21" s="144">
        <v>89.010225246224493</v>
      </c>
      <c r="AK21" s="144">
        <v>89.949745921775602</v>
      </c>
      <c r="AL21" s="150">
        <v>88.576808568674096</v>
      </c>
      <c r="AM21" s="144"/>
      <c r="AN21" s="151">
        <v>109.51027021092101</v>
      </c>
      <c r="AO21" s="152">
        <v>114.80562302249</v>
      </c>
      <c r="AP21" s="153">
        <v>112.245538826158</v>
      </c>
      <c r="AQ21" s="144"/>
      <c r="AR21" s="154">
        <v>96.330162066914198</v>
      </c>
      <c r="AS21" s="127"/>
      <c r="AT21" s="128">
        <v>2.4436036391624198</v>
      </c>
      <c r="AU21" s="122">
        <v>4.61969406087354</v>
      </c>
      <c r="AV21" s="122">
        <v>7.7200709526355897</v>
      </c>
      <c r="AW21" s="122">
        <v>5.2398717755129001</v>
      </c>
      <c r="AX21" s="122">
        <v>4.4841796275012298</v>
      </c>
      <c r="AY21" s="129">
        <v>4.9325269261185403</v>
      </c>
      <c r="AZ21" s="122"/>
      <c r="BA21" s="130">
        <v>0.102749340033589</v>
      </c>
      <c r="BB21" s="131">
        <v>-0.45620432332086702</v>
      </c>
      <c r="BC21" s="132">
        <v>-0.19273786159697001</v>
      </c>
      <c r="BD21" s="122"/>
      <c r="BE21" s="133">
        <v>2.7317068546753198</v>
      </c>
    </row>
    <row r="22" spans="1:57" x14ac:dyDescent="0.25">
      <c r="A22" s="36" t="s">
        <v>33</v>
      </c>
      <c r="B22" s="3" t="str">
        <f t="shared" si="0"/>
        <v>Chesapeake/Suffolk, VA</v>
      </c>
      <c r="C22" s="3"/>
      <c r="D22" s="25" t="s">
        <v>16</v>
      </c>
      <c r="E22" s="28" t="s">
        <v>17</v>
      </c>
      <c r="F22" s="3"/>
      <c r="G22" s="155">
        <v>105.31111794411601</v>
      </c>
      <c r="H22" s="156">
        <v>86.738240070175394</v>
      </c>
      <c r="I22" s="156">
        <v>90.319980060340001</v>
      </c>
      <c r="J22" s="156">
        <v>90.603643723483898</v>
      </c>
      <c r="K22" s="156">
        <v>92.658332883685404</v>
      </c>
      <c r="L22" s="157">
        <v>93.516210816560303</v>
      </c>
      <c r="M22" s="144"/>
      <c r="N22" s="158">
        <v>102.99186616504799</v>
      </c>
      <c r="O22" s="159">
        <v>107.521824541797</v>
      </c>
      <c r="P22" s="160">
        <v>105.350143309285</v>
      </c>
      <c r="Q22" s="144"/>
      <c r="R22" s="161">
        <v>97.293119341181693</v>
      </c>
      <c r="S22" s="127"/>
      <c r="T22" s="134">
        <v>-2.5357614609517E-2</v>
      </c>
      <c r="U22" s="135">
        <v>0.35103891894728501</v>
      </c>
      <c r="V22" s="135">
        <v>-0.63567684817746395</v>
      </c>
      <c r="W22" s="135">
        <v>-0.73020796041893798</v>
      </c>
      <c r="X22" s="135">
        <v>1.3708780363535999</v>
      </c>
      <c r="Y22" s="136">
        <v>0.16468596810515701</v>
      </c>
      <c r="Z22" s="122"/>
      <c r="AA22" s="137">
        <v>-2.4386625406739402</v>
      </c>
      <c r="AB22" s="138">
        <v>1.25150188554881</v>
      </c>
      <c r="AC22" s="139">
        <v>-0.50535767814905697</v>
      </c>
      <c r="AD22" s="122"/>
      <c r="AE22" s="140">
        <v>-8.5430323359136501E-2</v>
      </c>
      <c r="AF22" s="31"/>
      <c r="AG22" s="155">
        <v>99.987489558420705</v>
      </c>
      <c r="AH22" s="156">
        <v>99.282091747179393</v>
      </c>
      <c r="AI22" s="156">
        <v>101.397034167336</v>
      </c>
      <c r="AJ22" s="156">
        <v>100.415422753082</v>
      </c>
      <c r="AK22" s="156">
        <v>99.1225850156966</v>
      </c>
      <c r="AL22" s="157">
        <v>100.06489125514</v>
      </c>
      <c r="AM22" s="144"/>
      <c r="AN22" s="158">
        <v>120.80284560506701</v>
      </c>
      <c r="AO22" s="159">
        <v>126.600093615563</v>
      </c>
      <c r="AP22" s="160">
        <v>123.77753045771701</v>
      </c>
      <c r="AQ22" s="144"/>
      <c r="AR22" s="161">
        <v>107.406092236375</v>
      </c>
      <c r="AS22" s="127"/>
      <c r="AT22" s="134">
        <v>0.82643916500016001</v>
      </c>
      <c r="AU22" s="135">
        <v>1.8184327419949899</v>
      </c>
      <c r="AV22" s="135">
        <v>1.29954478458352</v>
      </c>
      <c r="AW22" s="135">
        <v>1.07696710486702</v>
      </c>
      <c r="AX22" s="135">
        <v>2.30138023989179</v>
      </c>
      <c r="AY22" s="136">
        <v>1.4670469233243399</v>
      </c>
      <c r="AZ22" s="122"/>
      <c r="BA22" s="137">
        <v>2.7326621543542702</v>
      </c>
      <c r="BB22" s="138">
        <v>1.8065586084507601</v>
      </c>
      <c r="BC22" s="139">
        <v>2.2374988241649301</v>
      </c>
      <c r="BD22" s="122"/>
      <c r="BE22" s="140">
        <v>1.73729377281752</v>
      </c>
    </row>
    <row r="23" spans="1:57" ht="13" x14ac:dyDescent="0.3">
      <c r="A23" s="35" t="s">
        <v>111</v>
      </c>
      <c r="B23" s="3" t="s">
        <v>111</v>
      </c>
      <c r="C23" s="9"/>
      <c r="D23" s="23" t="s">
        <v>16</v>
      </c>
      <c r="E23" s="26" t="s">
        <v>17</v>
      </c>
      <c r="F23" s="3"/>
      <c r="G23" s="141">
        <v>142.257618657937</v>
      </c>
      <c r="H23" s="142">
        <v>136.97702508960501</v>
      </c>
      <c r="I23" s="142">
        <v>150.67635616438301</v>
      </c>
      <c r="J23" s="142">
        <v>170.312783757338</v>
      </c>
      <c r="K23" s="142">
        <v>168.49389392565701</v>
      </c>
      <c r="L23" s="143">
        <v>158.10180460805699</v>
      </c>
      <c r="M23" s="144"/>
      <c r="N23" s="145">
        <v>157.777870503597</v>
      </c>
      <c r="O23" s="146">
        <v>160.88204697986501</v>
      </c>
      <c r="P23" s="147">
        <v>159.33033085590901</v>
      </c>
      <c r="Q23" s="144"/>
      <c r="R23" s="148">
        <v>158.53096566164101</v>
      </c>
      <c r="S23" s="127"/>
      <c r="T23" s="119">
        <v>-10.916819150923001</v>
      </c>
      <c r="U23" s="120">
        <v>-1.20822025722781</v>
      </c>
      <c r="V23" s="120">
        <v>-3.87063313181135</v>
      </c>
      <c r="W23" s="120">
        <v>3.0133090418535402</v>
      </c>
      <c r="X23" s="120">
        <v>-1.85459477686583</v>
      </c>
      <c r="Y23" s="121">
        <v>-1.82540404126154</v>
      </c>
      <c r="Z23" s="122"/>
      <c r="AA23" s="123">
        <v>-23.715861612346</v>
      </c>
      <c r="AB23" s="124">
        <v>-25.257973722371698</v>
      </c>
      <c r="AC23" s="125">
        <v>-24.596646135144599</v>
      </c>
      <c r="AD23" s="122"/>
      <c r="AE23" s="126">
        <v>-11.5853615571794</v>
      </c>
      <c r="AF23" s="29"/>
      <c r="AG23" s="141">
        <v>148.72244308398601</v>
      </c>
      <c r="AH23" s="142">
        <v>154.65150811209401</v>
      </c>
      <c r="AI23" s="142">
        <v>165.04984651366701</v>
      </c>
      <c r="AJ23" s="142">
        <v>163.389359460598</v>
      </c>
      <c r="AK23" s="142">
        <v>156.86938539407001</v>
      </c>
      <c r="AL23" s="143">
        <v>158.38446488612499</v>
      </c>
      <c r="AM23" s="144"/>
      <c r="AN23" s="145">
        <v>161.59069173859399</v>
      </c>
      <c r="AO23" s="146">
        <v>170.42215875053401</v>
      </c>
      <c r="AP23" s="147">
        <v>166.319558368656</v>
      </c>
      <c r="AQ23" s="144"/>
      <c r="AR23" s="148">
        <v>161.212548791442</v>
      </c>
      <c r="AS23" s="127"/>
      <c r="AT23" s="119">
        <v>-4.46531302961629</v>
      </c>
      <c r="AU23" s="120">
        <v>-0.327633264408764</v>
      </c>
      <c r="AV23" s="120">
        <v>3.3720828448000799</v>
      </c>
      <c r="AW23" s="120">
        <v>1.3555622643713601</v>
      </c>
      <c r="AX23" s="120">
        <v>-1.53499337697608</v>
      </c>
      <c r="AY23" s="121">
        <v>-2.8705349954049501E-2</v>
      </c>
      <c r="AZ23" s="122"/>
      <c r="BA23" s="123">
        <v>-10.5836996816059</v>
      </c>
      <c r="BB23" s="124">
        <v>-9.7328806805160806</v>
      </c>
      <c r="BC23" s="125">
        <v>-10.160765716021499</v>
      </c>
      <c r="BD23" s="122"/>
      <c r="BE23" s="126">
        <v>-3.6431069840592398</v>
      </c>
    </row>
    <row r="24" spans="1:57" x14ac:dyDescent="0.25">
      <c r="A24" s="35" t="s">
        <v>43</v>
      </c>
      <c r="B24" s="3" t="str">
        <f t="shared" si="0"/>
        <v>Richmond North/Glen Allen, VA</v>
      </c>
      <c r="C24" s="10"/>
      <c r="D24" s="24" t="s">
        <v>16</v>
      </c>
      <c r="E24" s="27" t="s">
        <v>17</v>
      </c>
      <c r="F24" s="3"/>
      <c r="G24" s="149">
        <v>95.289390850912497</v>
      </c>
      <c r="H24" s="144">
        <v>88.115474125037295</v>
      </c>
      <c r="I24" s="144">
        <v>100.40616943306701</v>
      </c>
      <c r="J24" s="144">
        <v>100.91729055258401</v>
      </c>
      <c r="K24" s="144">
        <v>97.068144573144494</v>
      </c>
      <c r="L24" s="150">
        <v>96.953417305585901</v>
      </c>
      <c r="M24" s="144"/>
      <c r="N24" s="151">
        <v>109.89061906501</v>
      </c>
      <c r="O24" s="152">
        <v>109.91932023643901</v>
      </c>
      <c r="P24" s="153">
        <v>109.90532240826499</v>
      </c>
      <c r="Q24" s="144"/>
      <c r="R24" s="154">
        <v>101.341588412794</v>
      </c>
      <c r="S24" s="127"/>
      <c r="T24" s="128">
        <v>3.70729585086203</v>
      </c>
      <c r="U24" s="122">
        <v>4.49859616505098</v>
      </c>
      <c r="V24" s="122">
        <v>7.12603955981435</v>
      </c>
      <c r="W24" s="122">
        <v>4.7494428934805102</v>
      </c>
      <c r="X24" s="122">
        <v>3.6374752571845899</v>
      </c>
      <c r="Y24" s="129">
        <v>4.7440458014315299</v>
      </c>
      <c r="Z24" s="122"/>
      <c r="AA24" s="130">
        <v>5.7883885838533997</v>
      </c>
      <c r="AB24" s="131">
        <v>1.0888206508235001</v>
      </c>
      <c r="AC24" s="132">
        <v>3.29801377624023</v>
      </c>
      <c r="AD24" s="122"/>
      <c r="AE24" s="133">
        <v>4.3846983256014296</v>
      </c>
      <c r="AF24" s="30"/>
      <c r="AG24" s="149">
        <v>96.131680216802096</v>
      </c>
      <c r="AH24" s="144">
        <v>100.95313159709301</v>
      </c>
      <c r="AI24" s="144">
        <v>106.36376041618701</v>
      </c>
      <c r="AJ24" s="144">
        <v>105.205965496782</v>
      </c>
      <c r="AK24" s="144">
        <v>99.567825690397697</v>
      </c>
      <c r="AL24" s="150">
        <v>101.97667923463101</v>
      </c>
      <c r="AM24" s="144"/>
      <c r="AN24" s="151">
        <v>111.83912569992501</v>
      </c>
      <c r="AO24" s="152">
        <v>113.620475994907</v>
      </c>
      <c r="AP24" s="153">
        <v>112.761390176483</v>
      </c>
      <c r="AQ24" s="144"/>
      <c r="AR24" s="154">
        <v>105.44536396213999</v>
      </c>
      <c r="AS24" s="127"/>
      <c r="AT24" s="128">
        <v>2.0301844238432598</v>
      </c>
      <c r="AU24" s="122">
        <v>6.1834625539591697</v>
      </c>
      <c r="AV24" s="122">
        <v>7.69357533501422</v>
      </c>
      <c r="AW24" s="122">
        <v>6.3042806156652</v>
      </c>
      <c r="AX24" s="122">
        <v>5.5165493628290498</v>
      </c>
      <c r="AY24" s="129">
        <v>5.7734496335751997</v>
      </c>
      <c r="AZ24" s="122"/>
      <c r="BA24" s="130">
        <v>3.7058364738904399</v>
      </c>
      <c r="BB24" s="131">
        <v>2.21003548720818</v>
      </c>
      <c r="BC24" s="132">
        <v>2.93028481364487</v>
      </c>
      <c r="BD24" s="122"/>
      <c r="BE24" s="133">
        <v>4.8524603032794396</v>
      </c>
    </row>
    <row r="25" spans="1:57" x14ac:dyDescent="0.25">
      <c r="A25" s="35" t="s">
        <v>44</v>
      </c>
      <c r="B25" s="3" t="str">
        <f t="shared" si="0"/>
        <v>Richmond West/Midlothian, VA</v>
      </c>
      <c r="C25" s="3"/>
      <c r="D25" s="24" t="s">
        <v>16</v>
      </c>
      <c r="E25" s="27" t="s">
        <v>17</v>
      </c>
      <c r="F25" s="3"/>
      <c r="G25" s="149">
        <v>84.882454682539603</v>
      </c>
      <c r="H25" s="144">
        <v>80.321795549957997</v>
      </c>
      <c r="I25" s="144">
        <v>87.385517624999906</v>
      </c>
      <c r="J25" s="144">
        <v>90.208292138177399</v>
      </c>
      <c r="K25" s="144">
        <v>92.473993143170503</v>
      </c>
      <c r="L25" s="150">
        <v>87.709756600026395</v>
      </c>
      <c r="M25" s="144"/>
      <c r="N25" s="151">
        <v>107.199155636363</v>
      </c>
      <c r="O25" s="152">
        <v>108.458873538886</v>
      </c>
      <c r="P25" s="153">
        <v>107.82512568030999</v>
      </c>
      <c r="Q25" s="144"/>
      <c r="R25" s="154">
        <v>95.085616820392403</v>
      </c>
      <c r="S25" s="127"/>
      <c r="T25" s="128">
        <v>2.69263682816799</v>
      </c>
      <c r="U25" s="122">
        <v>0.120120096180981</v>
      </c>
      <c r="V25" s="122">
        <v>0.28661331141397201</v>
      </c>
      <c r="W25" s="122">
        <v>1.52326139307095</v>
      </c>
      <c r="X25" s="122">
        <v>5.6801230663559901</v>
      </c>
      <c r="Y25" s="129">
        <v>2.31315939156744</v>
      </c>
      <c r="Z25" s="122"/>
      <c r="AA25" s="130">
        <v>15.480422422842899</v>
      </c>
      <c r="AB25" s="131">
        <v>13.845412017716701</v>
      </c>
      <c r="AC25" s="132">
        <v>14.650897462245</v>
      </c>
      <c r="AD25" s="122"/>
      <c r="AE25" s="133">
        <v>7.5276942121518102</v>
      </c>
      <c r="AF25" s="30"/>
      <c r="AG25" s="149">
        <v>87.897177448275798</v>
      </c>
      <c r="AH25" s="144">
        <v>90.383812950721094</v>
      </c>
      <c r="AI25" s="144">
        <v>93.305472974090407</v>
      </c>
      <c r="AJ25" s="144">
        <v>92.327620115894007</v>
      </c>
      <c r="AK25" s="144">
        <v>91.500747050542003</v>
      </c>
      <c r="AL25" s="150">
        <v>91.2292868214778</v>
      </c>
      <c r="AM25" s="144"/>
      <c r="AN25" s="151">
        <v>104.242583707726</v>
      </c>
      <c r="AO25" s="152">
        <v>108.260811296062</v>
      </c>
      <c r="AP25" s="153">
        <v>106.32447156367</v>
      </c>
      <c r="AQ25" s="144"/>
      <c r="AR25" s="154">
        <v>96.217794979951194</v>
      </c>
      <c r="AS25" s="127"/>
      <c r="AT25" s="128">
        <v>2.57476809760534</v>
      </c>
      <c r="AU25" s="122">
        <v>4.1118973349428902</v>
      </c>
      <c r="AV25" s="122">
        <v>4.2675362568822397</v>
      </c>
      <c r="AW25" s="122">
        <v>3.6334657421117398</v>
      </c>
      <c r="AX25" s="122">
        <v>5.4496068119411003</v>
      </c>
      <c r="AY25" s="129">
        <v>4.06381497984537</v>
      </c>
      <c r="AZ25" s="122"/>
      <c r="BA25" s="130">
        <v>8.3884373714020199</v>
      </c>
      <c r="BB25" s="131">
        <v>7.4222621376651503</v>
      </c>
      <c r="BC25" s="132">
        <v>7.8698733188637</v>
      </c>
      <c r="BD25" s="122"/>
      <c r="BE25" s="133">
        <v>5.5989634089962301</v>
      </c>
    </row>
    <row r="26" spans="1:57" x14ac:dyDescent="0.25">
      <c r="A26" s="35" t="s">
        <v>45</v>
      </c>
      <c r="B26" s="3" t="str">
        <f t="shared" si="0"/>
        <v>Petersburg/Chester, VA</v>
      </c>
      <c r="C26" s="3"/>
      <c r="D26" s="24" t="s">
        <v>16</v>
      </c>
      <c r="E26" s="27" t="s">
        <v>17</v>
      </c>
      <c r="F26" s="3"/>
      <c r="G26" s="149">
        <v>85.6882865346534</v>
      </c>
      <c r="H26" s="144">
        <v>84.040009940077496</v>
      </c>
      <c r="I26" s="144">
        <v>90.586863002603394</v>
      </c>
      <c r="J26" s="144">
        <v>90.1450088882697</v>
      </c>
      <c r="K26" s="144">
        <v>89.945940609997095</v>
      </c>
      <c r="L26" s="150">
        <v>88.321673416798305</v>
      </c>
      <c r="M26" s="144"/>
      <c r="N26" s="151">
        <v>93.444227247425502</v>
      </c>
      <c r="O26" s="152">
        <v>94.571311332779104</v>
      </c>
      <c r="P26" s="153">
        <v>94.009021257983804</v>
      </c>
      <c r="Q26" s="144"/>
      <c r="R26" s="154">
        <v>90.053169830064206</v>
      </c>
      <c r="S26" s="127"/>
      <c r="T26" s="128">
        <v>3.4807622059366001</v>
      </c>
      <c r="U26" s="122">
        <v>5.3333547635668701</v>
      </c>
      <c r="V26" s="122">
        <v>3.0327577845929001</v>
      </c>
      <c r="W26" s="122">
        <v>3.7066061110597102</v>
      </c>
      <c r="X26" s="122">
        <v>6.7437308133717098</v>
      </c>
      <c r="Y26" s="129">
        <v>4.4500868417915402</v>
      </c>
      <c r="Z26" s="122"/>
      <c r="AA26" s="130">
        <v>7.49792046139234</v>
      </c>
      <c r="AB26" s="131">
        <v>6.9760694792787703</v>
      </c>
      <c r="AC26" s="132">
        <v>7.2158631152715804</v>
      </c>
      <c r="AD26" s="122"/>
      <c r="AE26" s="133">
        <v>5.3071267547461698</v>
      </c>
      <c r="AF26" s="30"/>
      <c r="AG26" s="149">
        <v>86.891121535362899</v>
      </c>
      <c r="AH26" s="144">
        <v>89.198188869690398</v>
      </c>
      <c r="AI26" s="144">
        <v>91.359804678998898</v>
      </c>
      <c r="AJ26" s="144">
        <v>91.390868767271002</v>
      </c>
      <c r="AK26" s="144">
        <v>89.038019662453095</v>
      </c>
      <c r="AL26" s="150">
        <v>89.653801723260401</v>
      </c>
      <c r="AM26" s="144"/>
      <c r="AN26" s="151">
        <v>93.955878195388493</v>
      </c>
      <c r="AO26" s="152">
        <v>96.102906092231393</v>
      </c>
      <c r="AP26" s="153">
        <v>95.040892688795793</v>
      </c>
      <c r="AQ26" s="144"/>
      <c r="AR26" s="154">
        <v>91.270701833292094</v>
      </c>
      <c r="AS26" s="127"/>
      <c r="AT26" s="128">
        <v>2.7792445752471302</v>
      </c>
      <c r="AU26" s="122">
        <v>3.0656538447918602</v>
      </c>
      <c r="AV26" s="122">
        <v>2.6349133884592799</v>
      </c>
      <c r="AW26" s="122">
        <v>3.4897251755526102</v>
      </c>
      <c r="AX26" s="122">
        <v>2.94533886469863</v>
      </c>
      <c r="AY26" s="129">
        <v>2.9761834853711999</v>
      </c>
      <c r="AZ26" s="122"/>
      <c r="BA26" s="130">
        <v>4.0165445509255804</v>
      </c>
      <c r="BB26" s="131">
        <v>5.2360667549186601</v>
      </c>
      <c r="BC26" s="132">
        <v>4.6318621196567102</v>
      </c>
      <c r="BD26" s="122"/>
      <c r="BE26" s="133">
        <v>3.50640348216896</v>
      </c>
    </row>
    <row r="27" spans="1:57" x14ac:dyDescent="0.25">
      <c r="A27" s="35" t="s">
        <v>97</v>
      </c>
      <c r="B27" s="3" t="s">
        <v>70</v>
      </c>
      <c r="C27" s="3"/>
      <c r="D27" s="24" t="s">
        <v>16</v>
      </c>
      <c r="E27" s="27" t="s">
        <v>17</v>
      </c>
      <c r="F27" s="3"/>
      <c r="G27" s="149">
        <v>127.888585247883</v>
      </c>
      <c r="H27" s="144">
        <v>99.890572546745901</v>
      </c>
      <c r="I27" s="144">
        <v>104.31456686857</v>
      </c>
      <c r="J27" s="144">
        <v>117.43812961861801</v>
      </c>
      <c r="K27" s="144">
        <v>129.533969173054</v>
      </c>
      <c r="L27" s="150">
        <v>117.49790116346</v>
      </c>
      <c r="M27" s="144"/>
      <c r="N27" s="151">
        <v>153.54806914306701</v>
      </c>
      <c r="O27" s="152">
        <v>155.37823762667</v>
      </c>
      <c r="P27" s="153">
        <v>154.463926799691</v>
      </c>
      <c r="Q27" s="144"/>
      <c r="R27" s="154">
        <v>130.183514546211</v>
      </c>
      <c r="S27" s="127"/>
      <c r="T27" s="128">
        <v>1.2145347566140301</v>
      </c>
      <c r="U27" s="122">
        <v>0.28904800817898901</v>
      </c>
      <c r="V27" s="122">
        <v>2.8198241791779299</v>
      </c>
      <c r="W27" s="122">
        <v>10.079749015770201</v>
      </c>
      <c r="X27" s="122">
        <v>7.7728675323948604</v>
      </c>
      <c r="Y27" s="129">
        <v>4.9555367426744601</v>
      </c>
      <c r="Z27" s="122"/>
      <c r="AA27" s="130">
        <v>7.04006727046949</v>
      </c>
      <c r="AB27" s="131">
        <v>7.0063090453240404</v>
      </c>
      <c r="AC27" s="132">
        <v>7.0089500758271397</v>
      </c>
      <c r="AD27" s="122"/>
      <c r="AE27" s="133">
        <v>5.4833543088571304</v>
      </c>
      <c r="AF27" s="30"/>
      <c r="AG27" s="149">
        <v>117.34985505735099</v>
      </c>
      <c r="AH27" s="144">
        <v>112.155161602381</v>
      </c>
      <c r="AI27" s="144">
        <v>112.910410928817</v>
      </c>
      <c r="AJ27" s="144">
        <v>116.766902165951</v>
      </c>
      <c r="AK27" s="144">
        <v>121.84807585006099</v>
      </c>
      <c r="AL27" s="150">
        <v>116.325703984266</v>
      </c>
      <c r="AM27" s="144"/>
      <c r="AN27" s="151">
        <v>146.553307161329</v>
      </c>
      <c r="AO27" s="152">
        <v>151.08401041203899</v>
      </c>
      <c r="AP27" s="153">
        <v>148.87083097029799</v>
      </c>
      <c r="AQ27" s="144"/>
      <c r="AR27" s="154">
        <v>127.18697824029699</v>
      </c>
      <c r="AS27" s="127"/>
      <c r="AT27" s="128">
        <v>1.92510013346688</v>
      </c>
      <c r="AU27" s="122">
        <v>3.3613622660881299</v>
      </c>
      <c r="AV27" s="122">
        <v>4.0346593070686199</v>
      </c>
      <c r="AW27" s="122">
        <v>7.1251866460652602</v>
      </c>
      <c r="AX27" s="122">
        <v>4.1205580379567097</v>
      </c>
      <c r="AY27" s="129">
        <v>4.2074433294481999</v>
      </c>
      <c r="AZ27" s="122"/>
      <c r="BA27" s="130">
        <v>2.8438284983042501</v>
      </c>
      <c r="BB27" s="131">
        <v>4.2640114558453002</v>
      </c>
      <c r="BC27" s="132">
        <v>3.5727490228463399</v>
      </c>
      <c r="BD27" s="122"/>
      <c r="BE27" s="133">
        <v>3.87242302259834</v>
      </c>
    </row>
    <row r="28" spans="1:57" x14ac:dyDescent="0.25">
      <c r="A28" s="35" t="s">
        <v>47</v>
      </c>
      <c r="B28" s="3" t="str">
        <f t="shared" si="0"/>
        <v>Roanoke, VA</v>
      </c>
      <c r="C28" s="3"/>
      <c r="D28" s="24" t="s">
        <v>16</v>
      </c>
      <c r="E28" s="27" t="s">
        <v>17</v>
      </c>
      <c r="F28" s="3"/>
      <c r="G28" s="149">
        <v>93.3816688785666</v>
      </c>
      <c r="H28" s="144">
        <v>85.164591250552306</v>
      </c>
      <c r="I28" s="144">
        <v>94.916443501969098</v>
      </c>
      <c r="J28" s="144">
        <v>99.466898160856402</v>
      </c>
      <c r="K28" s="144">
        <v>104.424978483055</v>
      </c>
      <c r="L28" s="150">
        <v>96.499716418846802</v>
      </c>
      <c r="M28" s="144"/>
      <c r="N28" s="151">
        <v>145.36284928492799</v>
      </c>
      <c r="O28" s="152">
        <v>132.368246073298</v>
      </c>
      <c r="P28" s="153">
        <v>139.120329255744</v>
      </c>
      <c r="Q28" s="144"/>
      <c r="R28" s="154">
        <v>111.601494774366</v>
      </c>
      <c r="S28" s="127"/>
      <c r="T28" s="128">
        <v>-1.6738193453775001</v>
      </c>
      <c r="U28" s="122">
        <v>0.77806292002935096</v>
      </c>
      <c r="V28" s="122">
        <v>3.0150007479020502</v>
      </c>
      <c r="W28" s="122">
        <v>2.8530626153135699</v>
      </c>
      <c r="X28" s="122">
        <v>8.5102373307216901</v>
      </c>
      <c r="Y28" s="129">
        <v>3.12471881137049</v>
      </c>
      <c r="Z28" s="122"/>
      <c r="AA28" s="130">
        <v>15.2049720134906</v>
      </c>
      <c r="AB28" s="131">
        <v>-5.3469309234726401</v>
      </c>
      <c r="AC28" s="132">
        <v>4.4029163798215496</v>
      </c>
      <c r="AD28" s="122"/>
      <c r="AE28" s="133">
        <v>3.1211395561627802</v>
      </c>
      <c r="AF28" s="30"/>
      <c r="AG28" s="149">
        <v>92.609505219756102</v>
      </c>
      <c r="AH28" s="144">
        <v>99.206056466997296</v>
      </c>
      <c r="AI28" s="144">
        <v>104.196535137669</v>
      </c>
      <c r="AJ28" s="144">
        <v>104.122873570686</v>
      </c>
      <c r="AK28" s="144">
        <v>103.428036484245</v>
      </c>
      <c r="AL28" s="150">
        <v>101.189300409167</v>
      </c>
      <c r="AM28" s="144"/>
      <c r="AN28" s="151">
        <v>125.555610594299</v>
      </c>
      <c r="AO28" s="152">
        <v>129.00103997289901</v>
      </c>
      <c r="AP28" s="153">
        <v>127.31991268900499</v>
      </c>
      <c r="AQ28" s="144"/>
      <c r="AR28" s="154">
        <v>109.839484146353</v>
      </c>
      <c r="AS28" s="127"/>
      <c r="AT28" s="128">
        <v>-1.14677958633878</v>
      </c>
      <c r="AU28" s="122">
        <v>1.1009727253591499</v>
      </c>
      <c r="AV28" s="122">
        <v>3.7798205789936001</v>
      </c>
      <c r="AW28" s="122">
        <v>2.9696950816872398</v>
      </c>
      <c r="AX28" s="122">
        <v>4.0437130838351001</v>
      </c>
      <c r="AY28" s="129">
        <v>2.4562785235569899</v>
      </c>
      <c r="AZ28" s="122"/>
      <c r="BA28" s="130">
        <v>9.1541717118989894</v>
      </c>
      <c r="BB28" s="131">
        <v>6.2145810684707596</v>
      </c>
      <c r="BC28" s="132">
        <v>7.6066231546851997</v>
      </c>
      <c r="BD28" s="122"/>
      <c r="BE28" s="133">
        <v>4.4424255949652203</v>
      </c>
    </row>
    <row r="29" spans="1:57" x14ac:dyDescent="0.25">
      <c r="A29" s="35" t="s">
        <v>48</v>
      </c>
      <c r="B29" s="3" t="str">
        <f t="shared" si="0"/>
        <v>Charlottesville, VA</v>
      </c>
      <c r="C29" s="3"/>
      <c r="D29" s="24" t="s">
        <v>16</v>
      </c>
      <c r="E29" s="27" t="s">
        <v>17</v>
      </c>
      <c r="F29" s="3"/>
      <c r="G29" s="149">
        <v>159.50072939460199</v>
      </c>
      <c r="H29" s="144">
        <v>122.13335737704899</v>
      </c>
      <c r="I29" s="144">
        <v>128.06620096959</v>
      </c>
      <c r="J29" s="144">
        <v>128.08757989087999</v>
      </c>
      <c r="K29" s="144">
        <v>147.456945830363</v>
      </c>
      <c r="L29" s="150">
        <v>139.11853375881699</v>
      </c>
      <c r="M29" s="144"/>
      <c r="N29" s="151">
        <v>250.13934308748799</v>
      </c>
      <c r="O29" s="152">
        <v>251.35101106790299</v>
      </c>
      <c r="P29" s="153">
        <v>250.744633891213</v>
      </c>
      <c r="Q29" s="144"/>
      <c r="R29" s="154">
        <v>179.279924193548</v>
      </c>
      <c r="S29" s="127"/>
      <c r="T29" s="128">
        <v>-0.63022706679156704</v>
      </c>
      <c r="U29" s="122">
        <v>-1.16729409311053</v>
      </c>
      <c r="V29" s="122">
        <v>5.3499244851938199</v>
      </c>
      <c r="W29" s="122">
        <v>4.07153373472166</v>
      </c>
      <c r="X29" s="122">
        <v>-1.3117727972809801</v>
      </c>
      <c r="Y29" s="129">
        <v>0.28552209792643701</v>
      </c>
      <c r="Z29" s="122"/>
      <c r="AA29" s="130">
        <v>16.007258045461899</v>
      </c>
      <c r="AB29" s="131">
        <v>12.674250693624799</v>
      </c>
      <c r="AC29" s="132">
        <v>14.300743685582701</v>
      </c>
      <c r="AD29" s="122"/>
      <c r="AE29" s="133">
        <v>7.0315917410010504</v>
      </c>
      <c r="AF29" s="30"/>
      <c r="AG29" s="149">
        <v>146.50435316815501</v>
      </c>
      <c r="AH29" s="144">
        <v>136.406205164272</v>
      </c>
      <c r="AI29" s="144">
        <v>136.33389248818</v>
      </c>
      <c r="AJ29" s="144">
        <v>144.03270544470701</v>
      </c>
      <c r="AK29" s="144">
        <v>162.223070153381</v>
      </c>
      <c r="AL29" s="150">
        <v>145.44276017605699</v>
      </c>
      <c r="AM29" s="144"/>
      <c r="AN29" s="151">
        <v>219.43726568005599</v>
      </c>
      <c r="AO29" s="152">
        <v>221.07324146881399</v>
      </c>
      <c r="AP29" s="153">
        <v>220.26562466177</v>
      </c>
      <c r="AQ29" s="144"/>
      <c r="AR29" s="154">
        <v>169.38363367634599</v>
      </c>
      <c r="AS29" s="127"/>
      <c r="AT29" s="128">
        <v>1.1408043320168999</v>
      </c>
      <c r="AU29" s="122">
        <v>1.7377050992060401</v>
      </c>
      <c r="AV29" s="122">
        <v>-5.8597828004765401E-2</v>
      </c>
      <c r="AW29" s="122">
        <v>2.4248222012926002</v>
      </c>
      <c r="AX29" s="122">
        <v>0.66338603884535696</v>
      </c>
      <c r="AY29" s="129">
        <v>1.0696956452708899</v>
      </c>
      <c r="AZ29" s="122"/>
      <c r="BA29" s="130">
        <v>0.781819811798667</v>
      </c>
      <c r="BB29" s="131">
        <v>-0.70959235270683696</v>
      </c>
      <c r="BC29" s="132">
        <v>1.0927328442366499E-3</v>
      </c>
      <c r="BD29" s="122"/>
      <c r="BE29" s="133">
        <v>0.221007094320084</v>
      </c>
    </row>
    <row r="30" spans="1:57" x14ac:dyDescent="0.25">
      <c r="A30" s="21" t="s">
        <v>49</v>
      </c>
      <c r="B30" t="s">
        <v>72</v>
      </c>
      <c r="C30" s="3"/>
      <c r="D30" s="24" t="s">
        <v>16</v>
      </c>
      <c r="E30" s="27" t="s">
        <v>17</v>
      </c>
      <c r="F30" s="3"/>
      <c r="G30" s="149">
        <v>101.049377270368</v>
      </c>
      <c r="H30" s="144">
        <v>88.786706170821404</v>
      </c>
      <c r="I30" s="144">
        <v>98.555923958624504</v>
      </c>
      <c r="J30" s="144">
        <v>102.086057142857</v>
      </c>
      <c r="K30" s="144">
        <v>111.266875777943</v>
      </c>
      <c r="L30" s="150">
        <v>101.39364722457</v>
      </c>
      <c r="M30" s="144"/>
      <c r="N30" s="151">
        <v>139.386867949568</v>
      </c>
      <c r="O30" s="152">
        <v>140.08574789553199</v>
      </c>
      <c r="P30" s="153">
        <v>139.74058335154001</v>
      </c>
      <c r="Q30" s="144"/>
      <c r="R30" s="154">
        <v>114.443494925461</v>
      </c>
      <c r="S30" s="127"/>
      <c r="T30" s="128">
        <v>2.2137710984588002</v>
      </c>
      <c r="U30" s="122">
        <v>-1.7871634038585198E-2</v>
      </c>
      <c r="V30" s="122">
        <v>0.412262357742681</v>
      </c>
      <c r="W30" s="122">
        <v>0.240365383524725</v>
      </c>
      <c r="X30" s="122">
        <v>5.69054170242313</v>
      </c>
      <c r="Y30" s="129">
        <v>1.9435727640387199</v>
      </c>
      <c r="Z30" s="122"/>
      <c r="AA30" s="130">
        <v>10.840809277575</v>
      </c>
      <c r="AB30" s="131">
        <v>11.8468141418393</v>
      </c>
      <c r="AC30" s="132">
        <v>11.3433400863891</v>
      </c>
      <c r="AD30" s="122"/>
      <c r="AE30" s="133">
        <v>6.1658360820611602</v>
      </c>
      <c r="AF30" s="30"/>
      <c r="AG30" s="149">
        <v>96.432496660117806</v>
      </c>
      <c r="AH30" s="144">
        <v>100.26088928699301</v>
      </c>
      <c r="AI30" s="144">
        <v>104.834629491483</v>
      </c>
      <c r="AJ30" s="144">
        <v>104.771246488335</v>
      </c>
      <c r="AK30" s="144">
        <v>104.67171788347299</v>
      </c>
      <c r="AL30" s="150">
        <v>102.494284582432</v>
      </c>
      <c r="AM30" s="144"/>
      <c r="AN30" s="151">
        <v>119.152094191337</v>
      </c>
      <c r="AO30" s="152">
        <v>121.92787196661899</v>
      </c>
      <c r="AP30" s="153">
        <v>120.590976748157</v>
      </c>
      <c r="AQ30" s="144"/>
      <c r="AR30" s="154">
        <v>108.29574687055199</v>
      </c>
      <c r="AS30" s="127"/>
      <c r="AT30" s="128">
        <v>4.6503955565431703</v>
      </c>
      <c r="AU30" s="122">
        <v>6.5061659452966802</v>
      </c>
      <c r="AV30" s="122">
        <v>6.6869823733393003</v>
      </c>
      <c r="AW30" s="122">
        <v>6.1904877738205402</v>
      </c>
      <c r="AX30" s="122">
        <v>7.0526630445883001</v>
      </c>
      <c r="AY30" s="129">
        <v>6.30781705081663</v>
      </c>
      <c r="AZ30" s="122"/>
      <c r="BA30" s="130">
        <v>5.6181264827595001</v>
      </c>
      <c r="BB30" s="131">
        <v>5.8756072962097301</v>
      </c>
      <c r="BC30" s="132">
        <v>5.7775412011209601</v>
      </c>
      <c r="BD30" s="122"/>
      <c r="BE30" s="133">
        <v>6.1498439855771503</v>
      </c>
    </row>
    <row r="31" spans="1:57" x14ac:dyDescent="0.25">
      <c r="A31" s="21" t="s">
        <v>50</v>
      </c>
      <c r="B31" s="3" t="str">
        <f t="shared" si="0"/>
        <v>Staunton &amp; Harrisonburg, VA</v>
      </c>
      <c r="C31" s="3"/>
      <c r="D31" s="24" t="s">
        <v>16</v>
      </c>
      <c r="E31" s="27" t="s">
        <v>17</v>
      </c>
      <c r="F31" s="3"/>
      <c r="G31" s="149">
        <v>113.225446025685</v>
      </c>
      <c r="H31" s="144">
        <v>93.404329073482401</v>
      </c>
      <c r="I31" s="144">
        <v>100.85315295815199</v>
      </c>
      <c r="J31" s="144">
        <v>102.59478529603101</v>
      </c>
      <c r="K31" s="144">
        <v>107.554839901477</v>
      </c>
      <c r="L31" s="150">
        <v>104.37416227531899</v>
      </c>
      <c r="M31" s="144"/>
      <c r="N31" s="151">
        <v>135.86880376344001</v>
      </c>
      <c r="O31" s="152">
        <v>137.69438601246901</v>
      </c>
      <c r="P31" s="153">
        <v>136.77777567822901</v>
      </c>
      <c r="Q31" s="144"/>
      <c r="R31" s="154">
        <v>115.665591665882</v>
      </c>
      <c r="S31" s="127"/>
      <c r="T31" s="128">
        <v>11.0152469587669</v>
      </c>
      <c r="U31" s="122">
        <v>5.7639148443420396</v>
      </c>
      <c r="V31" s="122">
        <v>13.386266506575099</v>
      </c>
      <c r="W31" s="122">
        <v>10.4674755013009</v>
      </c>
      <c r="X31" s="122">
        <v>14.268794692784899</v>
      </c>
      <c r="Y31" s="129">
        <v>11.364124948970099</v>
      </c>
      <c r="Z31" s="122"/>
      <c r="AA31" s="130">
        <v>7.1335378320138103</v>
      </c>
      <c r="AB31" s="131">
        <v>0.44716743809976101</v>
      </c>
      <c r="AC31" s="132">
        <v>3.5467693684687198</v>
      </c>
      <c r="AD31" s="122"/>
      <c r="AE31" s="133">
        <v>7.5957238960502504</v>
      </c>
      <c r="AF31" s="30"/>
      <c r="AG31" s="149">
        <v>105.14033077704801</v>
      </c>
      <c r="AH31" s="144">
        <v>104.753787168782</v>
      </c>
      <c r="AI31" s="144">
        <v>107.788525884317</v>
      </c>
      <c r="AJ31" s="144">
        <v>108.51703647744399</v>
      </c>
      <c r="AK31" s="144">
        <v>116.87509897759401</v>
      </c>
      <c r="AL31" s="150">
        <v>108.910472691725</v>
      </c>
      <c r="AM31" s="144"/>
      <c r="AN31" s="151">
        <v>144.675839590885</v>
      </c>
      <c r="AO31" s="152">
        <v>147.74617343218199</v>
      </c>
      <c r="AP31" s="153">
        <v>146.259509779338</v>
      </c>
      <c r="AQ31" s="144"/>
      <c r="AR31" s="154">
        <v>121.410301485397</v>
      </c>
      <c r="AS31" s="127"/>
      <c r="AT31" s="128">
        <v>10.1252848631968</v>
      </c>
      <c r="AU31" s="122">
        <v>12.732012006181</v>
      </c>
      <c r="AV31" s="122">
        <v>15.4007503474917</v>
      </c>
      <c r="AW31" s="122">
        <v>14.0605814898268</v>
      </c>
      <c r="AX31" s="122">
        <v>15.624025175523</v>
      </c>
      <c r="AY31" s="129">
        <v>13.7733392303505</v>
      </c>
      <c r="AZ31" s="122"/>
      <c r="BA31" s="130">
        <v>12.1840839737272</v>
      </c>
      <c r="BB31" s="131">
        <v>9.20622396809393</v>
      </c>
      <c r="BC31" s="132">
        <v>10.6058371749071</v>
      </c>
      <c r="BD31" s="122"/>
      <c r="BE31" s="133">
        <v>12.310719256412501</v>
      </c>
    </row>
    <row r="32" spans="1:57" x14ac:dyDescent="0.25">
      <c r="A32" s="21" t="s">
        <v>51</v>
      </c>
      <c r="B32" s="3" t="str">
        <f t="shared" si="0"/>
        <v>Blacksburg &amp; Wytheville, VA</v>
      </c>
      <c r="C32" s="3"/>
      <c r="D32" s="24" t="s">
        <v>16</v>
      </c>
      <c r="E32" s="27" t="s">
        <v>17</v>
      </c>
      <c r="F32" s="3"/>
      <c r="G32" s="149">
        <v>94.518324413338803</v>
      </c>
      <c r="H32" s="144">
        <v>87.9671104294478</v>
      </c>
      <c r="I32" s="144">
        <v>98.519912033778994</v>
      </c>
      <c r="J32" s="144">
        <v>100.240368798955</v>
      </c>
      <c r="K32" s="144">
        <v>104.41428714190501</v>
      </c>
      <c r="L32" s="150">
        <v>98.214943317652498</v>
      </c>
      <c r="M32" s="144"/>
      <c r="N32" s="151">
        <v>220.58100128369699</v>
      </c>
      <c r="O32" s="152">
        <v>213.91993026499301</v>
      </c>
      <c r="P32" s="153">
        <v>217.388495989304</v>
      </c>
      <c r="Q32" s="144"/>
      <c r="R32" s="154">
        <v>141.81146965324899</v>
      </c>
      <c r="S32" s="127"/>
      <c r="T32" s="128">
        <v>-2.1256177556650702</v>
      </c>
      <c r="U32" s="122">
        <v>1.2539326337533501</v>
      </c>
      <c r="V32" s="122">
        <v>7.5235116763090604</v>
      </c>
      <c r="W32" s="122">
        <v>2.1032239350392801</v>
      </c>
      <c r="X32" s="122">
        <v>2.0041466487542099</v>
      </c>
      <c r="Y32" s="129">
        <v>2.2024697401220399</v>
      </c>
      <c r="Z32" s="122"/>
      <c r="AA32" s="130">
        <v>10.770481090511799</v>
      </c>
      <c r="AB32" s="131">
        <v>1.95559674404626</v>
      </c>
      <c r="AC32" s="132">
        <v>6.1698940036662702</v>
      </c>
      <c r="AD32" s="122"/>
      <c r="AE32" s="133">
        <v>4.36905132414193</v>
      </c>
      <c r="AF32" s="30"/>
      <c r="AG32" s="149">
        <v>101.823139861651</v>
      </c>
      <c r="AH32" s="144">
        <v>114.502601295812</v>
      </c>
      <c r="AI32" s="144">
        <v>125.054279454319</v>
      </c>
      <c r="AJ32" s="144">
        <v>125.467341427348</v>
      </c>
      <c r="AK32" s="144">
        <v>123.615224234754</v>
      </c>
      <c r="AL32" s="150">
        <v>119.161730500174</v>
      </c>
      <c r="AM32" s="144"/>
      <c r="AN32" s="151">
        <v>179.40991964285701</v>
      </c>
      <c r="AO32" s="152">
        <v>180.46759653703401</v>
      </c>
      <c r="AP32" s="153">
        <v>179.938649103524</v>
      </c>
      <c r="AQ32" s="144"/>
      <c r="AR32" s="154">
        <v>139.666739054858</v>
      </c>
      <c r="AS32" s="127"/>
      <c r="AT32" s="128">
        <v>-9.1624633895771801</v>
      </c>
      <c r="AU32" s="122">
        <v>-4.1719718391833904</v>
      </c>
      <c r="AV32" s="122">
        <v>5.0575420959665598</v>
      </c>
      <c r="AW32" s="122">
        <v>10.7277584475467</v>
      </c>
      <c r="AX32" s="122">
        <v>7.3115354558994001</v>
      </c>
      <c r="AY32" s="129">
        <v>2.84838020771693</v>
      </c>
      <c r="AZ32" s="122"/>
      <c r="BA32" s="130">
        <v>19.351395145743901</v>
      </c>
      <c r="BB32" s="131">
        <v>21.0598116309936</v>
      </c>
      <c r="BC32" s="132">
        <v>20.203303023853898</v>
      </c>
      <c r="BD32" s="122"/>
      <c r="BE32" s="133">
        <v>10.053258996045701</v>
      </c>
    </row>
    <row r="33" spans="1:64" x14ac:dyDescent="0.25">
      <c r="A33" s="21" t="s">
        <v>52</v>
      </c>
      <c r="B33" s="3" t="str">
        <f t="shared" si="0"/>
        <v>Lynchburg, VA</v>
      </c>
      <c r="C33" s="3"/>
      <c r="D33" s="24" t="s">
        <v>16</v>
      </c>
      <c r="E33" s="27" t="s">
        <v>17</v>
      </c>
      <c r="F33" s="3"/>
      <c r="G33" s="149">
        <v>109.00745363766001</v>
      </c>
      <c r="H33" s="144">
        <v>99.745606820461305</v>
      </c>
      <c r="I33" s="144">
        <v>106.216484326982</v>
      </c>
      <c r="J33" s="144">
        <v>109.56485838779901</v>
      </c>
      <c r="K33" s="144">
        <v>123.57268593083801</v>
      </c>
      <c r="L33" s="150">
        <v>111.264525272795</v>
      </c>
      <c r="M33" s="144"/>
      <c r="N33" s="151">
        <v>168.868367430441</v>
      </c>
      <c r="O33" s="152">
        <v>173.75479018210601</v>
      </c>
      <c r="P33" s="153">
        <v>171.351889336016</v>
      </c>
      <c r="Q33" s="144"/>
      <c r="R33" s="154">
        <v>134.337553117515</v>
      </c>
      <c r="S33" s="127"/>
      <c r="T33" s="128">
        <v>2.48629727625078</v>
      </c>
      <c r="U33" s="122">
        <v>9.8980059494942907</v>
      </c>
      <c r="V33" s="122">
        <v>5.7731137121038296</v>
      </c>
      <c r="W33" s="122">
        <v>5.8589907649717796</v>
      </c>
      <c r="X33" s="122">
        <v>12.16217463572</v>
      </c>
      <c r="Y33" s="129">
        <v>7.5997948318445898</v>
      </c>
      <c r="Z33" s="122"/>
      <c r="AA33" s="130">
        <v>21.3214813713385</v>
      </c>
      <c r="AB33" s="131">
        <v>17.128831038088101</v>
      </c>
      <c r="AC33" s="132">
        <v>19.106664591326101</v>
      </c>
      <c r="AD33" s="122"/>
      <c r="AE33" s="133">
        <v>12.993012305459301</v>
      </c>
      <c r="AF33" s="30"/>
      <c r="AG33" s="149">
        <v>106.565456953642</v>
      </c>
      <c r="AH33" s="144">
        <v>109.870672782874</v>
      </c>
      <c r="AI33" s="144">
        <v>122.65656998575599</v>
      </c>
      <c r="AJ33" s="144">
        <v>127.025261203268</v>
      </c>
      <c r="AK33" s="144">
        <v>129.68524029812301</v>
      </c>
      <c r="AL33" s="150">
        <v>120.533115361591</v>
      </c>
      <c r="AM33" s="144"/>
      <c r="AN33" s="151">
        <v>151.856911730273</v>
      </c>
      <c r="AO33" s="152">
        <v>149.03394023950699</v>
      </c>
      <c r="AP33" s="153">
        <v>150.440568161931</v>
      </c>
      <c r="AQ33" s="144"/>
      <c r="AR33" s="154">
        <v>130.350507046568</v>
      </c>
      <c r="AS33" s="127"/>
      <c r="AT33" s="128">
        <v>2.04182034795878</v>
      </c>
      <c r="AU33" s="122">
        <v>3.1317534343967801</v>
      </c>
      <c r="AV33" s="122">
        <v>2.32163277362993</v>
      </c>
      <c r="AW33" s="122">
        <v>3.1579955459739901</v>
      </c>
      <c r="AX33" s="122">
        <v>4.2753447459472804</v>
      </c>
      <c r="AY33" s="129">
        <v>3.2491207822642401</v>
      </c>
      <c r="AZ33" s="122"/>
      <c r="BA33" s="130">
        <v>8.6752187397287202</v>
      </c>
      <c r="BB33" s="131">
        <v>8.6531077240218899</v>
      </c>
      <c r="BC33" s="132">
        <v>8.6665732962540591</v>
      </c>
      <c r="BD33" s="122"/>
      <c r="BE33" s="133">
        <v>5.1633631268000002</v>
      </c>
    </row>
    <row r="34" spans="1:64" x14ac:dyDescent="0.25">
      <c r="A34" s="21" t="s">
        <v>77</v>
      </c>
      <c r="B34" s="3" t="str">
        <f t="shared" si="0"/>
        <v>Central Virginia</v>
      </c>
      <c r="C34" s="3"/>
      <c r="D34" s="24" t="s">
        <v>16</v>
      </c>
      <c r="E34" s="27" t="s">
        <v>17</v>
      </c>
      <c r="F34" s="3"/>
      <c r="G34" s="149">
        <v>111.24299069202701</v>
      </c>
      <c r="H34" s="144">
        <v>95.352846032855595</v>
      </c>
      <c r="I34" s="144">
        <v>105.417246825642</v>
      </c>
      <c r="J34" s="144">
        <v>110.941486456234</v>
      </c>
      <c r="K34" s="144">
        <v>116.160449153456</v>
      </c>
      <c r="L34" s="150">
        <v>108.83154892235</v>
      </c>
      <c r="M34" s="144"/>
      <c r="N34" s="151">
        <v>142.57467562063599</v>
      </c>
      <c r="O34" s="152">
        <v>143.53071462715101</v>
      </c>
      <c r="P34" s="153">
        <v>143.056101001347</v>
      </c>
      <c r="Q34" s="144"/>
      <c r="R34" s="154">
        <v>120.643373763219</v>
      </c>
      <c r="S34" s="127"/>
      <c r="T34" s="128">
        <v>0.78636198411888603</v>
      </c>
      <c r="U34" s="122">
        <v>3.74726411686725</v>
      </c>
      <c r="V34" s="122">
        <v>3.2267430694652401</v>
      </c>
      <c r="W34" s="122">
        <v>5.6986579504396202</v>
      </c>
      <c r="X34" s="122">
        <v>5.4710026705015098</v>
      </c>
      <c r="Y34" s="129">
        <v>3.8646088290748501</v>
      </c>
      <c r="Z34" s="122"/>
      <c r="AA34" s="130">
        <v>6.5750712090805896</v>
      </c>
      <c r="AB34" s="131">
        <v>3.5612037629259099</v>
      </c>
      <c r="AC34" s="132">
        <v>5.00078578004418</v>
      </c>
      <c r="AD34" s="122"/>
      <c r="AE34" s="133">
        <v>4.4842605969814198</v>
      </c>
      <c r="AF34" s="30"/>
      <c r="AG34" s="149">
        <v>107.511590222237</v>
      </c>
      <c r="AH34" s="144">
        <v>107.71928085534699</v>
      </c>
      <c r="AI34" s="144">
        <v>113.212497313272</v>
      </c>
      <c r="AJ34" s="144">
        <v>115.07309627721099</v>
      </c>
      <c r="AK34" s="144">
        <v>116.42042718499501</v>
      </c>
      <c r="AL34" s="150">
        <v>112.282994294809</v>
      </c>
      <c r="AM34" s="144"/>
      <c r="AN34" s="151">
        <v>135.08495421029801</v>
      </c>
      <c r="AO34" s="152">
        <v>137.33922971146501</v>
      </c>
      <c r="AP34" s="153">
        <v>136.24193955845001</v>
      </c>
      <c r="AQ34" s="144"/>
      <c r="AR34" s="154">
        <v>119.993786620747</v>
      </c>
      <c r="AS34" s="127"/>
      <c r="AT34" s="128">
        <v>1.55056684370445</v>
      </c>
      <c r="AU34" s="122">
        <v>3.2376044048549901</v>
      </c>
      <c r="AV34" s="122">
        <v>3.67777244110149</v>
      </c>
      <c r="AW34" s="122">
        <v>4.3455547322043797</v>
      </c>
      <c r="AX34" s="122">
        <v>3.8961031941119</v>
      </c>
      <c r="AY34" s="129">
        <v>3.47300060660092</v>
      </c>
      <c r="AZ34" s="122"/>
      <c r="BA34" s="130">
        <v>2.6736842373122198</v>
      </c>
      <c r="BB34" s="131">
        <v>1.54991741259271</v>
      </c>
      <c r="BC34" s="132">
        <v>2.0851850627089799</v>
      </c>
      <c r="BD34" s="122"/>
      <c r="BE34" s="133">
        <v>3.0441898483957202</v>
      </c>
    </row>
    <row r="35" spans="1:64" x14ac:dyDescent="0.25">
      <c r="A35" s="21" t="s">
        <v>78</v>
      </c>
      <c r="B35" s="3" t="str">
        <f t="shared" si="0"/>
        <v>Chesapeake Bay</v>
      </c>
      <c r="C35" s="3"/>
      <c r="D35" s="24" t="s">
        <v>16</v>
      </c>
      <c r="E35" s="27" t="s">
        <v>17</v>
      </c>
      <c r="F35" s="3"/>
      <c r="G35" s="149">
        <v>141.540084033613</v>
      </c>
      <c r="H35" s="144">
        <v>105.326527472527</v>
      </c>
      <c r="I35" s="144">
        <v>102.20091324200899</v>
      </c>
      <c r="J35" s="144">
        <v>116.259615384615</v>
      </c>
      <c r="K35" s="144">
        <v>118.207661623108</v>
      </c>
      <c r="L35" s="150">
        <v>117.861371533069</v>
      </c>
      <c r="M35" s="144"/>
      <c r="N35" s="151">
        <v>144.81531886024399</v>
      </c>
      <c r="O35" s="152">
        <v>150.857513157894</v>
      </c>
      <c r="P35" s="153">
        <v>147.88283233132901</v>
      </c>
      <c r="Q35" s="144"/>
      <c r="R35" s="154">
        <v>127.26742570112999</v>
      </c>
      <c r="S35" s="127"/>
      <c r="T35" s="128">
        <v>-0.99082751331600805</v>
      </c>
      <c r="U35" s="122">
        <v>-9.0014367877087107</v>
      </c>
      <c r="V35" s="122">
        <v>-7.5897276427968796</v>
      </c>
      <c r="W35" s="122">
        <v>4.5772167201057199</v>
      </c>
      <c r="X35" s="122">
        <v>1.7352140156477101</v>
      </c>
      <c r="Y35" s="129">
        <v>-1.3063739642625101</v>
      </c>
      <c r="Z35" s="122"/>
      <c r="AA35" s="130">
        <v>2.0588951807109801</v>
      </c>
      <c r="AB35" s="131">
        <v>2.7918273740116901</v>
      </c>
      <c r="AC35" s="132">
        <v>2.3615284563424601</v>
      </c>
      <c r="AD35" s="122"/>
      <c r="AE35" s="133">
        <v>-0.21156608045845901</v>
      </c>
      <c r="AF35" s="30"/>
      <c r="AG35" s="149">
        <v>127.23128003314</v>
      </c>
      <c r="AH35" s="144">
        <v>121.500992632803</v>
      </c>
      <c r="AI35" s="144">
        <v>115.993861691201</v>
      </c>
      <c r="AJ35" s="144">
        <v>114.546541931172</v>
      </c>
      <c r="AK35" s="144">
        <v>120.895877997179</v>
      </c>
      <c r="AL35" s="150">
        <v>119.697587862912</v>
      </c>
      <c r="AM35" s="144"/>
      <c r="AN35" s="151">
        <v>153.663651191969</v>
      </c>
      <c r="AO35" s="152">
        <v>158.82896330809501</v>
      </c>
      <c r="AP35" s="153">
        <v>156.34225007550501</v>
      </c>
      <c r="AQ35" s="144"/>
      <c r="AR35" s="154">
        <v>131.613176037318</v>
      </c>
      <c r="AS35" s="127"/>
      <c r="AT35" s="128">
        <v>-1.71941510754662</v>
      </c>
      <c r="AU35" s="122">
        <v>2.2235320895675299</v>
      </c>
      <c r="AV35" s="122">
        <v>-1.32877412856788</v>
      </c>
      <c r="AW35" s="122">
        <v>0.21510928765655701</v>
      </c>
      <c r="AX35" s="122">
        <v>6.7578394905991397</v>
      </c>
      <c r="AY35" s="129">
        <v>1.2036791974001499</v>
      </c>
      <c r="AZ35" s="122"/>
      <c r="BA35" s="130">
        <v>1.6634152229200001</v>
      </c>
      <c r="BB35" s="131">
        <v>0.82283229799464197</v>
      </c>
      <c r="BC35" s="132">
        <v>1.1888924038014199</v>
      </c>
      <c r="BD35" s="122"/>
      <c r="BE35" s="133">
        <v>1.34159224699593</v>
      </c>
    </row>
    <row r="36" spans="1:64" x14ac:dyDescent="0.25">
      <c r="A36" s="21" t="s">
        <v>79</v>
      </c>
      <c r="B36" s="3" t="str">
        <f t="shared" si="0"/>
        <v>Coastal Virginia - Eastern Shore</v>
      </c>
      <c r="C36" s="3"/>
      <c r="D36" s="24" t="s">
        <v>16</v>
      </c>
      <c r="E36" s="27" t="s">
        <v>17</v>
      </c>
      <c r="F36" s="3"/>
      <c r="G36" s="149">
        <v>175.33537622682601</v>
      </c>
      <c r="H36" s="144">
        <v>113.72416666666599</v>
      </c>
      <c r="I36" s="144">
        <v>114.27093516209401</v>
      </c>
      <c r="J36" s="144">
        <v>117.614763995609</v>
      </c>
      <c r="K36" s="144">
        <v>123.06279956426999</v>
      </c>
      <c r="L36" s="150">
        <v>130.56640731707299</v>
      </c>
      <c r="M36" s="144"/>
      <c r="N36" s="151">
        <v>162.62509840674699</v>
      </c>
      <c r="O36" s="152">
        <v>166.46282226562499</v>
      </c>
      <c r="P36" s="153">
        <v>164.50450023912001</v>
      </c>
      <c r="Q36" s="144"/>
      <c r="R36" s="154">
        <v>142.02894201259801</v>
      </c>
      <c r="S36" s="127"/>
      <c r="T36" s="128">
        <v>2.93262081209985</v>
      </c>
      <c r="U36" s="122">
        <v>-1.15104715232933</v>
      </c>
      <c r="V36" s="122">
        <v>-5.7921917546992603</v>
      </c>
      <c r="W36" s="122">
        <v>1.9309615444914701</v>
      </c>
      <c r="X36" s="122">
        <v>0.63363460414039796</v>
      </c>
      <c r="Y36" s="129">
        <v>-0.88794492243590195</v>
      </c>
      <c r="Z36" s="122"/>
      <c r="AA36" s="130">
        <v>2.75488936904783</v>
      </c>
      <c r="AB36" s="131">
        <v>2.0590969902474998</v>
      </c>
      <c r="AC36" s="132">
        <v>2.3510516847736298</v>
      </c>
      <c r="AD36" s="122"/>
      <c r="AE36" s="133">
        <v>-7.35736452629671E-2</v>
      </c>
      <c r="AF36" s="30"/>
      <c r="AG36" s="149">
        <v>154.661028898062</v>
      </c>
      <c r="AH36" s="144">
        <v>140.82655559015799</v>
      </c>
      <c r="AI36" s="144">
        <v>141.06059642147099</v>
      </c>
      <c r="AJ36" s="144">
        <v>140.01918617310801</v>
      </c>
      <c r="AK36" s="144">
        <v>139.796326987681</v>
      </c>
      <c r="AL36" s="150">
        <v>143.03024347521401</v>
      </c>
      <c r="AM36" s="144"/>
      <c r="AN36" s="151">
        <v>180.20632682229601</v>
      </c>
      <c r="AO36" s="152">
        <v>188.850339750849</v>
      </c>
      <c r="AP36" s="153">
        <v>184.637223963775</v>
      </c>
      <c r="AQ36" s="144"/>
      <c r="AR36" s="154">
        <v>156.95257925407901</v>
      </c>
      <c r="AS36" s="127"/>
      <c r="AT36" s="128">
        <v>-3.0967124918461502</v>
      </c>
      <c r="AU36" s="122">
        <v>-2.4225136067780801</v>
      </c>
      <c r="AV36" s="122">
        <v>-1.5798136823037501</v>
      </c>
      <c r="AW36" s="122">
        <v>0.72533535403024896</v>
      </c>
      <c r="AX36" s="122">
        <v>0.35355766148134099</v>
      </c>
      <c r="AY36" s="129">
        <v>-1.28155267615421</v>
      </c>
      <c r="AZ36" s="122"/>
      <c r="BA36" s="130">
        <v>0.96972627759223695</v>
      </c>
      <c r="BB36" s="131">
        <v>1.2103971103170901</v>
      </c>
      <c r="BC36" s="132">
        <v>1.10759638199092</v>
      </c>
      <c r="BD36" s="122"/>
      <c r="BE36" s="133">
        <v>-0.45864681595346302</v>
      </c>
    </row>
    <row r="37" spans="1:64" x14ac:dyDescent="0.25">
      <c r="A37" s="21" t="s">
        <v>80</v>
      </c>
      <c r="B37" s="3" t="str">
        <f t="shared" si="0"/>
        <v>Coastal Virginia - Hampton Roads</v>
      </c>
      <c r="C37" s="3"/>
      <c r="D37" s="24" t="s">
        <v>16</v>
      </c>
      <c r="E37" s="27" t="s">
        <v>17</v>
      </c>
      <c r="F37" s="3"/>
      <c r="G37" s="149">
        <v>158.15579707426801</v>
      </c>
      <c r="H37" s="144">
        <v>102.915940764331</v>
      </c>
      <c r="I37" s="144">
        <v>104.976975094577</v>
      </c>
      <c r="J37" s="144">
        <v>106.20907244446499</v>
      </c>
      <c r="K37" s="144">
        <v>110.715616520259</v>
      </c>
      <c r="L37" s="150">
        <v>119.724443537702</v>
      </c>
      <c r="M37" s="144"/>
      <c r="N37" s="151">
        <v>136.344110969041</v>
      </c>
      <c r="O37" s="152">
        <v>143.764839524622</v>
      </c>
      <c r="P37" s="153">
        <v>140.21242019549999</v>
      </c>
      <c r="Q37" s="144"/>
      <c r="R37" s="154">
        <v>126.712241967217</v>
      </c>
      <c r="S37" s="127"/>
      <c r="T37" s="128">
        <v>-1.7697920629628501</v>
      </c>
      <c r="U37" s="122">
        <v>1.3136948759492799</v>
      </c>
      <c r="V37" s="122">
        <v>-0.33682347152735698</v>
      </c>
      <c r="W37" s="122">
        <v>-0.187533264113833</v>
      </c>
      <c r="X37" s="122">
        <v>1.76529906926436</v>
      </c>
      <c r="Y37" s="129">
        <v>-6.9630765877224596E-2</v>
      </c>
      <c r="Z37" s="122"/>
      <c r="AA37" s="130">
        <v>0.34843338633932303</v>
      </c>
      <c r="AB37" s="131">
        <v>0.74023767687320696</v>
      </c>
      <c r="AC37" s="132">
        <v>0.59111540536070795</v>
      </c>
      <c r="AD37" s="122"/>
      <c r="AE37" s="133">
        <v>0.11421522955597201</v>
      </c>
      <c r="AF37" s="30"/>
      <c r="AG37" s="149">
        <v>140.042847909117</v>
      </c>
      <c r="AH37" s="144">
        <v>127.323985964672</v>
      </c>
      <c r="AI37" s="144">
        <v>127.253761723781</v>
      </c>
      <c r="AJ37" s="144">
        <v>125.664077171781</v>
      </c>
      <c r="AK37" s="144">
        <v>127.05802760674599</v>
      </c>
      <c r="AL37" s="150">
        <v>129.44269165361101</v>
      </c>
      <c r="AM37" s="144"/>
      <c r="AN37" s="151">
        <v>167.90255094838901</v>
      </c>
      <c r="AO37" s="152">
        <v>179.11843218476801</v>
      </c>
      <c r="AP37" s="153">
        <v>173.736681765074</v>
      </c>
      <c r="AQ37" s="144"/>
      <c r="AR37" s="154">
        <v>144.41184156577199</v>
      </c>
      <c r="AS37" s="127"/>
      <c r="AT37" s="128">
        <v>-0.78144630054948105</v>
      </c>
      <c r="AU37" s="122">
        <v>1.7318595734748199</v>
      </c>
      <c r="AV37" s="122">
        <v>1.1902789732439101</v>
      </c>
      <c r="AW37" s="122">
        <v>8.7925040078898606E-2</v>
      </c>
      <c r="AX37" s="122">
        <v>0.14254820796054199</v>
      </c>
      <c r="AY37" s="129">
        <v>0.40653517097326802</v>
      </c>
      <c r="AZ37" s="122"/>
      <c r="BA37" s="130">
        <v>1.7556054536283701</v>
      </c>
      <c r="BB37" s="131">
        <v>1.8889175886395699</v>
      </c>
      <c r="BC37" s="132">
        <v>1.8390015542763101</v>
      </c>
      <c r="BD37" s="122"/>
      <c r="BE37" s="133">
        <v>0.964345041060505</v>
      </c>
    </row>
    <row r="38" spans="1:64" x14ac:dyDescent="0.25">
      <c r="A38" s="20" t="s">
        <v>81</v>
      </c>
      <c r="B38" s="3" t="str">
        <f t="shared" si="0"/>
        <v>Northern Virginia</v>
      </c>
      <c r="C38" s="3"/>
      <c r="D38" s="24" t="s">
        <v>16</v>
      </c>
      <c r="E38" s="27" t="s">
        <v>17</v>
      </c>
      <c r="F38" s="3"/>
      <c r="G38" s="149">
        <v>116.599631182202</v>
      </c>
      <c r="H38" s="144">
        <v>114.07495917534099</v>
      </c>
      <c r="I38" s="144">
        <v>136.99546341285199</v>
      </c>
      <c r="J38" s="144">
        <v>140.95906567164101</v>
      </c>
      <c r="K38" s="144">
        <v>134.82741502082399</v>
      </c>
      <c r="L38" s="150">
        <v>129.91896484345801</v>
      </c>
      <c r="M38" s="144"/>
      <c r="N38" s="151">
        <v>128.90115067329799</v>
      </c>
      <c r="O38" s="152">
        <v>132.826682438826</v>
      </c>
      <c r="P38" s="153">
        <v>130.976508283659</v>
      </c>
      <c r="Q38" s="144"/>
      <c r="R38" s="154">
        <v>130.281548056047</v>
      </c>
      <c r="S38" s="127"/>
      <c r="T38" s="128">
        <v>2.4250710591723799</v>
      </c>
      <c r="U38" s="122">
        <v>4.2860941688038299</v>
      </c>
      <c r="V38" s="122">
        <v>4.2343635009184997</v>
      </c>
      <c r="W38" s="122">
        <v>4.4826207552909096</v>
      </c>
      <c r="X38" s="122">
        <v>3.97021443076286</v>
      </c>
      <c r="Y38" s="129">
        <v>3.94474054891722</v>
      </c>
      <c r="Z38" s="122"/>
      <c r="AA38" s="130">
        <v>4.9126192000283799</v>
      </c>
      <c r="AB38" s="131">
        <v>6.2361595294991599</v>
      </c>
      <c r="AC38" s="132">
        <v>5.6371272946733804</v>
      </c>
      <c r="AD38" s="122"/>
      <c r="AE38" s="133">
        <v>4.5029835265859104</v>
      </c>
      <c r="AF38" s="30"/>
      <c r="AG38" s="149">
        <v>120.598549998576</v>
      </c>
      <c r="AH38" s="144">
        <v>129.724486792226</v>
      </c>
      <c r="AI38" s="144">
        <v>137.29879743379701</v>
      </c>
      <c r="AJ38" s="144">
        <v>136.14811357642901</v>
      </c>
      <c r="AK38" s="144">
        <v>128.31517787009301</v>
      </c>
      <c r="AL38" s="150">
        <v>130.890299601198</v>
      </c>
      <c r="AM38" s="144"/>
      <c r="AN38" s="151">
        <v>125.400482449566</v>
      </c>
      <c r="AO38" s="152">
        <v>127.526273216623</v>
      </c>
      <c r="AP38" s="153">
        <v>126.505095341461</v>
      </c>
      <c r="AQ38" s="144"/>
      <c r="AR38" s="154">
        <v>129.517509195733</v>
      </c>
      <c r="AS38" s="127"/>
      <c r="AT38" s="128">
        <v>4.4802363273519097</v>
      </c>
      <c r="AU38" s="122">
        <v>5.2172029601474899</v>
      </c>
      <c r="AV38" s="122">
        <v>5.7179353999791998</v>
      </c>
      <c r="AW38" s="122">
        <v>5.7778000723796996</v>
      </c>
      <c r="AX38" s="122">
        <v>3.7935907513128302</v>
      </c>
      <c r="AY38" s="129">
        <v>5.0959191360400897</v>
      </c>
      <c r="AZ38" s="122"/>
      <c r="BA38" s="130">
        <v>4.3317215812762999</v>
      </c>
      <c r="BB38" s="131">
        <v>4.5031356147755996</v>
      </c>
      <c r="BC38" s="132">
        <v>4.42840350282186</v>
      </c>
      <c r="BD38" s="122"/>
      <c r="BE38" s="133">
        <v>4.8822323217110499</v>
      </c>
    </row>
    <row r="39" spans="1:64" x14ac:dyDescent="0.25">
      <c r="A39" s="22" t="s">
        <v>82</v>
      </c>
      <c r="B39" s="3" t="str">
        <f t="shared" si="0"/>
        <v>Shenandoah Valley</v>
      </c>
      <c r="C39" s="3"/>
      <c r="D39" s="25" t="s">
        <v>16</v>
      </c>
      <c r="E39" s="28" t="s">
        <v>17</v>
      </c>
      <c r="F39" s="3"/>
      <c r="G39" s="155">
        <v>109.773221324717</v>
      </c>
      <c r="H39" s="156">
        <v>92.5988068485821</v>
      </c>
      <c r="I39" s="156">
        <v>99.153988514264498</v>
      </c>
      <c r="J39" s="156">
        <v>99.690555555555505</v>
      </c>
      <c r="K39" s="156">
        <v>104.67450182163699</v>
      </c>
      <c r="L39" s="157">
        <v>102.020600310817</v>
      </c>
      <c r="M39" s="144"/>
      <c r="N39" s="158">
        <v>131.26441188496599</v>
      </c>
      <c r="O39" s="159">
        <v>131.206397356352</v>
      </c>
      <c r="P39" s="160">
        <v>131.23525320317199</v>
      </c>
      <c r="Q39" s="144"/>
      <c r="R39" s="161">
        <v>112.179613625648</v>
      </c>
      <c r="S39" s="127"/>
      <c r="T39" s="134">
        <v>4.6069640094144599</v>
      </c>
      <c r="U39" s="135">
        <v>3.3358077097421401</v>
      </c>
      <c r="V39" s="135">
        <v>9.1387852555489992</v>
      </c>
      <c r="W39" s="135">
        <v>5.9892479076540202</v>
      </c>
      <c r="X39" s="135">
        <v>7.2297987293686896</v>
      </c>
      <c r="Y39" s="136">
        <v>6.20464277063693</v>
      </c>
      <c r="Z39" s="122"/>
      <c r="AA39" s="137">
        <v>4.5905993271256298</v>
      </c>
      <c r="AB39" s="138">
        <v>0.44229027538920701</v>
      </c>
      <c r="AC39" s="139">
        <v>2.4104232301653998</v>
      </c>
      <c r="AD39" s="122"/>
      <c r="AE39" s="140">
        <v>4.2222774605467599</v>
      </c>
      <c r="AF39" s="31"/>
      <c r="AG39" s="155">
        <v>102.338636657134</v>
      </c>
      <c r="AH39" s="156">
        <v>100.718599545454</v>
      </c>
      <c r="AI39" s="156">
        <v>103.395867444026</v>
      </c>
      <c r="AJ39" s="156">
        <v>103.870400686891</v>
      </c>
      <c r="AK39" s="156">
        <v>107.289207842248</v>
      </c>
      <c r="AL39" s="157">
        <v>103.674055411455</v>
      </c>
      <c r="AM39" s="144"/>
      <c r="AN39" s="158">
        <v>132.265547106041</v>
      </c>
      <c r="AO39" s="159">
        <v>134.86402376335101</v>
      </c>
      <c r="AP39" s="160">
        <v>133.60002987764301</v>
      </c>
      <c r="AQ39" s="144"/>
      <c r="AR39" s="161">
        <v>113.94477142516099</v>
      </c>
      <c r="AS39" s="127"/>
      <c r="AT39" s="134">
        <v>4.4490003762849</v>
      </c>
      <c r="AU39" s="135">
        <v>7.2867912445767802</v>
      </c>
      <c r="AV39" s="135">
        <v>8.9127531411609109</v>
      </c>
      <c r="AW39" s="135">
        <v>8.4323417863394496</v>
      </c>
      <c r="AX39" s="135">
        <v>7.6475184977152901</v>
      </c>
      <c r="AY39" s="136">
        <v>7.4257522587982097</v>
      </c>
      <c r="AZ39" s="122"/>
      <c r="BA39" s="137">
        <v>6.68906129054161</v>
      </c>
      <c r="BB39" s="138">
        <v>4.6231936363480903</v>
      </c>
      <c r="BC39" s="139">
        <v>5.5903885126016402</v>
      </c>
      <c r="BD39" s="122"/>
      <c r="BE39" s="140">
        <v>6.5989952000243601</v>
      </c>
    </row>
    <row r="40" spans="1:64" ht="13" x14ac:dyDescent="0.3">
      <c r="A40" s="19" t="s">
        <v>83</v>
      </c>
      <c r="B40" s="3" t="str">
        <f t="shared" si="0"/>
        <v>Southern Virginia</v>
      </c>
      <c r="C40" s="9"/>
      <c r="D40" s="23" t="s">
        <v>16</v>
      </c>
      <c r="E40" s="26" t="s">
        <v>17</v>
      </c>
      <c r="F40" s="3"/>
      <c r="G40" s="141">
        <v>95.559082125603794</v>
      </c>
      <c r="H40" s="142">
        <v>92.720909685863802</v>
      </c>
      <c r="I40" s="142">
        <v>102.507744425385</v>
      </c>
      <c r="J40" s="142">
        <v>134.51601845018399</v>
      </c>
      <c r="K40" s="142">
        <v>156.262993055555</v>
      </c>
      <c r="L40" s="143">
        <v>121.39379563334199</v>
      </c>
      <c r="M40" s="144"/>
      <c r="N40" s="145">
        <v>168.159418075422</v>
      </c>
      <c r="O40" s="146">
        <v>171.293296921549</v>
      </c>
      <c r="P40" s="147">
        <v>169.71222240446099</v>
      </c>
      <c r="Q40" s="144"/>
      <c r="R40" s="148">
        <v>138.31495864445699</v>
      </c>
      <c r="S40" s="127"/>
      <c r="T40" s="119">
        <v>6.9700778370021599</v>
      </c>
      <c r="U40" s="120">
        <v>7.77825185705208</v>
      </c>
      <c r="V40" s="120">
        <v>10.3687843560676</v>
      </c>
      <c r="W40" s="120">
        <v>19.952877637143601</v>
      </c>
      <c r="X40" s="120">
        <v>15.781586958704001</v>
      </c>
      <c r="Y40" s="121">
        <v>13.8518129888121</v>
      </c>
      <c r="Z40" s="122"/>
      <c r="AA40" s="123">
        <v>18.560903945002199</v>
      </c>
      <c r="AB40" s="124">
        <v>21.1730286630808</v>
      </c>
      <c r="AC40" s="125">
        <v>19.855373820768701</v>
      </c>
      <c r="AD40" s="122"/>
      <c r="AE40" s="126">
        <v>16.517270686572299</v>
      </c>
      <c r="AF40" s="29"/>
      <c r="AG40" s="141">
        <v>96.628579484425302</v>
      </c>
      <c r="AH40" s="142">
        <v>100.608951965065</v>
      </c>
      <c r="AI40" s="142">
        <v>104.457411468812</v>
      </c>
      <c r="AJ40" s="142">
        <v>115.78497922103</v>
      </c>
      <c r="AK40" s="142">
        <v>125.12494622604601</v>
      </c>
      <c r="AL40" s="143">
        <v>109.531780992178</v>
      </c>
      <c r="AM40" s="144"/>
      <c r="AN40" s="145">
        <v>135.23253081347499</v>
      </c>
      <c r="AO40" s="146">
        <v>139.252089724266</v>
      </c>
      <c r="AP40" s="147">
        <v>137.271780766462</v>
      </c>
      <c r="AQ40" s="144"/>
      <c r="AR40" s="148">
        <v>118.483051366532</v>
      </c>
      <c r="AS40" s="127"/>
      <c r="AT40" s="119">
        <v>8.6005609420884106</v>
      </c>
      <c r="AU40" s="120">
        <v>10.4904745424443</v>
      </c>
      <c r="AV40" s="120">
        <v>11.4643257572761</v>
      </c>
      <c r="AW40" s="120">
        <v>14.7558951265017</v>
      </c>
      <c r="AX40" s="120">
        <v>11.158789106557199</v>
      </c>
      <c r="AY40" s="121">
        <v>11.544219674647699</v>
      </c>
      <c r="AZ40" s="122"/>
      <c r="BA40" s="123">
        <v>9.5755261759366395</v>
      </c>
      <c r="BB40" s="124">
        <v>11.3394957713057</v>
      </c>
      <c r="BC40" s="125">
        <v>10.477979949091001</v>
      </c>
      <c r="BD40" s="122"/>
      <c r="BE40" s="126">
        <v>11.154433849776799</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49">
        <v>103.37304512225801</v>
      </c>
      <c r="H41" s="144">
        <v>92.136872136609696</v>
      </c>
      <c r="I41" s="144">
        <v>100.745355438332</v>
      </c>
      <c r="J41" s="144">
        <v>105.284960036538</v>
      </c>
      <c r="K41" s="144">
        <v>113.657842458342</v>
      </c>
      <c r="L41" s="150">
        <v>104.32707064964499</v>
      </c>
      <c r="M41" s="144"/>
      <c r="N41" s="151">
        <v>203.70897905759099</v>
      </c>
      <c r="O41" s="152">
        <v>197.732009595866</v>
      </c>
      <c r="P41" s="153">
        <v>200.803857745089</v>
      </c>
      <c r="Q41" s="144"/>
      <c r="R41" s="154">
        <v>139.59560299035999</v>
      </c>
      <c r="S41" s="127"/>
      <c r="T41" s="128">
        <v>-6.6856375903755296</v>
      </c>
      <c r="U41" s="122">
        <v>-5.7680784705272297</v>
      </c>
      <c r="V41" s="122">
        <v>1.69105855409263</v>
      </c>
      <c r="W41" s="122">
        <v>7.0428041118610203</v>
      </c>
      <c r="X41" s="122">
        <v>2.01229704433048</v>
      </c>
      <c r="Y41" s="129">
        <v>7.5097454627723104E-2</v>
      </c>
      <c r="Z41" s="122"/>
      <c r="AA41" s="130">
        <v>12.5817637610117</v>
      </c>
      <c r="AB41" s="131">
        <v>4.7635207934503496</v>
      </c>
      <c r="AC41" s="132">
        <v>8.5734270253724798</v>
      </c>
      <c r="AD41" s="122"/>
      <c r="AE41" s="133">
        <v>4.5732930461377199</v>
      </c>
      <c r="AF41" s="30"/>
      <c r="AG41" s="149">
        <v>107.754344432509</v>
      </c>
      <c r="AH41" s="144">
        <v>115.36993024515699</v>
      </c>
      <c r="AI41" s="144">
        <v>121.916930270617</v>
      </c>
      <c r="AJ41" s="144">
        <v>122.564375205164</v>
      </c>
      <c r="AK41" s="144">
        <v>123.526678056188</v>
      </c>
      <c r="AL41" s="150">
        <v>118.853082877077</v>
      </c>
      <c r="AM41" s="144"/>
      <c r="AN41" s="151">
        <v>171.43956180200601</v>
      </c>
      <c r="AO41" s="152">
        <v>170.14045412203001</v>
      </c>
      <c r="AP41" s="153">
        <v>170.78485446692599</v>
      </c>
      <c r="AQ41" s="144"/>
      <c r="AR41" s="154">
        <v>136.529918023618</v>
      </c>
      <c r="AS41" s="127"/>
      <c r="AT41" s="128">
        <v>-6.5097154519801803</v>
      </c>
      <c r="AU41" s="122">
        <v>-2.4782914272792498</v>
      </c>
      <c r="AV41" s="122">
        <v>3.9317426795282602</v>
      </c>
      <c r="AW41" s="122">
        <v>10.1664484921021</v>
      </c>
      <c r="AX41" s="122">
        <v>4.6227587198986004</v>
      </c>
      <c r="AY41" s="129">
        <v>2.4592870426137199</v>
      </c>
      <c r="AZ41" s="122"/>
      <c r="BA41" s="130">
        <v>14.7554815584742</v>
      </c>
      <c r="BB41" s="131">
        <v>14.87993009947</v>
      </c>
      <c r="BC41" s="132">
        <v>14.816013646536801</v>
      </c>
      <c r="BD41" s="122"/>
      <c r="BE41" s="133">
        <v>7.4885012874004202</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49">
        <v>90.717784172661794</v>
      </c>
      <c r="H42" s="144">
        <v>79.442947154471497</v>
      </c>
      <c r="I42" s="144">
        <v>89.707674999999995</v>
      </c>
      <c r="J42" s="144">
        <v>91.8092572062084</v>
      </c>
      <c r="K42" s="144">
        <v>94.265340253748505</v>
      </c>
      <c r="L42" s="150">
        <v>90.106743876464293</v>
      </c>
      <c r="M42" s="144"/>
      <c r="N42" s="151">
        <v>100.044884937238</v>
      </c>
      <c r="O42" s="152">
        <v>99.771550561797696</v>
      </c>
      <c r="P42" s="153">
        <v>99.913104008667304</v>
      </c>
      <c r="Q42" s="144"/>
      <c r="R42" s="154">
        <v>93.338186362013502</v>
      </c>
      <c r="S42" s="127"/>
      <c r="T42" s="128">
        <v>5.4400021874959696</v>
      </c>
      <c r="U42" s="122">
        <v>0.73869520875920403</v>
      </c>
      <c r="V42" s="122">
        <v>5.7521817452652204</v>
      </c>
      <c r="W42" s="122">
        <v>11.620487059665299</v>
      </c>
      <c r="X42" s="122">
        <v>11.8948463156378</v>
      </c>
      <c r="Y42" s="129">
        <v>7.9789318774526699</v>
      </c>
      <c r="Z42" s="122"/>
      <c r="AA42" s="130">
        <v>5.6357025087420798</v>
      </c>
      <c r="AB42" s="131">
        <v>3.99192838616937</v>
      </c>
      <c r="AC42" s="132">
        <v>4.8043357102875701</v>
      </c>
      <c r="AD42" s="122"/>
      <c r="AE42" s="133">
        <v>6.9097363227603497</v>
      </c>
      <c r="AF42" s="30"/>
      <c r="AG42" s="149">
        <v>86.260737140542702</v>
      </c>
      <c r="AH42" s="144">
        <v>87.146796686227106</v>
      </c>
      <c r="AI42" s="144">
        <v>90.012496222423593</v>
      </c>
      <c r="AJ42" s="144">
        <v>90.136970845481002</v>
      </c>
      <c r="AK42" s="144">
        <v>90.668023543990003</v>
      </c>
      <c r="AL42" s="150">
        <v>89.0327770168916</v>
      </c>
      <c r="AM42" s="144"/>
      <c r="AN42" s="151">
        <v>98.279997179125502</v>
      </c>
      <c r="AO42" s="152">
        <v>100.272398029017</v>
      </c>
      <c r="AP42" s="153">
        <v>99.291144762434001</v>
      </c>
      <c r="AQ42" s="144"/>
      <c r="AR42" s="154">
        <v>92.310027517642297</v>
      </c>
      <c r="AS42" s="127"/>
      <c r="AT42" s="128">
        <v>4.8728151307017704</v>
      </c>
      <c r="AU42" s="122">
        <v>5.8282684671803198</v>
      </c>
      <c r="AV42" s="122">
        <v>6.92239126508181</v>
      </c>
      <c r="AW42" s="122">
        <v>7.4568991919484002</v>
      </c>
      <c r="AX42" s="122">
        <v>7.95566686912351</v>
      </c>
      <c r="AY42" s="129">
        <v>6.7510298634527999</v>
      </c>
      <c r="AZ42" s="122"/>
      <c r="BA42" s="130">
        <v>4.5504985617512501</v>
      </c>
      <c r="BB42" s="131">
        <v>6.4732894280517002</v>
      </c>
      <c r="BC42" s="132">
        <v>5.5279391110285099</v>
      </c>
      <c r="BD42" s="122"/>
      <c r="BE42" s="133">
        <v>6.4593972831821098</v>
      </c>
      <c r="BF42" s="76"/>
      <c r="BG42" s="76"/>
      <c r="BH42" s="76"/>
      <c r="BI42" s="76"/>
      <c r="BJ42" s="76"/>
      <c r="BK42" s="76"/>
      <c r="BL42" s="76"/>
    </row>
    <row r="43" spans="1:64" x14ac:dyDescent="0.25">
      <c r="A43" s="22" t="s">
        <v>86</v>
      </c>
      <c r="B43" s="3" t="str">
        <f t="shared" si="0"/>
        <v>Virginia Mountains</v>
      </c>
      <c r="C43" s="3"/>
      <c r="D43" s="25" t="s">
        <v>16</v>
      </c>
      <c r="E43" s="28" t="s">
        <v>17</v>
      </c>
      <c r="F43" s="3"/>
      <c r="G43" s="155">
        <v>127.346143437077</v>
      </c>
      <c r="H43" s="156">
        <v>95.050997314921304</v>
      </c>
      <c r="I43" s="156">
        <v>102.108886268343</v>
      </c>
      <c r="J43" s="156">
        <v>105.873148895749</v>
      </c>
      <c r="K43" s="156">
        <v>114.130378054402</v>
      </c>
      <c r="L43" s="157">
        <v>109.761550865163</v>
      </c>
      <c r="M43" s="144"/>
      <c r="N43" s="158">
        <v>153.48666924714499</v>
      </c>
      <c r="O43" s="159">
        <v>145.04873430747</v>
      </c>
      <c r="P43" s="160">
        <v>149.39730899660799</v>
      </c>
      <c r="Q43" s="144"/>
      <c r="R43" s="161">
        <v>123.611204474959</v>
      </c>
      <c r="S43" s="127"/>
      <c r="T43" s="134">
        <v>2.2681683216378001</v>
      </c>
      <c r="U43" s="135">
        <v>2.98860611401309</v>
      </c>
      <c r="V43" s="135">
        <v>5.5683295066834102</v>
      </c>
      <c r="W43" s="135">
        <v>1.2590873261039299</v>
      </c>
      <c r="X43" s="135">
        <v>8.8061714411208705</v>
      </c>
      <c r="Y43" s="136">
        <v>4.0495019548954296</v>
      </c>
      <c r="Z43" s="122"/>
      <c r="AA43" s="137">
        <v>11.4890204674522</v>
      </c>
      <c r="AB43" s="138">
        <v>-1.8949838831693699</v>
      </c>
      <c r="AC43" s="139">
        <v>4.5211391229253</v>
      </c>
      <c r="AD43" s="122"/>
      <c r="AE43" s="140">
        <v>3.7060631698585902</v>
      </c>
      <c r="AF43" s="31"/>
      <c r="AG43" s="155">
        <v>112.794283715106</v>
      </c>
      <c r="AH43" s="156">
        <v>111.03219812813001</v>
      </c>
      <c r="AI43" s="156">
        <v>112.782887766488</v>
      </c>
      <c r="AJ43" s="156">
        <v>112.173654283117</v>
      </c>
      <c r="AK43" s="156">
        <v>114.935354718951</v>
      </c>
      <c r="AL43" s="157">
        <v>112.782573834952</v>
      </c>
      <c r="AM43" s="144"/>
      <c r="AN43" s="158">
        <v>142.205865087538</v>
      </c>
      <c r="AO43" s="159">
        <v>148.85401922982999</v>
      </c>
      <c r="AP43" s="160">
        <v>145.61898068104901</v>
      </c>
      <c r="AQ43" s="144"/>
      <c r="AR43" s="161">
        <v>123.65530183857599</v>
      </c>
      <c r="AS43" s="127"/>
      <c r="AT43" s="134">
        <v>3.0313345195793402</v>
      </c>
      <c r="AU43" s="135">
        <v>3.7909160477305099</v>
      </c>
      <c r="AV43" s="135">
        <v>4.4495363011622002</v>
      </c>
      <c r="AW43" s="135">
        <v>2.9132072567407299</v>
      </c>
      <c r="AX43" s="135">
        <v>3.6031585584329702</v>
      </c>
      <c r="AY43" s="136">
        <v>3.5765487856769602</v>
      </c>
      <c r="AZ43" s="122"/>
      <c r="BA43" s="137">
        <v>5.5016018084122802</v>
      </c>
      <c r="BB43" s="138">
        <v>7.0408826978052197</v>
      </c>
      <c r="BC43" s="139">
        <v>6.3056693390068101</v>
      </c>
      <c r="BD43" s="122"/>
      <c r="BE43" s="140">
        <v>4.6313832910577704</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H36" sqref="H36"/>
      <selection pane="topRight" activeCell="H36" sqref="H36"/>
      <selection pane="bottomLeft" activeCell="H36" sqref="H36"/>
      <selection pane="bottomRight" activeCell="H36" sqref="H36"/>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1" t="s">
        <v>5</v>
      </c>
      <c r="E2" s="182"/>
      <c r="G2" s="183" t="s">
        <v>107</v>
      </c>
      <c r="H2" s="184"/>
      <c r="I2" s="184"/>
      <c r="J2" s="184"/>
      <c r="K2" s="184"/>
      <c r="L2" s="184"/>
      <c r="M2" s="184"/>
      <c r="N2" s="184"/>
      <c r="O2" s="184"/>
      <c r="P2" s="184"/>
      <c r="Q2" s="184"/>
      <c r="R2" s="184"/>
      <c r="T2" s="183" t="s">
        <v>40</v>
      </c>
      <c r="U2" s="184"/>
      <c r="V2" s="184"/>
      <c r="W2" s="184"/>
      <c r="X2" s="184"/>
      <c r="Y2" s="184"/>
      <c r="Z2" s="184"/>
      <c r="AA2" s="184"/>
      <c r="AB2" s="184"/>
      <c r="AC2" s="184"/>
      <c r="AD2" s="184"/>
      <c r="AE2" s="184"/>
      <c r="AF2" s="4"/>
      <c r="AG2" s="183" t="s">
        <v>41</v>
      </c>
      <c r="AH2" s="184"/>
      <c r="AI2" s="184"/>
      <c r="AJ2" s="184"/>
      <c r="AK2" s="184"/>
      <c r="AL2" s="184"/>
      <c r="AM2" s="184"/>
      <c r="AN2" s="184"/>
      <c r="AO2" s="184"/>
      <c r="AP2" s="184"/>
      <c r="AQ2" s="184"/>
      <c r="AR2" s="184"/>
      <c r="AT2" s="183" t="s">
        <v>42</v>
      </c>
      <c r="AU2" s="184"/>
      <c r="AV2" s="184"/>
      <c r="AW2" s="184"/>
      <c r="AX2" s="184"/>
      <c r="AY2" s="184"/>
      <c r="AZ2" s="184"/>
      <c r="BA2" s="184"/>
      <c r="BB2" s="184"/>
      <c r="BC2" s="184"/>
      <c r="BD2" s="184"/>
      <c r="BE2" s="184"/>
    </row>
    <row r="3" spans="1:57" ht="13" x14ac:dyDescent="0.25">
      <c r="A3" s="32"/>
      <c r="B3" s="32"/>
      <c r="C3" s="3"/>
      <c r="D3" s="185" t="s">
        <v>8</v>
      </c>
      <c r="E3" s="187" t="s">
        <v>9</v>
      </c>
      <c r="F3" s="5"/>
      <c r="G3" s="189" t="s">
        <v>0</v>
      </c>
      <c r="H3" s="191" t="s">
        <v>1</v>
      </c>
      <c r="I3" s="191" t="s">
        <v>10</v>
      </c>
      <c r="J3" s="191" t="s">
        <v>2</v>
      </c>
      <c r="K3" s="191" t="s">
        <v>11</v>
      </c>
      <c r="L3" s="193" t="s">
        <v>12</v>
      </c>
      <c r="M3" s="5"/>
      <c r="N3" s="189" t="s">
        <v>3</v>
      </c>
      <c r="O3" s="191" t="s">
        <v>4</v>
      </c>
      <c r="P3" s="193" t="s">
        <v>13</v>
      </c>
      <c r="Q3" s="2"/>
      <c r="R3" s="195" t="s">
        <v>14</v>
      </c>
      <c r="S3" s="2"/>
      <c r="T3" s="189" t="s">
        <v>0</v>
      </c>
      <c r="U3" s="191" t="s">
        <v>1</v>
      </c>
      <c r="V3" s="191" t="s">
        <v>10</v>
      </c>
      <c r="W3" s="191" t="s">
        <v>2</v>
      </c>
      <c r="X3" s="191" t="s">
        <v>11</v>
      </c>
      <c r="Y3" s="193" t="s">
        <v>12</v>
      </c>
      <c r="Z3" s="2"/>
      <c r="AA3" s="189" t="s">
        <v>3</v>
      </c>
      <c r="AB3" s="191" t="s">
        <v>4</v>
      </c>
      <c r="AC3" s="193" t="s">
        <v>13</v>
      </c>
      <c r="AD3" s="1"/>
      <c r="AE3" s="197" t="s">
        <v>14</v>
      </c>
      <c r="AF3" s="38"/>
      <c r="AG3" s="189" t="s">
        <v>0</v>
      </c>
      <c r="AH3" s="191" t="s">
        <v>1</v>
      </c>
      <c r="AI3" s="191" t="s">
        <v>10</v>
      </c>
      <c r="AJ3" s="191" t="s">
        <v>2</v>
      </c>
      <c r="AK3" s="191" t="s">
        <v>11</v>
      </c>
      <c r="AL3" s="193" t="s">
        <v>12</v>
      </c>
      <c r="AM3" s="5"/>
      <c r="AN3" s="189" t="s">
        <v>3</v>
      </c>
      <c r="AO3" s="191" t="s">
        <v>4</v>
      </c>
      <c r="AP3" s="193" t="s">
        <v>13</v>
      </c>
      <c r="AQ3" s="2"/>
      <c r="AR3" s="195" t="s">
        <v>14</v>
      </c>
      <c r="AS3" s="2"/>
      <c r="AT3" s="189" t="s">
        <v>0</v>
      </c>
      <c r="AU3" s="191" t="s">
        <v>1</v>
      </c>
      <c r="AV3" s="191" t="s">
        <v>10</v>
      </c>
      <c r="AW3" s="191" t="s">
        <v>2</v>
      </c>
      <c r="AX3" s="191" t="s">
        <v>11</v>
      </c>
      <c r="AY3" s="193" t="s">
        <v>12</v>
      </c>
      <c r="AZ3" s="2"/>
      <c r="BA3" s="189" t="s">
        <v>3</v>
      </c>
      <c r="BB3" s="191" t="s">
        <v>4</v>
      </c>
      <c r="BC3" s="193" t="s">
        <v>13</v>
      </c>
      <c r="BD3" s="1"/>
      <c r="BE3" s="197" t="s">
        <v>14</v>
      </c>
    </row>
    <row r="4" spans="1:57" ht="13" x14ac:dyDescent="0.25">
      <c r="A4" s="32"/>
      <c r="B4" s="32"/>
      <c r="C4" s="3"/>
      <c r="D4" s="186"/>
      <c r="E4" s="188"/>
      <c r="F4" s="5"/>
      <c r="G4" s="199"/>
      <c r="H4" s="200"/>
      <c r="I4" s="200"/>
      <c r="J4" s="200"/>
      <c r="K4" s="200"/>
      <c r="L4" s="201"/>
      <c r="M4" s="5"/>
      <c r="N4" s="199"/>
      <c r="O4" s="200"/>
      <c r="P4" s="201"/>
      <c r="Q4" s="2"/>
      <c r="R4" s="202"/>
      <c r="S4" s="2"/>
      <c r="T4" s="199"/>
      <c r="U4" s="200"/>
      <c r="V4" s="200"/>
      <c r="W4" s="200"/>
      <c r="X4" s="200"/>
      <c r="Y4" s="201"/>
      <c r="Z4" s="2"/>
      <c r="AA4" s="199"/>
      <c r="AB4" s="200"/>
      <c r="AC4" s="201"/>
      <c r="AD4" s="1"/>
      <c r="AE4" s="203"/>
      <c r="AF4" s="39"/>
      <c r="AG4" s="199"/>
      <c r="AH4" s="200"/>
      <c r="AI4" s="200"/>
      <c r="AJ4" s="200"/>
      <c r="AK4" s="200"/>
      <c r="AL4" s="201"/>
      <c r="AM4" s="5"/>
      <c r="AN4" s="199"/>
      <c r="AO4" s="200"/>
      <c r="AP4" s="201"/>
      <c r="AQ4" s="2"/>
      <c r="AR4" s="202"/>
      <c r="AS4" s="2"/>
      <c r="AT4" s="199"/>
      <c r="AU4" s="200"/>
      <c r="AV4" s="200"/>
      <c r="AW4" s="200"/>
      <c r="AX4" s="200"/>
      <c r="AY4" s="201"/>
      <c r="AZ4" s="2"/>
      <c r="BA4" s="199"/>
      <c r="BB4" s="200"/>
      <c r="BC4" s="201"/>
      <c r="BD4" s="1"/>
      <c r="BE4" s="20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1">
        <v>97.0187150560254</v>
      </c>
      <c r="H6" s="142">
        <v>53.629502456912299</v>
      </c>
      <c r="I6" s="142">
        <v>73.175929419465902</v>
      </c>
      <c r="J6" s="142">
        <v>85.840288462489795</v>
      </c>
      <c r="K6" s="142">
        <v>90.620497548405396</v>
      </c>
      <c r="L6" s="143">
        <v>80.0569906709554</v>
      </c>
      <c r="M6" s="144"/>
      <c r="N6" s="145">
        <v>113.01891887351201</v>
      </c>
      <c r="O6" s="146">
        <v>122.737804817117</v>
      </c>
      <c r="P6" s="147">
        <v>117.878361845314</v>
      </c>
      <c r="Q6" s="144"/>
      <c r="R6" s="148">
        <v>90.863000338775706</v>
      </c>
      <c r="S6" s="127"/>
      <c r="T6" s="119">
        <v>-3.2659516636691901</v>
      </c>
      <c r="U6" s="120">
        <v>-0.61449988936012701</v>
      </c>
      <c r="V6" s="120">
        <v>1.46259092085484</v>
      </c>
      <c r="W6" s="120">
        <v>1.59055086265138</v>
      </c>
      <c r="X6" s="120">
        <v>0.69237912748386299</v>
      </c>
      <c r="Y6" s="121">
        <v>-0.146004356675626</v>
      </c>
      <c r="Z6" s="122"/>
      <c r="AA6" s="123">
        <v>-0.32849988153097698</v>
      </c>
      <c r="AB6" s="124">
        <v>0.26198796992773599</v>
      </c>
      <c r="AC6" s="125">
        <v>-2.1955360498094701E-2</v>
      </c>
      <c r="AD6" s="122"/>
      <c r="AE6" s="126">
        <v>-0.10025774364963</v>
      </c>
      <c r="AG6" s="141">
        <v>80.506611156106402</v>
      </c>
      <c r="AH6" s="142">
        <v>79.919705893212395</v>
      </c>
      <c r="AI6" s="142">
        <v>90.687614277017701</v>
      </c>
      <c r="AJ6" s="142">
        <v>92.865952726627498</v>
      </c>
      <c r="AK6" s="142">
        <v>90.585176122322594</v>
      </c>
      <c r="AL6" s="143">
        <v>86.913002418607107</v>
      </c>
      <c r="AM6" s="144"/>
      <c r="AN6" s="145">
        <v>113.955176322076</v>
      </c>
      <c r="AO6" s="146">
        <v>127.259182430167</v>
      </c>
      <c r="AP6" s="147">
        <v>120.607179376121</v>
      </c>
      <c r="AQ6" s="144"/>
      <c r="AR6" s="148">
        <v>96.540044778082603</v>
      </c>
      <c r="AS6" s="127"/>
      <c r="AT6" s="119">
        <v>-0.67346059597671404</v>
      </c>
      <c r="AU6" s="120">
        <v>2.8224451455867601</v>
      </c>
      <c r="AV6" s="120">
        <v>4.2883185523449097</v>
      </c>
      <c r="AW6" s="120">
        <v>3.6584252572246601</v>
      </c>
      <c r="AX6" s="120">
        <v>1.4055805591937101</v>
      </c>
      <c r="AY6" s="121">
        <v>2.3336835685148101</v>
      </c>
      <c r="AZ6" s="122"/>
      <c r="BA6" s="123">
        <v>0.20972368938859201</v>
      </c>
      <c r="BB6" s="124">
        <v>-0.24192876883523401</v>
      </c>
      <c r="BC6" s="125">
        <v>-2.9066266564637101E-2</v>
      </c>
      <c r="BD6" s="122"/>
      <c r="BE6" s="126">
        <v>1.4777714991801101</v>
      </c>
    </row>
    <row r="7" spans="1:57" x14ac:dyDescent="0.25">
      <c r="A7" s="20" t="s">
        <v>18</v>
      </c>
      <c r="B7" s="3" t="str">
        <f>TRIM(A7)</f>
        <v>Virginia</v>
      </c>
      <c r="C7" s="10"/>
      <c r="D7" s="24" t="s">
        <v>16</v>
      </c>
      <c r="E7" s="27" t="s">
        <v>17</v>
      </c>
      <c r="F7" s="3"/>
      <c r="G7" s="149">
        <v>74.224000450532301</v>
      </c>
      <c r="H7" s="144">
        <v>40.397101661142003</v>
      </c>
      <c r="I7" s="144">
        <v>61.836962340762803</v>
      </c>
      <c r="J7" s="144">
        <v>71.127083367901207</v>
      </c>
      <c r="K7" s="144">
        <v>73.510186694571601</v>
      </c>
      <c r="L7" s="150">
        <v>64.219066902981993</v>
      </c>
      <c r="M7" s="144"/>
      <c r="N7" s="151">
        <v>97.3205907781864</v>
      </c>
      <c r="O7" s="152">
        <v>104.466530293441</v>
      </c>
      <c r="P7" s="153">
        <v>100.89356053581299</v>
      </c>
      <c r="Q7" s="144"/>
      <c r="R7" s="154">
        <v>74.697493655219702</v>
      </c>
      <c r="S7" s="127"/>
      <c r="T7" s="128">
        <v>-1.8932478568861899</v>
      </c>
      <c r="U7" s="122">
        <v>0.118591902613099</v>
      </c>
      <c r="V7" s="122">
        <v>2.9391506089942498</v>
      </c>
      <c r="W7" s="122">
        <v>4.0719170142771004</v>
      </c>
      <c r="X7" s="122">
        <v>5.2445500731330501</v>
      </c>
      <c r="Y7" s="129">
        <v>2.1723982884134201</v>
      </c>
      <c r="Z7" s="122"/>
      <c r="AA7" s="130">
        <v>6.8775695091947897</v>
      </c>
      <c r="AB7" s="131">
        <v>4.1137548190944999</v>
      </c>
      <c r="AC7" s="132">
        <v>5.4286535442324402</v>
      </c>
      <c r="AD7" s="122"/>
      <c r="AE7" s="133">
        <v>3.4049078801425101</v>
      </c>
      <c r="AG7" s="149">
        <v>65.164436012048796</v>
      </c>
      <c r="AH7" s="144">
        <v>68.333356603513394</v>
      </c>
      <c r="AI7" s="144">
        <v>78.953681876637802</v>
      </c>
      <c r="AJ7" s="144">
        <v>80.163604003308194</v>
      </c>
      <c r="AK7" s="144">
        <v>76.809502846191293</v>
      </c>
      <c r="AL7" s="150">
        <v>73.884903354836098</v>
      </c>
      <c r="AM7" s="144"/>
      <c r="AN7" s="151">
        <v>100.663733449094</v>
      </c>
      <c r="AO7" s="152">
        <v>111.335672848545</v>
      </c>
      <c r="AP7" s="153">
        <v>105.99970314881899</v>
      </c>
      <c r="AQ7" s="144"/>
      <c r="AR7" s="154">
        <v>83.060398228722804</v>
      </c>
      <c r="AS7" s="127"/>
      <c r="AT7" s="128">
        <v>-0.18666408884147401</v>
      </c>
      <c r="AU7" s="122">
        <v>4.6232889031063298</v>
      </c>
      <c r="AV7" s="122">
        <v>5.6780599732814698</v>
      </c>
      <c r="AW7" s="122">
        <v>5.5780793508296904</v>
      </c>
      <c r="AX7" s="122">
        <v>3.9425397205602999</v>
      </c>
      <c r="AY7" s="129">
        <v>4.0236166418198298</v>
      </c>
      <c r="AZ7" s="122"/>
      <c r="BA7" s="130">
        <v>4.6525411517581698</v>
      </c>
      <c r="BB7" s="131">
        <v>5.0044724583930904</v>
      </c>
      <c r="BC7" s="132">
        <v>4.8370701709518702</v>
      </c>
      <c r="BD7" s="122"/>
      <c r="BE7" s="133">
        <v>4.3200656094899603</v>
      </c>
    </row>
    <row r="8" spans="1:57" x14ac:dyDescent="0.25">
      <c r="A8" s="21" t="s">
        <v>19</v>
      </c>
      <c r="B8" s="3" t="str">
        <f t="shared" ref="B8:B43" si="0">TRIM(A8)</f>
        <v>Norfolk/Virginia Beach, VA</v>
      </c>
      <c r="C8" s="3"/>
      <c r="D8" s="24" t="s">
        <v>16</v>
      </c>
      <c r="E8" s="27" t="s">
        <v>17</v>
      </c>
      <c r="F8" s="3"/>
      <c r="G8" s="149">
        <v>115.339434338003</v>
      </c>
      <c r="H8" s="144">
        <v>44.055120723259002</v>
      </c>
      <c r="I8" s="144">
        <v>54.193923884609397</v>
      </c>
      <c r="J8" s="144">
        <v>60.750082670733498</v>
      </c>
      <c r="K8" s="144">
        <v>65.471268913818903</v>
      </c>
      <c r="L8" s="150">
        <v>67.961966106084802</v>
      </c>
      <c r="M8" s="144"/>
      <c r="N8" s="151">
        <v>95.202563738820203</v>
      </c>
      <c r="O8" s="152">
        <v>109.112311900946</v>
      </c>
      <c r="P8" s="153">
        <v>102.157437819883</v>
      </c>
      <c r="Q8" s="144"/>
      <c r="R8" s="154">
        <v>77.732100881455807</v>
      </c>
      <c r="S8" s="127"/>
      <c r="T8" s="128">
        <v>-2.10293873743101</v>
      </c>
      <c r="U8" s="122">
        <v>-2.4177570581934802</v>
      </c>
      <c r="V8" s="122">
        <v>-4.27810072478366</v>
      </c>
      <c r="W8" s="122">
        <v>-1.8769547015555199</v>
      </c>
      <c r="X8" s="122">
        <v>-0.28887570422651498</v>
      </c>
      <c r="Y8" s="129">
        <v>-2.1152034867835798</v>
      </c>
      <c r="Z8" s="122"/>
      <c r="AA8" s="130">
        <v>-5.2503146182741798</v>
      </c>
      <c r="AB8" s="131">
        <v>-2.4277171537782398</v>
      </c>
      <c r="AC8" s="132">
        <v>-3.7635721555891002</v>
      </c>
      <c r="AD8" s="122"/>
      <c r="AE8" s="133">
        <v>-2.74073240750467</v>
      </c>
      <c r="AG8" s="149">
        <v>87.753688329068396</v>
      </c>
      <c r="AH8" s="144">
        <v>76.1894023451636</v>
      </c>
      <c r="AI8" s="144">
        <v>81.188400513751702</v>
      </c>
      <c r="AJ8" s="144">
        <v>80.628247779558393</v>
      </c>
      <c r="AK8" s="144">
        <v>81.681638545597806</v>
      </c>
      <c r="AL8" s="150">
        <v>81.488340284182499</v>
      </c>
      <c r="AM8" s="144"/>
      <c r="AN8" s="151">
        <v>129.10451251938599</v>
      </c>
      <c r="AO8" s="152">
        <v>149.40354542922501</v>
      </c>
      <c r="AP8" s="153">
        <v>139.25402897430499</v>
      </c>
      <c r="AQ8" s="144"/>
      <c r="AR8" s="154">
        <v>97.992700874617796</v>
      </c>
      <c r="AS8" s="127"/>
      <c r="AT8" s="128">
        <v>-1.06106685596229</v>
      </c>
      <c r="AU8" s="122">
        <v>3.2249890221921298</v>
      </c>
      <c r="AV8" s="122">
        <v>2.4881478276488602</v>
      </c>
      <c r="AW8" s="122">
        <v>0.19435292154501399</v>
      </c>
      <c r="AX8" s="122">
        <v>-1.3763012417378</v>
      </c>
      <c r="AY8" s="129">
        <v>0.59926679915166203</v>
      </c>
      <c r="AZ8" s="122"/>
      <c r="BA8" s="130">
        <v>1.3271571875053501</v>
      </c>
      <c r="BB8" s="131">
        <v>2.3605485949985199</v>
      </c>
      <c r="BC8" s="132">
        <v>1.87890375909552</v>
      </c>
      <c r="BD8" s="122"/>
      <c r="BE8" s="133">
        <v>1.1148007803278199</v>
      </c>
    </row>
    <row r="9" spans="1:57" ht="16" x14ac:dyDescent="0.45">
      <c r="A9" s="21" t="s">
        <v>20</v>
      </c>
      <c r="B9" s="46" t="s">
        <v>71</v>
      </c>
      <c r="C9" s="3"/>
      <c r="D9" s="24" t="s">
        <v>16</v>
      </c>
      <c r="E9" s="27" t="s">
        <v>17</v>
      </c>
      <c r="F9" s="3"/>
      <c r="G9" s="149">
        <v>46.545437857428702</v>
      </c>
      <c r="H9" s="144">
        <v>37.198446066616199</v>
      </c>
      <c r="I9" s="144">
        <v>56.810780611019702</v>
      </c>
      <c r="J9" s="144">
        <v>66.240909387646099</v>
      </c>
      <c r="K9" s="144">
        <v>66.084469924845394</v>
      </c>
      <c r="L9" s="150">
        <v>54.576008769511198</v>
      </c>
      <c r="M9" s="144"/>
      <c r="N9" s="151">
        <v>74.993202779383594</v>
      </c>
      <c r="O9" s="152">
        <v>77.006822822074895</v>
      </c>
      <c r="P9" s="153">
        <v>76.000012800729294</v>
      </c>
      <c r="Q9" s="144"/>
      <c r="R9" s="154">
        <v>60.697152778430699</v>
      </c>
      <c r="S9" s="127"/>
      <c r="T9" s="128">
        <v>-9.1160433451372302</v>
      </c>
      <c r="U9" s="122">
        <v>2.9156111058907301</v>
      </c>
      <c r="V9" s="122">
        <v>-0.44858360739678099</v>
      </c>
      <c r="W9" s="122">
        <v>4.8475525919386602</v>
      </c>
      <c r="X9" s="122">
        <v>9.5867551300168898</v>
      </c>
      <c r="Y9" s="129">
        <v>1.8561935886965499</v>
      </c>
      <c r="Z9" s="122"/>
      <c r="AA9" s="130">
        <v>5.0466095942068598</v>
      </c>
      <c r="AB9" s="131">
        <v>-2.36375173841492</v>
      </c>
      <c r="AC9" s="132">
        <v>1.1569674460004</v>
      </c>
      <c r="AD9" s="122"/>
      <c r="AE9" s="133">
        <v>1.6049390143547499</v>
      </c>
      <c r="AG9" s="149">
        <v>50.2765493073775</v>
      </c>
      <c r="AH9" s="144">
        <v>57.325264957530997</v>
      </c>
      <c r="AI9" s="144">
        <v>67.798600078934399</v>
      </c>
      <c r="AJ9" s="144">
        <v>68.588263113132001</v>
      </c>
      <c r="AK9" s="144">
        <v>62.728595003779901</v>
      </c>
      <c r="AL9" s="150">
        <v>61.343454492150997</v>
      </c>
      <c r="AM9" s="144"/>
      <c r="AN9" s="151">
        <v>75.432456657179699</v>
      </c>
      <c r="AO9" s="152">
        <v>83.158979527059998</v>
      </c>
      <c r="AP9" s="153">
        <v>79.295718092119799</v>
      </c>
      <c r="AQ9" s="144"/>
      <c r="AR9" s="154">
        <v>66.472672663570606</v>
      </c>
      <c r="AS9" s="127"/>
      <c r="AT9" s="128">
        <v>-5.2484464693405899</v>
      </c>
      <c r="AU9" s="122">
        <v>0.70271588385157402</v>
      </c>
      <c r="AV9" s="122">
        <v>1.45618427614129</v>
      </c>
      <c r="AW9" s="122">
        <v>3.1119502010690798</v>
      </c>
      <c r="AX9" s="122">
        <v>4.6850047178281704</v>
      </c>
      <c r="AY9" s="129">
        <v>1.14279741602007</v>
      </c>
      <c r="AZ9" s="122"/>
      <c r="BA9" s="130">
        <v>4.21653859831238</v>
      </c>
      <c r="BB9" s="131">
        <v>2.9656513256472801</v>
      </c>
      <c r="BC9" s="132">
        <v>3.5568574328765399</v>
      </c>
      <c r="BD9" s="122"/>
      <c r="BE9" s="133">
        <v>1.9528385508069901</v>
      </c>
    </row>
    <row r="10" spans="1:57" x14ac:dyDescent="0.25">
      <c r="A10" s="21" t="s">
        <v>21</v>
      </c>
      <c r="B10" s="3" t="str">
        <f t="shared" si="0"/>
        <v>Virginia Area</v>
      </c>
      <c r="C10" s="3"/>
      <c r="D10" s="24" t="s">
        <v>16</v>
      </c>
      <c r="E10" s="27" t="s">
        <v>17</v>
      </c>
      <c r="F10" s="3"/>
      <c r="G10" s="149">
        <v>64.722377477019705</v>
      </c>
      <c r="H10" s="144">
        <v>34.328883320245701</v>
      </c>
      <c r="I10" s="144">
        <v>55.920595639521402</v>
      </c>
      <c r="J10" s="144">
        <v>66.915415954547498</v>
      </c>
      <c r="K10" s="144">
        <v>76.539644787287997</v>
      </c>
      <c r="L10" s="150">
        <v>59.685383435724503</v>
      </c>
      <c r="M10" s="144"/>
      <c r="N10" s="151">
        <v>123.866831031456</v>
      </c>
      <c r="O10" s="152">
        <v>120.702590881795</v>
      </c>
      <c r="P10" s="153">
        <v>122.284710956626</v>
      </c>
      <c r="Q10" s="144"/>
      <c r="R10" s="154">
        <v>77.5709055845535</v>
      </c>
      <c r="S10" s="127"/>
      <c r="T10" s="128">
        <v>-1.1089478045297401</v>
      </c>
      <c r="U10" s="122">
        <v>0.95234849141327704</v>
      </c>
      <c r="V10" s="122">
        <v>10.047268168716201</v>
      </c>
      <c r="W10" s="122">
        <v>11.8119792749719</v>
      </c>
      <c r="X10" s="122">
        <v>10.2660136575889</v>
      </c>
      <c r="Y10" s="129">
        <v>6.7609049520453803</v>
      </c>
      <c r="Z10" s="122"/>
      <c r="AA10" s="130">
        <v>13.953809744680701</v>
      </c>
      <c r="AB10" s="131">
        <v>0.89345664838202499</v>
      </c>
      <c r="AC10" s="132">
        <v>7.1109117129336301</v>
      </c>
      <c r="AD10" s="122"/>
      <c r="AE10" s="133">
        <v>6.9182669581854102</v>
      </c>
      <c r="AG10" s="149">
        <v>55.666543459311498</v>
      </c>
      <c r="AH10" s="144">
        <v>59.316604764736098</v>
      </c>
      <c r="AI10" s="144">
        <v>70.0402669237385</v>
      </c>
      <c r="AJ10" s="144">
        <v>75.231063076896405</v>
      </c>
      <c r="AK10" s="144">
        <v>77.857144597160996</v>
      </c>
      <c r="AL10" s="150">
        <v>67.622371348975506</v>
      </c>
      <c r="AM10" s="144"/>
      <c r="AN10" s="151">
        <v>109.35675564895099</v>
      </c>
      <c r="AO10" s="152">
        <v>115.597347562031</v>
      </c>
      <c r="AP10" s="153">
        <v>112.477051605491</v>
      </c>
      <c r="AQ10" s="144"/>
      <c r="AR10" s="154">
        <v>80.437243898838602</v>
      </c>
      <c r="AS10" s="127"/>
      <c r="AT10" s="128">
        <v>0.106937966577397</v>
      </c>
      <c r="AU10" s="122">
        <v>3.8979654539281001</v>
      </c>
      <c r="AV10" s="122">
        <v>7.2587869611526301</v>
      </c>
      <c r="AW10" s="122">
        <v>10.5717922288759</v>
      </c>
      <c r="AX10" s="122">
        <v>7.8899135559133802</v>
      </c>
      <c r="AY10" s="129">
        <v>6.2572727257964598</v>
      </c>
      <c r="AZ10" s="122"/>
      <c r="BA10" s="130">
        <v>8.3719077524730299</v>
      </c>
      <c r="BB10" s="131">
        <v>7.1120173511918301</v>
      </c>
      <c r="BC10" s="132">
        <v>7.7208071203567501</v>
      </c>
      <c r="BD10" s="122"/>
      <c r="BE10" s="133">
        <v>6.8351380939739004</v>
      </c>
    </row>
    <row r="11" spans="1:57" x14ac:dyDescent="0.25">
      <c r="A11" s="34" t="s">
        <v>22</v>
      </c>
      <c r="B11" s="3" t="str">
        <f t="shared" si="0"/>
        <v>Washington, DC</v>
      </c>
      <c r="C11" s="3"/>
      <c r="D11" s="24" t="s">
        <v>16</v>
      </c>
      <c r="E11" s="27" t="s">
        <v>17</v>
      </c>
      <c r="F11" s="3"/>
      <c r="G11" s="149">
        <v>76.784909657705995</v>
      </c>
      <c r="H11" s="144">
        <v>49.1895865272528</v>
      </c>
      <c r="I11" s="144">
        <v>89.331945935921397</v>
      </c>
      <c r="J11" s="144">
        <v>107.762308453142</v>
      </c>
      <c r="K11" s="144">
        <v>103.06927531880299</v>
      </c>
      <c r="L11" s="150">
        <v>85.227605178565099</v>
      </c>
      <c r="M11" s="144"/>
      <c r="N11" s="151">
        <v>109.46810378324901</v>
      </c>
      <c r="O11" s="152">
        <v>121.08767070542901</v>
      </c>
      <c r="P11" s="153">
        <v>115.277887244339</v>
      </c>
      <c r="Q11" s="144"/>
      <c r="R11" s="154">
        <v>93.813400054500505</v>
      </c>
      <c r="S11" s="127"/>
      <c r="T11" s="128">
        <v>2.9654710516133802</v>
      </c>
      <c r="U11" s="122">
        <v>5.7142745346496699</v>
      </c>
      <c r="V11" s="122">
        <v>11.2471257151625</v>
      </c>
      <c r="W11" s="122">
        <v>7.9116626065879503</v>
      </c>
      <c r="X11" s="122">
        <v>6.1712931827199702</v>
      </c>
      <c r="Y11" s="129">
        <v>6.9772616347977898</v>
      </c>
      <c r="Z11" s="122"/>
      <c r="AA11" s="130">
        <v>19.313881112003301</v>
      </c>
      <c r="AB11" s="131">
        <v>19.624871304792801</v>
      </c>
      <c r="AC11" s="132">
        <v>19.4770109782467</v>
      </c>
      <c r="AD11" s="122"/>
      <c r="AE11" s="133">
        <v>11.0564506769995</v>
      </c>
      <c r="AG11" s="149">
        <v>75.252068711542407</v>
      </c>
      <c r="AH11" s="144">
        <v>83.142844210191001</v>
      </c>
      <c r="AI11" s="144">
        <v>99.1876743887711</v>
      </c>
      <c r="AJ11" s="144">
        <v>101.884576043634</v>
      </c>
      <c r="AK11" s="144">
        <v>92.781019945943697</v>
      </c>
      <c r="AL11" s="150">
        <v>90.449636660016495</v>
      </c>
      <c r="AM11" s="144"/>
      <c r="AN11" s="151">
        <v>102.141245103847</v>
      </c>
      <c r="AO11" s="152">
        <v>112.77553024341501</v>
      </c>
      <c r="AP11" s="153">
        <v>107.45838767363099</v>
      </c>
      <c r="AQ11" s="144"/>
      <c r="AR11" s="154">
        <v>95.311383081832801</v>
      </c>
      <c r="AS11" s="127"/>
      <c r="AT11" s="128">
        <v>4.7340653683270002</v>
      </c>
      <c r="AU11" s="122">
        <v>10.075611466783499</v>
      </c>
      <c r="AV11" s="122">
        <v>10.5881522846355</v>
      </c>
      <c r="AW11" s="122">
        <v>10.657354110739499</v>
      </c>
      <c r="AX11" s="122">
        <v>8.33287221700248</v>
      </c>
      <c r="AY11" s="129">
        <v>9.0307338886619295</v>
      </c>
      <c r="AZ11" s="122"/>
      <c r="BA11" s="130">
        <v>10.303887916372201</v>
      </c>
      <c r="BB11" s="131">
        <v>9.6867715005232906</v>
      </c>
      <c r="BC11" s="132">
        <v>9.9791986302392797</v>
      </c>
      <c r="BD11" s="122"/>
      <c r="BE11" s="133">
        <v>9.3380348940651299</v>
      </c>
    </row>
    <row r="12" spans="1:57" x14ac:dyDescent="0.25">
      <c r="A12" s="21" t="s">
        <v>23</v>
      </c>
      <c r="B12" s="3" t="str">
        <f t="shared" si="0"/>
        <v>Arlington, VA</v>
      </c>
      <c r="C12" s="3"/>
      <c r="D12" s="24" t="s">
        <v>16</v>
      </c>
      <c r="E12" s="27" t="s">
        <v>17</v>
      </c>
      <c r="F12" s="3"/>
      <c r="G12" s="149">
        <v>68.981098731043005</v>
      </c>
      <c r="H12" s="144">
        <v>50.431725987826198</v>
      </c>
      <c r="I12" s="144">
        <v>95.158852780356895</v>
      </c>
      <c r="J12" s="144">
        <v>113.84338491695</v>
      </c>
      <c r="K12" s="144">
        <v>102.19832559579</v>
      </c>
      <c r="L12" s="150">
        <v>86.122677602393395</v>
      </c>
      <c r="M12" s="144"/>
      <c r="N12" s="151">
        <v>95.080837717940696</v>
      </c>
      <c r="O12" s="152">
        <v>112.973422057154</v>
      </c>
      <c r="P12" s="153">
        <v>104.02712988754701</v>
      </c>
      <c r="Q12" s="144"/>
      <c r="R12" s="154">
        <v>91.238235398151801</v>
      </c>
      <c r="S12" s="127"/>
      <c r="T12" s="128">
        <v>-2.7347135007635499</v>
      </c>
      <c r="U12" s="122">
        <v>3.4541872269314098</v>
      </c>
      <c r="V12" s="122">
        <v>3.07687089153941E-2</v>
      </c>
      <c r="W12" s="122">
        <v>1.5887186576901899</v>
      </c>
      <c r="X12" s="122">
        <v>-2.9230385557585299</v>
      </c>
      <c r="Y12" s="129">
        <v>-0.35249051991727798</v>
      </c>
      <c r="Z12" s="122"/>
      <c r="AA12" s="130">
        <v>18.895051374991599</v>
      </c>
      <c r="AB12" s="131">
        <v>31.572297628497701</v>
      </c>
      <c r="AC12" s="132">
        <v>25.458948774309501</v>
      </c>
      <c r="AD12" s="122"/>
      <c r="AE12" s="133">
        <v>6.8057609571629198</v>
      </c>
      <c r="AG12" s="149">
        <v>71.533115134633206</v>
      </c>
      <c r="AH12" s="144">
        <v>95.4762877849994</v>
      </c>
      <c r="AI12" s="144">
        <v>114.518551274115</v>
      </c>
      <c r="AJ12" s="144">
        <v>115.784156092025</v>
      </c>
      <c r="AK12" s="144">
        <v>94.901772155163499</v>
      </c>
      <c r="AL12" s="150">
        <v>98.442776488187306</v>
      </c>
      <c r="AM12" s="144"/>
      <c r="AN12" s="151">
        <v>89.778319405756704</v>
      </c>
      <c r="AO12" s="152">
        <v>96.580519447023605</v>
      </c>
      <c r="AP12" s="153">
        <v>93.179419426390098</v>
      </c>
      <c r="AQ12" s="144"/>
      <c r="AR12" s="154">
        <v>96.938960184816693</v>
      </c>
      <c r="AS12" s="127"/>
      <c r="AT12" s="128">
        <v>7.1928169649075402</v>
      </c>
      <c r="AU12" s="122">
        <v>20.2842848930622</v>
      </c>
      <c r="AV12" s="122">
        <v>15.480227058381899</v>
      </c>
      <c r="AW12" s="122">
        <v>14.1741297800749</v>
      </c>
      <c r="AX12" s="122">
        <v>8.4159207230958</v>
      </c>
      <c r="AY12" s="129">
        <v>13.3556288812698</v>
      </c>
      <c r="AZ12" s="122"/>
      <c r="BA12" s="130">
        <v>10.5930718197787</v>
      </c>
      <c r="BB12" s="131">
        <v>13.755393896006</v>
      </c>
      <c r="BC12" s="132">
        <v>12.2096769564256</v>
      </c>
      <c r="BD12" s="122"/>
      <c r="BE12" s="133">
        <v>13.0385871681796</v>
      </c>
    </row>
    <row r="13" spans="1:57" x14ac:dyDescent="0.25">
      <c r="A13" s="21" t="s">
        <v>24</v>
      </c>
      <c r="B13" s="3" t="str">
        <f t="shared" si="0"/>
        <v>Suburban Virginia Area</v>
      </c>
      <c r="C13" s="3"/>
      <c r="D13" s="24" t="s">
        <v>16</v>
      </c>
      <c r="E13" s="27" t="s">
        <v>17</v>
      </c>
      <c r="F13" s="3"/>
      <c r="G13" s="149">
        <v>78.7076355666875</v>
      </c>
      <c r="H13" s="144">
        <v>40.036395742016197</v>
      </c>
      <c r="I13" s="144">
        <v>67.365725735754495</v>
      </c>
      <c r="J13" s="144">
        <v>73.547719474013704</v>
      </c>
      <c r="K13" s="144">
        <v>72.605696931747005</v>
      </c>
      <c r="L13" s="150">
        <v>66.452634690043794</v>
      </c>
      <c r="M13" s="144"/>
      <c r="N13" s="151">
        <v>95.374102692548504</v>
      </c>
      <c r="O13" s="152">
        <v>115.070865372573</v>
      </c>
      <c r="P13" s="153">
        <v>105.222484032561</v>
      </c>
      <c r="Q13" s="144"/>
      <c r="R13" s="154">
        <v>77.529734502191602</v>
      </c>
      <c r="S13" s="127"/>
      <c r="T13" s="128">
        <v>-9.3205596253445009</v>
      </c>
      <c r="U13" s="122">
        <v>-14.8413528962702</v>
      </c>
      <c r="V13" s="122">
        <v>2.2189678609758601</v>
      </c>
      <c r="W13" s="122">
        <v>-3.98474007500774</v>
      </c>
      <c r="X13" s="122">
        <v>-6.5467405427344101</v>
      </c>
      <c r="Y13" s="129">
        <v>-6.1421839395738802</v>
      </c>
      <c r="Z13" s="122"/>
      <c r="AA13" s="130">
        <v>-10.7240901774402</v>
      </c>
      <c r="AB13" s="131">
        <v>-0.41656146645848002</v>
      </c>
      <c r="AC13" s="132">
        <v>-5.36820384088964</v>
      </c>
      <c r="AD13" s="122"/>
      <c r="AE13" s="133">
        <v>-5.8435666710960499</v>
      </c>
      <c r="AG13" s="149">
        <v>63.723016280525897</v>
      </c>
      <c r="AH13" s="144">
        <v>65.538565748278003</v>
      </c>
      <c r="AI13" s="144">
        <v>74.348636192861605</v>
      </c>
      <c r="AJ13" s="144">
        <v>74.430361302441995</v>
      </c>
      <c r="AK13" s="144">
        <v>77.950323418910401</v>
      </c>
      <c r="AL13" s="150">
        <v>71.198180588603606</v>
      </c>
      <c r="AM13" s="144"/>
      <c r="AN13" s="151">
        <v>105.16484345648</v>
      </c>
      <c r="AO13" s="152">
        <v>122.99497119599199</v>
      </c>
      <c r="AP13" s="153">
        <v>114.079907326236</v>
      </c>
      <c r="AQ13" s="144"/>
      <c r="AR13" s="154">
        <v>83.450102513641596</v>
      </c>
      <c r="AS13" s="127"/>
      <c r="AT13" s="128">
        <v>-7.4540571136375799</v>
      </c>
      <c r="AU13" s="122">
        <v>-2.1871361526583701</v>
      </c>
      <c r="AV13" s="122">
        <v>-0.26079871697700302</v>
      </c>
      <c r="AW13" s="122">
        <v>-2.9429320201270599</v>
      </c>
      <c r="AX13" s="122">
        <v>-0.98971352703805104</v>
      </c>
      <c r="AY13" s="129">
        <v>-2.6866970420801102</v>
      </c>
      <c r="AZ13" s="122"/>
      <c r="BA13" s="130">
        <v>-6.36285657295854</v>
      </c>
      <c r="BB13" s="131">
        <v>-1.46400048352503</v>
      </c>
      <c r="BC13" s="132">
        <v>-3.78419485098367</v>
      </c>
      <c r="BD13" s="122"/>
      <c r="BE13" s="133">
        <v>-3.1183285179729698</v>
      </c>
    </row>
    <row r="14" spans="1:57" x14ac:dyDescent="0.25">
      <c r="A14" s="21" t="s">
        <v>25</v>
      </c>
      <c r="B14" s="3" t="str">
        <f t="shared" si="0"/>
        <v>Alexandria, VA</v>
      </c>
      <c r="C14" s="3"/>
      <c r="D14" s="24" t="s">
        <v>16</v>
      </c>
      <c r="E14" s="27" t="s">
        <v>17</v>
      </c>
      <c r="F14" s="3"/>
      <c r="G14" s="149">
        <v>65.622345721894106</v>
      </c>
      <c r="H14" s="144">
        <v>42.4838890818571</v>
      </c>
      <c r="I14" s="144">
        <v>67.418073405117497</v>
      </c>
      <c r="J14" s="144">
        <v>77.556825286557796</v>
      </c>
      <c r="K14" s="144">
        <v>77.660229246265999</v>
      </c>
      <c r="L14" s="150">
        <v>66.148272548338497</v>
      </c>
      <c r="M14" s="144"/>
      <c r="N14" s="151">
        <v>83.847911311798001</v>
      </c>
      <c r="O14" s="152">
        <v>99.575922195206601</v>
      </c>
      <c r="P14" s="153">
        <v>91.711916753502294</v>
      </c>
      <c r="Q14" s="144"/>
      <c r="R14" s="154">
        <v>73.452170892671006</v>
      </c>
      <c r="S14" s="127"/>
      <c r="T14" s="128">
        <v>1.27700796336058</v>
      </c>
      <c r="U14" s="122">
        <v>2.29512654340428</v>
      </c>
      <c r="V14" s="122">
        <v>12.0001681236766</v>
      </c>
      <c r="W14" s="122">
        <v>5.1361302091195604</v>
      </c>
      <c r="X14" s="122">
        <v>9.5658873471920405</v>
      </c>
      <c r="Y14" s="129">
        <v>6.2902285389355299</v>
      </c>
      <c r="Z14" s="122"/>
      <c r="AA14" s="130">
        <v>11.451085461912401</v>
      </c>
      <c r="AB14" s="131">
        <v>14.3414574615588</v>
      </c>
      <c r="AC14" s="132">
        <v>13.001807573724699</v>
      </c>
      <c r="AD14" s="122"/>
      <c r="AE14" s="133">
        <v>8.5910690572821995</v>
      </c>
      <c r="AG14" s="149">
        <v>64.595341553780202</v>
      </c>
      <c r="AH14" s="144">
        <v>70.399385492647895</v>
      </c>
      <c r="AI14" s="144">
        <v>81.703330728262102</v>
      </c>
      <c r="AJ14" s="144">
        <v>82.239426594882403</v>
      </c>
      <c r="AK14" s="144">
        <v>76.593282679170997</v>
      </c>
      <c r="AL14" s="150">
        <v>75.1061534097487</v>
      </c>
      <c r="AM14" s="144"/>
      <c r="AN14" s="151">
        <v>82.893916869283302</v>
      </c>
      <c r="AO14" s="152">
        <v>92.429272027324302</v>
      </c>
      <c r="AP14" s="153">
        <v>87.661594448303802</v>
      </c>
      <c r="AQ14" s="144"/>
      <c r="AR14" s="154">
        <v>78.693422277907302</v>
      </c>
      <c r="AS14" s="127"/>
      <c r="AT14" s="128">
        <v>8.7750941715514994</v>
      </c>
      <c r="AU14" s="122">
        <v>10.3303476984889</v>
      </c>
      <c r="AV14" s="122">
        <v>8.6610102462037695</v>
      </c>
      <c r="AW14" s="122">
        <v>5.39852633150619</v>
      </c>
      <c r="AX14" s="122">
        <v>6.9287942548610699</v>
      </c>
      <c r="AY14" s="129">
        <v>7.8986001133919599</v>
      </c>
      <c r="AZ14" s="122"/>
      <c r="BA14" s="130">
        <v>6.7249273959279101</v>
      </c>
      <c r="BB14" s="131">
        <v>5.3850926039039599</v>
      </c>
      <c r="BC14" s="132">
        <v>6.0143573011761404</v>
      </c>
      <c r="BD14" s="122"/>
      <c r="BE14" s="133">
        <v>7.2916666783548303</v>
      </c>
    </row>
    <row r="15" spans="1:57" x14ac:dyDescent="0.25">
      <c r="A15" s="21" t="s">
        <v>26</v>
      </c>
      <c r="B15" s="3" t="str">
        <f t="shared" si="0"/>
        <v>Fairfax/Tysons Corner, VA</v>
      </c>
      <c r="C15" s="3"/>
      <c r="D15" s="24" t="s">
        <v>16</v>
      </c>
      <c r="E15" s="27" t="s">
        <v>17</v>
      </c>
      <c r="F15" s="3"/>
      <c r="G15" s="149">
        <v>69.741778162911601</v>
      </c>
      <c r="H15" s="144">
        <v>51.302898902368497</v>
      </c>
      <c r="I15" s="144">
        <v>93.261027151935195</v>
      </c>
      <c r="J15" s="144">
        <v>101.10599884459801</v>
      </c>
      <c r="K15" s="144">
        <v>87.281636048526806</v>
      </c>
      <c r="L15" s="150">
        <v>80.538667822068106</v>
      </c>
      <c r="M15" s="144"/>
      <c r="N15" s="151">
        <v>81.520895436163997</v>
      </c>
      <c r="O15" s="152">
        <v>87.683950317735395</v>
      </c>
      <c r="P15" s="153">
        <v>84.602422876949703</v>
      </c>
      <c r="Q15" s="144"/>
      <c r="R15" s="154">
        <v>81.699740694891403</v>
      </c>
      <c r="S15" s="127"/>
      <c r="T15" s="128">
        <v>11.2577771079367</v>
      </c>
      <c r="U15" s="122">
        <v>11.5232029028939</v>
      </c>
      <c r="V15" s="122">
        <v>22.807724037120401</v>
      </c>
      <c r="W15" s="122">
        <v>17.563745387860699</v>
      </c>
      <c r="X15" s="122">
        <v>19.3071169672039</v>
      </c>
      <c r="Y15" s="129">
        <v>17.135006219054201</v>
      </c>
      <c r="Z15" s="122"/>
      <c r="AA15" s="130">
        <v>22.487088626294501</v>
      </c>
      <c r="AB15" s="131">
        <v>16.166853287745202</v>
      </c>
      <c r="AC15" s="132">
        <v>19.128370660695399</v>
      </c>
      <c r="AD15" s="122"/>
      <c r="AE15" s="133">
        <v>17.717790305698301</v>
      </c>
      <c r="AG15" s="149">
        <v>69.3061860196418</v>
      </c>
      <c r="AH15" s="144">
        <v>85.558627960716294</v>
      </c>
      <c r="AI15" s="144">
        <v>111.226793760831</v>
      </c>
      <c r="AJ15" s="144">
        <v>108.49855372616901</v>
      </c>
      <c r="AK15" s="144">
        <v>85.046393125361007</v>
      </c>
      <c r="AL15" s="150">
        <v>91.927310918544094</v>
      </c>
      <c r="AM15" s="144"/>
      <c r="AN15" s="151">
        <v>81.206406701328703</v>
      </c>
      <c r="AO15" s="152">
        <v>89.095451473136904</v>
      </c>
      <c r="AP15" s="153">
        <v>85.150929087232797</v>
      </c>
      <c r="AQ15" s="144"/>
      <c r="AR15" s="154">
        <v>89.991201823883699</v>
      </c>
      <c r="AS15" s="127"/>
      <c r="AT15" s="128">
        <v>10.9179221582535</v>
      </c>
      <c r="AU15" s="122">
        <v>14.7825113317319</v>
      </c>
      <c r="AV15" s="122">
        <v>23.089325930668402</v>
      </c>
      <c r="AW15" s="122">
        <v>21.5916989842734</v>
      </c>
      <c r="AX15" s="122">
        <v>13.7253961705156</v>
      </c>
      <c r="AY15" s="129">
        <v>17.4337408519729</v>
      </c>
      <c r="AZ15" s="122"/>
      <c r="BA15" s="130">
        <v>10.4063400505059</v>
      </c>
      <c r="BB15" s="131">
        <v>11.5809070017719</v>
      </c>
      <c r="BC15" s="132">
        <v>11.0177272873756</v>
      </c>
      <c r="BD15" s="122"/>
      <c r="BE15" s="133">
        <v>15.627173549727599</v>
      </c>
    </row>
    <row r="16" spans="1:57" x14ac:dyDescent="0.25">
      <c r="A16" s="21" t="s">
        <v>27</v>
      </c>
      <c r="B16" s="3" t="str">
        <f t="shared" si="0"/>
        <v>I-95 Fredericksburg, VA</v>
      </c>
      <c r="C16" s="3"/>
      <c r="D16" s="24" t="s">
        <v>16</v>
      </c>
      <c r="E16" s="27" t="s">
        <v>17</v>
      </c>
      <c r="F16" s="3"/>
      <c r="G16" s="149">
        <v>48.501685950413197</v>
      </c>
      <c r="H16" s="144">
        <v>35.36820188902</v>
      </c>
      <c r="I16" s="144">
        <v>46.695324675324599</v>
      </c>
      <c r="J16" s="144">
        <v>51.404778040141601</v>
      </c>
      <c r="K16" s="144">
        <v>50.95366824085</v>
      </c>
      <c r="L16" s="150">
        <v>46.584731759149903</v>
      </c>
      <c r="M16" s="144"/>
      <c r="N16" s="151">
        <v>69.276689492325801</v>
      </c>
      <c r="O16" s="152">
        <v>77.560717827626902</v>
      </c>
      <c r="P16" s="153">
        <v>73.418703659976302</v>
      </c>
      <c r="Q16" s="144"/>
      <c r="R16" s="154">
        <v>54.251580873671699</v>
      </c>
      <c r="S16" s="127"/>
      <c r="T16" s="128">
        <v>-4.0622139567572804</v>
      </c>
      <c r="U16" s="122">
        <v>-1.463037781785</v>
      </c>
      <c r="V16" s="122">
        <v>1.45342192307008</v>
      </c>
      <c r="W16" s="122">
        <v>1.4187971929479199</v>
      </c>
      <c r="X16" s="122">
        <v>0.64535987741246803</v>
      </c>
      <c r="Y16" s="129">
        <v>-0.36956176140415897</v>
      </c>
      <c r="Z16" s="122"/>
      <c r="AA16" s="130">
        <v>-1.52704057309175</v>
      </c>
      <c r="AB16" s="131">
        <v>1.55752783595394</v>
      </c>
      <c r="AC16" s="132">
        <v>7.8525926730465503E-2</v>
      </c>
      <c r="AD16" s="122"/>
      <c r="AE16" s="133">
        <v>-0.19678197779738801</v>
      </c>
      <c r="AG16" s="149">
        <v>49.454971074380097</v>
      </c>
      <c r="AH16" s="144">
        <v>52.665124557260903</v>
      </c>
      <c r="AI16" s="144">
        <v>58.568643742620999</v>
      </c>
      <c r="AJ16" s="144">
        <v>58.472708972845297</v>
      </c>
      <c r="AK16" s="144">
        <v>57.722142266824001</v>
      </c>
      <c r="AL16" s="150">
        <v>55.376718122786301</v>
      </c>
      <c r="AM16" s="144"/>
      <c r="AN16" s="151">
        <v>71.911554899645793</v>
      </c>
      <c r="AO16" s="152">
        <v>76.918493506493505</v>
      </c>
      <c r="AP16" s="153">
        <v>74.415024203069606</v>
      </c>
      <c r="AQ16" s="144"/>
      <c r="AR16" s="154">
        <v>60.816234145724401</v>
      </c>
      <c r="AS16" s="127"/>
      <c r="AT16" s="128">
        <v>-2.7232635584056202</v>
      </c>
      <c r="AU16" s="122">
        <v>3.8792931460245401</v>
      </c>
      <c r="AV16" s="122">
        <v>6.1444091891139898</v>
      </c>
      <c r="AW16" s="122">
        <v>3.5827351280634598</v>
      </c>
      <c r="AX16" s="122">
        <v>4.8651892495625502</v>
      </c>
      <c r="AY16" s="129">
        <v>3.2336874145747698</v>
      </c>
      <c r="AZ16" s="122"/>
      <c r="BA16" s="130">
        <v>0.103470871032703</v>
      </c>
      <c r="BB16" s="131">
        <v>-0.93246813060221501</v>
      </c>
      <c r="BC16" s="132">
        <v>-0.43461472426595499</v>
      </c>
      <c r="BD16" s="122"/>
      <c r="BE16" s="133">
        <v>1.9209041049581199</v>
      </c>
    </row>
    <row r="17" spans="1:70" x14ac:dyDescent="0.25">
      <c r="A17" s="21" t="s">
        <v>28</v>
      </c>
      <c r="B17" s="3" t="str">
        <f t="shared" si="0"/>
        <v>Dulles Airport Area, VA</v>
      </c>
      <c r="C17" s="3"/>
      <c r="D17" s="24" t="s">
        <v>16</v>
      </c>
      <c r="E17" s="27" t="s">
        <v>17</v>
      </c>
      <c r="F17" s="3"/>
      <c r="G17" s="149">
        <v>57.235432555492302</v>
      </c>
      <c r="H17" s="144">
        <v>45.648012711060503</v>
      </c>
      <c r="I17" s="144">
        <v>75.166834566495893</v>
      </c>
      <c r="J17" s="144">
        <v>84.906989186112597</v>
      </c>
      <c r="K17" s="144">
        <v>82.133985960918196</v>
      </c>
      <c r="L17" s="150">
        <v>69.018250996015894</v>
      </c>
      <c r="M17" s="144"/>
      <c r="N17" s="151">
        <v>83.875028457598106</v>
      </c>
      <c r="O17" s="152">
        <v>96.635910643141699</v>
      </c>
      <c r="P17" s="153">
        <v>90.255469550369895</v>
      </c>
      <c r="Q17" s="144"/>
      <c r="R17" s="154">
        <v>75.0860277258313</v>
      </c>
      <c r="S17" s="127"/>
      <c r="T17" s="128">
        <v>9.10229925723214</v>
      </c>
      <c r="U17" s="122">
        <v>-0.49716745869089102</v>
      </c>
      <c r="V17" s="122">
        <v>-6.5875203888104004</v>
      </c>
      <c r="W17" s="122">
        <v>-4.5728815991517102</v>
      </c>
      <c r="X17" s="122">
        <v>2.3392024232644899</v>
      </c>
      <c r="Y17" s="129">
        <v>-0.84623269408354196</v>
      </c>
      <c r="Z17" s="122"/>
      <c r="AA17" s="130">
        <v>22.2258775276485</v>
      </c>
      <c r="AB17" s="131">
        <v>31.560175283088501</v>
      </c>
      <c r="AC17" s="132">
        <v>27.051715753298801</v>
      </c>
      <c r="AD17" s="122"/>
      <c r="AE17" s="133">
        <v>7.2409799608568397</v>
      </c>
      <c r="AG17" s="149">
        <v>61.5964072282299</v>
      </c>
      <c r="AH17" s="144">
        <v>77.553944460254201</v>
      </c>
      <c r="AI17" s="144">
        <v>92.898770394612001</v>
      </c>
      <c r="AJ17" s="144">
        <v>90.378016742553498</v>
      </c>
      <c r="AK17" s="144">
        <v>77.695408366533798</v>
      </c>
      <c r="AL17" s="150">
        <v>80.024509438436695</v>
      </c>
      <c r="AM17" s="144"/>
      <c r="AN17" s="151">
        <v>76.659353775374598</v>
      </c>
      <c r="AO17" s="152">
        <v>84.008420129007703</v>
      </c>
      <c r="AP17" s="153">
        <v>80.333886952191193</v>
      </c>
      <c r="AQ17" s="144"/>
      <c r="AR17" s="154">
        <v>80.112903013795105</v>
      </c>
      <c r="AS17" s="127"/>
      <c r="AT17" s="128">
        <v>-2.7353709249103799</v>
      </c>
      <c r="AU17" s="122">
        <v>-3.5718733868536998</v>
      </c>
      <c r="AV17" s="122">
        <v>-3.3578048666024398</v>
      </c>
      <c r="AW17" s="122">
        <v>-3.14333825513169</v>
      </c>
      <c r="AX17" s="122">
        <v>-4.0190729080918697</v>
      </c>
      <c r="AY17" s="129">
        <v>-3.38685560105354</v>
      </c>
      <c r="AZ17" s="122"/>
      <c r="BA17" s="130">
        <v>7.7928929992285898</v>
      </c>
      <c r="BB17" s="131">
        <v>13.1014602721024</v>
      </c>
      <c r="BC17" s="132">
        <v>10.504860845187</v>
      </c>
      <c r="BD17" s="122"/>
      <c r="BE17" s="133">
        <v>0.214651437828493</v>
      </c>
    </row>
    <row r="18" spans="1:70" x14ac:dyDescent="0.25">
      <c r="A18" s="21" t="s">
        <v>29</v>
      </c>
      <c r="B18" s="3" t="str">
        <f t="shared" si="0"/>
        <v>Williamsburg, VA</v>
      </c>
      <c r="C18" s="3"/>
      <c r="D18" s="24" t="s">
        <v>16</v>
      </c>
      <c r="E18" s="27" t="s">
        <v>17</v>
      </c>
      <c r="F18" s="3"/>
      <c r="G18" s="149">
        <v>97.712152080344296</v>
      </c>
      <c r="H18" s="144">
        <v>28.0365866701447</v>
      </c>
      <c r="I18" s="144">
        <v>28.684471109951701</v>
      </c>
      <c r="J18" s="144">
        <v>31.940037824442399</v>
      </c>
      <c r="K18" s="144">
        <v>40.658520933872403</v>
      </c>
      <c r="L18" s="150">
        <v>45.406353723751103</v>
      </c>
      <c r="M18" s="144"/>
      <c r="N18" s="151">
        <v>84.967910525629307</v>
      </c>
      <c r="O18" s="152">
        <v>103.73975609756</v>
      </c>
      <c r="P18" s="153">
        <v>94.353833311595096</v>
      </c>
      <c r="Q18" s="144"/>
      <c r="R18" s="154">
        <v>59.391347891706502</v>
      </c>
      <c r="S18" s="127"/>
      <c r="T18" s="128">
        <v>-7.3440775242244003</v>
      </c>
      <c r="U18" s="122">
        <v>-8.6350052272037896</v>
      </c>
      <c r="V18" s="122">
        <v>-11.3313051244396</v>
      </c>
      <c r="W18" s="122">
        <v>-8.7892465525502992</v>
      </c>
      <c r="X18" s="122">
        <v>1.90908956362391</v>
      </c>
      <c r="Y18" s="129">
        <v>-6.7279758358988397</v>
      </c>
      <c r="Z18" s="122"/>
      <c r="AA18" s="130">
        <v>-5.6638830984623496</v>
      </c>
      <c r="AB18" s="131">
        <v>-4.70747975618439</v>
      </c>
      <c r="AC18" s="132">
        <v>-5.1405011060096504</v>
      </c>
      <c r="AD18" s="122"/>
      <c r="AE18" s="133">
        <v>-6.0140431184755103</v>
      </c>
      <c r="AG18" s="149">
        <v>74.234544476327102</v>
      </c>
      <c r="AH18" s="144">
        <v>56.720672035998398</v>
      </c>
      <c r="AI18" s="144">
        <v>55.215206077996598</v>
      </c>
      <c r="AJ18" s="144">
        <v>57.553341919916498</v>
      </c>
      <c r="AK18" s="144">
        <v>66.204165905830095</v>
      </c>
      <c r="AL18" s="150">
        <v>61.985586083213697</v>
      </c>
      <c r="AM18" s="144"/>
      <c r="AN18" s="151">
        <v>112.359947502282</v>
      </c>
      <c r="AO18" s="152">
        <v>132.44307030129099</v>
      </c>
      <c r="AP18" s="153">
        <v>122.401508901786</v>
      </c>
      <c r="AQ18" s="144"/>
      <c r="AR18" s="154">
        <v>79.247278317091798</v>
      </c>
      <c r="AS18" s="127"/>
      <c r="AT18" s="128">
        <v>-1.5299282336336599</v>
      </c>
      <c r="AU18" s="122">
        <v>1.04182757920394</v>
      </c>
      <c r="AV18" s="122">
        <v>-4.1820118186051802</v>
      </c>
      <c r="AW18" s="122">
        <v>-2.1352652289500198</v>
      </c>
      <c r="AX18" s="122">
        <v>-1.29364741447536</v>
      </c>
      <c r="AY18" s="129">
        <v>-1.6194766879275899</v>
      </c>
      <c r="AZ18" s="122"/>
      <c r="BA18" s="130">
        <v>-5.7498859174161199</v>
      </c>
      <c r="BB18" s="131">
        <v>-0.28137041927018103</v>
      </c>
      <c r="BC18" s="132">
        <v>-2.8680604191562402</v>
      </c>
      <c r="BD18" s="122"/>
      <c r="BE18" s="133">
        <v>-2.1744121122672202</v>
      </c>
    </row>
    <row r="19" spans="1:70" x14ac:dyDescent="0.25">
      <c r="A19" s="21" t="s">
        <v>30</v>
      </c>
      <c r="B19" s="3" t="str">
        <f t="shared" si="0"/>
        <v>Virginia Beach, VA</v>
      </c>
      <c r="C19" s="3"/>
      <c r="D19" s="24" t="s">
        <v>16</v>
      </c>
      <c r="E19" s="27" t="s">
        <v>17</v>
      </c>
      <c r="F19" s="3"/>
      <c r="G19" s="149">
        <v>191.62053987366701</v>
      </c>
      <c r="H19" s="144">
        <v>59.658851954204501</v>
      </c>
      <c r="I19" s="144">
        <v>71.679024540070998</v>
      </c>
      <c r="J19" s="144">
        <v>81.602879739439302</v>
      </c>
      <c r="K19" s="144">
        <v>88.324416367943101</v>
      </c>
      <c r="L19" s="150">
        <v>98.577142495065104</v>
      </c>
      <c r="M19" s="144"/>
      <c r="N19" s="151">
        <v>128.488468045795</v>
      </c>
      <c r="O19" s="152">
        <v>146.231517702329</v>
      </c>
      <c r="P19" s="153">
        <v>137.35999287406199</v>
      </c>
      <c r="Q19" s="144"/>
      <c r="R19" s="154">
        <v>109.657956889064</v>
      </c>
      <c r="S19" s="127"/>
      <c r="T19" s="128">
        <v>-2.22905818131286</v>
      </c>
      <c r="U19" s="122">
        <v>1.2827633310750699</v>
      </c>
      <c r="V19" s="122">
        <v>-3.1808032589885502</v>
      </c>
      <c r="W19" s="122">
        <v>4.9870369422879E-2</v>
      </c>
      <c r="X19" s="122">
        <v>-0.86149930378095996</v>
      </c>
      <c r="Y19" s="129">
        <v>-1.34009392770379</v>
      </c>
      <c r="Z19" s="122"/>
      <c r="AA19" s="130">
        <v>-5.87659246445679</v>
      </c>
      <c r="AB19" s="131">
        <v>-4.1406323827032798</v>
      </c>
      <c r="AC19" s="132">
        <v>-4.9604558266864096</v>
      </c>
      <c r="AD19" s="122"/>
      <c r="AE19" s="133">
        <v>-2.6670591830069599</v>
      </c>
      <c r="AG19" s="149">
        <v>133.39643774966399</v>
      </c>
      <c r="AH19" s="144">
        <v>104.18471550335499</v>
      </c>
      <c r="AI19" s="144">
        <v>110.00485194630799</v>
      </c>
      <c r="AJ19" s="144">
        <v>110.34958674694001</v>
      </c>
      <c r="AK19" s="144">
        <v>112.363812834583</v>
      </c>
      <c r="AL19" s="150">
        <v>114.06049164534799</v>
      </c>
      <c r="AM19" s="144"/>
      <c r="AN19" s="151">
        <v>187.67019378010201</v>
      </c>
      <c r="AO19" s="152">
        <v>221.42097924200499</v>
      </c>
      <c r="AP19" s="153">
        <v>204.54558651105401</v>
      </c>
      <c r="AQ19" s="144"/>
      <c r="AR19" s="154">
        <v>139.912792681344</v>
      </c>
      <c r="AS19" s="127"/>
      <c r="AT19" s="128">
        <v>-2.7424501975731901</v>
      </c>
      <c r="AU19" s="122">
        <v>1.47739371161445</v>
      </c>
      <c r="AV19" s="122">
        <v>1.68518458796837</v>
      </c>
      <c r="AW19" s="122">
        <v>-0.67615380194769303</v>
      </c>
      <c r="AX19" s="122">
        <v>-2.8259669891113299</v>
      </c>
      <c r="AY19" s="129">
        <v>-0.77208540899701505</v>
      </c>
      <c r="AZ19" s="122"/>
      <c r="BA19" s="130">
        <v>3.05778269035476</v>
      </c>
      <c r="BB19" s="131">
        <v>3.0091546932629099</v>
      </c>
      <c r="BC19" s="132">
        <v>3.031457043049</v>
      </c>
      <c r="BD19" s="122"/>
      <c r="BE19" s="133">
        <v>0.781541193578559</v>
      </c>
    </row>
    <row r="20" spans="1:70" x14ac:dyDescent="0.25">
      <c r="A20" s="34" t="s">
        <v>31</v>
      </c>
      <c r="B20" s="3" t="str">
        <f t="shared" si="0"/>
        <v>Norfolk/Portsmouth, VA</v>
      </c>
      <c r="C20" s="3"/>
      <c r="D20" s="24" t="s">
        <v>16</v>
      </c>
      <c r="E20" s="27" t="s">
        <v>17</v>
      </c>
      <c r="F20" s="3"/>
      <c r="G20" s="149">
        <v>80.330576725803596</v>
      </c>
      <c r="H20" s="144">
        <v>42.686333427015597</v>
      </c>
      <c r="I20" s="144">
        <v>55.303262251888199</v>
      </c>
      <c r="J20" s="144">
        <v>62.885379114702197</v>
      </c>
      <c r="K20" s="144">
        <v>65.893284841032795</v>
      </c>
      <c r="L20" s="150">
        <v>61.4197672720885</v>
      </c>
      <c r="M20" s="144"/>
      <c r="N20" s="151">
        <v>87.579086474617895</v>
      </c>
      <c r="O20" s="152">
        <v>101.16297498682501</v>
      </c>
      <c r="P20" s="153">
        <v>94.371030730721898</v>
      </c>
      <c r="Q20" s="144"/>
      <c r="R20" s="154">
        <v>70.834413974555204</v>
      </c>
      <c r="S20" s="127"/>
      <c r="T20" s="128">
        <v>0.56574550348206798</v>
      </c>
      <c r="U20" s="122">
        <v>-9.6809475281237702</v>
      </c>
      <c r="V20" s="122">
        <v>-14.4493806437</v>
      </c>
      <c r="W20" s="122">
        <v>-11.963004070761</v>
      </c>
      <c r="X20" s="122">
        <v>-10.248378220200999</v>
      </c>
      <c r="Y20" s="129">
        <v>-8.7732092097234897</v>
      </c>
      <c r="Z20" s="122"/>
      <c r="AA20" s="130">
        <v>-5.7579365937594602</v>
      </c>
      <c r="AB20" s="131">
        <v>4.5147977865169597</v>
      </c>
      <c r="AC20" s="132">
        <v>-0.51698547297412201</v>
      </c>
      <c r="AD20" s="122"/>
      <c r="AE20" s="133">
        <v>-5.7972820366940496</v>
      </c>
      <c r="AG20" s="149">
        <v>70.715489759353503</v>
      </c>
      <c r="AH20" s="144">
        <v>76.238075970490002</v>
      </c>
      <c r="AI20" s="144">
        <v>83.338968496399005</v>
      </c>
      <c r="AJ20" s="144">
        <v>76.580355151062705</v>
      </c>
      <c r="AK20" s="144">
        <v>70.504552735815906</v>
      </c>
      <c r="AL20" s="150">
        <v>75.475488422624196</v>
      </c>
      <c r="AM20" s="144"/>
      <c r="AN20" s="151">
        <v>113.14868751097799</v>
      </c>
      <c r="AO20" s="152">
        <v>126.989654479184</v>
      </c>
      <c r="AP20" s="153">
        <v>120.069170995081</v>
      </c>
      <c r="AQ20" s="144"/>
      <c r="AR20" s="154">
        <v>88.216540586183498</v>
      </c>
      <c r="AS20" s="127"/>
      <c r="AT20" s="128">
        <v>-1.95588704571403</v>
      </c>
      <c r="AU20" s="122">
        <v>7.8016528248919901</v>
      </c>
      <c r="AV20" s="122">
        <v>3.4479959401742502</v>
      </c>
      <c r="AW20" s="122">
        <v>-2.5552868645881701</v>
      </c>
      <c r="AX20" s="122">
        <v>-7.2548848733907096</v>
      </c>
      <c r="AY20" s="129">
        <v>-0.16900849780794699</v>
      </c>
      <c r="AZ20" s="122"/>
      <c r="BA20" s="130">
        <v>4.1103061630078797</v>
      </c>
      <c r="BB20" s="131">
        <v>5.6853947050793101</v>
      </c>
      <c r="BC20" s="132">
        <v>4.9373469198622697</v>
      </c>
      <c r="BD20" s="122"/>
      <c r="BE20" s="133">
        <v>1.75655027921561</v>
      </c>
    </row>
    <row r="21" spans="1:70" x14ac:dyDescent="0.25">
      <c r="A21" s="35" t="s">
        <v>32</v>
      </c>
      <c r="B21" s="3" t="str">
        <f t="shared" si="0"/>
        <v>Newport News/Hampton, VA</v>
      </c>
      <c r="C21" s="3"/>
      <c r="D21" s="24" t="s">
        <v>16</v>
      </c>
      <c r="E21" s="27" t="s">
        <v>17</v>
      </c>
      <c r="F21" s="3"/>
      <c r="G21" s="149">
        <v>60.269364618491203</v>
      </c>
      <c r="H21" s="144">
        <v>35.131003879994203</v>
      </c>
      <c r="I21" s="144">
        <v>46.828116875811297</v>
      </c>
      <c r="J21" s="144">
        <v>50.589599394201599</v>
      </c>
      <c r="K21" s="144">
        <v>52.398505033895802</v>
      </c>
      <c r="L21" s="150">
        <v>49.043317960478802</v>
      </c>
      <c r="M21" s="144"/>
      <c r="N21" s="151">
        <v>69.426905394490106</v>
      </c>
      <c r="O21" s="152">
        <v>74.534913731429299</v>
      </c>
      <c r="P21" s="153">
        <v>71.980909562959695</v>
      </c>
      <c r="Q21" s="144"/>
      <c r="R21" s="154">
        <v>55.5969155611876</v>
      </c>
      <c r="S21" s="127"/>
      <c r="T21" s="128">
        <v>-1.4891279026217601</v>
      </c>
      <c r="U21" s="122">
        <v>1.6609713525864001</v>
      </c>
      <c r="V21" s="122">
        <v>9.7904259537129104</v>
      </c>
      <c r="W21" s="122">
        <v>9.5574134441901908</v>
      </c>
      <c r="X21" s="122">
        <v>11.0964028532765</v>
      </c>
      <c r="Y21" s="129">
        <v>5.8195236585784</v>
      </c>
      <c r="Z21" s="122"/>
      <c r="AA21" s="130">
        <v>-1.35820045331679</v>
      </c>
      <c r="AB21" s="131">
        <v>-4.1109107594073002</v>
      </c>
      <c r="AC21" s="132">
        <v>-2.8028328498713599</v>
      </c>
      <c r="AD21" s="122"/>
      <c r="AE21" s="133">
        <v>2.4573954727103202</v>
      </c>
      <c r="AG21" s="149">
        <v>51.833881234674699</v>
      </c>
      <c r="AH21" s="144">
        <v>52.050683513630403</v>
      </c>
      <c r="AI21" s="144">
        <v>58.866738839607599</v>
      </c>
      <c r="AJ21" s="144">
        <v>58.659702747728197</v>
      </c>
      <c r="AK21" s="144">
        <v>60.206518960046097</v>
      </c>
      <c r="AL21" s="150">
        <v>56.323505059137403</v>
      </c>
      <c r="AM21" s="144"/>
      <c r="AN21" s="151">
        <v>82.002389701427902</v>
      </c>
      <c r="AO21" s="152">
        <v>91.850294172796694</v>
      </c>
      <c r="AP21" s="153">
        <v>86.926341937112298</v>
      </c>
      <c r="AQ21" s="144"/>
      <c r="AR21" s="154">
        <v>65.067172738558796</v>
      </c>
      <c r="AS21" s="127"/>
      <c r="AT21" s="128">
        <v>2.4124430345757402</v>
      </c>
      <c r="AU21" s="122">
        <v>5.3883542641512596</v>
      </c>
      <c r="AV21" s="122">
        <v>9.97129940175809</v>
      </c>
      <c r="AW21" s="122">
        <v>6.0932151011789903</v>
      </c>
      <c r="AX21" s="122">
        <v>4.5855986974588996</v>
      </c>
      <c r="AY21" s="129">
        <v>5.7166792252373497</v>
      </c>
      <c r="AZ21" s="122"/>
      <c r="BA21" s="130">
        <v>-1.8539332957914201</v>
      </c>
      <c r="BB21" s="131">
        <v>-2.3573900402988599</v>
      </c>
      <c r="BC21" s="132">
        <v>-2.1205659802546699</v>
      </c>
      <c r="BD21" s="122"/>
      <c r="BE21" s="133">
        <v>2.5814994319429698</v>
      </c>
    </row>
    <row r="22" spans="1:70" x14ac:dyDescent="0.25">
      <c r="A22" s="36" t="s">
        <v>33</v>
      </c>
      <c r="B22" s="3" t="str">
        <f t="shared" si="0"/>
        <v>Chesapeake/Suffolk, VA</v>
      </c>
      <c r="C22" s="3"/>
      <c r="D22" s="25" t="s">
        <v>16</v>
      </c>
      <c r="E22" s="28" t="s">
        <v>17</v>
      </c>
      <c r="F22" s="3"/>
      <c r="G22" s="155">
        <v>71.721136714385395</v>
      </c>
      <c r="H22" s="156">
        <v>43.157120146647998</v>
      </c>
      <c r="I22" s="156">
        <v>57.490685631983197</v>
      </c>
      <c r="J22" s="156">
        <v>63.3814246508379</v>
      </c>
      <c r="K22" s="156">
        <v>63.557016393156403</v>
      </c>
      <c r="L22" s="157">
        <v>59.861476707402197</v>
      </c>
      <c r="M22" s="144"/>
      <c r="N22" s="158">
        <v>74.079345076815599</v>
      </c>
      <c r="O22" s="159">
        <v>83.982654155027902</v>
      </c>
      <c r="P22" s="160">
        <v>79.030999615921701</v>
      </c>
      <c r="Q22" s="144"/>
      <c r="R22" s="161">
        <v>65.338483252693507</v>
      </c>
      <c r="S22" s="127"/>
      <c r="T22" s="134">
        <v>-0.29030527264070999</v>
      </c>
      <c r="U22" s="135">
        <v>-5.4248758111581701</v>
      </c>
      <c r="V22" s="135">
        <v>-5.1451474627267899</v>
      </c>
      <c r="W22" s="135">
        <v>-2.92110129077868</v>
      </c>
      <c r="X22" s="135">
        <v>-1.3754982904953701</v>
      </c>
      <c r="Y22" s="136">
        <v>-2.7918865202030698</v>
      </c>
      <c r="Z22" s="122"/>
      <c r="AA22" s="137">
        <v>-8.1151695139064302</v>
      </c>
      <c r="AB22" s="138">
        <v>-0.145303347866095</v>
      </c>
      <c r="AC22" s="139">
        <v>-4.0459808366049996</v>
      </c>
      <c r="AD22" s="122"/>
      <c r="AE22" s="140">
        <v>-3.22897839876443</v>
      </c>
      <c r="AG22" s="155">
        <v>65.324403421787693</v>
      </c>
      <c r="AH22" s="156">
        <v>69.517396905551607</v>
      </c>
      <c r="AI22" s="156">
        <v>77.118746394902203</v>
      </c>
      <c r="AJ22" s="156">
        <v>76.411613813721999</v>
      </c>
      <c r="AK22" s="156">
        <v>71.659676073673097</v>
      </c>
      <c r="AL22" s="157">
        <v>72.0063673219273</v>
      </c>
      <c r="AM22" s="144"/>
      <c r="AN22" s="158">
        <v>94.893925244413396</v>
      </c>
      <c r="AO22" s="159">
        <v>104.80754956791201</v>
      </c>
      <c r="AP22" s="160">
        <v>99.850737406162693</v>
      </c>
      <c r="AQ22" s="144"/>
      <c r="AR22" s="161">
        <v>79.961901631708798</v>
      </c>
      <c r="AS22" s="127"/>
      <c r="AT22" s="134">
        <v>1.2240179654038099</v>
      </c>
      <c r="AU22" s="135">
        <v>2.3442663567081299</v>
      </c>
      <c r="AV22" s="135">
        <v>2.12567339654322</v>
      </c>
      <c r="AW22" s="135">
        <v>0.72393375181308495</v>
      </c>
      <c r="AX22" s="135">
        <v>1.62147700885739</v>
      </c>
      <c r="AY22" s="136">
        <v>1.60293485941992</v>
      </c>
      <c r="AZ22" s="122"/>
      <c r="BA22" s="137">
        <v>3.05753326021724</v>
      </c>
      <c r="BB22" s="138">
        <v>1.6263515933777</v>
      </c>
      <c r="BC22" s="139">
        <v>2.3014294495330301</v>
      </c>
      <c r="BD22" s="122"/>
      <c r="BE22" s="140">
        <v>1.85104639592708</v>
      </c>
    </row>
    <row r="23" spans="1:70" ht="13" x14ac:dyDescent="0.3">
      <c r="A23" s="35" t="s">
        <v>111</v>
      </c>
      <c r="B23" s="3" t="s">
        <v>111</v>
      </c>
      <c r="C23" s="9"/>
      <c r="D23" s="23" t="s">
        <v>16</v>
      </c>
      <c r="E23" s="26" t="s">
        <v>17</v>
      </c>
      <c r="F23" s="3"/>
      <c r="G23" s="141">
        <v>56.203947623666302</v>
      </c>
      <c r="H23" s="142">
        <v>37.067497575169703</v>
      </c>
      <c r="I23" s="142">
        <v>71.124306498545096</v>
      </c>
      <c r="J23" s="142">
        <v>112.55070481732901</v>
      </c>
      <c r="K23" s="142">
        <v>120.173789201422</v>
      </c>
      <c r="L23" s="143">
        <v>79.424049143226597</v>
      </c>
      <c r="M23" s="144"/>
      <c r="N23" s="145">
        <v>106.35850630455801</v>
      </c>
      <c r="O23" s="146">
        <v>108.503055286129</v>
      </c>
      <c r="P23" s="147">
        <v>107.43078079534401</v>
      </c>
      <c r="Q23" s="144"/>
      <c r="R23" s="148">
        <v>87.425972472403103</v>
      </c>
      <c r="S23" s="127"/>
      <c r="T23" s="119">
        <v>-26.796318198003799</v>
      </c>
      <c r="U23" s="120">
        <v>9.76036330391962</v>
      </c>
      <c r="V23" s="120">
        <v>-5.8174436317716598</v>
      </c>
      <c r="W23" s="120">
        <v>24.3145816319822</v>
      </c>
      <c r="X23" s="120">
        <v>27.827214085388</v>
      </c>
      <c r="Y23" s="121">
        <v>7.1514129991129103</v>
      </c>
      <c r="Z23" s="122"/>
      <c r="AA23" s="123">
        <v>-16.4440318608466</v>
      </c>
      <c r="AB23" s="124">
        <v>-27.778329674197199</v>
      </c>
      <c r="AC23" s="125">
        <v>-22.5797434464079</v>
      </c>
      <c r="AD23" s="122"/>
      <c r="AE23" s="126">
        <v>-5.5790907793998601</v>
      </c>
      <c r="AF23" s="82"/>
      <c r="AG23" s="141">
        <v>62.833188651794302</v>
      </c>
      <c r="AH23" s="142">
        <v>67.8006611703847</v>
      </c>
      <c r="AI23" s="142">
        <v>91.263013255738699</v>
      </c>
      <c r="AJ23" s="142">
        <v>94.016234238603204</v>
      </c>
      <c r="AK23" s="142">
        <v>87.677966375687006</v>
      </c>
      <c r="AL23" s="143">
        <v>80.718212738441594</v>
      </c>
      <c r="AM23" s="144"/>
      <c r="AN23" s="145">
        <v>105.92470982864501</v>
      </c>
      <c r="AO23" s="146">
        <v>128.76708212091799</v>
      </c>
      <c r="AP23" s="147">
        <v>117.345895974781</v>
      </c>
      <c r="AQ23" s="144"/>
      <c r="AR23" s="148">
        <v>91.183265091681605</v>
      </c>
      <c r="AS23" s="127"/>
      <c r="AT23" s="119">
        <v>-8.6031829427323192</v>
      </c>
      <c r="AU23" s="120">
        <v>-4.7443554789788198</v>
      </c>
      <c r="AV23" s="120">
        <v>-1.1976744179710299</v>
      </c>
      <c r="AW23" s="120">
        <v>3.5322888607506302</v>
      </c>
      <c r="AX23" s="120">
        <v>10.7906109392012</v>
      </c>
      <c r="AY23" s="121">
        <v>0.33548367674601698</v>
      </c>
      <c r="AZ23" s="122"/>
      <c r="BA23" s="123">
        <v>2.1130378981798401</v>
      </c>
      <c r="BB23" s="124">
        <v>-1.2534135015699499</v>
      </c>
      <c r="BC23" s="125">
        <v>0.23808665243940799</v>
      </c>
      <c r="BD23" s="122"/>
      <c r="BE23" s="126">
        <v>0.29964953087342</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49">
        <v>45.684765909090899</v>
      </c>
      <c r="H24" s="144">
        <v>33.473867045454497</v>
      </c>
      <c r="I24" s="144">
        <v>52.930025000000001</v>
      </c>
      <c r="J24" s="144">
        <v>57.901295454545398</v>
      </c>
      <c r="K24" s="144">
        <v>51.424055681818103</v>
      </c>
      <c r="L24" s="150">
        <v>48.282801818181802</v>
      </c>
      <c r="M24" s="144"/>
      <c r="N24" s="151">
        <v>68.381935227272706</v>
      </c>
      <c r="O24" s="152">
        <v>71.8472647727272</v>
      </c>
      <c r="P24" s="153">
        <v>70.114599999999996</v>
      </c>
      <c r="Q24" s="144"/>
      <c r="R24" s="154">
        <v>54.520458441558397</v>
      </c>
      <c r="S24" s="127"/>
      <c r="T24" s="128">
        <v>-4.50985535207115</v>
      </c>
      <c r="U24" s="122">
        <v>1.2323885613886201</v>
      </c>
      <c r="V24" s="122">
        <v>1.3324492711320799</v>
      </c>
      <c r="W24" s="122">
        <v>-1.4295961554333201</v>
      </c>
      <c r="X24" s="122">
        <v>-4.4311824200441903</v>
      </c>
      <c r="Y24" s="129">
        <v>-1.74129750906221</v>
      </c>
      <c r="Z24" s="122"/>
      <c r="AA24" s="130">
        <v>6.0465618771616496</v>
      </c>
      <c r="AB24" s="131">
        <v>-1.1455169756257599</v>
      </c>
      <c r="AC24" s="132">
        <v>2.2356219986507102</v>
      </c>
      <c r="AD24" s="122"/>
      <c r="AE24" s="133">
        <v>-0.316514625030973</v>
      </c>
      <c r="AF24" s="82"/>
      <c r="AG24" s="149">
        <v>46.356225568181799</v>
      </c>
      <c r="AH24" s="144">
        <v>54.070153124999997</v>
      </c>
      <c r="AI24" s="144">
        <v>65.634296590909003</v>
      </c>
      <c r="AJ24" s="144">
        <v>65.487724715908996</v>
      </c>
      <c r="AK24" s="144">
        <v>55.823040909090899</v>
      </c>
      <c r="AL24" s="150">
        <v>57.474288181818103</v>
      </c>
      <c r="AM24" s="144"/>
      <c r="AN24" s="151">
        <v>72.063159374999998</v>
      </c>
      <c r="AO24" s="152">
        <v>78.595027556818096</v>
      </c>
      <c r="AP24" s="153">
        <v>75.329093465908997</v>
      </c>
      <c r="AQ24" s="144"/>
      <c r="AR24" s="154">
        <v>62.575661120129801</v>
      </c>
      <c r="AS24" s="127"/>
      <c r="AT24" s="128">
        <v>-7.9685256181761597</v>
      </c>
      <c r="AU24" s="122">
        <v>1.5033741168288399</v>
      </c>
      <c r="AV24" s="122">
        <v>3.8510428009419102</v>
      </c>
      <c r="AW24" s="122">
        <v>3.2673431798132202</v>
      </c>
      <c r="AX24" s="122">
        <v>-1.0502982799056899</v>
      </c>
      <c r="AY24" s="129">
        <v>0.244337845200292</v>
      </c>
      <c r="AZ24" s="122"/>
      <c r="BA24" s="130">
        <v>9.8508611441867802E-2</v>
      </c>
      <c r="BB24" s="131">
        <v>-4.5935466236840403E-2</v>
      </c>
      <c r="BC24" s="132">
        <v>2.3103299693961001E-2</v>
      </c>
      <c r="BD24" s="122"/>
      <c r="BE24" s="133">
        <v>0.16813495290883501</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49">
        <v>36.854546140592603</v>
      </c>
      <c r="H25" s="144">
        <v>32.964596312887601</v>
      </c>
      <c r="I25" s="144">
        <v>48.179472157132999</v>
      </c>
      <c r="J25" s="144">
        <v>52.191496381805599</v>
      </c>
      <c r="K25" s="144">
        <v>58.091002584424501</v>
      </c>
      <c r="L25" s="150">
        <v>45.656222715368699</v>
      </c>
      <c r="M25" s="144"/>
      <c r="N25" s="151">
        <v>81.267450861474799</v>
      </c>
      <c r="O25" s="152">
        <v>81.2133467263955</v>
      </c>
      <c r="P25" s="153">
        <v>81.240398793935199</v>
      </c>
      <c r="Q25" s="144"/>
      <c r="R25" s="154">
        <v>55.823130166387699</v>
      </c>
      <c r="S25" s="127"/>
      <c r="T25" s="128">
        <v>-11.435926340330701</v>
      </c>
      <c r="U25" s="122">
        <v>-2.8843658393139502</v>
      </c>
      <c r="V25" s="122">
        <v>-3.9257061275563201</v>
      </c>
      <c r="W25" s="122">
        <v>-7.0703328086464099</v>
      </c>
      <c r="X25" s="122">
        <v>8.7081256321025204</v>
      </c>
      <c r="Y25" s="129">
        <v>-2.9850861230222501</v>
      </c>
      <c r="Z25" s="122"/>
      <c r="AA25" s="130">
        <v>32.368007511582398</v>
      </c>
      <c r="AB25" s="131">
        <v>29.3645142890404</v>
      </c>
      <c r="AC25" s="132">
        <v>30.849527711722299</v>
      </c>
      <c r="AD25" s="122"/>
      <c r="AE25" s="133">
        <v>8.7023067212592</v>
      </c>
      <c r="AF25" s="82"/>
      <c r="AG25" s="149">
        <v>43.918300241212897</v>
      </c>
      <c r="AH25" s="144">
        <v>51.825866557546497</v>
      </c>
      <c r="AI25" s="144">
        <v>58.3239586405926</v>
      </c>
      <c r="AJ25" s="144">
        <v>57.649086026878003</v>
      </c>
      <c r="AK25" s="144">
        <v>55.989817910062001</v>
      </c>
      <c r="AL25" s="150">
        <v>53.541405875258398</v>
      </c>
      <c r="AM25" s="144"/>
      <c r="AN25" s="151">
        <v>72.757875017229395</v>
      </c>
      <c r="AO25" s="152">
        <v>81.242240454858702</v>
      </c>
      <c r="AP25" s="153">
        <v>77.000057736044099</v>
      </c>
      <c r="AQ25" s="144"/>
      <c r="AR25" s="154">
        <v>60.243877835482898</v>
      </c>
      <c r="AS25" s="127"/>
      <c r="AT25" s="128">
        <v>-4.8152996055740598</v>
      </c>
      <c r="AU25" s="122">
        <v>2.4850094002626402</v>
      </c>
      <c r="AV25" s="122">
        <v>1.4823937637000599</v>
      </c>
      <c r="AW25" s="122">
        <v>-1.42906207159437</v>
      </c>
      <c r="AX25" s="122">
        <v>6.3048367505600096</v>
      </c>
      <c r="AY25" s="129">
        <v>0.89386698623824801</v>
      </c>
      <c r="AZ25" s="122"/>
      <c r="BA25" s="130">
        <v>12.348983130621299</v>
      </c>
      <c r="BB25" s="131">
        <v>10.7557055243478</v>
      </c>
      <c r="BC25" s="132">
        <v>11.5027853042962</v>
      </c>
      <c r="BD25" s="122"/>
      <c r="BE25" s="133">
        <v>4.5256366645026898</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49">
        <v>50.200214269141497</v>
      </c>
      <c r="H26" s="144">
        <v>46.098512799690603</v>
      </c>
      <c r="I26" s="144">
        <v>60.548875754060298</v>
      </c>
      <c r="J26" s="144">
        <v>62.554222138437702</v>
      </c>
      <c r="K26" s="144">
        <v>61.581317807424497</v>
      </c>
      <c r="L26" s="150">
        <v>56.196628553750898</v>
      </c>
      <c r="M26" s="144"/>
      <c r="N26" s="151">
        <v>64.915914249806605</v>
      </c>
      <c r="O26" s="152">
        <v>65.991466086620207</v>
      </c>
      <c r="P26" s="153">
        <v>65.453690168213399</v>
      </c>
      <c r="Q26" s="144"/>
      <c r="R26" s="154">
        <v>58.8415033007402</v>
      </c>
      <c r="S26" s="127"/>
      <c r="T26" s="128">
        <v>3.1408543376890301</v>
      </c>
      <c r="U26" s="122">
        <v>5.6333268800370897</v>
      </c>
      <c r="V26" s="122">
        <v>4.3613517184069597</v>
      </c>
      <c r="W26" s="122">
        <v>5.2995320418553797</v>
      </c>
      <c r="X26" s="122">
        <v>11.9059850145787</v>
      </c>
      <c r="Y26" s="129">
        <v>6.1252390379374901</v>
      </c>
      <c r="Z26" s="122"/>
      <c r="AA26" s="130">
        <v>10.6224053199401</v>
      </c>
      <c r="AB26" s="131">
        <v>5.70207950514805</v>
      </c>
      <c r="AC26" s="132">
        <v>8.0860869357882095</v>
      </c>
      <c r="AD26" s="122"/>
      <c r="AE26" s="133">
        <v>6.7406800168959098</v>
      </c>
      <c r="AF26" s="82"/>
      <c r="AG26" s="149">
        <v>54.218749415119802</v>
      </c>
      <c r="AH26" s="144">
        <v>59.887995137277599</v>
      </c>
      <c r="AI26" s="144">
        <v>64.933998839907105</v>
      </c>
      <c r="AJ26" s="144">
        <v>65.543615617749396</v>
      </c>
      <c r="AK26" s="144">
        <v>61.966812021461699</v>
      </c>
      <c r="AL26" s="150">
        <v>61.3102342063031</v>
      </c>
      <c r="AM26" s="144"/>
      <c r="AN26" s="151">
        <v>68.150710953209497</v>
      </c>
      <c r="AO26" s="152">
        <v>71.2177906660866</v>
      </c>
      <c r="AP26" s="153">
        <v>69.684250809648105</v>
      </c>
      <c r="AQ26" s="144"/>
      <c r="AR26" s="154">
        <v>63.702810378687403</v>
      </c>
      <c r="AS26" s="127"/>
      <c r="AT26" s="128">
        <v>3.5914128809689698</v>
      </c>
      <c r="AU26" s="122">
        <v>2.2025937626925098</v>
      </c>
      <c r="AV26" s="122">
        <v>1.4348160495848099</v>
      </c>
      <c r="AW26" s="122">
        <v>3.1843449359443099</v>
      </c>
      <c r="AX26" s="122">
        <v>5.4031505368424302</v>
      </c>
      <c r="AY26" s="129">
        <v>3.12454873556521</v>
      </c>
      <c r="AZ26" s="122"/>
      <c r="BA26" s="130">
        <v>7.0733396651366496</v>
      </c>
      <c r="BB26" s="131">
        <v>6.70860891596908</v>
      </c>
      <c r="BC26" s="132">
        <v>6.8866500105914898</v>
      </c>
      <c r="BD26" s="122"/>
      <c r="BE26" s="133">
        <v>4.2715952587889703</v>
      </c>
      <c r="BF26" s="75"/>
      <c r="BG26" s="76"/>
      <c r="BH26" s="76"/>
      <c r="BI26" s="76"/>
      <c r="BJ26" s="76"/>
      <c r="BK26" s="76"/>
      <c r="BL26" s="76"/>
      <c r="BM26" s="76"/>
      <c r="BN26" s="76"/>
      <c r="BO26" s="76"/>
      <c r="BP26" s="76"/>
      <c r="BQ26" s="76"/>
      <c r="BR26" s="76"/>
    </row>
    <row r="27" spans="1:70" x14ac:dyDescent="0.25">
      <c r="A27" s="77" t="s">
        <v>97</v>
      </c>
      <c r="B27" s="37" t="s">
        <v>70</v>
      </c>
      <c r="C27" s="3"/>
      <c r="D27" s="24" t="s">
        <v>16</v>
      </c>
      <c r="E27" s="27" t="s">
        <v>17</v>
      </c>
      <c r="F27" s="3"/>
      <c r="G27" s="149">
        <v>69.680224001621696</v>
      </c>
      <c r="H27" s="144">
        <v>34.925251368335601</v>
      </c>
      <c r="I27" s="144">
        <v>54.985597506588199</v>
      </c>
      <c r="J27" s="144">
        <v>70.068877964727307</v>
      </c>
      <c r="K27" s="144">
        <v>80.495921852827806</v>
      </c>
      <c r="L27" s="150">
        <v>62.031174538820103</v>
      </c>
      <c r="M27" s="144"/>
      <c r="N27" s="151">
        <v>105.791911615649</v>
      </c>
      <c r="O27" s="152">
        <v>107.233977295763</v>
      </c>
      <c r="P27" s="153">
        <v>106.51294445570601</v>
      </c>
      <c r="Q27" s="144"/>
      <c r="R27" s="154">
        <v>74.7402516579305</v>
      </c>
      <c r="S27" s="127"/>
      <c r="T27" s="128">
        <v>6.7743716422964895E-2</v>
      </c>
      <c r="U27" s="122">
        <v>-3.53198380088494</v>
      </c>
      <c r="V27" s="122">
        <v>4.6875258397213697</v>
      </c>
      <c r="W27" s="122">
        <v>14.521347042375799</v>
      </c>
      <c r="X27" s="122">
        <v>10.298881377537899</v>
      </c>
      <c r="Y27" s="129">
        <v>6.02731442121258</v>
      </c>
      <c r="Z27" s="122"/>
      <c r="AA27" s="130">
        <v>5.4188299890010896</v>
      </c>
      <c r="AB27" s="131">
        <v>0.90944706266627595</v>
      </c>
      <c r="AC27" s="132">
        <v>3.0996079385720998</v>
      </c>
      <c r="AD27" s="122"/>
      <c r="AE27" s="133">
        <v>4.8153904728053201</v>
      </c>
      <c r="AF27" s="82"/>
      <c r="AG27" s="149">
        <v>57.033504459760699</v>
      </c>
      <c r="AH27" s="144">
        <v>57.286835343604203</v>
      </c>
      <c r="AI27" s="144">
        <v>65.134349280356702</v>
      </c>
      <c r="AJ27" s="144">
        <v>70.693624822623093</v>
      </c>
      <c r="AK27" s="144">
        <v>73.5969911818366</v>
      </c>
      <c r="AL27" s="150">
        <v>64.749061017636294</v>
      </c>
      <c r="AM27" s="144"/>
      <c r="AN27" s="151">
        <v>99.797291202108198</v>
      </c>
      <c r="AO27" s="152">
        <v>107.73311359720201</v>
      </c>
      <c r="AP27" s="153">
        <v>103.765202399655</v>
      </c>
      <c r="AQ27" s="144"/>
      <c r="AR27" s="154">
        <v>75.896529983927394</v>
      </c>
      <c r="AS27" s="127"/>
      <c r="AT27" s="128">
        <v>1.5164977171912</v>
      </c>
      <c r="AU27" s="122">
        <v>3.6971429493100998</v>
      </c>
      <c r="AV27" s="122">
        <v>4.1082331666940197</v>
      </c>
      <c r="AW27" s="122">
        <v>8.9404422904515002</v>
      </c>
      <c r="AX27" s="122">
        <v>5.0262922934331797</v>
      </c>
      <c r="AY27" s="129">
        <v>4.78856072455772</v>
      </c>
      <c r="AZ27" s="122"/>
      <c r="BA27" s="130">
        <v>2.3237472648414501</v>
      </c>
      <c r="BB27" s="131">
        <v>2.9106646768353102</v>
      </c>
      <c r="BC27" s="132">
        <v>2.6275895527714401</v>
      </c>
      <c r="BD27" s="122"/>
      <c r="BE27" s="133">
        <v>3.93991318814947</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49">
        <v>51.015470364328401</v>
      </c>
      <c r="H28" s="144">
        <v>34.933382272974399</v>
      </c>
      <c r="I28" s="144">
        <v>56.791586006887798</v>
      </c>
      <c r="J28" s="144">
        <v>65.680244698205499</v>
      </c>
      <c r="K28" s="144">
        <v>70.373766539786104</v>
      </c>
      <c r="L28" s="150">
        <v>55.7588899764364</v>
      </c>
      <c r="M28" s="144"/>
      <c r="N28" s="151">
        <v>119.752428856262</v>
      </c>
      <c r="O28" s="152">
        <v>100.81772158781899</v>
      </c>
      <c r="P28" s="153">
        <v>110.28507522204001</v>
      </c>
      <c r="Q28" s="144"/>
      <c r="R28" s="154">
        <v>71.337800046609104</v>
      </c>
      <c r="S28" s="127"/>
      <c r="T28" s="128">
        <v>9.6863637260757596</v>
      </c>
      <c r="U28" s="122">
        <v>20.197976950527998</v>
      </c>
      <c r="V28" s="122">
        <v>17.357736275268199</v>
      </c>
      <c r="W28" s="122">
        <v>23.676775288117199</v>
      </c>
      <c r="X28" s="122">
        <v>32.266048496019202</v>
      </c>
      <c r="Y28" s="129">
        <v>21.068663415313601</v>
      </c>
      <c r="Z28" s="122"/>
      <c r="AA28" s="130">
        <v>36.632974823909002</v>
      </c>
      <c r="AB28" s="131">
        <v>-3.3026759743309202</v>
      </c>
      <c r="AC28" s="132">
        <v>14.936279755381999</v>
      </c>
      <c r="AD28" s="122"/>
      <c r="AE28" s="133">
        <v>18.281151622171802</v>
      </c>
      <c r="AF28" s="82"/>
      <c r="AG28" s="149">
        <v>47.836494018488303</v>
      </c>
      <c r="AH28" s="144">
        <v>58.913148903389498</v>
      </c>
      <c r="AI28" s="144">
        <v>70.479503353271696</v>
      </c>
      <c r="AJ28" s="144">
        <v>72.6236754576762</v>
      </c>
      <c r="AK28" s="144">
        <v>70.653328348740203</v>
      </c>
      <c r="AL28" s="150">
        <v>64.101230016313195</v>
      </c>
      <c r="AM28" s="144"/>
      <c r="AN28" s="151">
        <v>96.021480877288298</v>
      </c>
      <c r="AO28" s="152">
        <v>103.537539423599</v>
      </c>
      <c r="AP28" s="153">
        <v>99.779510150443997</v>
      </c>
      <c r="AQ28" s="144"/>
      <c r="AR28" s="154">
        <v>74.295024340350594</v>
      </c>
      <c r="AS28" s="127"/>
      <c r="AT28" s="128">
        <v>3.7814339137088102</v>
      </c>
      <c r="AU28" s="122">
        <v>9.0143371520163207</v>
      </c>
      <c r="AV28" s="122">
        <v>14.295142983138801</v>
      </c>
      <c r="AW28" s="122">
        <v>16.238412660975602</v>
      </c>
      <c r="AX28" s="122">
        <v>18.4126884523893</v>
      </c>
      <c r="AY28" s="129">
        <v>12.8726182025413</v>
      </c>
      <c r="AZ28" s="122"/>
      <c r="BA28" s="130">
        <v>22.617475128934299</v>
      </c>
      <c r="BB28" s="131">
        <v>19.121586663233</v>
      </c>
      <c r="BC28" s="132">
        <v>20.778469338344699</v>
      </c>
      <c r="BD28" s="122"/>
      <c r="BE28" s="133">
        <v>15.756965177438699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49">
        <v>101.332483781278</v>
      </c>
      <c r="H29" s="144">
        <v>43.154163577386399</v>
      </c>
      <c r="I29" s="144">
        <v>67.326740037071303</v>
      </c>
      <c r="J29" s="144">
        <v>76.152161723818296</v>
      </c>
      <c r="K29" s="144">
        <v>95.867513901760802</v>
      </c>
      <c r="L29" s="150">
        <v>76.766612604263202</v>
      </c>
      <c r="M29" s="144"/>
      <c r="N29" s="151">
        <v>194.09561167747901</v>
      </c>
      <c r="O29" s="152">
        <v>194.686383225208</v>
      </c>
      <c r="P29" s="153">
        <v>194.390997451343</v>
      </c>
      <c r="Q29" s="144"/>
      <c r="R29" s="154">
        <v>110.373579703429</v>
      </c>
      <c r="S29" s="127"/>
      <c r="T29" s="128">
        <v>-8.1676501209942103</v>
      </c>
      <c r="U29" s="122">
        <v>7.5695239068759896</v>
      </c>
      <c r="V29" s="122">
        <v>14.600552090921999</v>
      </c>
      <c r="W29" s="122">
        <v>6.9352639255399602</v>
      </c>
      <c r="X29" s="122">
        <v>-5.7913579771592003</v>
      </c>
      <c r="Y29" s="129">
        <v>0.43101656892283402</v>
      </c>
      <c r="Z29" s="122"/>
      <c r="AA29" s="130">
        <v>18.475886507580299</v>
      </c>
      <c r="AB29" s="131">
        <v>13.5194320653333</v>
      </c>
      <c r="AC29" s="132">
        <v>15.9409493673796</v>
      </c>
      <c r="AD29" s="122"/>
      <c r="AE29" s="133">
        <v>7.6795343479017504</v>
      </c>
      <c r="AF29" s="82"/>
      <c r="AG29" s="149">
        <v>83.571296918442997</v>
      </c>
      <c r="AH29" s="144">
        <v>78.640579240036999</v>
      </c>
      <c r="AI29" s="144">
        <v>90.199589898053702</v>
      </c>
      <c r="AJ29" s="144">
        <v>98.680424003707103</v>
      </c>
      <c r="AK29" s="144">
        <v>112.11095053290001</v>
      </c>
      <c r="AL29" s="150">
        <v>92.640568118628295</v>
      </c>
      <c r="AM29" s="144"/>
      <c r="AN29" s="151">
        <v>162.32815801668201</v>
      </c>
      <c r="AO29" s="152">
        <v>167.73855363762701</v>
      </c>
      <c r="AP29" s="153">
        <v>165.033355827154</v>
      </c>
      <c r="AQ29" s="144"/>
      <c r="AR29" s="154">
        <v>113.324221749635</v>
      </c>
      <c r="AS29" s="127"/>
      <c r="AT29" s="128">
        <v>0.84846555669947998</v>
      </c>
      <c r="AU29" s="122">
        <v>5.7356590547100001</v>
      </c>
      <c r="AV29" s="122">
        <v>5.9711517742338396</v>
      </c>
      <c r="AW29" s="122">
        <v>7.1117514251240204</v>
      </c>
      <c r="AX29" s="122">
        <v>2.2985000027843401</v>
      </c>
      <c r="AY29" s="129">
        <v>4.30606185912489</v>
      </c>
      <c r="AZ29" s="122"/>
      <c r="BA29" s="130">
        <v>1.48991973648957</v>
      </c>
      <c r="BB29" s="131">
        <v>-3.0537157393203902</v>
      </c>
      <c r="BC29" s="132">
        <v>-0.87112203924554399</v>
      </c>
      <c r="BD29" s="122"/>
      <c r="BE29" s="133">
        <v>2.0876231473980398</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49">
        <v>57.978904272740799</v>
      </c>
      <c r="H30" s="144">
        <v>32.344956081584002</v>
      </c>
      <c r="I30" s="144">
        <v>52.483927348518598</v>
      </c>
      <c r="J30" s="144">
        <v>58.512925413130802</v>
      </c>
      <c r="K30" s="144">
        <v>66.541467917224907</v>
      </c>
      <c r="L30" s="150">
        <v>53.5724362066398</v>
      </c>
      <c r="M30" s="144"/>
      <c r="N30" s="151">
        <v>93.816887003126297</v>
      </c>
      <c r="O30" s="152">
        <v>96.623086199195996</v>
      </c>
      <c r="P30" s="153">
        <v>95.219986601161196</v>
      </c>
      <c r="Q30" s="144"/>
      <c r="R30" s="154">
        <v>65.471736319360204</v>
      </c>
      <c r="S30" s="127"/>
      <c r="T30" s="128">
        <v>-13.061568910917799</v>
      </c>
      <c r="U30" s="122">
        <v>-10.4169401962202</v>
      </c>
      <c r="V30" s="122">
        <v>-13.0846461503952</v>
      </c>
      <c r="W30" s="122">
        <v>-13.088795221319501</v>
      </c>
      <c r="X30" s="122">
        <v>-7.4022930895789099</v>
      </c>
      <c r="Y30" s="129">
        <v>-11.4114497883567</v>
      </c>
      <c r="Z30" s="122"/>
      <c r="AA30" s="130">
        <v>2.9386925468016001</v>
      </c>
      <c r="AB30" s="131">
        <v>9.1962803631916508</v>
      </c>
      <c r="AC30" s="132">
        <v>6.0212766240279798</v>
      </c>
      <c r="AD30" s="122"/>
      <c r="AE30" s="133">
        <v>-4.9147684280070498</v>
      </c>
      <c r="AF30" s="82"/>
      <c r="AG30" s="149">
        <v>45.671561709096302</v>
      </c>
      <c r="AH30" s="144">
        <v>52.0746132946255</v>
      </c>
      <c r="AI30" s="144">
        <v>62.764993672770501</v>
      </c>
      <c r="AJ30" s="144">
        <v>63.850096397201099</v>
      </c>
      <c r="AK30" s="144">
        <v>59.710563495608099</v>
      </c>
      <c r="AL30" s="150">
        <v>56.814365713860298</v>
      </c>
      <c r="AM30" s="144"/>
      <c r="AN30" s="151">
        <v>75.0487900104213</v>
      </c>
      <c r="AO30" s="152">
        <v>82.655733958612402</v>
      </c>
      <c r="AP30" s="153">
        <v>78.852261984516801</v>
      </c>
      <c r="AQ30" s="144"/>
      <c r="AR30" s="154">
        <v>63.110907505476497</v>
      </c>
      <c r="AS30" s="127"/>
      <c r="AT30" s="128">
        <v>-8.0939750223556803</v>
      </c>
      <c r="AU30" s="122">
        <v>-3.9509461543968998</v>
      </c>
      <c r="AV30" s="122">
        <v>-2.91035801270273</v>
      </c>
      <c r="AW30" s="122">
        <v>-3.80711506995029</v>
      </c>
      <c r="AX30" s="122">
        <v>-5.3435558776501697</v>
      </c>
      <c r="AY30" s="129">
        <v>-4.6788044874044097</v>
      </c>
      <c r="AZ30" s="122"/>
      <c r="BA30" s="130">
        <v>-6.72407308004209</v>
      </c>
      <c r="BB30" s="131">
        <v>-2.1675563707853298</v>
      </c>
      <c r="BC30" s="132">
        <v>-4.3901775491342603</v>
      </c>
      <c r="BD30" s="122"/>
      <c r="BE30" s="133">
        <v>-4.5759711843046</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49">
        <v>59.450065609622698</v>
      </c>
      <c r="H31" s="144">
        <v>31.968895571350401</v>
      </c>
      <c r="I31" s="144">
        <v>50.950417350100203</v>
      </c>
      <c r="J31" s="144">
        <v>57.477012939675497</v>
      </c>
      <c r="K31" s="144">
        <v>63.666506287588803</v>
      </c>
      <c r="L31" s="150">
        <v>52.702579551667498</v>
      </c>
      <c r="M31" s="144"/>
      <c r="N31" s="151">
        <v>92.114443229451396</v>
      </c>
      <c r="O31" s="152">
        <v>92.574191725897506</v>
      </c>
      <c r="P31" s="153">
        <v>92.344317477674494</v>
      </c>
      <c r="Q31" s="144"/>
      <c r="R31" s="154">
        <v>64.028790387669503</v>
      </c>
      <c r="S31" s="127"/>
      <c r="T31" s="128">
        <v>1.5119947081480301</v>
      </c>
      <c r="U31" s="122">
        <v>-2.4220746033134701</v>
      </c>
      <c r="V31" s="122">
        <v>10.5190302132029</v>
      </c>
      <c r="W31" s="122">
        <v>5.2165859573912297</v>
      </c>
      <c r="X31" s="122">
        <v>15.358533684082101</v>
      </c>
      <c r="Y31" s="129">
        <v>6.5794604987006098</v>
      </c>
      <c r="Z31" s="122"/>
      <c r="AA31" s="130">
        <v>1.07630288836796</v>
      </c>
      <c r="AB31" s="131">
        <v>-11.0530555090865</v>
      </c>
      <c r="AC31" s="132">
        <v>-5.3905233610924599</v>
      </c>
      <c r="AD31" s="122"/>
      <c r="AE31" s="133">
        <v>1.29831676336179</v>
      </c>
      <c r="AF31" s="82"/>
      <c r="AG31" s="149">
        <v>51.860988059429403</v>
      </c>
      <c r="AH31" s="144">
        <v>56.033871114756998</v>
      </c>
      <c r="AI31" s="144">
        <v>64.710446591323304</v>
      </c>
      <c r="AJ31" s="144">
        <v>68.733060973386799</v>
      </c>
      <c r="AK31" s="144">
        <v>73.451717553773193</v>
      </c>
      <c r="AL31" s="150">
        <v>62.958345364395299</v>
      </c>
      <c r="AM31" s="144"/>
      <c r="AN31" s="151">
        <v>101.847993528982</v>
      </c>
      <c r="AO31" s="152">
        <v>110.79616432737799</v>
      </c>
      <c r="AP31" s="153">
        <v>106.32207892818001</v>
      </c>
      <c r="AQ31" s="144"/>
      <c r="AR31" s="154">
        <v>75.348306163901896</v>
      </c>
      <c r="AS31" s="127"/>
      <c r="AT31" s="128">
        <v>6.1694894275001904</v>
      </c>
      <c r="AU31" s="122">
        <v>13.899351478811599</v>
      </c>
      <c r="AV31" s="122">
        <v>18.657310065913599</v>
      </c>
      <c r="AW31" s="122">
        <v>15.2220700601057</v>
      </c>
      <c r="AX31" s="122">
        <v>16.655237347625601</v>
      </c>
      <c r="AY31" s="129">
        <v>14.388044055716399</v>
      </c>
      <c r="AZ31" s="122"/>
      <c r="BA31" s="130">
        <v>10.916415740404201</v>
      </c>
      <c r="BB31" s="131">
        <v>7.4278459206060203</v>
      </c>
      <c r="BC31" s="132">
        <v>9.07092939709535</v>
      </c>
      <c r="BD31" s="122"/>
      <c r="BE31" s="133">
        <v>12.183676686452801</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49">
        <v>43.948125957120901</v>
      </c>
      <c r="H32" s="144">
        <v>27.447624425727401</v>
      </c>
      <c r="I32" s="144">
        <v>53.597547856048998</v>
      </c>
      <c r="J32" s="144">
        <v>58.793355666156202</v>
      </c>
      <c r="K32" s="144">
        <v>60.0022377488514</v>
      </c>
      <c r="L32" s="150">
        <v>48.757778330781001</v>
      </c>
      <c r="M32" s="144"/>
      <c r="N32" s="151">
        <v>164.46458652373599</v>
      </c>
      <c r="O32" s="152">
        <v>146.80378062787099</v>
      </c>
      <c r="P32" s="153">
        <v>155.63418357580301</v>
      </c>
      <c r="Q32" s="144"/>
      <c r="R32" s="154">
        <v>79.293894115073201</v>
      </c>
      <c r="S32" s="127"/>
      <c r="T32" s="128">
        <v>-9.1429987272608706</v>
      </c>
      <c r="U32" s="122">
        <v>-7.4674148864812997</v>
      </c>
      <c r="V32" s="122">
        <v>19.783724600372501</v>
      </c>
      <c r="W32" s="122">
        <v>0.83042492441412497</v>
      </c>
      <c r="X32" s="122">
        <v>-4.9122983833655001</v>
      </c>
      <c r="Y32" s="129">
        <v>-0.164145432947613</v>
      </c>
      <c r="Z32" s="122"/>
      <c r="AA32" s="130">
        <v>18.8004491883759</v>
      </c>
      <c r="AB32" s="131">
        <v>-9.3899877501428204</v>
      </c>
      <c r="AC32" s="132">
        <v>3.5990475576204002</v>
      </c>
      <c r="AD32" s="122"/>
      <c r="AE32" s="133">
        <v>1.91183156003084</v>
      </c>
      <c r="AF32" s="82"/>
      <c r="AG32" s="149">
        <v>45.083637538284798</v>
      </c>
      <c r="AH32" s="144">
        <v>56.664978943338397</v>
      </c>
      <c r="AI32" s="144">
        <v>72.3837820635528</v>
      </c>
      <c r="AJ32" s="144">
        <v>77.150166060489994</v>
      </c>
      <c r="AK32" s="144">
        <v>74.792653139356801</v>
      </c>
      <c r="AL32" s="150">
        <v>65.215043549004506</v>
      </c>
      <c r="AM32" s="144"/>
      <c r="AN32" s="151">
        <v>125.009974636294</v>
      </c>
      <c r="AO32" s="152">
        <v>125.695128254211</v>
      </c>
      <c r="AP32" s="153">
        <v>125.352551445252</v>
      </c>
      <c r="AQ32" s="144"/>
      <c r="AR32" s="154">
        <v>82.397188662218298</v>
      </c>
      <c r="AS32" s="127"/>
      <c r="AT32" s="128">
        <v>-15.6619063232786</v>
      </c>
      <c r="AU32" s="122">
        <v>-9.0804487695549092</v>
      </c>
      <c r="AV32" s="122">
        <v>5.49921397804692</v>
      </c>
      <c r="AW32" s="122">
        <v>14.1581139517849</v>
      </c>
      <c r="AX32" s="122">
        <v>7.9405615767739999</v>
      </c>
      <c r="AY32" s="129">
        <v>1.49780496688056</v>
      </c>
      <c r="AZ32" s="122"/>
      <c r="BA32" s="130">
        <v>24.0627651452923</v>
      </c>
      <c r="BB32" s="131">
        <v>25.119484876077198</v>
      </c>
      <c r="BC32" s="132">
        <v>24.590328317268799</v>
      </c>
      <c r="BD32" s="122"/>
      <c r="BE32" s="133">
        <v>10.3913485914607</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49">
        <v>50.571955658504301</v>
      </c>
      <c r="H33" s="144">
        <v>32.907468563864903</v>
      </c>
      <c r="I33" s="144">
        <v>57.1853805426869</v>
      </c>
      <c r="J33" s="144">
        <v>66.565545996029101</v>
      </c>
      <c r="K33" s="144">
        <v>86.320959629384504</v>
      </c>
      <c r="L33" s="150">
        <v>58.710262078093898</v>
      </c>
      <c r="M33" s="144"/>
      <c r="N33" s="151">
        <v>136.569917273328</v>
      </c>
      <c r="O33" s="152">
        <v>145.236465916611</v>
      </c>
      <c r="P33" s="153">
        <v>140.90319159497</v>
      </c>
      <c r="Q33" s="144"/>
      <c r="R33" s="154">
        <v>82.193956225772894</v>
      </c>
      <c r="S33" s="127"/>
      <c r="T33" s="128">
        <v>-6.1588537143911903</v>
      </c>
      <c r="U33" s="122">
        <v>8.1722457852600598</v>
      </c>
      <c r="V33" s="122">
        <v>9.8538207814131908</v>
      </c>
      <c r="W33" s="122">
        <v>10.227063247970399</v>
      </c>
      <c r="X33" s="122">
        <v>25.270661621556901</v>
      </c>
      <c r="Y33" s="129">
        <v>10.496665725112001</v>
      </c>
      <c r="Z33" s="122"/>
      <c r="AA33" s="130">
        <v>25.840429718662701</v>
      </c>
      <c r="AB33" s="131">
        <v>20.3923798231924</v>
      </c>
      <c r="AC33" s="132">
        <v>22.972458561428098</v>
      </c>
      <c r="AD33" s="122"/>
      <c r="AE33" s="133">
        <v>16.274396400913901</v>
      </c>
      <c r="AF33" s="82"/>
      <c r="AG33" s="149">
        <v>46.418729085963903</v>
      </c>
      <c r="AH33" s="144">
        <v>56.261970658534501</v>
      </c>
      <c r="AI33" s="144">
        <v>78.074399571416706</v>
      </c>
      <c r="AJ33" s="144">
        <v>84.571833841588997</v>
      </c>
      <c r="AK33" s="144">
        <v>83.178977993900901</v>
      </c>
      <c r="AL33" s="150">
        <v>69.701182230281006</v>
      </c>
      <c r="AM33" s="144"/>
      <c r="AN33" s="151">
        <v>107.04421026572</v>
      </c>
      <c r="AO33" s="152">
        <v>105.779907575507</v>
      </c>
      <c r="AP33" s="153">
        <v>106.41205892061301</v>
      </c>
      <c r="AQ33" s="144"/>
      <c r="AR33" s="154">
        <v>80.180738507202506</v>
      </c>
      <c r="AS33" s="127"/>
      <c r="AT33" s="128">
        <v>-3.5214025121021502</v>
      </c>
      <c r="AU33" s="122">
        <v>-5.31861982534736E-2</v>
      </c>
      <c r="AV33" s="122">
        <v>2.5734452984109502</v>
      </c>
      <c r="AW33" s="122">
        <v>3.9949021562961402</v>
      </c>
      <c r="AX33" s="122">
        <v>5.2226876313119996</v>
      </c>
      <c r="AY33" s="129">
        <v>2.2329333857899498</v>
      </c>
      <c r="AZ33" s="122"/>
      <c r="BA33" s="130">
        <v>6.0636461620283999</v>
      </c>
      <c r="BB33" s="131">
        <v>5.5499440267772497</v>
      </c>
      <c r="BC33" s="132">
        <v>5.80769743826857</v>
      </c>
      <c r="BD33" s="122"/>
      <c r="BE33" s="133">
        <v>3.5475142090810099</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49">
        <v>56.176592526993403</v>
      </c>
      <c r="H34" s="144">
        <v>37.168090534418702</v>
      </c>
      <c r="I34" s="144">
        <v>57.970688715555703</v>
      </c>
      <c r="J34" s="144">
        <v>67.519414148983202</v>
      </c>
      <c r="K34" s="144">
        <v>73.378238019006005</v>
      </c>
      <c r="L34" s="150">
        <v>58.442604788991403</v>
      </c>
      <c r="M34" s="144"/>
      <c r="N34" s="151">
        <v>100.155322388364</v>
      </c>
      <c r="O34" s="152">
        <v>102.274006267243</v>
      </c>
      <c r="P34" s="153">
        <v>101.214664327804</v>
      </c>
      <c r="Q34" s="144"/>
      <c r="R34" s="154">
        <v>70.663193228652204</v>
      </c>
      <c r="S34" s="127"/>
      <c r="T34" s="128">
        <v>-6.59391009738051</v>
      </c>
      <c r="U34" s="122">
        <v>4.4948714609724201</v>
      </c>
      <c r="V34" s="122">
        <v>3.2019078994408301</v>
      </c>
      <c r="W34" s="122">
        <v>5.6974772911296299</v>
      </c>
      <c r="X34" s="122">
        <v>8.4208147357599294</v>
      </c>
      <c r="Y34" s="129">
        <v>3.0942111991306298</v>
      </c>
      <c r="Z34" s="122"/>
      <c r="AA34" s="130">
        <v>10.2151051316979</v>
      </c>
      <c r="AB34" s="131">
        <v>3.6946176344466002</v>
      </c>
      <c r="AC34" s="132">
        <v>6.8214011663896201</v>
      </c>
      <c r="AD34" s="122"/>
      <c r="AE34" s="133">
        <v>4.5876443074911704</v>
      </c>
      <c r="AF34" s="82"/>
      <c r="AG34" s="149">
        <v>54.808663954171301</v>
      </c>
      <c r="AH34" s="144">
        <v>60.116162868889397</v>
      </c>
      <c r="AI34" s="144">
        <v>71.735329968250099</v>
      </c>
      <c r="AJ34" s="144">
        <v>74.512819775112504</v>
      </c>
      <c r="AK34" s="144">
        <v>72.701698317174603</v>
      </c>
      <c r="AL34" s="150">
        <v>66.774934976719607</v>
      </c>
      <c r="AM34" s="144"/>
      <c r="AN34" s="151">
        <v>92.798600275824398</v>
      </c>
      <c r="AO34" s="152">
        <v>99.479920657892407</v>
      </c>
      <c r="AP34" s="153">
        <v>96.139260466858403</v>
      </c>
      <c r="AQ34" s="144"/>
      <c r="AR34" s="154">
        <v>75.163977079956197</v>
      </c>
      <c r="AS34" s="127"/>
      <c r="AT34" s="128">
        <v>-3.5153800237347501</v>
      </c>
      <c r="AU34" s="122">
        <v>1.6719031352984599</v>
      </c>
      <c r="AV34" s="122">
        <v>2.34764929528896</v>
      </c>
      <c r="AW34" s="122">
        <v>3.9357950722552202</v>
      </c>
      <c r="AX34" s="122">
        <v>4.5329816628216202</v>
      </c>
      <c r="AY34" s="129">
        <v>2.0201935431361902</v>
      </c>
      <c r="AZ34" s="122"/>
      <c r="BA34" s="130">
        <v>3.3072848353036601</v>
      </c>
      <c r="BB34" s="131">
        <v>1.59581172834581</v>
      </c>
      <c r="BC34" s="132">
        <v>2.4146761094699198</v>
      </c>
      <c r="BD34" s="122"/>
      <c r="BE34" s="133">
        <v>2.16289330371227</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49">
        <v>93.834373259052896</v>
      </c>
      <c r="H35" s="144">
        <v>44.497279480037101</v>
      </c>
      <c r="I35" s="144">
        <v>62.345403899721397</v>
      </c>
      <c r="J35" s="144">
        <v>78.585886722376898</v>
      </c>
      <c r="K35" s="144">
        <v>79.7929155060352</v>
      </c>
      <c r="L35" s="150">
        <v>71.811171773444698</v>
      </c>
      <c r="M35" s="144"/>
      <c r="N35" s="151">
        <v>99.098319405756698</v>
      </c>
      <c r="O35" s="152">
        <v>106.45469823584</v>
      </c>
      <c r="P35" s="153">
        <v>102.776508820798</v>
      </c>
      <c r="Q35" s="144"/>
      <c r="R35" s="154">
        <v>80.658410929831504</v>
      </c>
      <c r="S35" s="127"/>
      <c r="T35" s="128">
        <v>5.9858308178296298</v>
      </c>
      <c r="U35" s="122">
        <v>-12.464384224962901</v>
      </c>
      <c r="V35" s="122">
        <v>-6.5945400943347003</v>
      </c>
      <c r="W35" s="122">
        <v>4.8653082262217104</v>
      </c>
      <c r="X35" s="122">
        <v>7.0354567140027298</v>
      </c>
      <c r="Y35" s="129">
        <v>0.97093452549257597</v>
      </c>
      <c r="Z35" s="122"/>
      <c r="AA35" s="130">
        <v>4.0351393474190802</v>
      </c>
      <c r="AB35" s="131">
        <v>-4.02728648126672</v>
      </c>
      <c r="AC35" s="132">
        <v>-0.30240201747256601</v>
      </c>
      <c r="AD35" s="122"/>
      <c r="AE35" s="133">
        <v>0.50361240884685399</v>
      </c>
      <c r="AF35" s="82"/>
      <c r="AG35" s="149">
        <v>71.294408077994404</v>
      </c>
      <c r="AH35" s="144">
        <v>72.7370148560817</v>
      </c>
      <c r="AI35" s="144">
        <v>78.648577065923803</v>
      </c>
      <c r="AJ35" s="144">
        <v>79.581662024141096</v>
      </c>
      <c r="AK35" s="144">
        <v>79.586980037140194</v>
      </c>
      <c r="AL35" s="150">
        <v>76.369728412256194</v>
      </c>
      <c r="AM35" s="144"/>
      <c r="AN35" s="151">
        <v>113.713955431754</v>
      </c>
      <c r="AO35" s="152">
        <v>126.606002785515</v>
      </c>
      <c r="AP35" s="153">
        <v>120.159979108635</v>
      </c>
      <c r="AQ35" s="144"/>
      <c r="AR35" s="154">
        <v>88.881228611221601</v>
      </c>
      <c r="AS35" s="127"/>
      <c r="AT35" s="128">
        <v>-0.81549668462271896</v>
      </c>
      <c r="AU35" s="122">
        <v>-0.32722523289426397</v>
      </c>
      <c r="AV35" s="122">
        <v>-3.4766742228890699</v>
      </c>
      <c r="AW35" s="122">
        <v>-2.36203707748825</v>
      </c>
      <c r="AX35" s="122">
        <v>9.2226669535855503</v>
      </c>
      <c r="AY35" s="129">
        <v>0.29870651257448499</v>
      </c>
      <c r="AZ35" s="122"/>
      <c r="BA35" s="130">
        <v>4.6844211016372599</v>
      </c>
      <c r="BB35" s="131">
        <v>0.88158686227086303</v>
      </c>
      <c r="BC35" s="132">
        <v>2.6459628520179299</v>
      </c>
      <c r="BD35" s="122"/>
      <c r="BE35" s="133">
        <v>1.19252395734603</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49">
        <v>111.42241164241101</v>
      </c>
      <c r="H36" s="144">
        <v>43.503631323631303</v>
      </c>
      <c r="I36" s="144">
        <v>63.510249480249399</v>
      </c>
      <c r="J36" s="144">
        <v>74.252979902979902</v>
      </c>
      <c r="K36" s="144">
        <v>78.289431739431706</v>
      </c>
      <c r="L36" s="150">
        <v>74.195740817740798</v>
      </c>
      <c r="M36" s="144"/>
      <c r="N36" s="151">
        <v>120.250159390159</v>
      </c>
      <c r="O36" s="152">
        <v>118.12746361746299</v>
      </c>
      <c r="P36" s="153">
        <v>119.188811503811</v>
      </c>
      <c r="Q36" s="144"/>
      <c r="R36" s="154">
        <v>87.050903870903795</v>
      </c>
      <c r="S36" s="127"/>
      <c r="T36" s="128">
        <v>-8.1816991394011893</v>
      </c>
      <c r="U36" s="122">
        <v>-5.7605838136196699</v>
      </c>
      <c r="V36" s="122">
        <v>-3.2590752717910401</v>
      </c>
      <c r="W36" s="122">
        <v>14.640871564236701</v>
      </c>
      <c r="X36" s="122">
        <v>1.18474979912473</v>
      </c>
      <c r="Y36" s="129">
        <v>-1.15314380491053</v>
      </c>
      <c r="Z36" s="122"/>
      <c r="AA36" s="130">
        <v>-2.9739230471026099</v>
      </c>
      <c r="AB36" s="131">
        <v>-10.600072439680501</v>
      </c>
      <c r="AC36" s="132">
        <v>-6.90906956378352</v>
      </c>
      <c r="AD36" s="122"/>
      <c r="AE36" s="133">
        <v>-3.4875966361658302</v>
      </c>
      <c r="AF36" s="82"/>
      <c r="AG36" s="149">
        <v>84.377612612612594</v>
      </c>
      <c r="AH36" s="144">
        <v>78.342700970200895</v>
      </c>
      <c r="AI36" s="144">
        <v>86.048918918918901</v>
      </c>
      <c r="AJ36" s="144">
        <v>89.125171517671504</v>
      </c>
      <c r="AK36" s="144">
        <v>86.512903672903605</v>
      </c>
      <c r="AL36" s="150">
        <v>84.881461538461494</v>
      </c>
      <c r="AM36" s="144"/>
      <c r="AN36" s="151">
        <v>131.06482328482301</v>
      </c>
      <c r="AO36" s="152">
        <v>144.451533264033</v>
      </c>
      <c r="AP36" s="153">
        <v>137.75817827442799</v>
      </c>
      <c r="AQ36" s="144"/>
      <c r="AR36" s="154">
        <v>99.989094891594803</v>
      </c>
      <c r="AS36" s="127"/>
      <c r="AT36" s="128">
        <v>-8.5834474645966203</v>
      </c>
      <c r="AU36" s="122">
        <v>-3.2361615785560298</v>
      </c>
      <c r="AV36" s="122">
        <v>-2.5485163035409202</v>
      </c>
      <c r="AW36" s="122">
        <v>2.08686402502265</v>
      </c>
      <c r="AX36" s="122">
        <v>-2.0860672038209902</v>
      </c>
      <c r="AY36" s="129">
        <v>-2.9308274592084702</v>
      </c>
      <c r="AZ36" s="122"/>
      <c r="BA36" s="130">
        <v>-3.1594903099537999</v>
      </c>
      <c r="BB36" s="131">
        <v>-1.90035055059275</v>
      </c>
      <c r="BC36" s="132">
        <v>-2.5033892030801801</v>
      </c>
      <c r="BD36" s="122"/>
      <c r="BE36" s="133">
        <v>-2.7630196980129802</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49">
        <v>112.666565572894</v>
      </c>
      <c r="H37" s="144">
        <v>43.174975149636502</v>
      </c>
      <c r="I37" s="144">
        <v>53.386110250106803</v>
      </c>
      <c r="J37" s="144">
        <v>59.663139429243202</v>
      </c>
      <c r="K37" s="144">
        <v>64.324755504489005</v>
      </c>
      <c r="L37" s="150">
        <v>66.643109181273999</v>
      </c>
      <c r="M37" s="144"/>
      <c r="N37" s="151">
        <v>94.028034416417199</v>
      </c>
      <c r="O37" s="152">
        <v>107.96192416631</v>
      </c>
      <c r="P37" s="153">
        <v>100.99497929136299</v>
      </c>
      <c r="Q37" s="144"/>
      <c r="R37" s="154">
        <v>76.457929212728203</v>
      </c>
      <c r="S37" s="127"/>
      <c r="T37" s="128">
        <v>-4.1259487976865703</v>
      </c>
      <c r="U37" s="122">
        <v>-3.3586193423326001</v>
      </c>
      <c r="V37" s="122">
        <v>-5.0648652854384002</v>
      </c>
      <c r="W37" s="122">
        <v>-2.76106011559677</v>
      </c>
      <c r="X37" s="122">
        <v>-1.32359928816368</v>
      </c>
      <c r="Y37" s="129">
        <v>-3.4073186563029298</v>
      </c>
      <c r="Z37" s="122"/>
      <c r="AA37" s="130">
        <v>-6.1154737138795703</v>
      </c>
      <c r="AB37" s="131">
        <v>-3.13864470294972</v>
      </c>
      <c r="AC37" s="132">
        <v>-4.5475267448216297</v>
      </c>
      <c r="AD37" s="122"/>
      <c r="AE37" s="133">
        <v>-3.84082640307907</v>
      </c>
      <c r="AF37" s="82"/>
      <c r="AG37" s="149">
        <v>85.968295302730695</v>
      </c>
      <c r="AH37" s="144">
        <v>74.781237775224398</v>
      </c>
      <c r="AI37" s="144">
        <v>79.850681380932002</v>
      </c>
      <c r="AJ37" s="144">
        <v>79.1906311457887</v>
      </c>
      <c r="AK37" s="144">
        <v>80.367835212697699</v>
      </c>
      <c r="AL37" s="150">
        <v>80.031799614689803</v>
      </c>
      <c r="AM37" s="144"/>
      <c r="AN37" s="151">
        <v>127.136023340637</v>
      </c>
      <c r="AO37" s="152">
        <v>147.02941100630599</v>
      </c>
      <c r="AP37" s="153">
        <v>137.082717173471</v>
      </c>
      <c r="AQ37" s="144"/>
      <c r="AR37" s="154">
        <v>96.331937330610302</v>
      </c>
      <c r="AS37" s="127"/>
      <c r="AT37" s="128">
        <v>-2.5845215901315002</v>
      </c>
      <c r="AU37" s="122">
        <v>2.00294932679417</v>
      </c>
      <c r="AV37" s="122">
        <v>1.4604336149369399</v>
      </c>
      <c r="AW37" s="122">
        <v>-0.78765874866477104</v>
      </c>
      <c r="AX37" s="122">
        <v>-2.2804885190976298</v>
      </c>
      <c r="AY37" s="129">
        <v>-0.538607110065773</v>
      </c>
      <c r="AZ37" s="122"/>
      <c r="BA37" s="130">
        <v>0.110795515558576</v>
      </c>
      <c r="BB37" s="131">
        <v>0.98948986146416595</v>
      </c>
      <c r="BC37" s="132">
        <v>0.58011143238255602</v>
      </c>
      <c r="BD37" s="122"/>
      <c r="BE37" s="133">
        <v>-8.6905727187691795E-2</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49">
        <v>63.2528170194091</v>
      </c>
      <c r="H38" s="144">
        <v>44.591428457441502</v>
      </c>
      <c r="I38" s="144">
        <v>74.803551096128103</v>
      </c>
      <c r="J38" s="144">
        <v>84.776202948275497</v>
      </c>
      <c r="K38" s="144">
        <v>80.071847758871698</v>
      </c>
      <c r="L38" s="150">
        <v>69.4991694560252</v>
      </c>
      <c r="M38" s="144"/>
      <c r="N38" s="151">
        <v>84.780450020945096</v>
      </c>
      <c r="O38" s="152">
        <v>97.995149707765606</v>
      </c>
      <c r="P38" s="153">
        <v>91.387799864355301</v>
      </c>
      <c r="Q38" s="144"/>
      <c r="R38" s="154">
        <v>75.753063858405199</v>
      </c>
      <c r="S38" s="127"/>
      <c r="T38" s="128">
        <v>0.783776801287702</v>
      </c>
      <c r="U38" s="122">
        <v>1.1622534899205199</v>
      </c>
      <c r="V38" s="122">
        <v>3.67601148590931</v>
      </c>
      <c r="W38" s="122">
        <v>2.2128558638067499</v>
      </c>
      <c r="X38" s="122">
        <v>3.5383553898131401</v>
      </c>
      <c r="Y38" s="129">
        <v>2.4253037823554502</v>
      </c>
      <c r="Z38" s="122"/>
      <c r="AA38" s="130">
        <v>12.0060174770614</v>
      </c>
      <c r="AB38" s="131">
        <v>18.208153681023401</v>
      </c>
      <c r="AC38" s="132">
        <v>15.2480227103384</v>
      </c>
      <c r="AD38" s="122"/>
      <c r="AE38" s="133">
        <v>6.5099729671987996</v>
      </c>
      <c r="AF38" s="82"/>
      <c r="AG38" s="149">
        <v>63.385145817956897</v>
      </c>
      <c r="AH38" s="144">
        <v>75.601886557219999</v>
      </c>
      <c r="AI38" s="144">
        <v>90.290029223434601</v>
      </c>
      <c r="AJ38" s="144">
        <v>89.598500229398894</v>
      </c>
      <c r="AK38" s="144">
        <v>79.020531208234402</v>
      </c>
      <c r="AL38" s="150">
        <v>79.579218607249004</v>
      </c>
      <c r="AM38" s="144"/>
      <c r="AN38" s="151">
        <v>83.451068101573796</v>
      </c>
      <c r="AO38" s="152">
        <v>91.7996596916079</v>
      </c>
      <c r="AP38" s="153">
        <v>87.625363896590898</v>
      </c>
      <c r="AQ38" s="144"/>
      <c r="AR38" s="154">
        <v>81.878117261346702</v>
      </c>
      <c r="AS38" s="127"/>
      <c r="AT38" s="128">
        <v>2.6596860980770902</v>
      </c>
      <c r="AU38" s="122">
        <v>7.4455776166252399</v>
      </c>
      <c r="AV38" s="122">
        <v>8.0924822929610905</v>
      </c>
      <c r="AW38" s="122">
        <v>6.5772863619153297</v>
      </c>
      <c r="AX38" s="122">
        <v>4.9228110636732296</v>
      </c>
      <c r="AY38" s="129">
        <v>6.1005112377163497</v>
      </c>
      <c r="AZ38" s="122"/>
      <c r="BA38" s="130">
        <v>5.77243442954485</v>
      </c>
      <c r="BB38" s="131">
        <v>7.8282726576997099</v>
      </c>
      <c r="BC38" s="132">
        <v>6.8394460717244403</v>
      </c>
      <c r="BD38" s="122"/>
      <c r="BE38" s="133">
        <v>6.3267174202534102</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5">
        <v>61.498437867680302</v>
      </c>
      <c r="H39" s="156">
        <v>31.3272097022354</v>
      </c>
      <c r="I39" s="156">
        <v>48.441780251606403</v>
      </c>
      <c r="J39" s="156">
        <v>54.406195130781001</v>
      </c>
      <c r="K39" s="156">
        <v>59.807234138836002</v>
      </c>
      <c r="L39" s="157">
        <v>51.096171418227797</v>
      </c>
      <c r="M39" s="144"/>
      <c r="N39" s="158">
        <v>87.165081907864902</v>
      </c>
      <c r="O39" s="159">
        <v>88.040929495881898</v>
      </c>
      <c r="P39" s="160">
        <v>87.6030057018734</v>
      </c>
      <c r="Q39" s="144"/>
      <c r="R39" s="161">
        <v>61.526695499269401</v>
      </c>
      <c r="S39" s="127"/>
      <c r="T39" s="134">
        <v>6.7822711552457497E-3</v>
      </c>
      <c r="U39" s="135">
        <v>-6.1279447368209201</v>
      </c>
      <c r="V39" s="135">
        <v>7.2686114301385301</v>
      </c>
      <c r="W39" s="135">
        <v>5.0644210203446898</v>
      </c>
      <c r="X39" s="135">
        <v>6.9379525260711699</v>
      </c>
      <c r="Y39" s="136">
        <v>3.12603387376635</v>
      </c>
      <c r="Z39" s="122"/>
      <c r="AA39" s="137">
        <v>-1.45630609533195</v>
      </c>
      <c r="AB39" s="138">
        <v>-10.1982622980578</v>
      </c>
      <c r="AC39" s="139">
        <v>-6.0519591023887402</v>
      </c>
      <c r="AD39" s="122"/>
      <c r="AE39" s="140">
        <v>-0.81572617373251499</v>
      </c>
      <c r="AF39" s="82"/>
      <c r="AG39" s="155">
        <v>50.212860828241602</v>
      </c>
      <c r="AH39" s="156">
        <v>50.142774157049097</v>
      </c>
      <c r="AI39" s="156">
        <v>57.788163694786299</v>
      </c>
      <c r="AJ39" s="156">
        <v>61.593135635409098</v>
      </c>
      <c r="AK39" s="156">
        <v>64.268643872194005</v>
      </c>
      <c r="AL39" s="157">
        <v>56.801235540107498</v>
      </c>
      <c r="AM39" s="144"/>
      <c r="AN39" s="158">
        <v>92.096830874366404</v>
      </c>
      <c r="AO39" s="159">
        <v>99.143001900796506</v>
      </c>
      <c r="AP39" s="160">
        <v>95.619916387581398</v>
      </c>
      <c r="AQ39" s="144"/>
      <c r="AR39" s="161">
        <v>67.892430626495099</v>
      </c>
      <c r="AS39" s="127"/>
      <c r="AT39" s="134">
        <v>1.48517350277964</v>
      </c>
      <c r="AU39" s="135">
        <v>5.8374791933618004</v>
      </c>
      <c r="AV39" s="135">
        <v>8.38012098855571</v>
      </c>
      <c r="AW39" s="135">
        <v>9.2779967782805493</v>
      </c>
      <c r="AX39" s="135">
        <v>7.9133774094794997</v>
      </c>
      <c r="AY39" s="136">
        <v>6.7313039959118601</v>
      </c>
      <c r="AZ39" s="122"/>
      <c r="BA39" s="137">
        <v>5.6714248040738502</v>
      </c>
      <c r="BB39" s="138">
        <v>1.8663229804809101</v>
      </c>
      <c r="BC39" s="139">
        <v>3.6639635481755501</v>
      </c>
      <c r="BD39" s="122"/>
      <c r="BE39" s="140">
        <v>5.4756548535227001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1">
        <v>44.618187969924797</v>
      </c>
      <c r="H40" s="142">
        <v>35.508157894736797</v>
      </c>
      <c r="I40" s="142">
        <v>59.911794486215499</v>
      </c>
      <c r="J40" s="142">
        <v>91.363010025062593</v>
      </c>
      <c r="K40" s="142">
        <v>112.791333333333</v>
      </c>
      <c r="L40" s="143">
        <v>68.838496741854598</v>
      </c>
      <c r="M40" s="144"/>
      <c r="N40" s="145">
        <v>129.63868922305701</v>
      </c>
      <c r="O40" s="146">
        <v>129.69349624060101</v>
      </c>
      <c r="P40" s="147">
        <v>129.666092731829</v>
      </c>
      <c r="Q40" s="144"/>
      <c r="R40" s="148">
        <v>86.217809881847401</v>
      </c>
      <c r="S40" s="127"/>
      <c r="T40" s="119">
        <v>7.0275268583969002</v>
      </c>
      <c r="U40" s="120">
        <v>6.8690258517686997</v>
      </c>
      <c r="V40" s="120">
        <v>8.5075906907039602</v>
      </c>
      <c r="W40" s="120">
        <v>17.907979106513999</v>
      </c>
      <c r="X40" s="120">
        <v>16.185007122323199</v>
      </c>
      <c r="Y40" s="121">
        <v>12.963125797441799</v>
      </c>
      <c r="Z40" s="122"/>
      <c r="AA40" s="123">
        <v>21.523938865320499</v>
      </c>
      <c r="AB40" s="124">
        <v>21.293478989783701</v>
      </c>
      <c r="AC40" s="125">
        <v>21.408575209374799</v>
      </c>
      <c r="AD40" s="122"/>
      <c r="AE40" s="126">
        <v>16.443699136285101</v>
      </c>
      <c r="AF40" s="78"/>
      <c r="AG40" s="141">
        <v>45.093337092731801</v>
      </c>
      <c r="AH40" s="142">
        <v>54.855833333333301</v>
      </c>
      <c r="AI40" s="142">
        <v>65.056808897243101</v>
      </c>
      <c r="AJ40" s="142">
        <v>75.064359649122807</v>
      </c>
      <c r="AK40" s="142">
        <v>80.186588345864607</v>
      </c>
      <c r="AL40" s="143">
        <v>64.051385463659102</v>
      </c>
      <c r="AM40" s="144"/>
      <c r="AN40" s="145">
        <v>92.807137218045099</v>
      </c>
      <c r="AO40" s="146">
        <v>98.410045112781901</v>
      </c>
      <c r="AP40" s="147">
        <v>95.6085911654135</v>
      </c>
      <c r="AQ40" s="144"/>
      <c r="AR40" s="148">
        <v>73.067729949874604</v>
      </c>
      <c r="AS40" s="127"/>
      <c r="AT40" s="119">
        <v>6.6812157605743199</v>
      </c>
      <c r="AU40" s="120">
        <v>10.1739554793572</v>
      </c>
      <c r="AV40" s="120">
        <v>11.2293342061364</v>
      </c>
      <c r="AW40" s="120">
        <v>14.900256132563699</v>
      </c>
      <c r="AX40" s="120">
        <v>9.6789595776449104</v>
      </c>
      <c r="AY40" s="121">
        <v>10.8199065598773</v>
      </c>
      <c r="AZ40" s="122"/>
      <c r="BA40" s="123">
        <v>8.82044956070669</v>
      </c>
      <c r="BB40" s="124">
        <v>11.073604528972</v>
      </c>
      <c r="BC40" s="125">
        <v>9.9685001221487308</v>
      </c>
      <c r="BD40" s="122"/>
      <c r="BE40" s="126">
        <v>10.5000653480711</v>
      </c>
      <c r="BF40" s="79"/>
    </row>
    <row r="41" spans="1:70" x14ac:dyDescent="0.25">
      <c r="A41" s="20" t="s">
        <v>84</v>
      </c>
      <c r="B41" s="3" t="str">
        <f t="shared" si="0"/>
        <v>Southwest Virginia - Blue Ridge Highlands</v>
      </c>
      <c r="C41" s="10"/>
      <c r="D41" s="24" t="s">
        <v>16</v>
      </c>
      <c r="E41" s="27" t="s">
        <v>17</v>
      </c>
      <c r="F41" s="3"/>
      <c r="G41" s="149">
        <v>52.446715692543798</v>
      </c>
      <c r="H41" s="144">
        <v>28.292701112674202</v>
      </c>
      <c r="I41" s="144">
        <v>51.293932727970301</v>
      </c>
      <c r="J41" s="144">
        <v>58.964425118301499</v>
      </c>
      <c r="K41" s="144">
        <v>67.171363345696307</v>
      </c>
      <c r="L41" s="150">
        <v>51.633827599437197</v>
      </c>
      <c r="M41" s="144"/>
      <c r="N41" s="151">
        <v>149.28410922112801</v>
      </c>
      <c r="O41" s="152">
        <v>137.03923263844399</v>
      </c>
      <c r="P41" s="153">
        <v>143.161670929786</v>
      </c>
      <c r="Q41" s="144"/>
      <c r="R41" s="154">
        <v>77.784639979537005</v>
      </c>
      <c r="S41" s="127"/>
      <c r="T41" s="128">
        <v>-16.7490030150161</v>
      </c>
      <c r="U41" s="122">
        <v>-17.161847727710398</v>
      </c>
      <c r="V41" s="122">
        <v>4.7590024945182297</v>
      </c>
      <c r="W41" s="122">
        <v>5.2037791150934103</v>
      </c>
      <c r="X41" s="122">
        <v>-3.1904338880913499</v>
      </c>
      <c r="Y41" s="129">
        <v>-4.9272750192065899</v>
      </c>
      <c r="Z41" s="122"/>
      <c r="AA41" s="130">
        <v>14.565116807813601</v>
      </c>
      <c r="AB41" s="131">
        <v>-4.4800378696455301</v>
      </c>
      <c r="AC41" s="132">
        <v>4.5847419071152196</v>
      </c>
      <c r="AD41" s="122"/>
      <c r="AE41" s="133">
        <v>-0.15188295846791799</v>
      </c>
      <c r="AF41" s="78"/>
      <c r="AG41" s="149">
        <v>48.113231231615202</v>
      </c>
      <c r="AH41" s="144">
        <v>54.468358805473798</v>
      </c>
      <c r="AI41" s="144">
        <v>66.692568103338004</v>
      </c>
      <c r="AJ41" s="144">
        <v>71.6278184550454</v>
      </c>
      <c r="AK41" s="144">
        <v>72.822128469113593</v>
      </c>
      <c r="AL41" s="150">
        <v>62.7448210129172</v>
      </c>
      <c r="AM41" s="144"/>
      <c r="AN41" s="151">
        <v>115.835171377413</v>
      </c>
      <c r="AO41" s="152">
        <v>116.79612322547599</v>
      </c>
      <c r="AP41" s="153">
        <v>116.315647301445</v>
      </c>
      <c r="AQ41" s="144"/>
      <c r="AR41" s="154">
        <v>78.050771381068003</v>
      </c>
      <c r="AS41" s="127"/>
      <c r="AT41" s="128">
        <v>-13.481608515498699</v>
      </c>
      <c r="AU41" s="122">
        <v>-7.9485254070537099</v>
      </c>
      <c r="AV41" s="122">
        <v>2.8855235473716201</v>
      </c>
      <c r="AW41" s="122">
        <v>11.7777312408105</v>
      </c>
      <c r="AX41" s="122">
        <v>4.34858039328416</v>
      </c>
      <c r="AY41" s="129">
        <v>8.4362271397854793E-2</v>
      </c>
      <c r="AZ41" s="122"/>
      <c r="BA41" s="130">
        <v>13.4783045850434</v>
      </c>
      <c r="BB41" s="131">
        <v>14.477070155525</v>
      </c>
      <c r="BC41" s="132">
        <v>13.977562215321299</v>
      </c>
      <c r="BD41" s="122"/>
      <c r="BE41" s="133">
        <v>5.5792936097632202</v>
      </c>
      <c r="BF41" s="79"/>
    </row>
    <row r="42" spans="1:70" x14ac:dyDescent="0.25">
      <c r="A42" s="21" t="s">
        <v>85</v>
      </c>
      <c r="B42" s="3" t="str">
        <f t="shared" si="0"/>
        <v>Southwest Virginia - Heart of Appalachia</v>
      </c>
      <c r="C42" s="3"/>
      <c r="D42" s="24" t="s">
        <v>16</v>
      </c>
      <c r="E42" s="27" t="s">
        <v>17</v>
      </c>
      <c r="F42" s="3"/>
      <c r="G42" s="149">
        <v>44.557498233215497</v>
      </c>
      <c r="H42" s="144">
        <v>27.622565371024699</v>
      </c>
      <c r="I42" s="144">
        <v>50.718120141342702</v>
      </c>
      <c r="J42" s="144">
        <v>58.5243462897526</v>
      </c>
      <c r="K42" s="144">
        <v>57.758339222614801</v>
      </c>
      <c r="L42" s="150">
        <v>47.836173851590097</v>
      </c>
      <c r="M42" s="144"/>
      <c r="N42" s="151">
        <v>67.592162544169597</v>
      </c>
      <c r="O42" s="152">
        <v>62.7538374558303</v>
      </c>
      <c r="P42" s="153">
        <v>65.173000000000002</v>
      </c>
      <c r="Q42" s="144"/>
      <c r="R42" s="154">
        <v>52.789552751135702</v>
      </c>
      <c r="S42" s="127"/>
      <c r="T42" s="128">
        <v>-10.5240518677537</v>
      </c>
      <c r="U42" s="122">
        <v>-24.903881753470401</v>
      </c>
      <c r="V42" s="122">
        <v>-7.8412359518385797</v>
      </c>
      <c r="W42" s="122">
        <v>2.31877980469323</v>
      </c>
      <c r="X42" s="122">
        <v>-5.72125193813606</v>
      </c>
      <c r="Y42" s="129">
        <v>-8.0342702649178506</v>
      </c>
      <c r="Z42" s="122"/>
      <c r="AA42" s="130">
        <v>-3.36102239391633</v>
      </c>
      <c r="AB42" s="131">
        <v>-13.824193423006699</v>
      </c>
      <c r="AC42" s="132">
        <v>-8.6980633689519191</v>
      </c>
      <c r="AD42" s="122"/>
      <c r="AE42" s="133">
        <v>-8.2695140327609806</v>
      </c>
      <c r="AF42" s="78"/>
      <c r="AG42" s="149">
        <v>37.628579505300301</v>
      </c>
      <c r="AH42" s="144">
        <v>44.604994699646603</v>
      </c>
      <c r="AI42" s="144">
        <v>52.623913427561803</v>
      </c>
      <c r="AJ42" s="144">
        <v>54.623641342756102</v>
      </c>
      <c r="AK42" s="144">
        <v>51.709607773851502</v>
      </c>
      <c r="AL42" s="150">
        <v>48.238147349823301</v>
      </c>
      <c r="AM42" s="144"/>
      <c r="AN42" s="151">
        <v>61.555227915194301</v>
      </c>
      <c r="AO42" s="152">
        <v>64.716443462897502</v>
      </c>
      <c r="AP42" s="153">
        <v>63.135835689045898</v>
      </c>
      <c r="AQ42" s="144"/>
      <c r="AR42" s="154">
        <v>52.4946297324583</v>
      </c>
      <c r="AS42" s="127"/>
      <c r="AT42" s="128">
        <v>-14.909306422049699</v>
      </c>
      <c r="AU42" s="122">
        <v>-12.0021544921293</v>
      </c>
      <c r="AV42" s="122">
        <v>-8.5299398407043103</v>
      </c>
      <c r="AW42" s="122">
        <v>-7.5552635494399096</v>
      </c>
      <c r="AX42" s="122">
        <v>-8.8700594525285794</v>
      </c>
      <c r="AY42" s="129">
        <v>-10.0948291279621</v>
      </c>
      <c r="AZ42" s="122"/>
      <c r="BA42" s="130">
        <v>-8.4408306814703007</v>
      </c>
      <c r="BB42" s="131">
        <v>-5.3426803892253796</v>
      </c>
      <c r="BC42" s="132">
        <v>-6.8787414832434397</v>
      </c>
      <c r="BD42" s="122"/>
      <c r="BE42" s="133">
        <v>-9.0150331833487698</v>
      </c>
      <c r="BF42" s="79"/>
    </row>
    <row r="43" spans="1:70" x14ac:dyDescent="0.25">
      <c r="A43" s="22" t="s">
        <v>86</v>
      </c>
      <c r="B43" s="3" t="str">
        <f t="shared" si="0"/>
        <v>Virginia Mountains</v>
      </c>
      <c r="C43" s="3"/>
      <c r="D43" s="25" t="s">
        <v>16</v>
      </c>
      <c r="E43" s="28" t="s">
        <v>17</v>
      </c>
      <c r="F43" s="3"/>
      <c r="G43" s="155">
        <v>69.065609863496206</v>
      </c>
      <c r="H43" s="156">
        <v>36.371341552913499</v>
      </c>
      <c r="I43" s="156">
        <v>57.191767209745997</v>
      </c>
      <c r="J43" s="156">
        <v>65.438401585204701</v>
      </c>
      <c r="K43" s="156">
        <v>72.669540584177298</v>
      </c>
      <c r="L43" s="157">
        <v>60.147332159107499</v>
      </c>
      <c r="M43" s="144"/>
      <c r="N43" s="158">
        <v>116.404758549831</v>
      </c>
      <c r="O43" s="159">
        <v>103.44808454425301</v>
      </c>
      <c r="P43" s="160">
        <v>109.926421547042</v>
      </c>
      <c r="Q43" s="144"/>
      <c r="R43" s="161">
        <v>74.369929127088895</v>
      </c>
      <c r="S43" s="127"/>
      <c r="T43" s="134">
        <v>12.4209298139737</v>
      </c>
      <c r="U43" s="135">
        <v>21.619592994591301</v>
      </c>
      <c r="V43" s="135">
        <v>20.5844343276442</v>
      </c>
      <c r="W43" s="135">
        <v>17.265532491388502</v>
      </c>
      <c r="X43" s="135">
        <v>30.474589952376</v>
      </c>
      <c r="Y43" s="136">
        <v>20.165175206393901</v>
      </c>
      <c r="Z43" s="122"/>
      <c r="AA43" s="137">
        <v>27.879906552927402</v>
      </c>
      <c r="AB43" s="138">
        <v>-1.2096642605104</v>
      </c>
      <c r="AC43" s="139">
        <v>12.318006980034101</v>
      </c>
      <c r="AD43" s="122"/>
      <c r="AE43" s="140">
        <v>16.721277175692801</v>
      </c>
      <c r="AF43" s="78"/>
      <c r="AG43" s="155">
        <v>56.194333993835301</v>
      </c>
      <c r="AH43" s="156">
        <v>61.814931381183001</v>
      </c>
      <c r="AI43" s="156">
        <v>70.466543006017901</v>
      </c>
      <c r="AJ43" s="156">
        <v>72.460920666373099</v>
      </c>
      <c r="AK43" s="156">
        <v>72.705510788199007</v>
      </c>
      <c r="AL43" s="157">
        <v>66.728447967121596</v>
      </c>
      <c r="AM43" s="144"/>
      <c r="AN43" s="158">
        <v>101.33707250843899</v>
      </c>
      <c r="AO43" s="159">
        <v>111.91362101864</v>
      </c>
      <c r="AP43" s="160">
        <v>106.62534676353999</v>
      </c>
      <c r="AQ43" s="144"/>
      <c r="AR43" s="161">
        <v>78.127561908955499</v>
      </c>
      <c r="AS43" s="127"/>
      <c r="AT43" s="134">
        <v>9.4579708669585401</v>
      </c>
      <c r="AU43" s="135">
        <v>12.8352362652699</v>
      </c>
      <c r="AV43" s="135">
        <v>13.7206492619272</v>
      </c>
      <c r="AW43" s="135">
        <v>14.238462278178799</v>
      </c>
      <c r="AX43" s="135">
        <v>15.692659233702001</v>
      </c>
      <c r="AY43" s="136">
        <v>13.345009007145199</v>
      </c>
      <c r="AZ43" s="122"/>
      <c r="BA43" s="137">
        <v>15.4788738943647</v>
      </c>
      <c r="BB43" s="138">
        <v>17.421091401962698</v>
      </c>
      <c r="BC43" s="139">
        <v>16.4900647512783</v>
      </c>
      <c r="BD43" s="122"/>
      <c r="BE43" s="140">
        <v>14.550950669120301</v>
      </c>
      <c r="BF43" s="79"/>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1" sqref="F2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5" t="str">
        <f>HYPERLINK("http://www.str.com/data-insights/resources/glossary", "For all STR definitions, please visit www.str.com/data-insights/resources/glossary")</f>
        <v>For all STR definitions, please visit www.str.com/data-insights/resources/glossary</v>
      </c>
      <c r="B5" s="205"/>
      <c r="C5" s="205"/>
      <c r="D5" s="205"/>
      <c r="E5" s="205"/>
      <c r="F5" s="205"/>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5" t="str">
        <f>HYPERLINK("http://www.str.com/data-insights/resources/FAQ", "For all STR FAQs, please click here or visit http://www.str.com/data-insights/resources/FAQ")</f>
        <v>For all STR FAQs, please click here or visit http://www.str.com/data-insights/resources/FAQ</v>
      </c>
      <c r="B9" s="205"/>
      <c r="C9" s="205"/>
      <c r="D9" s="205"/>
      <c r="E9" s="205"/>
      <c r="F9" s="205"/>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5" t="str">
        <f>HYPERLINK("http://www.str.com/contact", "For additional support, please contact your regional office")</f>
        <v>For additional support, please contact your regional office</v>
      </c>
      <c r="B12" s="205"/>
      <c r="C12" s="205"/>
      <c r="D12" s="205"/>
      <c r="E12" s="205"/>
      <c r="F12" s="205"/>
      <c r="G12" s="205"/>
      <c r="H12" s="205"/>
      <c r="I12" s="205"/>
      <c r="J12" s="205"/>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4" t="str">
        <f>HYPERLINK("http://www.hotelnewsnow.com/", "For the latest in industry news, visit HotelNewsNow.com.")</f>
        <v>For the latest in industry news, visit HotelNewsNow.com.</v>
      </c>
      <c r="B14" s="204"/>
      <c r="C14" s="204"/>
      <c r="D14" s="204"/>
      <c r="E14" s="204"/>
      <c r="F14" s="204"/>
      <c r="G14" s="204"/>
      <c r="H14" s="204"/>
      <c r="I14" s="204"/>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4" t="str">
        <f>HYPERLINK("http://www.hoteldataconference.com/", "To learn more about the Hotel Data Conference, visit HotelDataConference.com.")</f>
        <v>To learn more about the Hotel Data Conference, visit HotelDataConference.com.</v>
      </c>
      <c r="B15" s="204"/>
      <c r="C15" s="204"/>
      <c r="D15" s="204"/>
      <c r="E15" s="204"/>
      <c r="F15" s="204"/>
      <c r="G15" s="204"/>
      <c r="H15" s="204"/>
      <c r="I15" s="204"/>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7E5E7CB-29AE-4D6C-AAFB-21DE94C836ED}"/>
</file>

<file path=customXml/itemProps2.xml><?xml version="1.0" encoding="utf-8"?>
<ds:datastoreItem xmlns:ds="http://schemas.openxmlformats.org/officeDocument/2006/customXml" ds:itemID="{98D8A9D0-7729-4B7D-ACB3-71C194B14ACF}"/>
</file>

<file path=customXml/itemProps3.xml><?xml version="1.0" encoding="utf-8"?>
<ds:datastoreItem xmlns:ds="http://schemas.openxmlformats.org/officeDocument/2006/customXml" ds:itemID="{3E954ED4-445A-4E34-9A80-2C1B8BFCD1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2023-09-14T17:31:35Z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