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checkCompatibility="1"/>
  <xr:revisionPtr revIDLastSave="0" documentId="13_ncr:1_{BA526032-1B63-4492-A9AA-E3D2CBC1B21F}" xr6:coauthVersionLast="47" xr6:coauthVersionMax="47" xr10:uidLastSave="{00000000-0000-0000-0000-000000000000}"/>
  <workbookProtection workbookAlgorithmName="SHA-512" workbookHashValue="gvg11vENbkW+fzcDBmMjfSFaXi2mZChUDj5UBBZZOeDyxPmgfIIvDoUEbvl+jod7vqvTbxGXS258pIabImQULA==" workbookSaltValue="QiP3ZhPBFZcHaE2BXmDyx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<sst xmlns="http://schemas.openxmlformats.org/spreadsheetml/2006/main" count="771" uniqueCount="129">
  <si>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</si>
  <si>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</si>
  <si>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</si>
  <si>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</si>
  <si>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</si>
  <si>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</si>
  <si>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</si>
  <si>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</si>
  <si>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</si>
  <si>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</si>
  <si>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</si>
  <si>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</si>
  <si>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</si>
  <si>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</si>
  <si>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</si>
  <si>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</si>
  <si>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</si>
  <si>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</si>
  <si>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</si>
  <si>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</si>
  <si>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</si>
  <si>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</si>
  <si>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</si>
  <si>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</si>
  <si>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</si>
  <si>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</si>
  <si>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</si>
  <si>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</si>
  <si>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</si>
  <si>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</si>
  <si>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</si>
  <si>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</si>
  <si>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</si>
  <si>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</si>
  <si>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</si>
  <si>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</si>
  <si>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</si>
  <si>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</si>
  <si>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</si>
  <si>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</si>
  <si>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</si>
  <si>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</si>
  <si>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</si>
  <si>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</si>
  <si>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</si>
  <si>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</si>
  <si>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</si>
  <si>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</si>
  <si>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</si>
  <si>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</si>
  <si>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</si>
  <si>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</si>
  <si>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</si>
  <si>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</si>
  <si>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</si>
  <si>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</si>
  <si>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</si>
  <si>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</si>
  <si>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</si>
  <si>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</si>
  <si>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</si>
  <si>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</si>
  <si>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</si>
  <si>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</si>
  <si>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</si>
  <si>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</si>
  <si>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</si>
  <si>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</si>
  <si>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</si>
  <si>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</si>
  <si>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</si>
  <si>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</si>
  <si>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</si>
  <si>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</si>
  <si>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</si>
  <si>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</si>
  <si>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</si>
  <si>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</si>
  <si>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</si>
  <si>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</si>
  <si>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</si>
  <si>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</si>
  <si>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</si>
  <si>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</si>
  <si>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</si>
  <si>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</si>
  <si>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</si>
  <si>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</si>
  <si>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</si>
  <si>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</si>
  <si>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</si>
  <si>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</si>
  <si>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</si>
  <si>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</si>
  <si>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</si>
  <si>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</si>
  <si>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</si>
  <si>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</si>
  <si>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</si>
  <si>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</si>
  <si>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</si>
  <si>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</si>
  <si>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</si>
  <si>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</si>
  <si>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</si>
  <si>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</si>
  <si>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</si>
  <si>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</si>
  <si>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</si>
  <si>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</si>
  <si>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</si>
  <si>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</si>
  <si>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Aug / Sep</t>
  </si>
  <si>
    <t>Sep</t>
  </si>
  <si>
    <t>Monday, Sep 4th</t>
  </si>
  <si>
    <t xml:space="preserve"> - Labor Day</t>
  </si>
  <si>
    <t>Monday, Sep 5th</t>
  </si>
  <si>
    <t>Saturday, Sep 16th</t>
  </si>
  <si>
    <t xml:space="preserve"> - Rosh Hashanah</t>
  </si>
  <si>
    <r>
      <t>Note:</t>
    </r>
    <r>
      <rPr>
        <sz val="10"/>
        <rFont val="Arial"/>
        <family val="2"/>
      </rPr>
      <t xml:space="preserve"> Weekdays - Sunday through Thursday,  Weekends - Friday and Saturday</t>
    </r>
  </si>
  <si>
    <t>Sep / Oct</t>
  </si>
  <si>
    <t>Monday, Sep 26th</t>
  </si>
  <si>
    <t>Monday, Sep 25th</t>
  </si>
  <si>
    <t xml:space="preserve"> - Yom Kippur</t>
  </si>
  <si>
    <t>For the Week of September 17, 2023 to September 23, 2023</t>
  </si>
  <si>
    <t>Oct</t>
  </si>
  <si>
    <t>Wednesday, Oct 5th</t>
  </si>
  <si>
    <t>Week of September 17, 2023 to September 23, 2023</t>
  </si>
  <si>
    <t>August 27, 2023 - September 23,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</si>
</sst>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0" borderId="0" xfId="0" applyFont="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8"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1"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A16" sqref="A16"/>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September 17, 2023 to September 23, 2023</v>
      </c>
      <c r="B1" s="162" t="s">
        <v>66</v>
      </c>
      <c r="C1" s="163"/>
      <c r="D1" s="163"/>
      <c r="E1" s="163"/>
      <c r="F1" s="163"/>
      <c r="G1" s="163"/>
      <c r="H1" s="163"/>
      <c r="I1" s="163"/>
      <c r="J1" s="163"/>
      <c r="K1" s="164"/>
      <c r="L1" s="40"/>
      <c r="M1" s="162" t="s">
        <v>73</v>
      </c>
      <c r="N1" s="163"/>
      <c r="O1" s="163"/>
      <c r="P1" s="163"/>
      <c r="Q1" s="163"/>
      <c r="R1" s="163"/>
      <c r="S1" s="163"/>
      <c r="T1" s="163"/>
      <c r="U1" s="163"/>
      <c r="V1" s="164"/>
      <c r="W1" s="40"/>
      <c r="X1" s="162" t="s">
        <v>67</v>
      </c>
      <c r="Y1" s="163"/>
      <c r="Z1" s="163"/>
      <c r="AA1" s="163"/>
      <c r="AB1" s="163"/>
      <c r="AC1" s="163"/>
      <c r="AD1" s="163"/>
      <c r="AE1" s="163"/>
      <c r="AF1" s="163"/>
      <c r="AG1" s="164"/>
      <c r="AH1" s="40"/>
      <c r="AI1" s="162" t="s">
        <v>74</v>
      </c>
      <c r="AJ1" s="163"/>
      <c r="AK1" s="163"/>
      <c r="AL1" s="163"/>
      <c r="AM1" s="163"/>
      <c r="AN1" s="163"/>
      <c r="AO1" s="163"/>
      <c r="AP1" s="163"/>
      <c r="AQ1" s="163"/>
      <c r="AR1" s="164"/>
      <c r="AS1" s="40"/>
      <c r="AT1" s="162" t="s">
        <v>68</v>
      </c>
      <c r="AU1" s="163"/>
      <c r="AV1" s="163"/>
      <c r="AW1" s="163"/>
      <c r="AX1" s="163"/>
      <c r="AY1" s="163"/>
      <c r="AZ1" s="163"/>
      <c r="BA1" s="163"/>
      <c r="BB1" s="163"/>
      <c r="BC1" s="164"/>
      <c r="BD1" s="40"/>
      <c r="BE1" s="162" t="s">
        <v>75</v>
      </c>
      <c r="BF1" s="163"/>
      <c r="BG1" s="163"/>
      <c r="BH1" s="163"/>
      <c r="BI1" s="163"/>
      <c r="BJ1" s="163"/>
      <c r="BK1" s="163"/>
      <c r="BL1" s="163"/>
      <c r="BM1" s="163"/>
      <c r="BN1" s="164"/>
    </row>
    <row r="2" spans="1:66" x14ac:dyDescent="0.45">
      <c r="A2" s="166"/>
      <c r="B2" s="42"/>
      <c r="C2" s="43"/>
      <c r="D2" s="43"/>
      <c r="E2" s="43"/>
      <c r="F2" s="43"/>
      <c r="G2" s="160" t="s">
        <v>64</v>
      </c>
      <c r="H2" s="43"/>
      <c r="I2" s="43"/>
      <c r="J2" s="160" t="s">
        <v>65</v>
      </c>
      <c r="K2" s="161" t="s">
        <v>56</v>
      </c>
      <c r="L2" s="44"/>
      <c r="M2" s="42"/>
      <c r="N2" s="43"/>
      <c r="O2" s="43"/>
      <c r="P2" s="43"/>
      <c r="Q2" s="43"/>
      <c r="R2" s="160" t="s">
        <v>64</v>
      </c>
      <c r="S2" s="43"/>
      <c r="T2" s="43"/>
      <c r="U2" s="160" t="s">
        <v>65</v>
      </c>
      <c r="V2" s="161" t="s">
        <v>56</v>
      </c>
      <c r="W2" s="44"/>
      <c r="X2" s="42"/>
      <c r="Y2" s="43"/>
      <c r="Z2" s="43"/>
      <c r="AA2" s="43"/>
      <c r="AB2" s="43"/>
      <c r="AC2" s="160" t="s">
        <v>64</v>
      </c>
      <c r="AD2" s="43"/>
      <c r="AE2" s="43"/>
      <c r="AF2" s="160" t="s">
        <v>65</v>
      </c>
      <c r="AG2" s="161" t="s">
        <v>56</v>
      </c>
      <c r="AH2" s="44"/>
      <c r="AI2" s="42"/>
      <c r="AJ2" s="43"/>
      <c r="AK2" s="43"/>
      <c r="AL2" s="43"/>
      <c r="AM2" s="43"/>
      <c r="AN2" s="160" t="s">
        <v>64</v>
      </c>
      <c r="AO2" s="43"/>
      <c r="AP2" s="43"/>
      <c r="AQ2" s="160" t="s">
        <v>65</v>
      </c>
      <c r="AR2" s="161" t="s">
        <v>56</v>
      </c>
      <c r="AS2" s="40"/>
      <c r="AT2" s="42"/>
      <c r="AU2" s="43"/>
      <c r="AV2" s="43"/>
      <c r="AW2" s="43"/>
      <c r="AX2" s="43"/>
      <c r="AY2" s="160" t="s">
        <v>64</v>
      </c>
      <c r="AZ2" s="43"/>
      <c r="BA2" s="43"/>
      <c r="BB2" s="160" t="s">
        <v>65</v>
      </c>
      <c r="BC2" s="161" t="s">
        <v>56</v>
      </c>
      <c r="BD2" s="44"/>
      <c r="BE2" s="42"/>
      <c r="BF2" s="43"/>
      <c r="BG2" s="43"/>
      <c r="BH2" s="43"/>
      <c r="BI2" s="43"/>
      <c r="BJ2" s="160" t="s">
        <v>64</v>
      </c>
      <c r="BK2" s="43"/>
      <c r="BL2" s="43"/>
      <c r="BM2" s="160" t="s">
        <v>65</v>
      </c>
      <c r="BN2" s="161" t="s">
        <v>56</v>
      </c>
    </row>
    <row r="3" spans="1:66" x14ac:dyDescent="0.45">
      <c r="A3" s="166"/>
      <c r="B3" s="45" t="s">
        <v>57</v>
      </c>
      <c r="C3" s="44" t="s">
        <v>58</v>
      </c>
      <c r="D3" s="44" t="s">
        <v>59</v>
      </c>
      <c r="E3" s="44" t="s">
        <v>60</v>
      </c>
      <c r="F3" s="44" t="s">
        <v>61</v>
      </c>
      <c r="G3" s="160"/>
      <c r="H3" s="44" t="s">
        <v>62</v>
      </c>
      <c r="I3" s="44" t="s">
        <v>63</v>
      </c>
      <c r="J3" s="160"/>
      <c r="K3" s="161"/>
      <c r="L3" s="44"/>
      <c r="M3" s="45" t="s">
        <v>57</v>
      </c>
      <c r="N3" s="44" t="s">
        <v>58</v>
      </c>
      <c r="O3" s="44" t="s">
        <v>59</v>
      </c>
      <c r="P3" s="44" t="s">
        <v>60</v>
      </c>
      <c r="Q3" s="44" t="s">
        <v>61</v>
      </c>
      <c r="R3" s="160"/>
      <c r="S3" s="44" t="s">
        <v>62</v>
      </c>
      <c r="T3" s="44" t="s">
        <v>63</v>
      </c>
      <c r="U3" s="160"/>
      <c r="V3" s="161"/>
      <c r="W3" s="44"/>
      <c r="X3" s="45" t="s">
        <v>57</v>
      </c>
      <c r="Y3" s="44" t="s">
        <v>58</v>
      </c>
      <c r="Z3" s="44" t="s">
        <v>59</v>
      </c>
      <c r="AA3" s="44" t="s">
        <v>60</v>
      </c>
      <c r="AB3" s="44" t="s">
        <v>61</v>
      </c>
      <c r="AC3" s="160"/>
      <c r="AD3" s="44" t="s">
        <v>62</v>
      </c>
      <c r="AE3" s="44" t="s">
        <v>63</v>
      </c>
      <c r="AF3" s="160"/>
      <c r="AG3" s="161"/>
      <c r="AH3" s="44"/>
      <c r="AI3" s="45" t="s">
        <v>57</v>
      </c>
      <c r="AJ3" s="44" t="s">
        <v>58</v>
      </c>
      <c r="AK3" s="44" t="s">
        <v>59</v>
      </c>
      <c r="AL3" s="44" t="s">
        <v>60</v>
      </c>
      <c r="AM3" s="44" t="s">
        <v>61</v>
      </c>
      <c r="AN3" s="160"/>
      <c r="AO3" s="44" t="s">
        <v>62</v>
      </c>
      <c r="AP3" s="44" t="s">
        <v>63</v>
      </c>
      <c r="AQ3" s="160"/>
      <c r="AR3" s="161"/>
      <c r="AS3" s="40"/>
      <c r="AT3" s="45" t="s">
        <v>57</v>
      </c>
      <c r="AU3" s="44" t="s">
        <v>58</v>
      </c>
      <c r="AV3" s="44" t="s">
        <v>59</v>
      </c>
      <c r="AW3" s="44" t="s">
        <v>60</v>
      </c>
      <c r="AX3" s="44" t="s">
        <v>61</v>
      </c>
      <c r="AY3" s="160"/>
      <c r="AZ3" s="44" t="s">
        <v>62</v>
      </c>
      <c r="BA3" s="44" t="s">
        <v>63</v>
      </c>
      <c r="BB3" s="160"/>
      <c r="BC3" s="161"/>
      <c r="BD3" s="44"/>
      <c r="BE3" s="45" t="s">
        <v>57</v>
      </c>
      <c r="BF3" s="44" t="s">
        <v>58</v>
      </c>
      <c r="BG3" s="44" t="s">
        <v>59</v>
      </c>
      <c r="BH3" s="44" t="s">
        <v>60</v>
      </c>
      <c r="BI3" s="44" t="s">
        <v>61</v>
      </c>
      <c r="BJ3" s="160"/>
      <c r="BK3" s="44" t="s">
        <v>62</v>
      </c>
      <c r="BL3" s="44" t="s">
        <v>63</v>
      </c>
      <c r="BM3" s="160"/>
      <c r="BN3" s="161"/>
    </row>
    <row r="4" spans="1:66" x14ac:dyDescent="0.45">
      <c r="A4" s="46" t="s">
        <v>15</v>
      </c>
      <c r="B4" s="47">
        <f>VLOOKUP($A4,'Occupancy Raw Data'!$B$8:$BE$45,'Occupancy Raw Data'!G$3,FALSE)</f>
        <v>53.243853504544902</v>
      </c>
      <c r="C4" s="48">
        <f>VLOOKUP($A4,'Occupancy Raw Data'!$B$8:$BE$45,'Occupancy Raw Data'!H$3,FALSE)</f>
        <v>65.4895570254631</v>
      </c>
      <c r="D4" s="48">
        <f>VLOOKUP($A4,'Occupancy Raw Data'!$B$8:$BE$45,'Occupancy Raw Data'!I$3,FALSE)</f>
        <v>71.137564551719507</v>
      </c>
      <c r="E4" s="48">
        <f>VLOOKUP($A4,'Occupancy Raw Data'!$B$8:$BE$45,'Occupancy Raw Data'!J$3,FALSE)</f>
        <v>71.4644598866862</v>
      </c>
      <c r="F4" s="48">
        <f>VLOOKUP($A4,'Occupancy Raw Data'!$B$8:$BE$45,'Occupancy Raw Data'!K$3,FALSE)</f>
        <v>68.219537742471303</v>
      </c>
      <c r="G4" s="49">
        <f>VLOOKUP($A4,'Occupancy Raw Data'!$B$8:$BE$45,'Occupancy Raw Data'!L$3,FALSE)</f>
        <v>65.910995440794494</v>
      </c>
      <c r="H4" s="48">
        <f>VLOOKUP($A4,'Occupancy Raw Data'!$B$8:$BE$45,'Occupancy Raw Data'!N$3,FALSE)</f>
        <v>73.262934020418797</v>
      </c>
      <c r="I4" s="48">
        <f>VLOOKUP($A4,'Occupancy Raw Data'!$B$8:$BE$45,'Occupancy Raw Data'!O$3,FALSE)</f>
        <v>76.509665155745196</v>
      </c>
      <c r="J4" s="49">
        <f>VLOOKUP($A4,'Occupancy Raw Data'!$B$8:$BE$45,'Occupancy Raw Data'!P$3,FALSE)</f>
        <v>74.886299588081997</v>
      </c>
      <c r="K4" s="50">
        <f>VLOOKUP($A4,'Occupancy Raw Data'!$B$8:$BE$45,'Occupancy Raw Data'!R$3,FALSE)</f>
        <v>68.475368184247202</v>
      </c>
      <c r="M4" s="47">
        <f>VLOOKUP($A4,'Occupancy Raw Data'!$B$8:$BE$45,'Occupancy Raw Data'!T$3,FALSE)</f>
        <v>-4.8409431381925501</v>
      </c>
      <c r="N4" s="48">
        <f>VLOOKUP($A4,'Occupancy Raw Data'!$B$8:$BE$45,'Occupancy Raw Data'!U$3,FALSE)</f>
        <v>-1.1526506531434</v>
      </c>
      <c r="O4" s="48">
        <f>VLOOKUP($A4,'Occupancy Raw Data'!$B$8:$BE$45,'Occupancy Raw Data'!V$3,FALSE)</f>
        <v>0.140921546812143</v>
      </c>
      <c r="P4" s="48">
        <f>VLOOKUP($A4,'Occupancy Raw Data'!$B$8:$BE$45,'Occupancy Raw Data'!W$3,FALSE)</f>
        <v>0.53664485978078602</v>
      </c>
      <c r="Q4" s="48">
        <f>VLOOKUP($A4,'Occupancy Raw Data'!$B$8:$BE$45,'Occupancy Raw Data'!X$3,FALSE)</f>
        <v>-0.76859254018477696</v>
      </c>
      <c r="R4" s="49">
        <f>VLOOKUP($A4,'Occupancy Raw Data'!$B$8:$BE$45,'Occupancy Raw Data'!Y$3,FALSE)</f>
        <v>-1.05656128364253</v>
      </c>
      <c r="S4" s="48">
        <f>VLOOKUP($A4,'Occupancy Raw Data'!$B$8:$BE$45,'Occupancy Raw Data'!AA$3,FALSE)</f>
        <v>-2.6175561555443601</v>
      </c>
      <c r="T4" s="48">
        <f>VLOOKUP($A4,'Occupancy Raw Data'!$B$8:$BE$45,'Occupancy Raw Data'!AB$3,FALSE)</f>
        <v>-2.9618277639822299</v>
      </c>
      <c r="U4" s="49">
        <f>VLOOKUP($A4,'Occupancy Raw Data'!$B$8:$BE$45,'Occupancy Raw Data'!AC$3,FALSE)</f>
        <v>-2.7937281302901198</v>
      </c>
      <c r="V4" s="50">
        <f>VLOOKUP($A4,'Occupancy Raw Data'!$B$8:$BE$45,'Occupancy Raw Data'!AE$3,FALSE)</f>
        <v>-1.6060069246469899</v>
      </c>
      <c r="X4" s="51">
        <f>VLOOKUP($A4,'ADR Raw Data'!$B$6:$BE$43,'ADR Raw Data'!G$1,FALSE)</f>
        <v>147.38678582453599</v>
      </c>
      <c r="Y4" s="52">
        <f>VLOOKUP($A4,'ADR Raw Data'!$B$6:$BE$43,'ADR Raw Data'!H$1,FALSE)</f>
        <v>159.091300755464</v>
      </c>
      <c r="Z4" s="52">
        <f>VLOOKUP($A4,'ADR Raw Data'!$B$6:$BE$43,'ADR Raw Data'!I$1,FALSE)</f>
        <v>166.169421160441</v>
      </c>
      <c r="AA4" s="52">
        <f>VLOOKUP($A4,'ADR Raw Data'!$B$6:$BE$43,'ADR Raw Data'!J$1,FALSE)</f>
        <v>164.67926719561899</v>
      </c>
      <c r="AB4" s="52">
        <f>VLOOKUP($A4,'ADR Raw Data'!$B$6:$BE$43,'ADR Raw Data'!K$1,FALSE)</f>
        <v>158.393951363708</v>
      </c>
      <c r="AC4" s="53">
        <f>VLOOKUP($A4,'ADR Raw Data'!$B$6:$BE$43,'ADR Raw Data'!L$1,FALSE)</f>
        <v>159.795569156243</v>
      </c>
      <c r="AD4" s="52">
        <f>VLOOKUP($A4,'ADR Raw Data'!$B$6:$BE$43,'ADR Raw Data'!N$1,FALSE)</f>
        <v>174.732670532876</v>
      </c>
      <c r="AE4" s="52">
        <f>VLOOKUP($A4,'ADR Raw Data'!$B$6:$BE$43,'ADR Raw Data'!O$1,FALSE)</f>
        <v>177.90396434881501</v>
      </c>
      <c r="AF4" s="53">
        <f>VLOOKUP($A4,'ADR Raw Data'!$B$6:$BE$43,'ADR Raw Data'!P$1,FALSE)</f>
        <v>176.352690678768</v>
      </c>
      <c r="AG4" s="54">
        <f>VLOOKUP($A4,'ADR Raw Data'!$B$6:$BE$43,'ADR Raw Data'!R$1,FALSE)</f>
        <v>164.96907339103399</v>
      </c>
      <c r="AI4" s="47">
        <f>VLOOKUP($A4,'ADR Raw Data'!$B$6:$BE$43,'ADR Raw Data'!T$1,FALSE)</f>
        <v>-1.1708755731940801</v>
      </c>
      <c r="AJ4" s="48">
        <f>VLOOKUP($A4,'ADR Raw Data'!$B$6:$BE$43,'ADR Raw Data'!U$1,FALSE)</f>
        <v>1.73040858383812</v>
      </c>
      <c r="AK4" s="48">
        <f>VLOOKUP($A4,'ADR Raw Data'!$B$6:$BE$43,'ADR Raw Data'!V$1,FALSE)</f>
        <v>3.1904140234334402</v>
      </c>
      <c r="AL4" s="48">
        <f>VLOOKUP($A4,'ADR Raw Data'!$B$6:$BE$43,'ADR Raw Data'!W$1,FALSE)</f>
        <v>3.0682021432571198</v>
      </c>
      <c r="AM4" s="48">
        <f>VLOOKUP($A4,'ADR Raw Data'!$B$6:$BE$43,'ADR Raw Data'!X$1,FALSE)</f>
        <v>2.4603333949982402</v>
      </c>
      <c r="AN4" s="49">
        <f>VLOOKUP($A4,'ADR Raw Data'!$B$6:$BE$43,'ADR Raw Data'!Y$1,FALSE)</f>
        <v>2.0983833219636101</v>
      </c>
      <c r="AO4" s="48">
        <f>VLOOKUP($A4,'ADR Raw Data'!$B$6:$BE$43,'ADR Raw Data'!AA$1,FALSE)</f>
        <v>4.8803386930177997</v>
      </c>
      <c r="AP4" s="48">
        <f>VLOOKUP($A4,'ADR Raw Data'!$B$6:$BE$43,'ADR Raw Data'!AB$1,FALSE)</f>
        <v>4.3174434156664701</v>
      </c>
      <c r="AQ4" s="49">
        <f>VLOOKUP($A4,'ADR Raw Data'!$B$6:$BE$43,'ADR Raw Data'!AC$1,FALSE)</f>
        <v>4.5873418485666901</v>
      </c>
      <c r="AR4" s="50">
        <f>VLOOKUP($A4,'ADR Raw Data'!$B$6:$BE$43,'ADR Raw Data'!AE$1,FALSE)</f>
        <v>2.8868034116555101</v>
      </c>
      <c r="AS4" s="40"/>
      <c r="AT4" s="51">
        <f>VLOOKUP($A4,'RevPAR Raw Data'!$B$6:$BE$43,'RevPAR Raw Data'!G$1,FALSE)</f>
        <v>78.4744043294737</v>
      </c>
      <c r="AU4" s="52">
        <f>VLOOKUP($A4,'RevPAR Raw Data'!$B$6:$BE$43,'RevPAR Raw Data'!H$1,FALSE)</f>
        <v>104.1881881308</v>
      </c>
      <c r="AV4" s="52">
        <f>VLOOKUP($A4,'RevPAR Raw Data'!$B$6:$BE$43,'RevPAR Raw Data'!I$1,FALSE)</f>
        <v>118.208879243227</v>
      </c>
      <c r="AW4" s="52">
        <f>VLOOKUP($A4,'RevPAR Raw Data'!$B$6:$BE$43,'RevPAR Raw Data'!J$1,FALSE)</f>
        <v>117.687148846702</v>
      </c>
      <c r="AX4" s="52">
        <f>VLOOKUP($A4,'RevPAR Raw Data'!$B$6:$BE$43,'RevPAR Raw Data'!K$1,FALSE)</f>
        <v>108.05562143235601</v>
      </c>
      <c r="AY4" s="53">
        <f>VLOOKUP($A4,'RevPAR Raw Data'!$B$6:$BE$43,'RevPAR Raw Data'!L$1,FALSE)</f>
        <v>105.322850301163</v>
      </c>
      <c r="AZ4" s="52">
        <f>VLOOKUP($A4,'RevPAR Raw Data'!$B$6:$BE$43,'RevPAR Raw Data'!N$1,FALSE)</f>
        <v>128.01428112461701</v>
      </c>
      <c r="BA4" s="52">
        <f>VLOOKUP($A4,'RevPAR Raw Data'!$B$6:$BE$43,'RevPAR Raw Data'!O$1,FALSE)</f>
        <v>136.11372742207399</v>
      </c>
      <c r="BB4" s="53">
        <f>VLOOKUP($A4,'RevPAR Raw Data'!$B$6:$BE$43,'RevPAR Raw Data'!P$1,FALSE)</f>
        <v>132.064004273346</v>
      </c>
      <c r="BC4" s="54">
        <f>VLOOKUP($A4,'RevPAR Raw Data'!$B$6:$BE$43,'RevPAR Raw Data'!R$1,FALSE)</f>
        <v>112.963180394652</v>
      </c>
      <c r="BE4" s="47">
        <f>VLOOKUP($A4,'RevPAR Raw Data'!$B$6:$BE$43,'RevPAR Raw Data'!T$1,FALSE)</f>
        <v>-5.9551372906693203</v>
      </c>
      <c r="BF4" s="48">
        <f>VLOOKUP($A4,'RevPAR Raw Data'!$B$6:$BE$43,'RevPAR Raw Data'!U$1,FALSE)</f>
        <v>0.55781236485106001</v>
      </c>
      <c r="BG4" s="48">
        <f>VLOOKUP($A4,'RevPAR Raw Data'!$B$6:$BE$43,'RevPAR Raw Data'!V$1,FALSE)</f>
        <v>3.3358315510371201</v>
      </c>
      <c r="BH4" s="48">
        <f>VLOOKUP($A4,'RevPAR Raw Data'!$B$6:$BE$43,'RevPAR Raw Data'!W$1,FALSE)</f>
        <v>3.6213123521273798</v>
      </c>
      <c r="BI4" s="48">
        <f>VLOOKUP($A4,'RevPAR Raw Data'!$B$6:$BE$43,'RevPAR Raw Data'!X$1,FALSE)</f>
        <v>1.6728309158758301</v>
      </c>
      <c r="BJ4" s="49">
        <f>VLOOKUP($A4,'RevPAR Raw Data'!$B$6:$BE$43,'RevPAR Raw Data'!Y$1,FALSE)</f>
        <v>1.0196513325587999</v>
      </c>
      <c r="BK4" s="48">
        <f>VLOOKUP($A4,'RevPAR Raw Data'!$B$6:$BE$43,'RevPAR Raw Data'!AA$1,FALSE)</f>
        <v>2.1350369316029298</v>
      </c>
      <c r="BL4" s="48">
        <f>VLOOKUP($A4,'RevPAR Raw Data'!$B$6:$BE$43,'RevPAR Raw Data'!AB$1,FALSE)</f>
        <v>1.2277404139048</v>
      </c>
      <c r="BM4" s="49">
        <f>VLOOKUP($A4,'RevPAR Raw Data'!$B$6:$BE$43,'RevPAR Raw Data'!AC$1,FALSE)</f>
        <v>1.6654558586205901</v>
      </c>
      <c r="BN4" s="50">
        <f>VLOOKUP($A4,'RevPAR Raw Data'!$B$6:$BE$43,'RevPAR Raw Data'!AE$1,FALSE)</f>
        <v>1.2344342243163799</v>
      </c>
    </row>
    <row r="5" spans="1:66" x14ac:dyDescent="0.45">
      <c r="A5" s="46" t="s">
        <v>69</v>
      </c>
      <c r="B5" s="47">
        <f>VLOOKUP($A5,'Occupancy Raw Data'!$B$8:$BE$45,'Occupancy Raw Data'!G$3,FALSE)</f>
        <v>51.383978021565397</v>
      </c>
      <c r="C5" s="48">
        <f>VLOOKUP($A5,'Occupancy Raw Data'!$B$8:$BE$45,'Occupancy Raw Data'!H$3,FALSE)</f>
        <v>66.577384491185398</v>
      </c>
      <c r="D5" s="48">
        <f>VLOOKUP($A5,'Occupancy Raw Data'!$B$8:$BE$45,'Occupancy Raw Data'!I$3,FALSE)</f>
        <v>73.957557590132197</v>
      </c>
      <c r="E5" s="48">
        <f>VLOOKUP($A5,'Occupancy Raw Data'!$B$8:$BE$45,'Occupancy Raw Data'!J$3,FALSE)</f>
        <v>72.794803276739202</v>
      </c>
      <c r="F5" s="48">
        <f>VLOOKUP($A5,'Occupancy Raw Data'!$B$8:$BE$45,'Occupancy Raw Data'!K$3,FALSE)</f>
        <v>68.303367481679402</v>
      </c>
      <c r="G5" s="49">
        <f>VLOOKUP($A5,'Occupancy Raw Data'!$B$8:$BE$45,'Occupancy Raw Data'!L$3,FALSE)</f>
        <v>66.603418172260305</v>
      </c>
      <c r="H5" s="48">
        <f>VLOOKUP($A5,'Occupancy Raw Data'!$B$8:$BE$45,'Occupancy Raw Data'!N$3,FALSE)</f>
        <v>70.640140682007299</v>
      </c>
      <c r="I5" s="48">
        <f>VLOOKUP($A5,'Occupancy Raw Data'!$B$8:$BE$45,'Occupancy Raw Data'!O$3,FALSE)</f>
        <v>70.451146170357902</v>
      </c>
      <c r="J5" s="49">
        <f>VLOOKUP($A5,'Occupancy Raw Data'!$B$8:$BE$45,'Occupancy Raw Data'!P$3,FALSE)</f>
        <v>70.545643426182593</v>
      </c>
      <c r="K5" s="50">
        <f>VLOOKUP($A5,'Occupancy Raw Data'!$B$8:$BE$45,'Occupancy Raw Data'!R$3,FALSE)</f>
        <v>67.729768244809506</v>
      </c>
      <c r="M5" s="47">
        <f>VLOOKUP($A5,'Occupancy Raw Data'!$B$8:$BE$45,'Occupancy Raw Data'!T$3,FALSE)</f>
        <v>-4.8591364814174796</v>
      </c>
      <c r="N5" s="48">
        <f>VLOOKUP($A5,'Occupancy Raw Data'!$B$8:$BE$45,'Occupancy Raw Data'!U$3,FALSE)</f>
        <v>0.25337252153008</v>
      </c>
      <c r="O5" s="48">
        <f>VLOOKUP($A5,'Occupancy Raw Data'!$B$8:$BE$45,'Occupancy Raw Data'!V$3,FALSE)</f>
        <v>3.6770011916046998</v>
      </c>
      <c r="P5" s="48">
        <f>VLOOKUP($A5,'Occupancy Raw Data'!$B$8:$BE$45,'Occupancy Raw Data'!W$3,FALSE)</f>
        <v>1.41711954238783</v>
      </c>
      <c r="Q5" s="48">
        <f>VLOOKUP($A5,'Occupancy Raw Data'!$B$8:$BE$45,'Occupancy Raw Data'!X$3,FALSE)</f>
        <v>-0.90795584114604999</v>
      </c>
      <c r="R5" s="49">
        <f>VLOOKUP($A5,'Occupancy Raw Data'!$B$8:$BE$45,'Occupancy Raw Data'!Y$3,FALSE)</f>
        <v>0.16790834288665599</v>
      </c>
      <c r="S5" s="48">
        <f>VLOOKUP($A5,'Occupancy Raw Data'!$B$8:$BE$45,'Occupancy Raw Data'!AA$3,FALSE)</f>
        <v>-4.0618729981177104</v>
      </c>
      <c r="T5" s="48">
        <f>VLOOKUP($A5,'Occupancy Raw Data'!$B$8:$BE$45,'Occupancy Raw Data'!AB$3,FALSE)</f>
        <v>-8.8019508238455302</v>
      </c>
      <c r="U5" s="49">
        <f>VLOOKUP($A5,'Occupancy Raw Data'!$B$8:$BE$45,'Occupancy Raw Data'!AC$3,FALSE)</f>
        <v>-6.4887711804234804</v>
      </c>
      <c r="V5" s="50">
        <f>VLOOKUP($A5,'Occupancy Raw Data'!$B$8:$BE$45,'Occupancy Raw Data'!AE$3,FALSE)</f>
        <v>-1.9100693325771001</v>
      </c>
      <c r="X5" s="51">
        <f>VLOOKUP($A5,'ADR Raw Data'!$B$6:$BE$43,'ADR Raw Data'!G$1,FALSE)</f>
        <v>118.607694734983</v>
      </c>
      <c r="Y5" s="52">
        <f>VLOOKUP($A5,'ADR Raw Data'!$B$6:$BE$43,'ADR Raw Data'!H$1,FALSE)</f>
        <v>135.80037610493801</v>
      </c>
      <c r="Z5" s="52">
        <f>VLOOKUP($A5,'ADR Raw Data'!$B$6:$BE$43,'ADR Raw Data'!I$1,FALSE)</f>
        <v>144.70007178009601</v>
      </c>
      <c r="AA5" s="52">
        <f>VLOOKUP($A5,'ADR Raw Data'!$B$6:$BE$43,'ADR Raw Data'!J$1,FALSE)</f>
        <v>142.373022452523</v>
      </c>
      <c r="AB5" s="52">
        <f>VLOOKUP($A5,'ADR Raw Data'!$B$6:$BE$43,'ADR Raw Data'!K$1,FALSE)</f>
        <v>134.23931062907701</v>
      </c>
      <c r="AC5" s="53">
        <f>VLOOKUP($A5,'ADR Raw Data'!$B$6:$BE$43,'ADR Raw Data'!L$1,FALSE)</f>
        <v>136.24059333950899</v>
      </c>
      <c r="AD5" s="52">
        <f>VLOOKUP($A5,'ADR Raw Data'!$B$6:$BE$43,'ADR Raw Data'!N$1,FALSE)</f>
        <v>141.39471334538101</v>
      </c>
      <c r="AE5" s="52">
        <f>VLOOKUP($A5,'ADR Raw Data'!$B$6:$BE$43,'ADR Raw Data'!O$1,FALSE)</f>
        <v>140.68392789848599</v>
      </c>
      <c r="AF5" s="53">
        <f>VLOOKUP($A5,'ADR Raw Data'!$B$6:$BE$43,'ADR Raw Data'!P$1,FALSE)</f>
        <v>141.03979667736999</v>
      </c>
      <c r="AG5" s="54">
        <f>VLOOKUP($A5,'ADR Raw Data'!$B$6:$BE$43,'ADR Raw Data'!R$1,FALSE)</f>
        <v>137.66880217663299</v>
      </c>
      <c r="AI5" s="47">
        <f>VLOOKUP($A5,'ADR Raw Data'!$B$6:$BE$43,'ADR Raw Data'!T$1,FALSE)</f>
        <v>3.4115803876256602E-2</v>
      </c>
      <c r="AJ5" s="48">
        <f>VLOOKUP($A5,'ADR Raw Data'!$B$6:$BE$43,'ADR Raw Data'!U$1,FALSE)</f>
        <v>5.9713872769614502</v>
      </c>
      <c r="AK5" s="48">
        <f>VLOOKUP($A5,'ADR Raw Data'!$B$6:$BE$43,'ADR Raw Data'!V$1,FALSE)</f>
        <v>8.6647619261220097</v>
      </c>
      <c r="AL5" s="48">
        <f>VLOOKUP($A5,'ADR Raw Data'!$B$6:$BE$43,'ADR Raw Data'!W$1,FALSE)</f>
        <v>6.6775369571405898</v>
      </c>
      <c r="AM5" s="48">
        <f>VLOOKUP($A5,'ADR Raw Data'!$B$6:$BE$43,'ADR Raw Data'!X$1,FALSE)</f>
        <v>3.1058224251554298</v>
      </c>
      <c r="AN5" s="49">
        <f>VLOOKUP($A5,'ADR Raw Data'!$B$6:$BE$43,'ADR Raw Data'!Y$1,FALSE)</f>
        <v>5.4174848271162501</v>
      </c>
      <c r="AO5" s="48">
        <f>VLOOKUP($A5,'ADR Raw Data'!$B$6:$BE$43,'ADR Raw Data'!AA$1,FALSE)</f>
        <v>3.3654224727557298</v>
      </c>
      <c r="AP5" s="48">
        <f>VLOOKUP($A5,'ADR Raw Data'!$B$6:$BE$43,'ADR Raw Data'!AB$1,FALSE)</f>
        <v>1.15545068116589</v>
      </c>
      <c r="AQ5" s="49">
        <f>VLOOKUP($A5,'ADR Raw Data'!$B$6:$BE$43,'ADR Raw Data'!AC$1,FALSE)</f>
        <v>2.2313033510161802</v>
      </c>
      <c r="AR5" s="50">
        <f>VLOOKUP($A5,'ADR Raw Data'!$B$6:$BE$43,'ADR Raw Data'!AE$1,FALSE)</f>
        <v>4.3246599611729604</v>
      </c>
      <c r="AS5" s="40"/>
      <c r="AT5" s="51">
        <f>VLOOKUP($A5,'RevPAR Raw Data'!$B$6:$BE$43,'RevPAR Raw Data'!G$1,FALSE)</f>
        <v>60.945351794509101</v>
      </c>
      <c r="AU5" s="52">
        <f>VLOOKUP($A5,'RevPAR Raw Data'!$B$6:$BE$43,'RevPAR Raw Data'!H$1,FALSE)</f>
        <v>90.412338539860897</v>
      </c>
      <c r="AV5" s="52">
        <f>VLOOKUP($A5,'RevPAR Raw Data'!$B$6:$BE$43,'RevPAR Raw Data'!I$1,FALSE)</f>
        <v>107.016638919727</v>
      </c>
      <c r="AW5" s="52">
        <f>VLOOKUP($A5,'RevPAR Raw Data'!$B$6:$BE$43,'RevPAR Raw Data'!J$1,FALSE)</f>
        <v>103.640161613462</v>
      </c>
      <c r="AX5" s="52">
        <f>VLOOKUP($A5,'RevPAR Raw Data'!$B$6:$BE$43,'RevPAR Raw Data'!K$1,FALSE)</f>
        <v>91.689969643851697</v>
      </c>
      <c r="AY5" s="53">
        <f>VLOOKUP($A5,'RevPAR Raw Data'!$B$6:$BE$43,'RevPAR Raw Data'!L$1,FALSE)</f>
        <v>90.740892102282302</v>
      </c>
      <c r="AZ5" s="52">
        <f>VLOOKUP($A5,'RevPAR Raw Data'!$B$6:$BE$43,'RevPAR Raw Data'!N$1,FALSE)</f>
        <v>99.881424424098597</v>
      </c>
      <c r="BA5" s="52">
        <f>VLOOKUP($A5,'RevPAR Raw Data'!$B$6:$BE$43,'RevPAR Raw Data'!O$1,FALSE)</f>
        <v>99.113439681963499</v>
      </c>
      <c r="BB5" s="53">
        <f>VLOOKUP($A5,'RevPAR Raw Data'!$B$6:$BE$43,'RevPAR Raw Data'!P$1,FALSE)</f>
        <v>99.497432053031105</v>
      </c>
      <c r="BC5" s="54">
        <f>VLOOKUP($A5,'RevPAR Raw Data'!$B$6:$BE$43,'RevPAR Raw Data'!R$1,FALSE)</f>
        <v>93.242760659639103</v>
      </c>
      <c r="BE5" s="47">
        <f>VLOOKUP($A5,'RevPAR Raw Data'!$B$6:$BE$43,'RevPAR Raw Data'!T$1,FALSE)</f>
        <v>-4.8266784110133001</v>
      </c>
      <c r="BF5" s="48">
        <f>VLOOKUP($A5,'RevPAR Raw Data'!$B$6:$BE$43,'RevPAR Raw Data'!U$1,FALSE)</f>
        <v>6.2398896530054904</v>
      </c>
      <c r="BG5" s="48">
        <f>VLOOKUP($A5,'RevPAR Raw Data'!$B$6:$BE$43,'RevPAR Raw Data'!V$1,FALSE)</f>
        <v>12.6603665169999</v>
      </c>
      <c r="BH5" s="48">
        <f>VLOOKUP($A5,'RevPAR Raw Data'!$B$6:$BE$43,'RevPAR Raw Data'!W$1,FALSE)</f>
        <v>8.1892851806982296</v>
      </c>
      <c r="BI5" s="48">
        <f>VLOOKUP($A5,'RevPAR Raw Data'!$B$6:$BE$43,'RevPAR Raw Data'!X$1,FALSE)</f>
        <v>2.1696670878845601</v>
      </c>
      <c r="BJ5" s="49">
        <f>VLOOKUP($A5,'RevPAR Raw Data'!$B$6:$BE$43,'RevPAR Raw Data'!Y$1,FALSE)</f>
        <v>5.59448957900225</v>
      </c>
      <c r="BK5" s="48">
        <f>VLOOKUP($A5,'RevPAR Raw Data'!$B$6:$BE$43,'RevPAR Raw Data'!AA$1,FALSE)</f>
        <v>-0.83314971205543398</v>
      </c>
      <c r="BL5" s="48">
        <f>VLOOKUP($A5,'RevPAR Raw Data'!$B$6:$BE$43,'RevPAR Raw Data'!AB$1,FALSE)</f>
        <v>-7.7482023434296403</v>
      </c>
      <c r="BM5" s="49">
        <f>VLOOKUP($A5,'RevPAR Raw Data'!$B$6:$BE$43,'RevPAR Raw Data'!AC$1,FALSE)</f>
        <v>-4.4022519981958599</v>
      </c>
      <c r="BN5" s="50">
        <f>VLOOKUP($A5,'RevPAR Raw Data'!$B$6:$BE$43,'RevPAR Raw Data'!AE$1,FALSE)</f>
        <v>2.33198662493924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57.845490920283098</v>
      </c>
      <c r="C7" s="48">
        <f>VLOOKUP($A7,'Occupancy Raw Data'!$B$8:$BE$45,'Occupancy Raw Data'!H$3,FALSE)</f>
        <v>79.672165746245</v>
      </c>
      <c r="D7" s="48">
        <f>VLOOKUP($A7,'Occupancy Raw Data'!$B$8:$BE$45,'Occupancy Raw Data'!I$3,FALSE)</f>
        <v>88.419767935474695</v>
      </c>
      <c r="E7" s="48">
        <f>VLOOKUP($A7,'Occupancy Raw Data'!$B$8:$BE$45,'Occupancy Raw Data'!J$3,FALSE)</f>
        <v>87.269173623885607</v>
      </c>
      <c r="F7" s="48">
        <f>VLOOKUP($A7,'Occupancy Raw Data'!$B$8:$BE$45,'Occupancy Raw Data'!K$3,FALSE)</f>
        <v>79.105348804301599</v>
      </c>
      <c r="G7" s="49">
        <f>VLOOKUP($A7,'Occupancy Raw Data'!$B$8:$BE$45,'Occupancy Raw Data'!L$3,FALSE)</f>
        <v>78.462425872952807</v>
      </c>
      <c r="H7" s="48">
        <f>VLOOKUP($A7,'Occupancy Raw Data'!$B$8:$BE$45,'Occupancy Raw Data'!N$3,FALSE)</f>
        <v>77.149073156926505</v>
      </c>
      <c r="I7" s="48">
        <f>VLOOKUP($A7,'Occupancy Raw Data'!$B$8:$BE$45,'Occupancy Raw Data'!O$3,FALSE)</f>
        <v>78.747169944813905</v>
      </c>
      <c r="J7" s="49">
        <f>VLOOKUP($A7,'Occupancy Raw Data'!$B$8:$BE$45,'Occupancy Raw Data'!P$3,FALSE)</f>
        <v>77.948121550870198</v>
      </c>
      <c r="K7" s="50">
        <f>VLOOKUP($A7,'Occupancy Raw Data'!$B$8:$BE$45,'Occupancy Raw Data'!R$3,FALSE)</f>
        <v>78.315481595277205</v>
      </c>
      <c r="M7" s="47">
        <f>VLOOKUP($A7,'Occupancy Raw Data'!$B$8:$BE$45,'Occupancy Raw Data'!T$3,FALSE)</f>
        <v>-4.7251241600080096</v>
      </c>
      <c r="N7" s="48">
        <f>VLOOKUP($A7,'Occupancy Raw Data'!$B$8:$BE$45,'Occupancy Raw Data'!U$3,FALSE)</f>
        <v>3.1044468862299102</v>
      </c>
      <c r="O7" s="48">
        <f>VLOOKUP($A7,'Occupancy Raw Data'!$B$8:$BE$45,'Occupancy Raw Data'!V$3,FALSE)</f>
        <v>3.3577117481166301</v>
      </c>
      <c r="P7" s="48">
        <f>VLOOKUP($A7,'Occupancy Raw Data'!$B$8:$BE$45,'Occupancy Raw Data'!W$3,FALSE)</f>
        <v>5.0632106921873303</v>
      </c>
      <c r="Q7" s="48">
        <f>VLOOKUP($A7,'Occupancy Raw Data'!$B$8:$BE$45,'Occupancy Raw Data'!X$3,FALSE)</f>
        <v>8.0514237115106404</v>
      </c>
      <c r="R7" s="49">
        <f>VLOOKUP($A7,'Occupancy Raw Data'!$B$8:$BE$45,'Occupancy Raw Data'!Y$3,FALSE)</f>
        <v>3.2918866886479701</v>
      </c>
      <c r="S7" s="48">
        <f>VLOOKUP($A7,'Occupancy Raw Data'!$B$8:$BE$45,'Occupancy Raw Data'!AA$3,FALSE)</f>
        <v>6.6999757419819899</v>
      </c>
      <c r="T7" s="48">
        <f>VLOOKUP($A7,'Occupancy Raw Data'!$B$8:$BE$45,'Occupancy Raw Data'!AB$3,FALSE)</f>
        <v>2.8780395961238301</v>
      </c>
      <c r="U7" s="49">
        <f>VLOOKUP($A7,'Occupancy Raw Data'!$B$8:$BE$45,'Occupancy Raw Data'!AC$3,FALSE)</f>
        <v>4.7345793909487304</v>
      </c>
      <c r="V7" s="50">
        <f>VLOOKUP($A7,'Occupancy Raw Data'!$B$8:$BE$45,'Occupancy Raw Data'!AE$3,FALSE)</f>
        <v>3.6980907168814601</v>
      </c>
      <c r="X7" s="51">
        <f>VLOOKUP($A7,'ADR Raw Data'!$B$6:$BE$43,'ADR Raw Data'!G$1,FALSE)</f>
        <v>183.35668115964</v>
      </c>
      <c r="Y7" s="52">
        <f>VLOOKUP($A7,'ADR Raw Data'!$B$6:$BE$43,'ADR Raw Data'!H$1,FALSE)</f>
        <v>223.41392737306799</v>
      </c>
      <c r="Z7" s="52">
        <f>VLOOKUP($A7,'ADR Raw Data'!$B$6:$BE$43,'ADR Raw Data'!I$1,FALSE)</f>
        <v>241.300809077997</v>
      </c>
      <c r="AA7" s="52">
        <f>VLOOKUP($A7,'ADR Raw Data'!$B$6:$BE$43,'ADR Raw Data'!J$1,FALSE)</f>
        <v>238.446922889832</v>
      </c>
      <c r="AB7" s="52">
        <f>VLOOKUP($A7,'ADR Raw Data'!$B$6:$BE$43,'ADR Raw Data'!K$1,FALSE)</f>
        <v>215.26829248932299</v>
      </c>
      <c r="AC7" s="53">
        <f>VLOOKUP($A7,'ADR Raw Data'!$B$6:$BE$43,'ADR Raw Data'!L$1,FALSE)</f>
        <v>223.240588446668</v>
      </c>
      <c r="AD7" s="52">
        <f>VLOOKUP($A7,'ADR Raw Data'!$B$6:$BE$43,'ADR Raw Data'!N$1,FALSE)</f>
        <v>183.27592876630601</v>
      </c>
      <c r="AE7" s="52">
        <f>VLOOKUP($A7,'ADR Raw Data'!$B$6:$BE$43,'ADR Raw Data'!O$1,FALSE)</f>
        <v>179.39839972596801</v>
      </c>
      <c r="AF7" s="53">
        <f>VLOOKUP($A7,'ADR Raw Data'!$B$6:$BE$43,'ADR Raw Data'!P$1,FALSE)</f>
        <v>181.31728991632301</v>
      </c>
      <c r="AG7" s="54">
        <f>VLOOKUP($A7,'ADR Raw Data'!$B$6:$BE$43,'ADR Raw Data'!R$1,FALSE)</f>
        <v>211.31867455339699</v>
      </c>
      <c r="AI7" s="47">
        <f>VLOOKUP($A7,'ADR Raw Data'!$B$6:$BE$43,'ADR Raw Data'!T$1,FALSE)</f>
        <v>2.3834138523309401</v>
      </c>
      <c r="AJ7" s="48">
        <f>VLOOKUP($A7,'ADR Raw Data'!$B$6:$BE$43,'ADR Raw Data'!U$1,FALSE)</f>
        <v>7.9642636313551902</v>
      </c>
      <c r="AK7" s="48">
        <f>VLOOKUP($A7,'ADR Raw Data'!$B$6:$BE$43,'ADR Raw Data'!V$1,FALSE)</f>
        <v>7.8444253760053799</v>
      </c>
      <c r="AL7" s="48">
        <f>VLOOKUP($A7,'ADR Raw Data'!$B$6:$BE$43,'ADR Raw Data'!W$1,FALSE)</f>
        <v>8.6819500934811007</v>
      </c>
      <c r="AM7" s="48">
        <f>VLOOKUP($A7,'ADR Raw Data'!$B$6:$BE$43,'ADR Raw Data'!X$1,FALSE)</f>
        <v>10.2237461636592</v>
      </c>
      <c r="AN7" s="49">
        <f>VLOOKUP($A7,'ADR Raw Data'!$B$6:$BE$43,'ADR Raw Data'!Y$1,FALSE)</f>
        <v>7.97418701194999</v>
      </c>
      <c r="AO7" s="48">
        <f>VLOOKUP($A7,'ADR Raw Data'!$B$6:$BE$43,'ADR Raw Data'!AA$1,FALSE)</f>
        <v>7.6640270048330699</v>
      </c>
      <c r="AP7" s="48">
        <f>VLOOKUP($A7,'ADR Raw Data'!$B$6:$BE$43,'ADR Raw Data'!AB$1,FALSE)</f>
        <v>7.4775348799597596</v>
      </c>
      <c r="AQ7" s="49">
        <f>VLOOKUP($A7,'ADR Raw Data'!$B$6:$BE$43,'ADR Raw Data'!AC$1,FALSE)</f>
        <v>7.5900141287736496</v>
      </c>
      <c r="AR7" s="50">
        <f>VLOOKUP($A7,'ADR Raw Data'!$B$6:$BE$43,'ADR Raw Data'!AE$1,FALSE)</f>
        <v>7.8209708126765296</v>
      </c>
      <c r="AS7" s="40"/>
      <c r="AT7" s="51">
        <f>VLOOKUP($A7,'RevPAR Raw Data'!$B$6:$BE$43,'RevPAR Raw Data'!G$1,FALSE)</f>
        <v>106.063572351932</v>
      </c>
      <c r="AU7" s="52">
        <f>VLOOKUP($A7,'RevPAR Raw Data'!$B$6:$BE$43,'RevPAR Raw Data'!H$1,FALSE)</f>
        <v>177.99871451686599</v>
      </c>
      <c r="AV7" s="52">
        <f>VLOOKUP($A7,'RevPAR Raw Data'!$B$6:$BE$43,'RevPAR Raw Data'!I$1,FALSE)</f>
        <v>213.357615413188</v>
      </c>
      <c r="AW7" s="52">
        <f>VLOOKUP($A7,'RevPAR Raw Data'!$B$6:$BE$43,'RevPAR Raw Data'!J$1,FALSE)</f>
        <v>208.09065913754</v>
      </c>
      <c r="AX7" s="52">
        <f>VLOOKUP($A7,'RevPAR Raw Data'!$B$6:$BE$43,'RevPAR Raw Data'!K$1,FALSE)</f>
        <v>170.288733638743</v>
      </c>
      <c r="AY7" s="53">
        <f>VLOOKUP($A7,'RevPAR Raw Data'!$B$6:$BE$43,'RevPAR Raw Data'!L$1,FALSE)</f>
        <v>175.15998122830999</v>
      </c>
      <c r="AZ7" s="52">
        <f>VLOOKUP($A7,'RevPAR Raw Data'!$B$6:$BE$43,'RevPAR Raw Data'!N$1,FALSE)</f>
        <v>141.39568036295401</v>
      </c>
      <c r="BA7" s="52">
        <f>VLOOKUP($A7,'RevPAR Raw Data'!$B$6:$BE$43,'RevPAR Raw Data'!O$1,FALSE)</f>
        <v>141.27116271048499</v>
      </c>
      <c r="BB7" s="53">
        <f>VLOOKUP($A7,'RevPAR Raw Data'!$B$6:$BE$43,'RevPAR Raw Data'!P$1,FALSE)</f>
        <v>141.33342153671899</v>
      </c>
      <c r="BC7" s="54">
        <f>VLOOKUP($A7,'RevPAR Raw Data'!$B$6:$BE$43,'RevPAR Raw Data'!R$1,FALSE)</f>
        <v>165.49523767725</v>
      </c>
      <c r="BE7" s="47">
        <f>VLOOKUP($A7,'RevPAR Raw Data'!$B$6:$BE$43,'RevPAR Raw Data'!T$1,FALSE)</f>
        <v>-2.4543295714465301</v>
      </c>
      <c r="BF7" s="48">
        <f>VLOOKUP($A7,'RevPAR Raw Data'!$B$6:$BE$43,'RevPAR Raw Data'!U$1,FALSE)</f>
        <v>11.3159568518998</v>
      </c>
      <c r="BG7" s="48">
        <f>VLOOKUP($A7,'RevPAR Raw Data'!$B$6:$BE$43,'RevPAR Raw Data'!V$1,FALSE)</f>
        <v>11.465530316544299</v>
      </c>
      <c r="BH7" s="48">
        <f>VLOOKUP($A7,'RevPAR Raw Data'!$B$6:$BE$43,'RevPAR Raw Data'!W$1,FALSE)</f>
        <v>14.1847462110919</v>
      </c>
      <c r="BI7" s="48">
        <f>VLOOKUP($A7,'RevPAR Raw Data'!$B$6:$BE$43,'RevPAR Raw Data'!X$1,FALSE)</f>
        <v>19.0983269979954</v>
      </c>
      <c r="BJ7" s="49">
        <f>VLOOKUP($A7,'RevPAR Raw Data'!$B$6:$BE$43,'RevPAR Raw Data'!Y$1,FALSE)</f>
        <v>11.528574901372201</v>
      </c>
      <c r="BK7" s="48">
        <f>VLOOKUP($A7,'RevPAR Raw Data'!$B$6:$BE$43,'RevPAR Raw Data'!AA$1,FALSE)</f>
        <v>14.8774906969978</v>
      </c>
      <c r="BL7" s="48">
        <f>VLOOKUP($A7,'RevPAR Raw Data'!$B$6:$BE$43,'RevPAR Raw Data'!AB$1,FALSE)</f>
        <v>10.5707808907428</v>
      </c>
      <c r="BM7" s="49">
        <f>VLOOKUP($A7,'RevPAR Raw Data'!$B$6:$BE$43,'RevPAR Raw Data'!AC$1,FALSE)</f>
        <v>12.683948764433399</v>
      </c>
      <c r="BN7" s="50">
        <f>VLOOKUP($A7,'RevPAR Raw Data'!$B$6:$BE$43,'RevPAR Raw Data'!AE$1,FALSE)</f>
        <v>11.808288125151501</v>
      </c>
    </row>
    <row r="8" spans="1:66" x14ac:dyDescent="0.45">
      <c r="A8" s="63" t="s">
        <v>88</v>
      </c>
      <c r="B8" s="47">
        <f>VLOOKUP($A8,'Occupancy Raw Data'!$B$8:$BE$45,'Occupancy Raw Data'!G$3,FALSE)</f>
        <v>56.8760961518621</v>
      </c>
      <c r="C8" s="48">
        <f>VLOOKUP($A8,'Occupancy Raw Data'!$B$8:$BE$45,'Occupancy Raw Data'!H$3,FALSE)</f>
        <v>87.692148973485999</v>
      </c>
      <c r="D8" s="48">
        <f>VLOOKUP($A8,'Occupancy Raw Data'!$B$8:$BE$45,'Occupancy Raw Data'!I$3,FALSE)</f>
        <v>95.378107912926794</v>
      </c>
      <c r="E8" s="48">
        <f>VLOOKUP($A8,'Occupancy Raw Data'!$B$8:$BE$45,'Occupancy Raw Data'!J$3,FALSE)</f>
        <v>95.017022593624205</v>
      </c>
      <c r="F8" s="48">
        <f>VLOOKUP($A8,'Occupancy Raw Data'!$B$8:$BE$45,'Occupancy Raw Data'!K$3,FALSE)</f>
        <v>87.042195398741299</v>
      </c>
      <c r="G8" s="49">
        <f>VLOOKUP($A8,'Occupancy Raw Data'!$B$8:$BE$45,'Occupancy Raw Data'!L$3,FALSE)</f>
        <v>84.401114206128099</v>
      </c>
      <c r="H8" s="48">
        <f>VLOOKUP($A8,'Occupancy Raw Data'!$B$8:$BE$45,'Occupancy Raw Data'!N$3,FALSE)</f>
        <v>83.751160631383399</v>
      </c>
      <c r="I8" s="48">
        <f>VLOOKUP($A8,'Occupancy Raw Data'!$B$8:$BE$45,'Occupancy Raw Data'!O$3,FALSE)</f>
        <v>80.470442587434206</v>
      </c>
      <c r="J8" s="49">
        <f>VLOOKUP($A8,'Occupancy Raw Data'!$B$8:$BE$45,'Occupancy Raw Data'!P$3,FALSE)</f>
        <v>82.110801609408796</v>
      </c>
      <c r="K8" s="50">
        <f>VLOOKUP($A8,'Occupancy Raw Data'!$B$8:$BE$45,'Occupancy Raw Data'!R$3,FALSE)</f>
        <v>83.746739178493996</v>
      </c>
      <c r="M8" s="47">
        <f>VLOOKUP($A8,'Occupancy Raw Data'!$B$8:$BE$45,'Occupancy Raw Data'!T$3,FALSE)</f>
        <v>-14.128951482659099</v>
      </c>
      <c r="N8" s="48">
        <f>VLOOKUP($A8,'Occupancy Raw Data'!$B$8:$BE$45,'Occupancy Raw Data'!U$3,FALSE)</f>
        <v>-1.68442075917364</v>
      </c>
      <c r="O8" s="48">
        <f>VLOOKUP($A8,'Occupancy Raw Data'!$B$8:$BE$45,'Occupancy Raw Data'!V$3,FALSE)</f>
        <v>-0.68459735893903395</v>
      </c>
      <c r="P8" s="48">
        <f>VLOOKUP($A8,'Occupancy Raw Data'!$B$8:$BE$45,'Occupancy Raw Data'!W$3,FALSE)</f>
        <v>-2.61131416412092E-2</v>
      </c>
      <c r="Q8" s="48">
        <f>VLOOKUP($A8,'Occupancy Raw Data'!$B$8:$BE$45,'Occupancy Raw Data'!X$3,FALSE)</f>
        <v>4.5643865307825298</v>
      </c>
      <c r="R8" s="49">
        <f>VLOOKUP($A8,'Occupancy Raw Data'!$B$8:$BE$45,'Occupancy Raw Data'!Y$3,FALSE)</f>
        <v>-1.8018386950412599</v>
      </c>
      <c r="S8" s="48">
        <f>VLOOKUP($A8,'Occupancy Raw Data'!$B$8:$BE$45,'Occupancy Raw Data'!AA$3,FALSE)</f>
        <v>14.691461916061501</v>
      </c>
      <c r="T8" s="48">
        <f>VLOOKUP($A8,'Occupancy Raw Data'!$B$8:$BE$45,'Occupancy Raw Data'!AB$3,FALSE)</f>
        <v>15.892954374189699</v>
      </c>
      <c r="U8" s="49">
        <f>VLOOKUP($A8,'Occupancy Raw Data'!$B$8:$BE$45,'Occupancy Raw Data'!AC$3,FALSE)</f>
        <v>15.277078109398399</v>
      </c>
      <c r="V8" s="50">
        <f>VLOOKUP($A8,'Occupancy Raw Data'!$B$8:$BE$45,'Occupancy Raw Data'!AE$3,FALSE)</f>
        <v>2.45017249190761</v>
      </c>
      <c r="X8" s="51">
        <f>VLOOKUP($A8,'ADR Raw Data'!$B$6:$BE$43,'ADR Raw Data'!G$1,FALSE)</f>
        <v>204.11216578995101</v>
      </c>
      <c r="Y8" s="52">
        <f>VLOOKUP($A8,'ADR Raw Data'!$B$6:$BE$43,'ADR Raw Data'!H$1,FALSE)</f>
        <v>245.89727058823499</v>
      </c>
      <c r="Z8" s="52">
        <f>VLOOKUP($A8,'ADR Raw Data'!$B$6:$BE$43,'ADR Raw Data'!I$1,FALSE)</f>
        <v>260.25156192536502</v>
      </c>
      <c r="AA8" s="52">
        <f>VLOOKUP($A8,'ADR Raw Data'!$B$6:$BE$43,'ADR Raw Data'!J$1,FALSE)</f>
        <v>257.18607926167198</v>
      </c>
      <c r="AB8" s="52">
        <f>VLOOKUP($A8,'ADR Raw Data'!$B$6:$BE$43,'ADR Raw Data'!K$1,FALSE)</f>
        <v>225.70409979850601</v>
      </c>
      <c r="AC8" s="53">
        <f>VLOOKUP($A8,'ADR Raw Data'!$B$6:$BE$43,'ADR Raw Data'!L$1,FALSE)</f>
        <v>241.88661875076301</v>
      </c>
      <c r="AD8" s="52">
        <f>VLOOKUP($A8,'ADR Raw Data'!$B$6:$BE$43,'ADR Raw Data'!N$1,FALSE)</f>
        <v>172.01065287016499</v>
      </c>
      <c r="AE8" s="52">
        <f>VLOOKUP($A8,'ADR Raw Data'!$B$6:$BE$43,'ADR Raw Data'!O$1,FALSE)</f>
        <v>162.93101666666601</v>
      </c>
      <c r="AF8" s="53">
        <f>VLOOKUP($A8,'ADR Raw Data'!$B$6:$BE$43,'ADR Raw Data'!P$1,FALSE)</f>
        <v>167.56152845834899</v>
      </c>
      <c r="AG8" s="54">
        <f>VLOOKUP($A8,'ADR Raw Data'!$B$6:$BE$43,'ADR Raw Data'!R$1,FALSE)</f>
        <v>221.06570490822301</v>
      </c>
      <c r="AI8" s="47">
        <f>VLOOKUP($A8,'ADR Raw Data'!$B$6:$BE$43,'ADR Raw Data'!T$1,FALSE)</f>
        <v>1.8604350916511401</v>
      </c>
      <c r="AJ8" s="48">
        <f>VLOOKUP($A8,'ADR Raw Data'!$B$6:$BE$43,'ADR Raw Data'!U$1,FALSE)</f>
        <v>7.6911381009804503</v>
      </c>
      <c r="AK8" s="48">
        <f>VLOOKUP($A8,'ADR Raw Data'!$B$6:$BE$43,'ADR Raw Data'!V$1,FALSE)</f>
        <v>8.8246743699571208</v>
      </c>
      <c r="AL8" s="48">
        <f>VLOOKUP($A8,'ADR Raw Data'!$B$6:$BE$43,'ADR Raw Data'!W$1,FALSE)</f>
        <v>8.3964282640055394</v>
      </c>
      <c r="AM8" s="48">
        <f>VLOOKUP($A8,'ADR Raw Data'!$B$6:$BE$43,'ADR Raw Data'!X$1,FALSE)</f>
        <v>6.4937159924871501</v>
      </c>
      <c r="AN8" s="49">
        <f>VLOOKUP($A8,'ADR Raw Data'!$B$6:$BE$43,'ADR Raw Data'!Y$1,FALSE)</f>
        <v>7.3892619264323098</v>
      </c>
      <c r="AO8" s="48">
        <f>VLOOKUP($A8,'ADR Raw Data'!$B$6:$BE$43,'ADR Raw Data'!AA$1,FALSE)</f>
        <v>5.38225958626803</v>
      </c>
      <c r="AP8" s="48">
        <f>VLOOKUP($A8,'ADR Raw Data'!$B$6:$BE$43,'ADR Raw Data'!AB$1,FALSE)</f>
        <v>7.0989954165568996</v>
      </c>
      <c r="AQ8" s="49">
        <f>VLOOKUP($A8,'ADR Raw Data'!$B$6:$BE$43,'ADR Raw Data'!AC$1,FALSE)</f>
        <v>6.1738762847147397</v>
      </c>
      <c r="AR8" s="50">
        <f>VLOOKUP($A8,'ADR Raw Data'!$B$6:$BE$43,'ADR Raw Data'!AE$1,FALSE)</f>
        <v>6.0487994961134399</v>
      </c>
      <c r="AS8" s="40"/>
      <c r="AT8" s="51">
        <f>VLOOKUP($A8,'RevPAR Raw Data'!$B$6:$BE$43,'RevPAR Raw Data'!G$1,FALSE)</f>
        <v>116.09103167233999</v>
      </c>
      <c r="AU8" s="52">
        <f>VLOOKUP($A8,'RevPAR Raw Data'!$B$6:$BE$43,'RevPAR Raw Data'!H$1,FALSE)</f>
        <v>215.63260084597101</v>
      </c>
      <c r="AV8" s="52">
        <f>VLOOKUP($A8,'RevPAR Raw Data'!$B$6:$BE$43,'RevPAR Raw Data'!I$1,FALSE)</f>
        <v>248.22301557825199</v>
      </c>
      <c r="AW8" s="52">
        <f>VLOOKUP($A8,'RevPAR Raw Data'!$B$6:$BE$43,'RevPAR Raw Data'!J$1,FALSE)</f>
        <v>244.37055503971899</v>
      </c>
      <c r="AX8" s="52">
        <f>VLOOKUP($A8,'RevPAR Raw Data'!$B$6:$BE$43,'RevPAR Raw Data'!K$1,FALSE)</f>
        <v>196.45780356958599</v>
      </c>
      <c r="AY8" s="53">
        <f>VLOOKUP($A8,'RevPAR Raw Data'!$B$6:$BE$43,'RevPAR Raw Data'!L$1,FALSE)</f>
        <v>204.155001341174</v>
      </c>
      <c r="AZ8" s="52">
        <f>VLOOKUP($A8,'RevPAR Raw Data'!$B$6:$BE$43,'RevPAR Raw Data'!N$1,FALSE)</f>
        <v>144.060918188383</v>
      </c>
      <c r="BA8" s="52">
        <f>VLOOKUP($A8,'RevPAR Raw Data'!$B$6:$BE$43,'RevPAR Raw Data'!O$1,FALSE)</f>
        <v>131.11131022387201</v>
      </c>
      <c r="BB8" s="53">
        <f>VLOOKUP($A8,'RevPAR Raw Data'!$B$6:$BE$43,'RevPAR Raw Data'!P$1,FALSE)</f>
        <v>137.586114206128</v>
      </c>
      <c r="BC8" s="54">
        <f>VLOOKUP($A8,'RevPAR Raw Data'!$B$6:$BE$43,'RevPAR Raw Data'!R$1,FALSE)</f>
        <v>185.13531930258901</v>
      </c>
      <c r="BE8" s="47">
        <f>VLOOKUP($A8,'RevPAR Raw Data'!$B$6:$BE$43,'RevPAR Raw Data'!T$1,FALSE)</f>
        <v>-12.531376362473701</v>
      </c>
      <c r="BF8" s="48">
        <f>VLOOKUP($A8,'RevPAR Raw Data'!$B$6:$BE$43,'RevPAR Raw Data'!U$1,FALSE)</f>
        <v>5.87716621501718</v>
      </c>
      <c r="BG8" s="48">
        <f>VLOOKUP($A8,'RevPAR Raw Data'!$B$6:$BE$43,'RevPAR Raw Data'!V$1,FALSE)</f>
        <v>8.0796635233463903</v>
      </c>
      <c r="BH8" s="48">
        <f>VLOOKUP($A8,'RevPAR Raw Data'!$B$6:$BE$43,'RevPAR Raw Data'!W$1,FALSE)</f>
        <v>8.3681225511589492</v>
      </c>
      <c r="BI8" s="48">
        <f>VLOOKUP($A8,'RevPAR Raw Data'!$B$6:$BE$43,'RevPAR Raw Data'!X$1,FALSE)</f>
        <v>11.354500821378</v>
      </c>
      <c r="BJ8" s="49">
        <f>VLOOKUP($A8,'RevPAR Raw Data'!$B$6:$BE$43,'RevPAR Raw Data'!Y$1,FALSE)</f>
        <v>5.45428065072264</v>
      </c>
      <c r="BK8" s="48">
        <f>VLOOKUP($A8,'RevPAR Raw Data'!$B$6:$BE$43,'RevPAR Raw Data'!AA$1,FALSE)</f>
        <v>20.864454119669698</v>
      </c>
      <c r="BL8" s="48">
        <f>VLOOKUP($A8,'RevPAR Raw Data'!$B$6:$BE$43,'RevPAR Raw Data'!AB$1,FALSE)</f>
        <v>24.120189893325801</v>
      </c>
      <c r="BM8" s="49">
        <f>VLOOKUP($A8,'RevPAR Raw Data'!$B$6:$BE$43,'RevPAR Raw Data'!AC$1,FALSE)</f>
        <v>22.394142296506601</v>
      </c>
      <c r="BN8" s="50">
        <f>VLOOKUP($A8,'RevPAR Raw Data'!$B$6:$BE$43,'RevPAR Raw Data'!AE$1,FALSE)</f>
        <v>8.6471780093654704</v>
      </c>
    </row>
    <row r="9" spans="1:66" x14ac:dyDescent="0.45">
      <c r="A9" s="63" t="s">
        <v>89</v>
      </c>
      <c r="B9" s="47">
        <f>VLOOKUP($A9,'Occupancy Raw Data'!$B$8:$BE$45,'Occupancy Raw Data'!G$3,FALSE)</f>
        <v>56.176913280073997</v>
      </c>
      <c r="C9" s="48">
        <f>VLOOKUP($A9,'Occupancy Raw Data'!$B$8:$BE$45,'Occupancy Raw Data'!H$3,FALSE)</f>
        <v>79.124696075025994</v>
      </c>
      <c r="D9" s="48">
        <f>VLOOKUP($A9,'Occupancy Raw Data'!$B$8:$BE$45,'Occupancy Raw Data'!I$3,FALSE)</f>
        <v>90.621743660993403</v>
      </c>
      <c r="E9" s="48">
        <f>VLOOKUP($A9,'Occupancy Raw Data'!$B$8:$BE$45,'Occupancy Raw Data'!J$3,FALSE)</f>
        <v>89.626027555864297</v>
      </c>
      <c r="F9" s="48">
        <f>VLOOKUP($A9,'Occupancy Raw Data'!$B$8:$BE$45,'Occupancy Raw Data'!K$3,FALSE)</f>
        <v>78.788931341901105</v>
      </c>
      <c r="G9" s="49">
        <f>VLOOKUP($A9,'Occupancy Raw Data'!$B$8:$BE$45,'Occupancy Raw Data'!L$3,FALSE)</f>
        <v>78.867662382771698</v>
      </c>
      <c r="H9" s="48">
        <f>VLOOKUP($A9,'Occupancy Raw Data'!$B$8:$BE$45,'Occupancy Raw Data'!N$3,FALSE)</f>
        <v>72.212573810350804</v>
      </c>
      <c r="I9" s="48">
        <f>VLOOKUP($A9,'Occupancy Raw Data'!$B$8:$BE$45,'Occupancy Raw Data'!O$3,FALSE)</f>
        <v>75.859673497742193</v>
      </c>
      <c r="J9" s="49">
        <f>VLOOKUP($A9,'Occupancy Raw Data'!$B$8:$BE$45,'Occupancy Raw Data'!P$3,FALSE)</f>
        <v>74.036123654046506</v>
      </c>
      <c r="K9" s="50">
        <f>VLOOKUP($A9,'Occupancy Raw Data'!$B$8:$BE$45,'Occupancy Raw Data'!R$3,FALSE)</f>
        <v>77.487222745993094</v>
      </c>
      <c r="M9" s="47">
        <f>VLOOKUP($A9,'Occupancy Raw Data'!$B$8:$BE$45,'Occupancy Raw Data'!T$3,FALSE)</f>
        <v>-27.0533406666034</v>
      </c>
      <c r="N9" s="48">
        <f>VLOOKUP($A9,'Occupancy Raw Data'!$B$8:$BE$45,'Occupancy Raw Data'!U$3,FALSE)</f>
        <v>-9.3560597308452902</v>
      </c>
      <c r="O9" s="48">
        <f>VLOOKUP($A9,'Occupancy Raw Data'!$B$8:$BE$45,'Occupancy Raw Data'!V$3,FALSE)</f>
        <v>-1.11852327616352</v>
      </c>
      <c r="P9" s="48">
        <f>VLOOKUP($A9,'Occupancy Raw Data'!$B$8:$BE$45,'Occupancy Raw Data'!W$3,FALSE)</f>
        <v>1.86869564234292</v>
      </c>
      <c r="Q9" s="48">
        <f>VLOOKUP($A9,'Occupancy Raw Data'!$B$8:$BE$45,'Occupancy Raw Data'!X$3,FALSE)</f>
        <v>8.6013086759614605</v>
      </c>
      <c r="R9" s="49">
        <f>VLOOKUP($A9,'Occupancy Raw Data'!$B$8:$BE$45,'Occupancy Raw Data'!Y$3,FALSE)</f>
        <v>-5.3164431495079798</v>
      </c>
      <c r="S9" s="48">
        <f>VLOOKUP($A9,'Occupancy Raw Data'!$B$8:$BE$45,'Occupancy Raw Data'!AA$3,FALSE)</f>
        <v>-1.4174024850246401</v>
      </c>
      <c r="T9" s="48">
        <f>VLOOKUP($A9,'Occupancy Raw Data'!$B$8:$BE$45,'Occupancy Raw Data'!AB$3,FALSE)</f>
        <v>-6.6171530577082001</v>
      </c>
      <c r="U9" s="49">
        <f>VLOOKUP($A9,'Occupancy Raw Data'!$B$8:$BE$45,'Occupancy Raw Data'!AC$3,FALSE)</f>
        <v>-4.1516470478922898</v>
      </c>
      <c r="V9" s="50">
        <f>VLOOKUP($A9,'Occupancy Raw Data'!$B$8:$BE$45,'Occupancy Raw Data'!AE$3,FALSE)</f>
        <v>-5.0012850178958503</v>
      </c>
      <c r="X9" s="51">
        <f>VLOOKUP($A9,'ADR Raw Data'!$B$6:$BE$43,'ADR Raw Data'!G$1,FALSE)</f>
        <v>152.35265663643801</v>
      </c>
      <c r="Y9" s="52">
        <f>VLOOKUP($A9,'ADR Raw Data'!$B$6:$BE$43,'ADR Raw Data'!H$1,FALSE)</f>
        <v>184.32202077846</v>
      </c>
      <c r="Z9" s="52">
        <f>VLOOKUP($A9,'ADR Raw Data'!$B$6:$BE$43,'ADR Raw Data'!I$1,FALSE)</f>
        <v>201.941157531621</v>
      </c>
      <c r="AA9" s="52">
        <f>VLOOKUP($A9,'ADR Raw Data'!$B$6:$BE$43,'ADR Raw Data'!J$1,FALSE)</f>
        <v>194.50864616974499</v>
      </c>
      <c r="AB9" s="52">
        <f>VLOOKUP($A9,'ADR Raw Data'!$B$6:$BE$43,'ADR Raw Data'!K$1,FALSE)</f>
        <v>170.382649522409</v>
      </c>
      <c r="AC9" s="53">
        <f>VLOOKUP($A9,'ADR Raw Data'!$B$6:$BE$43,'ADR Raw Data'!L$1,FALSE)</f>
        <v>183.34685633753099</v>
      </c>
      <c r="AD9" s="52">
        <f>VLOOKUP($A9,'ADR Raw Data'!$B$6:$BE$43,'ADR Raw Data'!N$1,FALSE)</f>
        <v>145.709887766554</v>
      </c>
      <c r="AE9" s="52">
        <f>VLOOKUP($A9,'ADR Raw Data'!$B$6:$BE$43,'ADR Raw Data'!O$1,FALSE)</f>
        <v>148.46381562881501</v>
      </c>
      <c r="AF9" s="53">
        <f>VLOOKUP($A9,'ADR Raw Data'!$B$6:$BE$43,'ADR Raw Data'!P$1,FALSE)</f>
        <v>147.12076706544599</v>
      </c>
      <c r="AG9" s="54">
        <f>VLOOKUP($A9,'ADR Raw Data'!$B$6:$BE$43,'ADR Raw Data'!R$1,FALSE)</f>
        <v>173.457523693647</v>
      </c>
      <c r="AI9" s="47">
        <f>VLOOKUP($A9,'ADR Raw Data'!$B$6:$BE$43,'ADR Raw Data'!T$1,FALSE)</f>
        <v>-11.9305347240049</v>
      </c>
      <c r="AJ9" s="48">
        <f>VLOOKUP($A9,'ADR Raw Data'!$B$6:$BE$43,'ADR Raw Data'!U$1,FALSE)</f>
        <v>-1.1268469278902999</v>
      </c>
      <c r="AK9" s="48">
        <f>VLOOKUP($A9,'ADR Raw Data'!$B$6:$BE$43,'ADR Raw Data'!V$1,FALSE)</f>
        <v>6.5616873161221596</v>
      </c>
      <c r="AL9" s="48">
        <f>VLOOKUP($A9,'ADR Raw Data'!$B$6:$BE$43,'ADR Raw Data'!W$1,FALSE)</f>
        <v>4.0798000808974502</v>
      </c>
      <c r="AM9" s="48">
        <f>VLOOKUP($A9,'ADR Raw Data'!$B$6:$BE$43,'ADR Raw Data'!X$1,FALSE)</f>
        <v>7.4583320244216802</v>
      </c>
      <c r="AN9" s="49">
        <f>VLOOKUP($A9,'ADR Raw Data'!$B$6:$BE$43,'ADR Raw Data'!Y$1,FALSE)</f>
        <v>1.93802035006016</v>
      </c>
      <c r="AO9" s="48">
        <f>VLOOKUP($A9,'ADR Raw Data'!$B$6:$BE$43,'ADR Raw Data'!AA$1,FALSE)</f>
        <v>2.8710267106498901</v>
      </c>
      <c r="AP9" s="48">
        <f>VLOOKUP($A9,'ADR Raw Data'!$B$6:$BE$43,'ADR Raw Data'!AB$1,FALSE)</f>
        <v>5.9396861338979301</v>
      </c>
      <c r="AQ9" s="49">
        <f>VLOOKUP($A9,'ADR Raw Data'!$B$6:$BE$43,'ADR Raw Data'!AC$1,FALSE)</f>
        <v>4.4500428090660602</v>
      </c>
      <c r="AR9" s="50">
        <f>VLOOKUP($A9,'ADR Raw Data'!$B$6:$BE$43,'ADR Raw Data'!AE$1,FALSE)</f>
        <v>2.4516917597194499</v>
      </c>
      <c r="AS9" s="40"/>
      <c r="AT9" s="51">
        <f>VLOOKUP($A9,'RevPAR Raw Data'!$B$6:$BE$43,'RevPAR Raw Data'!G$1,FALSE)</f>
        <v>85.587019798541107</v>
      </c>
      <c r="AU9" s="52">
        <f>VLOOKUP($A9,'RevPAR Raw Data'!$B$6:$BE$43,'RevPAR Raw Data'!H$1,FALSE)</f>
        <v>145.84423874030301</v>
      </c>
      <c r="AV9" s="52">
        <f>VLOOKUP($A9,'RevPAR Raw Data'!$B$6:$BE$43,'RevPAR Raw Data'!I$1,FALSE)</f>
        <v>183.002598124348</v>
      </c>
      <c r="AW9" s="52">
        <f>VLOOKUP($A9,'RevPAR Raw Data'!$B$6:$BE$43,'RevPAR Raw Data'!J$1,FALSE)</f>
        <v>174.33037281463399</v>
      </c>
      <c r="AX9" s="52">
        <f>VLOOKUP($A9,'RevPAR Raw Data'!$B$6:$BE$43,'RevPAR Raw Data'!K$1,FALSE)</f>
        <v>134.242668750723</v>
      </c>
      <c r="AY9" s="53">
        <f>VLOOKUP($A9,'RevPAR Raw Data'!$B$6:$BE$43,'RevPAR Raw Data'!L$1,FALSE)</f>
        <v>144.60137964571001</v>
      </c>
      <c r="AZ9" s="52">
        <f>VLOOKUP($A9,'RevPAR Raw Data'!$B$6:$BE$43,'RevPAR Raw Data'!N$1,FALSE)</f>
        <v>105.22086025240201</v>
      </c>
      <c r="BA9" s="52">
        <f>VLOOKUP($A9,'RevPAR Raw Data'!$B$6:$BE$43,'RevPAR Raw Data'!O$1,FALSE)</f>
        <v>112.62416579830899</v>
      </c>
      <c r="BB9" s="53">
        <f>VLOOKUP($A9,'RevPAR Raw Data'!$B$6:$BE$43,'RevPAR Raw Data'!P$1,FALSE)</f>
        <v>108.922513025356</v>
      </c>
      <c r="BC9" s="54">
        <f>VLOOKUP($A9,'RevPAR Raw Data'!$B$6:$BE$43,'RevPAR Raw Data'!R$1,FALSE)</f>
        <v>134.40741775417999</v>
      </c>
      <c r="BE9" s="47">
        <f>VLOOKUP($A9,'RevPAR Raw Data'!$B$6:$BE$43,'RevPAR Raw Data'!T$1,FALSE)</f>
        <v>-35.756267188375801</v>
      </c>
      <c r="BF9" s="48">
        <f>VLOOKUP($A9,'RevPAR Raw Data'!$B$6:$BE$43,'RevPAR Raw Data'!U$1,FALSE)</f>
        <v>-10.377478187086901</v>
      </c>
      <c r="BG9" s="48">
        <f>VLOOKUP($A9,'RevPAR Raw Data'!$B$6:$BE$43,'RevPAR Raw Data'!V$1,FALSE)</f>
        <v>5.3697700400187403</v>
      </c>
      <c r="BH9" s="48">
        <f>VLOOKUP($A9,'RevPAR Raw Data'!$B$6:$BE$43,'RevPAR Raw Data'!W$1,FALSE)</f>
        <v>6.0247347695684104</v>
      </c>
      <c r="BI9" s="48">
        <f>VLOOKUP($A9,'RevPAR Raw Data'!$B$6:$BE$43,'RevPAR Raw Data'!X$1,FALSE)</f>
        <v>16.701154859881701</v>
      </c>
      <c r="BJ9" s="49">
        <f>VLOOKUP($A9,'RevPAR Raw Data'!$B$6:$BE$43,'RevPAR Raw Data'!Y$1,FALSE)</f>
        <v>-3.4814565495846699</v>
      </c>
      <c r="BK9" s="48">
        <f>VLOOKUP($A9,'RevPAR Raw Data'!$B$6:$BE$43,'RevPAR Raw Data'!AA$1,FALSE)</f>
        <v>1.4129302216827699</v>
      </c>
      <c r="BL9" s="48">
        <f>VLOOKUP($A9,'RevPAR Raw Data'!$B$6:$BE$43,'RevPAR Raw Data'!AB$1,FALSE)</f>
        <v>-1.0705050464377699</v>
      </c>
      <c r="BM9" s="49">
        <f>VLOOKUP($A9,'RevPAR Raw Data'!$B$6:$BE$43,'RevPAR Raw Data'!AC$1,FALSE)</f>
        <v>0.113645690261232</v>
      </c>
      <c r="BN9" s="50">
        <f>VLOOKUP($A9,'RevPAR Raw Data'!$B$6:$BE$43,'RevPAR Raw Data'!AE$1,FALSE)</f>
        <v>-2.67220935084024</v>
      </c>
    </row>
    <row r="10" spans="1:66" x14ac:dyDescent="0.45">
      <c r="A10" s="63" t="s">
        <v>26</v>
      </c>
      <c r="B10" s="47">
        <f>VLOOKUP($A10,'Occupancy Raw Data'!$B$8:$BE$45,'Occupancy Raw Data'!G$3,FALSE)</f>
        <v>55.990756787983798</v>
      </c>
      <c r="C10" s="48">
        <f>VLOOKUP($A10,'Occupancy Raw Data'!$B$8:$BE$45,'Occupancy Raw Data'!H$3,FALSE)</f>
        <v>81.351819757365604</v>
      </c>
      <c r="D10" s="48">
        <f>VLOOKUP($A10,'Occupancy Raw Data'!$B$8:$BE$45,'Occupancy Raw Data'!I$3,FALSE)</f>
        <v>91.2767186597342</v>
      </c>
      <c r="E10" s="48">
        <f>VLOOKUP($A10,'Occupancy Raw Data'!$B$8:$BE$45,'Occupancy Raw Data'!J$3,FALSE)</f>
        <v>89.693818601964097</v>
      </c>
      <c r="F10" s="48">
        <f>VLOOKUP($A10,'Occupancy Raw Data'!$B$8:$BE$45,'Occupancy Raw Data'!K$3,FALSE)</f>
        <v>72.501444251877501</v>
      </c>
      <c r="G10" s="49">
        <f>VLOOKUP($A10,'Occupancy Raw Data'!$B$8:$BE$45,'Occupancy Raw Data'!L$3,FALSE)</f>
        <v>78.162911611785006</v>
      </c>
      <c r="H10" s="48">
        <f>VLOOKUP($A10,'Occupancy Raw Data'!$B$8:$BE$45,'Occupancy Raw Data'!N$3,FALSE)</f>
        <v>69.416522241478901</v>
      </c>
      <c r="I10" s="48">
        <f>VLOOKUP($A10,'Occupancy Raw Data'!$B$8:$BE$45,'Occupancy Raw Data'!O$3,FALSE)</f>
        <v>72.3396880415944</v>
      </c>
      <c r="J10" s="49">
        <f>VLOOKUP($A10,'Occupancy Raw Data'!$B$8:$BE$45,'Occupancy Raw Data'!P$3,FALSE)</f>
        <v>70.878105141536594</v>
      </c>
      <c r="K10" s="50">
        <f>VLOOKUP($A10,'Occupancy Raw Data'!$B$8:$BE$45,'Occupancy Raw Data'!R$3,FALSE)</f>
        <v>76.081538334571206</v>
      </c>
      <c r="M10" s="47">
        <f>VLOOKUP($A10,'Occupancy Raw Data'!$B$8:$BE$45,'Occupancy Raw Data'!T$3,FALSE)</f>
        <v>13.5827494709826</v>
      </c>
      <c r="N10" s="48">
        <f>VLOOKUP($A10,'Occupancy Raw Data'!$B$8:$BE$45,'Occupancy Raw Data'!U$3,FALSE)</f>
        <v>11.465903765079499</v>
      </c>
      <c r="O10" s="48">
        <f>VLOOKUP($A10,'Occupancy Raw Data'!$B$8:$BE$45,'Occupancy Raw Data'!V$3,FALSE)</f>
        <v>8.1918536202356194</v>
      </c>
      <c r="P10" s="48">
        <f>VLOOKUP($A10,'Occupancy Raw Data'!$B$8:$BE$45,'Occupancy Raw Data'!W$3,FALSE)</f>
        <v>8.6520585360299602</v>
      </c>
      <c r="Q10" s="48">
        <f>VLOOKUP($A10,'Occupancy Raw Data'!$B$8:$BE$45,'Occupancy Raw Data'!X$3,FALSE)</f>
        <v>8.8527929486030708</v>
      </c>
      <c r="R10" s="49">
        <f>VLOOKUP($A10,'Occupancy Raw Data'!$B$8:$BE$45,'Occupancy Raw Data'!Y$3,FALSE)</f>
        <v>9.8408361352973603</v>
      </c>
      <c r="S10" s="48">
        <f>VLOOKUP($A10,'Occupancy Raw Data'!$B$8:$BE$45,'Occupancy Raw Data'!AA$3,FALSE)</f>
        <v>2.1129667648748098</v>
      </c>
      <c r="T10" s="48">
        <f>VLOOKUP($A10,'Occupancy Raw Data'!$B$8:$BE$45,'Occupancy Raw Data'!AB$3,FALSE)</f>
        <v>-0.89794834384068201</v>
      </c>
      <c r="U10" s="49">
        <f>VLOOKUP($A10,'Occupancy Raw Data'!$B$8:$BE$45,'Occupancy Raw Data'!AC$3,FALSE)</f>
        <v>0.55395440899319004</v>
      </c>
      <c r="V10" s="50">
        <f>VLOOKUP($A10,'Occupancy Raw Data'!$B$8:$BE$45,'Occupancy Raw Data'!AE$3,FALSE)</f>
        <v>7.20540181041748</v>
      </c>
      <c r="X10" s="51">
        <f>VLOOKUP($A10,'ADR Raw Data'!$B$6:$BE$43,'ADR Raw Data'!G$1,FALSE)</f>
        <v>151.50307263722601</v>
      </c>
      <c r="Y10" s="52">
        <f>VLOOKUP($A10,'ADR Raw Data'!$B$6:$BE$43,'ADR Raw Data'!H$1,FALSE)</f>
        <v>190.056082942763</v>
      </c>
      <c r="Z10" s="52">
        <f>VLOOKUP($A10,'ADR Raw Data'!$B$6:$BE$43,'ADR Raw Data'!I$1,FALSE)</f>
        <v>204.67738607594899</v>
      </c>
      <c r="AA10" s="52">
        <f>VLOOKUP($A10,'ADR Raw Data'!$B$6:$BE$43,'ADR Raw Data'!J$1,FALSE)</f>
        <v>202.10685430890101</v>
      </c>
      <c r="AB10" s="52">
        <f>VLOOKUP($A10,'ADR Raw Data'!$B$6:$BE$43,'ADR Raw Data'!K$1,FALSE)</f>
        <v>170.60973864541799</v>
      </c>
      <c r="AC10" s="53">
        <f>VLOOKUP($A10,'ADR Raw Data'!$B$6:$BE$43,'ADR Raw Data'!L$1,FALSE)</f>
        <v>187.10574249815201</v>
      </c>
      <c r="AD10" s="52">
        <f>VLOOKUP($A10,'ADR Raw Data'!$B$6:$BE$43,'ADR Raw Data'!N$1,FALSE)</f>
        <v>143.67310918774899</v>
      </c>
      <c r="AE10" s="52">
        <f>VLOOKUP($A10,'ADR Raw Data'!$B$6:$BE$43,'ADR Raw Data'!O$1,FALSE)</f>
        <v>142.03666666666601</v>
      </c>
      <c r="AF10" s="53">
        <f>VLOOKUP($A10,'ADR Raw Data'!$B$6:$BE$43,'ADR Raw Data'!P$1,FALSE)</f>
        <v>142.83801532317199</v>
      </c>
      <c r="AG10" s="54">
        <f>VLOOKUP($A10,'ADR Raw Data'!$B$6:$BE$43,'ADR Raw Data'!R$1,FALSE)</f>
        <v>175.32284787607901</v>
      </c>
      <c r="AI10" s="47">
        <f>VLOOKUP($A10,'ADR Raw Data'!$B$6:$BE$43,'ADR Raw Data'!T$1,FALSE)</f>
        <v>4.9667946811641102</v>
      </c>
      <c r="AJ10" s="48">
        <f>VLOOKUP($A10,'ADR Raw Data'!$B$6:$BE$43,'ADR Raw Data'!U$1,FALSE)</f>
        <v>6.8556879538330797</v>
      </c>
      <c r="AK10" s="48">
        <f>VLOOKUP($A10,'ADR Raw Data'!$B$6:$BE$43,'ADR Raw Data'!V$1,FALSE)</f>
        <v>8.48638748947333</v>
      </c>
      <c r="AL10" s="48">
        <f>VLOOKUP($A10,'ADR Raw Data'!$B$6:$BE$43,'ADR Raw Data'!W$1,FALSE)</f>
        <v>10.480019615955401</v>
      </c>
      <c r="AM10" s="48">
        <f>VLOOKUP($A10,'ADR Raw Data'!$B$6:$BE$43,'ADR Raw Data'!X$1,FALSE)</f>
        <v>9.1764230141394592</v>
      </c>
      <c r="AN10" s="49">
        <f>VLOOKUP($A10,'ADR Raw Data'!$B$6:$BE$43,'ADR Raw Data'!Y$1,FALSE)</f>
        <v>8.2074896606039704</v>
      </c>
      <c r="AO10" s="48">
        <f>VLOOKUP($A10,'ADR Raw Data'!$B$6:$BE$43,'ADR Raw Data'!AA$1,FALSE)</f>
        <v>9.2345591014530797</v>
      </c>
      <c r="AP10" s="48">
        <f>VLOOKUP($A10,'ADR Raw Data'!$B$6:$BE$43,'ADR Raw Data'!AB$1,FALSE)</f>
        <v>9.4400092784275795</v>
      </c>
      <c r="AQ10" s="49">
        <f>VLOOKUP($A10,'ADR Raw Data'!$B$6:$BE$43,'ADR Raw Data'!AC$1,FALSE)</f>
        <v>9.3496205365636609</v>
      </c>
      <c r="AR10" s="50">
        <f>VLOOKUP($A10,'ADR Raw Data'!$B$6:$BE$43,'ADR Raw Data'!AE$1,FALSE)</f>
        <v>8.9549674593562401</v>
      </c>
      <c r="AS10" s="40"/>
      <c r="AT10" s="51">
        <f>VLOOKUP($A10,'RevPAR Raw Data'!$B$6:$BE$43,'RevPAR Raw Data'!G$1,FALSE)</f>
        <v>84.827716926631993</v>
      </c>
      <c r="AU10" s="52">
        <f>VLOOKUP($A10,'RevPAR Raw Data'!$B$6:$BE$43,'RevPAR Raw Data'!H$1,FALSE)</f>
        <v>154.61408203350601</v>
      </c>
      <c r="AV10" s="52">
        <f>VLOOKUP($A10,'RevPAR Raw Data'!$B$6:$BE$43,'RevPAR Raw Data'!I$1,FALSE)</f>
        <v>186.822801848642</v>
      </c>
      <c r="AW10" s="52">
        <f>VLOOKUP($A10,'RevPAR Raw Data'!$B$6:$BE$43,'RevPAR Raw Data'!J$1,FALSE)</f>
        <v>181.27735528596099</v>
      </c>
      <c r="AX10" s="52">
        <f>VLOOKUP($A10,'RevPAR Raw Data'!$B$6:$BE$43,'RevPAR Raw Data'!K$1,FALSE)</f>
        <v>123.694524552281</v>
      </c>
      <c r="AY10" s="53">
        <f>VLOOKUP($A10,'RevPAR Raw Data'!$B$6:$BE$43,'RevPAR Raw Data'!L$1,FALSE)</f>
        <v>146.24729612940399</v>
      </c>
      <c r="AZ10" s="52">
        <f>VLOOKUP($A10,'RevPAR Raw Data'!$B$6:$BE$43,'RevPAR Raw Data'!N$1,FALSE)</f>
        <v>99.732875794338497</v>
      </c>
      <c r="BA10" s="52">
        <f>VLOOKUP($A10,'RevPAR Raw Data'!$B$6:$BE$43,'RevPAR Raw Data'!O$1,FALSE)</f>
        <v>102.748881571346</v>
      </c>
      <c r="BB10" s="53">
        <f>VLOOKUP($A10,'RevPAR Raw Data'!$B$6:$BE$43,'RevPAR Raw Data'!P$1,FALSE)</f>
        <v>101.24087868284199</v>
      </c>
      <c r="BC10" s="54">
        <f>VLOOKUP($A10,'RevPAR Raw Data'!$B$6:$BE$43,'RevPAR Raw Data'!R$1,FALSE)</f>
        <v>133.38831971610099</v>
      </c>
      <c r="BE10" s="47">
        <f>VLOOKUP($A10,'RevPAR Raw Data'!$B$6:$BE$43,'RevPAR Raw Data'!T$1,FALSE)</f>
        <v>19.224171430427301</v>
      </c>
      <c r="BF10" s="48">
        <f>VLOOKUP($A10,'RevPAR Raw Data'!$B$6:$BE$43,'RevPAR Raw Data'!U$1,FALSE)</f>
        <v>19.107658302133299</v>
      </c>
      <c r="BG10" s="48">
        <f>VLOOKUP($A10,'RevPAR Raw Data'!$B$6:$BE$43,'RevPAR Raw Data'!V$1,FALSE)</f>
        <v>17.3734335504925</v>
      </c>
      <c r="BH10" s="48">
        <f>VLOOKUP($A10,'RevPAR Raw Data'!$B$6:$BE$43,'RevPAR Raw Data'!W$1,FALSE)</f>
        <v>20.038815583745301</v>
      </c>
      <c r="BI10" s="48">
        <f>VLOOKUP($A10,'RevPAR Raw Data'!$B$6:$BE$43,'RevPAR Raw Data'!X$1,FALSE)</f>
        <v>18.841585692272201</v>
      </c>
      <c r="BJ10" s="49">
        <f>VLOOKUP($A10,'RevPAR Raw Data'!$B$6:$BE$43,'RevPAR Raw Data'!Y$1,FALSE)</f>
        <v>18.856011404222802</v>
      </c>
      <c r="BK10" s="48">
        <f>VLOOKUP($A10,'RevPAR Raw Data'!$B$6:$BE$43,'RevPAR Raw Data'!AA$1,FALSE)</f>
        <v>11.5426490310243</v>
      </c>
      <c r="BL10" s="48">
        <f>VLOOKUP($A10,'RevPAR Raw Data'!$B$6:$BE$43,'RevPAR Raw Data'!AB$1,FALSE)</f>
        <v>8.4572945276128504</v>
      </c>
      <c r="BM10" s="49">
        <f>VLOOKUP($A10,'RevPAR Raw Data'!$B$6:$BE$43,'RevPAR Raw Data'!AC$1,FALSE)</f>
        <v>9.95536758074328</v>
      </c>
      <c r="BN10" s="50">
        <f>VLOOKUP($A10,'RevPAR Raw Data'!$B$6:$BE$43,'RevPAR Raw Data'!AE$1,FALSE)</f>
        <v>16.805610657212402</v>
      </c>
    </row>
    <row r="11" spans="1:66" x14ac:dyDescent="0.45">
      <c r="A11" s="63" t="s">
        <v>24</v>
      </c>
      <c r="B11" s="47">
        <f>VLOOKUP($A11,'Occupancy Raw Data'!$B$8:$BE$45,'Occupancy Raw Data'!G$3,FALSE)</f>
        <v>47.927363807138299</v>
      </c>
      <c r="C11" s="48">
        <f>VLOOKUP($A11,'Occupancy Raw Data'!$B$8:$BE$45,'Occupancy Raw Data'!H$3,FALSE)</f>
        <v>67.2636192861615</v>
      </c>
      <c r="D11" s="48">
        <f>VLOOKUP($A11,'Occupancy Raw Data'!$B$8:$BE$45,'Occupancy Raw Data'!I$3,FALSE)</f>
        <v>74.564809016906693</v>
      </c>
      <c r="E11" s="48">
        <f>VLOOKUP($A11,'Occupancy Raw Data'!$B$8:$BE$45,'Occupancy Raw Data'!J$3,FALSE)</f>
        <v>73.4627426424546</v>
      </c>
      <c r="F11" s="48">
        <f>VLOOKUP($A11,'Occupancy Raw Data'!$B$8:$BE$45,'Occupancy Raw Data'!K$3,FALSE)</f>
        <v>69.104571070757601</v>
      </c>
      <c r="G11" s="49">
        <f>VLOOKUP($A11,'Occupancy Raw Data'!$B$8:$BE$45,'Occupancy Raw Data'!L$3,FALSE)</f>
        <v>66.464621164683706</v>
      </c>
      <c r="H11" s="48">
        <f>VLOOKUP($A11,'Occupancy Raw Data'!$B$8:$BE$45,'Occupancy Raw Data'!N$3,FALSE)</f>
        <v>71.959924859110799</v>
      </c>
      <c r="I11" s="48">
        <f>VLOOKUP($A11,'Occupancy Raw Data'!$B$8:$BE$45,'Occupancy Raw Data'!O$3,FALSE)</f>
        <v>78.472135253600499</v>
      </c>
      <c r="J11" s="49">
        <f>VLOOKUP($A11,'Occupancy Raw Data'!$B$8:$BE$45,'Occupancy Raw Data'!P$3,FALSE)</f>
        <v>75.216030056355606</v>
      </c>
      <c r="K11" s="50">
        <f>VLOOKUP($A11,'Occupancy Raw Data'!$B$8:$BE$45,'Occupancy Raw Data'!R$3,FALSE)</f>
        <v>68.9650237051614</v>
      </c>
      <c r="M11" s="47">
        <f>VLOOKUP($A11,'Occupancy Raw Data'!$B$8:$BE$45,'Occupancy Raw Data'!T$3,FALSE)</f>
        <v>-14.0446582571821</v>
      </c>
      <c r="N11" s="48">
        <f>VLOOKUP($A11,'Occupancy Raw Data'!$B$8:$BE$45,'Occupancy Raw Data'!U$3,FALSE)</f>
        <v>0.43333450735371398</v>
      </c>
      <c r="O11" s="48">
        <f>VLOOKUP($A11,'Occupancy Raw Data'!$B$8:$BE$45,'Occupancy Raw Data'!V$3,FALSE)</f>
        <v>2.3279886962482399</v>
      </c>
      <c r="P11" s="48">
        <f>VLOOKUP($A11,'Occupancy Raw Data'!$B$8:$BE$45,'Occupancy Raw Data'!W$3,FALSE)</f>
        <v>2.1253997757888698</v>
      </c>
      <c r="Q11" s="48">
        <f>VLOOKUP($A11,'Occupancy Raw Data'!$B$8:$BE$45,'Occupancy Raw Data'!X$3,FALSE)</f>
        <v>-3.1394010888513502</v>
      </c>
      <c r="R11" s="49">
        <f>VLOOKUP($A11,'Occupancy Raw Data'!$B$8:$BE$45,'Occupancy Raw Data'!Y$3,FALSE)</f>
        <v>-1.93443926335956</v>
      </c>
      <c r="S11" s="48">
        <f>VLOOKUP($A11,'Occupancy Raw Data'!$B$8:$BE$45,'Occupancy Raw Data'!AA$3,FALSE)</f>
        <v>-11.1676823934831</v>
      </c>
      <c r="T11" s="48">
        <f>VLOOKUP($A11,'Occupancy Raw Data'!$B$8:$BE$45,'Occupancy Raw Data'!AB$3,FALSE)</f>
        <v>-8.4733019136690402</v>
      </c>
      <c r="U11" s="49">
        <f>VLOOKUP($A11,'Occupancy Raw Data'!$B$8:$BE$45,'Occupancy Raw Data'!AC$3,FALSE)</f>
        <v>-9.7822731668614793</v>
      </c>
      <c r="V11" s="50">
        <f>VLOOKUP($A11,'Occupancy Raw Data'!$B$8:$BE$45,'Occupancy Raw Data'!AE$3,FALSE)</f>
        <v>-4.5224882248255103</v>
      </c>
      <c r="X11" s="51">
        <f>VLOOKUP($A11,'ADR Raw Data'!$B$6:$BE$43,'ADR Raw Data'!G$1,FALSE)</f>
        <v>132.03166448915499</v>
      </c>
      <c r="Y11" s="52">
        <f>VLOOKUP($A11,'ADR Raw Data'!$B$6:$BE$43,'ADR Raw Data'!H$1,FALSE)</f>
        <v>150.10769689070901</v>
      </c>
      <c r="Z11" s="52">
        <f>VLOOKUP($A11,'ADR Raw Data'!$B$6:$BE$43,'ADR Raw Data'!I$1,FALSE)</f>
        <v>158.96391501511499</v>
      </c>
      <c r="AA11" s="52">
        <f>VLOOKUP($A11,'ADR Raw Data'!$B$6:$BE$43,'ADR Raw Data'!J$1,FALSE)</f>
        <v>162.682707125809</v>
      </c>
      <c r="AB11" s="52">
        <f>VLOOKUP($A11,'ADR Raw Data'!$B$6:$BE$43,'ADR Raw Data'!K$1,FALSE)</f>
        <v>155.63801558535701</v>
      </c>
      <c r="AC11" s="53">
        <f>VLOOKUP($A11,'ADR Raw Data'!$B$6:$BE$43,'ADR Raw Data'!L$1,FALSE)</f>
        <v>153.41770048236299</v>
      </c>
      <c r="AD11" s="52">
        <f>VLOOKUP($A11,'ADR Raw Data'!$B$6:$BE$43,'ADR Raw Data'!N$1,FALSE)</f>
        <v>163.82539679777199</v>
      </c>
      <c r="AE11" s="52">
        <f>VLOOKUP($A11,'ADR Raw Data'!$B$6:$BE$43,'ADR Raw Data'!O$1,FALSE)</f>
        <v>171.88794286626199</v>
      </c>
      <c r="AF11" s="53">
        <f>VLOOKUP($A11,'ADR Raw Data'!$B$6:$BE$43,'ADR Raw Data'!P$1,FALSE)</f>
        <v>168.03118381618299</v>
      </c>
      <c r="AG11" s="54">
        <f>VLOOKUP($A11,'ADR Raw Data'!$B$6:$BE$43,'ADR Raw Data'!R$1,FALSE)</f>
        <v>157.97142990557199</v>
      </c>
      <c r="AI11" s="47">
        <f>VLOOKUP($A11,'ADR Raw Data'!$B$6:$BE$43,'ADR Raw Data'!T$1,FALSE)</f>
        <v>9.72356032789145</v>
      </c>
      <c r="AJ11" s="48">
        <f>VLOOKUP($A11,'ADR Raw Data'!$B$6:$BE$43,'ADR Raw Data'!U$1,FALSE)</f>
        <v>28.1770048607832</v>
      </c>
      <c r="AK11" s="48">
        <f>VLOOKUP($A11,'ADR Raw Data'!$B$6:$BE$43,'ADR Raw Data'!V$1,FALSE)</f>
        <v>21.6053226211924</v>
      </c>
      <c r="AL11" s="48">
        <f>VLOOKUP($A11,'ADR Raw Data'!$B$6:$BE$43,'ADR Raw Data'!W$1,FALSE)</f>
        <v>23.505926232010701</v>
      </c>
      <c r="AM11" s="48">
        <f>VLOOKUP($A11,'ADR Raw Data'!$B$6:$BE$43,'ADR Raw Data'!X$1,FALSE)</f>
        <v>22.4751334370576</v>
      </c>
      <c r="AN11" s="49">
        <f>VLOOKUP($A11,'ADR Raw Data'!$B$6:$BE$43,'ADR Raw Data'!Y$1,FALSE)</f>
        <v>21.986105913495301</v>
      </c>
      <c r="AO11" s="48">
        <f>VLOOKUP($A11,'ADR Raw Data'!$B$6:$BE$43,'ADR Raw Data'!AA$1,FALSE)</f>
        <v>6.5343186449692601</v>
      </c>
      <c r="AP11" s="48">
        <f>VLOOKUP($A11,'ADR Raw Data'!$B$6:$BE$43,'ADR Raw Data'!AB$1,FALSE)</f>
        <v>9.2178374412151101</v>
      </c>
      <c r="AQ11" s="49">
        <f>VLOOKUP($A11,'ADR Raw Data'!$B$6:$BE$43,'ADR Raw Data'!AC$1,FALSE)</f>
        <v>7.9683139445897604</v>
      </c>
      <c r="AR11" s="50">
        <f>VLOOKUP($A11,'ADR Raw Data'!$B$6:$BE$43,'ADR Raw Data'!AE$1,FALSE)</f>
        <v>16.485303140172899</v>
      </c>
      <c r="AS11" s="40"/>
      <c r="AT11" s="51">
        <f>VLOOKUP($A11,'RevPAR Raw Data'!$B$6:$BE$43,'RevPAR Raw Data'!G$1,FALSE)</f>
        <v>63.2792961803381</v>
      </c>
      <c r="AU11" s="52">
        <f>VLOOKUP($A11,'RevPAR Raw Data'!$B$6:$BE$43,'RevPAR Raw Data'!H$1,FALSE)</f>
        <v>100.96786975579199</v>
      </c>
      <c r="AV11" s="52">
        <f>VLOOKUP($A11,'RevPAR Raw Data'!$B$6:$BE$43,'RevPAR Raw Data'!I$1,FALSE)</f>
        <v>118.53113963681901</v>
      </c>
      <c r="AW11" s="52">
        <f>VLOOKUP($A11,'RevPAR Raw Data'!$B$6:$BE$43,'RevPAR Raw Data'!J$1,FALSE)</f>
        <v>119.511178459611</v>
      </c>
      <c r="AX11" s="52">
        <f>VLOOKUP($A11,'RevPAR Raw Data'!$B$6:$BE$43,'RevPAR Raw Data'!K$1,FALSE)</f>
        <v>107.55298309329901</v>
      </c>
      <c r="AY11" s="53">
        <f>VLOOKUP($A11,'RevPAR Raw Data'!$B$6:$BE$43,'RevPAR Raw Data'!L$1,FALSE)</f>
        <v>101.968493425172</v>
      </c>
      <c r="AZ11" s="52">
        <f>VLOOKUP($A11,'RevPAR Raw Data'!$B$6:$BE$43,'RevPAR Raw Data'!N$1,FALSE)</f>
        <v>117.888632435817</v>
      </c>
      <c r="BA11" s="52">
        <f>VLOOKUP($A11,'RevPAR Raw Data'!$B$6:$BE$43,'RevPAR Raw Data'!O$1,FALSE)</f>
        <v>134.88413901064399</v>
      </c>
      <c r="BB11" s="53">
        <f>VLOOKUP($A11,'RevPAR Raw Data'!$B$6:$BE$43,'RevPAR Raw Data'!P$1,FALSE)</f>
        <v>126.386385723231</v>
      </c>
      <c r="BC11" s="54">
        <f>VLOOKUP($A11,'RevPAR Raw Data'!$B$6:$BE$43,'RevPAR Raw Data'!R$1,FALSE)</f>
        <v>108.94503408176</v>
      </c>
      <c r="BE11" s="47">
        <f>VLOOKUP($A11,'RevPAR Raw Data'!$B$6:$BE$43,'RevPAR Raw Data'!T$1,FALSE)</f>
        <v>-5.6867387477740303</v>
      </c>
      <c r="BF11" s="48">
        <f>VLOOKUP($A11,'RevPAR Raw Data'!$B$6:$BE$43,'RevPAR Raw Data'!U$1,FALSE)</f>
        <v>28.732440053337399</v>
      </c>
      <c r="BG11" s="48">
        <f>VLOOKUP($A11,'RevPAR Raw Data'!$B$6:$BE$43,'RevPAR Raw Data'!V$1,FALSE)</f>
        <v>24.436280785849899</v>
      </c>
      <c r="BH11" s="48">
        <f>VLOOKUP($A11,'RevPAR Raw Data'!$B$6:$BE$43,'RevPAR Raw Data'!W$1,FALSE)</f>
        <v>26.130920911231801</v>
      </c>
      <c r="BI11" s="48">
        <f>VLOOKUP($A11,'RevPAR Raw Data'!$B$6:$BE$43,'RevPAR Raw Data'!X$1,FALSE)</f>
        <v>18.630147764362501</v>
      </c>
      <c r="BJ11" s="49">
        <f>VLOOKUP($A11,'RevPAR Raw Data'!$B$6:$BE$43,'RevPAR Raw Data'!Y$1,FALSE)</f>
        <v>19.626358784861299</v>
      </c>
      <c r="BK11" s="48">
        <f>VLOOKUP($A11,'RevPAR Raw Data'!$B$6:$BE$43,'RevPAR Raw Data'!AA$1,FALSE)</f>
        <v>-5.3630957013622096</v>
      </c>
      <c r="BL11" s="48">
        <f>VLOOKUP($A11,'RevPAR Raw Data'!$B$6:$BE$43,'RevPAR Raw Data'!AB$1,FALSE)</f>
        <v>-3.6519668759311501E-2</v>
      </c>
      <c r="BM11" s="49">
        <f>VLOOKUP($A11,'RevPAR Raw Data'!$B$6:$BE$43,'RevPAR Raw Data'!AC$1,FALSE)</f>
        <v>-2.5934414591246</v>
      </c>
      <c r="BN11" s="50">
        <f>VLOOKUP($A11,'RevPAR Raw Data'!$B$6:$BE$43,'RevPAR Raw Data'!AE$1,FALSE)</f>
        <v>11.217269022006301</v>
      </c>
    </row>
    <row r="12" spans="1:66" x14ac:dyDescent="0.45">
      <c r="A12" s="63" t="s">
        <v>27</v>
      </c>
      <c r="B12" s="47">
        <f>VLOOKUP($A12,'Occupancy Raw Data'!$B$8:$BE$45,'Occupancy Raw Data'!G$3,FALSE)</f>
        <v>58.094226000708403</v>
      </c>
      <c r="C12" s="48">
        <f>VLOOKUP($A12,'Occupancy Raw Data'!$B$8:$BE$45,'Occupancy Raw Data'!H$3,FALSE)</f>
        <v>63.950879678828599</v>
      </c>
      <c r="D12" s="48">
        <f>VLOOKUP($A12,'Occupancy Raw Data'!$B$8:$BE$45,'Occupancy Raw Data'!I$3,FALSE)</f>
        <v>69.890187743535193</v>
      </c>
      <c r="E12" s="48">
        <f>VLOOKUP($A12,'Occupancy Raw Data'!$B$8:$BE$45,'Occupancy Raw Data'!J$3,FALSE)</f>
        <v>69.760302278899502</v>
      </c>
      <c r="F12" s="48">
        <f>VLOOKUP($A12,'Occupancy Raw Data'!$B$8:$BE$45,'Occupancy Raw Data'!K$3,FALSE)</f>
        <v>66.855590978864001</v>
      </c>
      <c r="G12" s="49">
        <f>VLOOKUP($A12,'Occupancy Raw Data'!$B$8:$BE$45,'Occupancy Raw Data'!L$3,FALSE)</f>
        <v>65.710237336167097</v>
      </c>
      <c r="H12" s="48">
        <f>VLOOKUP($A12,'Occupancy Raw Data'!$B$8:$BE$45,'Occupancy Raw Data'!N$3,FALSE)</f>
        <v>71.472428858188593</v>
      </c>
      <c r="I12" s="48">
        <f>VLOOKUP($A12,'Occupancy Raw Data'!$B$8:$BE$45,'Occupancy Raw Data'!O$3,FALSE)</f>
        <v>69.441492502066296</v>
      </c>
      <c r="J12" s="49">
        <f>VLOOKUP($A12,'Occupancy Raw Data'!$B$8:$BE$45,'Occupancy Raw Data'!P$3,FALSE)</f>
        <v>70.456960680127494</v>
      </c>
      <c r="K12" s="50">
        <f>VLOOKUP($A12,'Occupancy Raw Data'!$B$8:$BE$45,'Occupancy Raw Data'!R$3,FALSE)</f>
        <v>67.066444005870096</v>
      </c>
      <c r="M12" s="47">
        <f>VLOOKUP($A12,'Occupancy Raw Data'!$B$8:$BE$45,'Occupancy Raw Data'!T$3,FALSE)</f>
        <v>-5.7771849654198499</v>
      </c>
      <c r="N12" s="48">
        <f>VLOOKUP($A12,'Occupancy Raw Data'!$B$8:$BE$45,'Occupancy Raw Data'!U$3,FALSE)</f>
        <v>-7.5559334700187</v>
      </c>
      <c r="O12" s="48">
        <f>VLOOKUP($A12,'Occupancy Raw Data'!$B$8:$BE$45,'Occupancy Raw Data'!V$3,FALSE)</f>
        <v>-2.5039519891763198</v>
      </c>
      <c r="P12" s="48">
        <f>VLOOKUP($A12,'Occupancy Raw Data'!$B$8:$BE$45,'Occupancy Raw Data'!W$3,FALSE)</f>
        <v>-5.6518637584365203</v>
      </c>
      <c r="Q12" s="48">
        <f>VLOOKUP($A12,'Occupancy Raw Data'!$B$8:$BE$45,'Occupancy Raw Data'!X$3,FALSE)</f>
        <v>-7.2828514275064302</v>
      </c>
      <c r="R12" s="49">
        <f>VLOOKUP($A12,'Occupancy Raw Data'!$B$8:$BE$45,'Occupancy Raw Data'!Y$3,FALSE)</f>
        <v>-5.7419288064385796</v>
      </c>
      <c r="S12" s="48">
        <f>VLOOKUP($A12,'Occupancy Raw Data'!$B$8:$BE$45,'Occupancy Raw Data'!AA$3,FALSE)</f>
        <v>-7.7287161830791504</v>
      </c>
      <c r="T12" s="48">
        <f>VLOOKUP($A12,'Occupancy Raw Data'!$B$8:$BE$45,'Occupancy Raw Data'!AB$3,FALSE)</f>
        <v>-13.5134931996483</v>
      </c>
      <c r="U12" s="49">
        <f>VLOOKUP($A12,'Occupancy Raw Data'!$B$8:$BE$45,'Occupancy Raw Data'!AC$3,FALSE)</f>
        <v>-10.6730425915277</v>
      </c>
      <c r="V12" s="50">
        <f>VLOOKUP($A12,'Occupancy Raw Data'!$B$8:$BE$45,'Occupancy Raw Data'!AE$3,FALSE)</f>
        <v>-7.2782940598778296</v>
      </c>
      <c r="X12" s="51">
        <f>VLOOKUP($A12,'ADR Raw Data'!$B$6:$BE$43,'ADR Raw Data'!G$1,FALSE)</f>
        <v>94.346477642276398</v>
      </c>
      <c r="Y12" s="52">
        <f>VLOOKUP($A12,'ADR Raw Data'!$B$6:$BE$43,'ADR Raw Data'!H$1,FALSE)</f>
        <v>99.338729689807906</v>
      </c>
      <c r="Z12" s="52">
        <f>VLOOKUP($A12,'ADR Raw Data'!$B$6:$BE$43,'ADR Raw Data'!I$1,FALSE)</f>
        <v>101.60005913161</v>
      </c>
      <c r="AA12" s="52">
        <f>VLOOKUP($A12,'ADR Raw Data'!$B$6:$BE$43,'ADR Raw Data'!J$1,FALSE)</f>
        <v>100.999749492213</v>
      </c>
      <c r="AB12" s="52">
        <f>VLOOKUP($A12,'ADR Raw Data'!$B$6:$BE$43,'ADR Raw Data'!K$1,FALSE)</f>
        <v>101.20357294242299</v>
      </c>
      <c r="AC12" s="53">
        <f>VLOOKUP($A12,'ADR Raw Data'!$B$6:$BE$43,'ADR Raw Data'!L$1,FALSE)</f>
        <v>99.669187061994606</v>
      </c>
      <c r="AD12" s="52">
        <f>VLOOKUP($A12,'ADR Raw Data'!$B$6:$BE$43,'ADR Raw Data'!N$1,FALSE)</f>
        <v>107.377748224021</v>
      </c>
      <c r="AE12" s="52">
        <f>VLOOKUP($A12,'ADR Raw Data'!$B$6:$BE$43,'ADR Raw Data'!O$1,FALSE)</f>
        <v>107.13663152525</v>
      </c>
      <c r="AF12" s="53">
        <f>VLOOKUP($A12,'ADR Raw Data'!$B$6:$BE$43,'ADR Raw Data'!P$1,FALSE)</f>
        <v>107.25892743422099</v>
      </c>
      <c r="AG12" s="54">
        <f>VLOOKUP($A12,'ADR Raw Data'!$B$6:$BE$43,'ADR Raw Data'!R$1,FALSE)</f>
        <v>101.947311803616</v>
      </c>
      <c r="AI12" s="47">
        <f>VLOOKUP($A12,'ADR Raw Data'!$B$6:$BE$43,'ADR Raw Data'!T$1,FALSE)</f>
        <v>1.9265746683671401</v>
      </c>
      <c r="AJ12" s="48">
        <f>VLOOKUP($A12,'ADR Raw Data'!$B$6:$BE$43,'ADR Raw Data'!U$1,FALSE)</f>
        <v>3.4821089760041701</v>
      </c>
      <c r="AK12" s="48">
        <f>VLOOKUP($A12,'ADR Raw Data'!$B$6:$BE$43,'ADR Raw Data'!V$1,FALSE)</f>
        <v>3.8152910035378</v>
      </c>
      <c r="AL12" s="48">
        <f>VLOOKUP($A12,'ADR Raw Data'!$B$6:$BE$43,'ADR Raw Data'!W$1,FALSE)</f>
        <v>2.57465336223756</v>
      </c>
      <c r="AM12" s="48">
        <f>VLOOKUP($A12,'ADR Raw Data'!$B$6:$BE$43,'ADR Raw Data'!X$1,FALSE)</f>
        <v>4.0417240365577003</v>
      </c>
      <c r="AN12" s="49">
        <f>VLOOKUP($A12,'ADR Raw Data'!$B$6:$BE$43,'ADR Raw Data'!Y$1,FALSE)</f>
        <v>3.2188318971492098</v>
      </c>
      <c r="AO12" s="48">
        <f>VLOOKUP($A12,'ADR Raw Data'!$B$6:$BE$43,'ADR Raw Data'!AA$1,FALSE)</f>
        <v>0.78376420933978797</v>
      </c>
      <c r="AP12" s="48">
        <f>VLOOKUP($A12,'ADR Raw Data'!$B$6:$BE$43,'ADR Raw Data'!AB$1,FALSE)</f>
        <v>-0.44139687775904501</v>
      </c>
      <c r="AQ12" s="49">
        <f>VLOOKUP($A12,'ADR Raw Data'!$B$6:$BE$43,'ADR Raw Data'!AC$1,FALSE)</f>
        <v>0.16077150368537901</v>
      </c>
      <c r="AR12" s="50">
        <f>VLOOKUP($A12,'ADR Raw Data'!$B$6:$BE$43,'ADR Raw Data'!AE$1,FALSE)</f>
        <v>2.11017855942361</v>
      </c>
      <c r="AS12" s="40"/>
      <c r="AT12" s="51">
        <f>VLOOKUP($A12,'RevPAR Raw Data'!$B$6:$BE$43,'RevPAR Raw Data'!G$1,FALSE)</f>
        <v>54.809855945211901</v>
      </c>
      <c r="AU12" s="52">
        <f>VLOOKUP($A12,'RevPAR Raw Data'!$B$6:$BE$43,'RevPAR Raw Data'!H$1,FALSE)</f>
        <v>63.527991498405903</v>
      </c>
      <c r="AV12" s="52">
        <f>VLOOKUP($A12,'RevPAR Raw Data'!$B$6:$BE$43,'RevPAR Raw Data'!I$1,FALSE)</f>
        <v>71.008472074625104</v>
      </c>
      <c r="AW12" s="52">
        <f>VLOOKUP($A12,'RevPAR Raw Data'!$B$6:$BE$43,'RevPAR Raw Data'!J$1,FALSE)</f>
        <v>70.457730546699693</v>
      </c>
      <c r="AX12" s="52">
        <f>VLOOKUP($A12,'RevPAR Raw Data'!$B$6:$BE$43,'RevPAR Raw Data'!K$1,FALSE)</f>
        <v>67.660246782382799</v>
      </c>
      <c r="AY12" s="53">
        <f>VLOOKUP($A12,'RevPAR Raw Data'!$B$6:$BE$43,'RevPAR Raw Data'!L$1,FALSE)</f>
        <v>65.492859369465094</v>
      </c>
      <c r="AZ12" s="52">
        <f>VLOOKUP($A12,'RevPAR Raw Data'!$B$6:$BE$43,'RevPAR Raw Data'!N$1,FALSE)</f>
        <v>76.745484708938406</v>
      </c>
      <c r="BA12" s="52">
        <f>VLOOKUP($A12,'RevPAR Raw Data'!$B$6:$BE$43,'RevPAR Raw Data'!O$1,FALSE)</f>
        <v>74.397275947573505</v>
      </c>
      <c r="BB12" s="53">
        <f>VLOOKUP($A12,'RevPAR Raw Data'!$B$6:$BE$43,'RevPAR Raw Data'!P$1,FALSE)</f>
        <v>75.571380328255898</v>
      </c>
      <c r="BC12" s="54">
        <f>VLOOKUP($A12,'RevPAR Raw Data'!$B$6:$BE$43,'RevPAR Raw Data'!R$1,FALSE)</f>
        <v>68.372436786262497</v>
      </c>
      <c r="BE12" s="47">
        <f>VLOOKUP($A12,'RevPAR Raw Data'!$B$6:$BE$43,'RevPAR Raw Data'!T$1,FALSE)</f>
        <v>-3.9619120791412001</v>
      </c>
      <c r="BF12" s="48">
        <f>VLOOKUP($A12,'RevPAR Raw Data'!$B$6:$BE$43,'RevPAR Raw Data'!U$1,FALSE)</f>
        <v>-4.3369303315949503</v>
      </c>
      <c r="BG12" s="48">
        <f>VLOOKUP($A12,'RevPAR Raw Data'!$B$6:$BE$43,'RevPAR Raw Data'!V$1,FALSE)</f>
        <v>1.2158059593855299</v>
      </c>
      <c r="BH12" s="48">
        <f>VLOOKUP($A12,'RevPAR Raw Data'!$B$6:$BE$43,'RevPAR Raw Data'!W$1,FALSE)</f>
        <v>-3.2227262964846202</v>
      </c>
      <c r="BI12" s="48">
        <f>VLOOKUP($A12,'RevPAR Raw Data'!$B$6:$BE$43,'RevPAR Raw Data'!X$1,FALSE)</f>
        <v>-3.53548014764104</v>
      </c>
      <c r="BJ12" s="49">
        <f>VLOOKUP($A12,'RevPAR Raw Data'!$B$6:$BE$43,'RevPAR Raw Data'!Y$1,FALSE)</f>
        <v>-2.7079199452226099</v>
      </c>
      <c r="BK12" s="48">
        <f>VLOOKUP($A12,'RevPAR Raw Data'!$B$6:$BE$43,'RevPAR Raw Data'!AA$1,FALSE)</f>
        <v>-7.00552688502379</v>
      </c>
      <c r="BL12" s="48">
        <f>VLOOKUP($A12,'RevPAR Raw Data'!$B$6:$BE$43,'RevPAR Raw Data'!AB$1,FALSE)</f>
        <v>-13.8952419403479</v>
      </c>
      <c r="BM12" s="49">
        <f>VLOOKUP($A12,'RevPAR Raw Data'!$B$6:$BE$43,'RevPAR Raw Data'!AC$1,FALSE)</f>
        <v>-10.5294302989057</v>
      </c>
      <c r="BN12" s="50">
        <f>VLOOKUP($A12,'RevPAR Raw Data'!$B$6:$BE$43,'RevPAR Raw Data'!AE$1,FALSE)</f>
        <v>-5.3217005011975598</v>
      </c>
    </row>
    <row r="13" spans="1:66" x14ac:dyDescent="0.45">
      <c r="A13" s="63" t="s">
        <v>90</v>
      </c>
      <c r="B13" s="47">
        <f>VLOOKUP($A13,'Occupancy Raw Data'!$B$8:$BE$45,'Occupancy Raw Data'!G$3,FALSE)</f>
        <v>59.457408461392497</v>
      </c>
      <c r="C13" s="48">
        <f>VLOOKUP($A13,'Occupancy Raw Data'!$B$8:$BE$45,'Occupancy Raw Data'!H$3,FALSE)</f>
        <v>83.162587744261003</v>
      </c>
      <c r="D13" s="48">
        <f>VLOOKUP($A13,'Occupancy Raw Data'!$B$8:$BE$45,'Occupancy Raw Data'!I$3,FALSE)</f>
        <v>93.331436160121399</v>
      </c>
      <c r="E13" s="48">
        <f>VLOOKUP($A13,'Occupancy Raw Data'!$B$8:$BE$45,'Occupancy Raw Data'!J$3,FALSE)</f>
        <v>90.106241699867098</v>
      </c>
      <c r="F13" s="48">
        <f>VLOOKUP($A13,'Occupancy Raw Data'!$B$8:$BE$45,'Occupancy Raw Data'!K$3,FALSE)</f>
        <v>77.660785429709705</v>
      </c>
      <c r="G13" s="49">
        <f>VLOOKUP($A13,'Occupancy Raw Data'!$B$8:$BE$45,'Occupancy Raw Data'!L$3,FALSE)</f>
        <v>80.743691899070299</v>
      </c>
      <c r="H13" s="48">
        <f>VLOOKUP($A13,'Occupancy Raw Data'!$B$8:$BE$45,'Occupancy Raw Data'!N$3,FALSE)</f>
        <v>73.961297666476895</v>
      </c>
      <c r="I13" s="48">
        <f>VLOOKUP($A13,'Occupancy Raw Data'!$B$8:$BE$45,'Occupancy Raw Data'!O$3,FALSE)</f>
        <v>76.000758869284695</v>
      </c>
      <c r="J13" s="49">
        <f>VLOOKUP($A13,'Occupancy Raw Data'!$B$8:$BE$45,'Occupancy Raw Data'!P$3,FALSE)</f>
        <v>74.981028267880802</v>
      </c>
      <c r="K13" s="50">
        <f>VLOOKUP($A13,'Occupancy Raw Data'!$B$8:$BE$45,'Occupancy Raw Data'!R$3,FALSE)</f>
        <v>79.097216575873304</v>
      </c>
      <c r="M13" s="47">
        <f>VLOOKUP($A13,'Occupancy Raw Data'!$B$8:$BE$45,'Occupancy Raw Data'!T$3,FALSE)</f>
        <v>-3.4504004929143499</v>
      </c>
      <c r="N13" s="48">
        <f>VLOOKUP($A13,'Occupancy Raw Data'!$B$8:$BE$45,'Occupancy Raw Data'!U$3,FALSE)</f>
        <v>1.65816326530612</v>
      </c>
      <c r="O13" s="48">
        <f>VLOOKUP($A13,'Occupancy Raw Data'!$B$8:$BE$45,'Occupancy Raw Data'!V$3,FALSE)</f>
        <v>6.6211530125704297</v>
      </c>
      <c r="P13" s="48">
        <f>VLOOKUP($A13,'Occupancy Raw Data'!$B$8:$BE$45,'Occupancy Raw Data'!W$3,FALSE)</f>
        <v>7.5277337559429398</v>
      </c>
      <c r="Q13" s="48">
        <f>VLOOKUP($A13,'Occupancy Raw Data'!$B$8:$BE$45,'Occupancy Raw Data'!X$3,FALSE)</f>
        <v>3.2278401210440002</v>
      </c>
      <c r="R13" s="49">
        <f>VLOOKUP($A13,'Occupancy Raw Data'!$B$8:$BE$45,'Occupancy Raw Data'!Y$3,FALSE)</f>
        <v>3.5296407112797601</v>
      </c>
      <c r="S13" s="48">
        <f>VLOOKUP($A13,'Occupancy Raw Data'!$B$8:$BE$45,'Occupancy Raw Data'!AA$3,FALSE)</f>
        <v>4.0432345876701303</v>
      </c>
      <c r="T13" s="48">
        <f>VLOOKUP($A13,'Occupancy Raw Data'!$B$8:$BE$45,'Occupancy Raw Data'!AB$3,FALSE)</f>
        <v>5.9508066649034603</v>
      </c>
      <c r="U13" s="49">
        <f>VLOOKUP($A13,'Occupancy Raw Data'!$B$8:$BE$45,'Occupancy Raw Data'!AC$3,FALSE)</f>
        <v>5.0013283740701304</v>
      </c>
      <c r="V13" s="50">
        <f>VLOOKUP($A13,'Occupancy Raw Data'!$B$8:$BE$45,'Occupancy Raw Data'!AE$3,FALSE)</f>
        <v>3.9241520519896702</v>
      </c>
      <c r="X13" s="51">
        <f>VLOOKUP($A13,'ADR Raw Data'!$B$6:$BE$43,'ADR Raw Data'!G$1,FALSE)</f>
        <v>122.221356094447</v>
      </c>
      <c r="Y13" s="52">
        <f>VLOOKUP($A13,'ADR Raw Data'!$B$6:$BE$43,'ADR Raw Data'!H$1,FALSE)</f>
        <v>150.04518763545099</v>
      </c>
      <c r="Z13" s="52">
        <f>VLOOKUP($A13,'ADR Raw Data'!$B$6:$BE$43,'ADR Raw Data'!I$1,FALSE)</f>
        <v>160.57410712470701</v>
      </c>
      <c r="AA13" s="52">
        <f>VLOOKUP($A13,'ADR Raw Data'!$B$6:$BE$43,'ADR Raw Data'!J$1,FALSE)</f>
        <v>155.72755026844899</v>
      </c>
      <c r="AB13" s="52">
        <f>VLOOKUP($A13,'ADR Raw Data'!$B$6:$BE$43,'ADR Raw Data'!K$1,FALSE)</f>
        <v>138.638493953829</v>
      </c>
      <c r="AC13" s="53">
        <f>VLOOKUP($A13,'ADR Raw Data'!$B$6:$BE$43,'ADR Raw Data'!L$1,FALSE)</f>
        <v>147.455535949248</v>
      </c>
      <c r="AD13" s="52">
        <f>VLOOKUP($A13,'ADR Raw Data'!$B$6:$BE$43,'ADR Raw Data'!N$1,FALSE)</f>
        <v>118.95329870462901</v>
      </c>
      <c r="AE13" s="52">
        <f>VLOOKUP($A13,'ADR Raw Data'!$B$6:$BE$43,'ADR Raw Data'!O$1,FALSE)</f>
        <v>117.665300798801</v>
      </c>
      <c r="AF13" s="53">
        <f>VLOOKUP($A13,'ADR Raw Data'!$B$6:$BE$43,'ADR Raw Data'!P$1,FALSE)</f>
        <v>118.30054146372299</v>
      </c>
      <c r="AG13" s="54">
        <f>VLOOKUP($A13,'ADR Raw Data'!$B$6:$BE$43,'ADR Raw Data'!R$1,FALSE)</f>
        <v>139.559027394678</v>
      </c>
      <c r="AI13" s="47">
        <f>VLOOKUP($A13,'ADR Raw Data'!$B$6:$BE$43,'ADR Raw Data'!T$1,FALSE)</f>
        <v>1.32067012186344</v>
      </c>
      <c r="AJ13" s="48">
        <f>VLOOKUP($A13,'ADR Raw Data'!$B$6:$BE$43,'ADR Raw Data'!U$1,FALSE)</f>
        <v>7.1111473220046797</v>
      </c>
      <c r="AK13" s="48">
        <f>VLOOKUP($A13,'ADR Raw Data'!$B$6:$BE$43,'ADR Raw Data'!V$1,FALSE)</f>
        <v>9.4458950696142896</v>
      </c>
      <c r="AL13" s="48">
        <f>VLOOKUP($A13,'ADR Raw Data'!$B$6:$BE$43,'ADR Raw Data'!W$1,FALSE)</f>
        <v>8.6774667030290598</v>
      </c>
      <c r="AM13" s="48">
        <f>VLOOKUP($A13,'ADR Raw Data'!$B$6:$BE$43,'ADR Raw Data'!X$1,FALSE)</f>
        <v>7.7405627270483004</v>
      </c>
      <c r="AN13" s="49">
        <f>VLOOKUP($A13,'ADR Raw Data'!$B$6:$BE$43,'ADR Raw Data'!Y$1,FALSE)</f>
        <v>7.6402498664170597</v>
      </c>
      <c r="AO13" s="48">
        <f>VLOOKUP($A13,'ADR Raw Data'!$B$6:$BE$43,'ADR Raw Data'!AA$1,FALSE)</f>
        <v>5.6747239252698503</v>
      </c>
      <c r="AP13" s="48">
        <f>VLOOKUP($A13,'ADR Raw Data'!$B$6:$BE$43,'ADR Raw Data'!AB$1,FALSE)</f>
        <v>6.2554926931625197</v>
      </c>
      <c r="AQ13" s="49">
        <f>VLOOKUP($A13,'ADR Raw Data'!$B$6:$BE$43,'ADR Raw Data'!AC$1,FALSE)</f>
        <v>5.9588039766753598</v>
      </c>
      <c r="AR13" s="50">
        <f>VLOOKUP($A13,'ADR Raw Data'!$B$6:$BE$43,'ADR Raw Data'!AE$1,FALSE)</f>
        <v>7.1915038071885098</v>
      </c>
      <c r="AS13" s="40"/>
      <c r="AT13" s="51">
        <f>VLOOKUP($A13,'RevPAR Raw Data'!$B$6:$BE$43,'RevPAR Raw Data'!G$1,FALSE)</f>
        <v>72.669650920129001</v>
      </c>
      <c r="AU13" s="52">
        <f>VLOOKUP($A13,'RevPAR Raw Data'!$B$6:$BE$43,'RevPAR Raw Data'!H$1,FALSE)</f>
        <v>124.781460823373</v>
      </c>
      <c r="AV13" s="52">
        <f>VLOOKUP($A13,'RevPAR Raw Data'!$B$6:$BE$43,'RevPAR Raw Data'!I$1,FALSE)</f>
        <v>149.86612028078099</v>
      </c>
      <c r="AW13" s="52">
        <f>VLOOKUP($A13,'RevPAR Raw Data'!$B$6:$BE$43,'RevPAR Raw Data'!J$1,FALSE)</f>
        <v>140.320242838171</v>
      </c>
      <c r="AX13" s="52">
        <f>VLOOKUP($A13,'RevPAR Raw Data'!$B$6:$BE$43,'RevPAR Raw Data'!K$1,FALSE)</f>
        <v>107.667743312464</v>
      </c>
      <c r="AY13" s="53">
        <f>VLOOKUP($A13,'RevPAR Raw Data'!$B$6:$BE$43,'RevPAR Raw Data'!L$1,FALSE)</f>
        <v>119.06104363498299</v>
      </c>
      <c r="AZ13" s="52">
        <f>VLOOKUP($A13,'RevPAR Raw Data'!$B$6:$BE$43,'RevPAR Raw Data'!N$1,FALSE)</f>
        <v>87.979403339024799</v>
      </c>
      <c r="BA13" s="52">
        <f>VLOOKUP($A13,'RevPAR Raw Data'!$B$6:$BE$43,'RevPAR Raw Data'!O$1,FALSE)</f>
        <v>89.426521532915899</v>
      </c>
      <c r="BB13" s="53">
        <f>VLOOKUP($A13,'RevPAR Raw Data'!$B$6:$BE$43,'RevPAR Raw Data'!P$1,FALSE)</f>
        <v>88.702962435970406</v>
      </c>
      <c r="BC13" s="54">
        <f>VLOOKUP($A13,'RevPAR Raw Data'!$B$6:$BE$43,'RevPAR Raw Data'!R$1,FALSE)</f>
        <v>110.38730614955099</v>
      </c>
      <c r="BE13" s="47">
        <f>VLOOKUP($A13,'RevPAR Raw Data'!$B$6:$BE$43,'RevPAR Raw Data'!T$1,FALSE)</f>
        <v>-2.1752987794454501</v>
      </c>
      <c r="BF13" s="48">
        <f>VLOOKUP($A13,'RevPAR Raw Data'!$B$6:$BE$43,'RevPAR Raw Data'!U$1,FALSE)</f>
        <v>8.88722501994609</v>
      </c>
      <c r="BG13" s="48">
        <f>VLOOKUP($A13,'RevPAR Raw Data'!$B$6:$BE$43,'RevPAR Raw Data'!V$1,FALSE)</f>
        <v>16.6924752481507</v>
      </c>
      <c r="BH13" s="48">
        <f>VLOOKUP($A13,'RevPAR Raw Data'!$B$6:$BE$43,'RevPAR Raw Data'!W$1,FALSE)</f>
        <v>16.858417049136602</v>
      </c>
      <c r="BI13" s="48">
        <f>VLOOKUP($A13,'RevPAR Raw Data'!$B$6:$BE$43,'RevPAR Raw Data'!X$1,FALSE)</f>
        <v>11.218255837390499</v>
      </c>
      <c r="BJ13" s="49">
        <f>VLOOKUP($A13,'RevPAR Raw Data'!$B$6:$BE$43,'RevPAR Raw Data'!Y$1,FALSE)</f>
        <v>11.439563947425301</v>
      </c>
      <c r="BK13" s="48">
        <f>VLOOKUP($A13,'RevPAR Raw Data'!$B$6:$BE$43,'RevPAR Raw Data'!AA$1,FALSE)</f>
        <v>9.9474009134412906</v>
      </c>
      <c r="BL13" s="48">
        <f>VLOOKUP($A13,'RevPAR Raw Data'!$B$6:$BE$43,'RevPAR Raw Data'!AB$1,FALSE)</f>
        <v>12.5785516341732</v>
      </c>
      <c r="BM13" s="49">
        <f>VLOOKUP($A13,'RevPAR Raw Data'!$B$6:$BE$43,'RevPAR Raw Data'!AC$1,FALSE)</f>
        <v>11.2581517047861</v>
      </c>
      <c r="BN13" s="50">
        <f>VLOOKUP($A13,'RevPAR Raw Data'!$B$6:$BE$43,'RevPAR Raw Data'!AE$1,FALSE)</f>
        <v>11.397861403396799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54.037731953441501</v>
      </c>
      <c r="C15" s="48">
        <f>VLOOKUP($A15,'Occupancy Raw Data'!$B$8:$BE$45,'Occupancy Raw Data'!H$3,FALSE)</f>
        <v>62.781634707203096</v>
      </c>
      <c r="D15" s="48">
        <f>VLOOKUP($A15,'Occupancy Raw Data'!$B$8:$BE$45,'Occupancy Raw Data'!I$3,FALSE)</f>
        <v>70.573205667535504</v>
      </c>
      <c r="E15" s="48">
        <f>VLOOKUP($A15,'Occupancy Raw Data'!$B$8:$BE$45,'Occupancy Raw Data'!J$3,FALSE)</f>
        <v>66.420626112989297</v>
      </c>
      <c r="F15" s="48">
        <f>VLOOKUP($A15,'Occupancy Raw Data'!$B$8:$BE$45,'Occupancy Raw Data'!K$3,FALSE)</f>
        <v>62.970036389914</v>
      </c>
      <c r="G15" s="49">
        <f>VLOOKUP($A15,'Occupancy Raw Data'!$B$8:$BE$45,'Occupancy Raw Data'!L$3,FALSE)</f>
        <v>63.356646966216701</v>
      </c>
      <c r="H15" s="48">
        <f>VLOOKUP($A15,'Occupancy Raw Data'!$B$8:$BE$45,'Occupancy Raw Data'!N$3,FALSE)</f>
        <v>63.0526234289106</v>
      </c>
      <c r="I15" s="48">
        <f>VLOOKUP($A15,'Occupancy Raw Data'!$B$8:$BE$45,'Occupancy Raw Data'!O$3,FALSE)</f>
        <v>63.2461868015588</v>
      </c>
      <c r="J15" s="49">
        <f>VLOOKUP($A15,'Occupancy Raw Data'!$B$8:$BE$45,'Occupancy Raw Data'!P$3,FALSE)</f>
        <v>63.1494051152347</v>
      </c>
      <c r="K15" s="50">
        <f>VLOOKUP($A15,'Occupancy Raw Data'!$B$8:$BE$45,'Occupancy Raw Data'!R$3,FALSE)</f>
        <v>63.2974350087933</v>
      </c>
      <c r="M15" s="47">
        <f>VLOOKUP($A15,'Occupancy Raw Data'!$B$8:$BE$45,'Occupancy Raw Data'!T$3,FALSE)</f>
        <v>-0.84065881865374803</v>
      </c>
      <c r="N15" s="48">
        <f>VLOOKUP($A15,'Occupancy Raw Data'!$B$8:$BE$45,'Occupancy Raw Data'!U$3,FALSE)</f>
        <v>2.9317162122484102</v>
      </c>
      <c r="O15" s="48">
        <f>VLOOKUP($A15,'Occupancy Raw Data'!$B$8:$BE$45,'Occupancy Raw Data'!V$3,FALSE)</f>
        <v>8.0178646154410202</v>
      </c>
      <c r="P15" s="48">
        <f>VLOOKUP($A15,'Occupancy Raw Data'!$B$8:$BE$45,'Occupancy Raw Data'!W$3,FALSE)</f>
        <v>1.8564270802818601</v>
      </c>
      <c r="Q15" s="48">
        <f>VLOOKUP($A15,'Occupancy Raw Data'!$B$8:$BE$45,'Occupancy Raw Data'!X$3,FALSE)</f>
        <v>-0.45261743534655802</v>
      </c>
      <c r="R15" s="49">
        <f>VLOOKUP($A15,'Occupancy Raw Data'!$B$8:$BE$45,'Occupancy Raw Data'!Y$3,FALSE)</f>
        <v>2.4225612301089599</v>
      </c>
      <c r="S15" s="48">
        <f>VLOOKUP($A15,'Occupancy Raw Data'!$B$8:$BE$45,'Occupancy Raw Data'!AA$3,FALSE)</f>
        <v>-15.345546464745899</v>
      </c>
      <c r="T15" s="48">
        <f>VLOOKUP($A15,'Occupancy Raw Data'!$B$8:$BE$45,'Occupancy Raw Data'!AB$3,FALSE)</f>
        <v>-20.412940493696802</v>
      </c>
      <c r="U15" s="49">
        <f>VLOOKUP($A15,'Occupancy Raw Data'!$B$8:$BE$45,'Occupancy Raw Data'!AC$3,FALSE)</f>
        <v>-17.9612956345916</v>
      </c>
      <c r="V15" s="50">
        <f>VLOOKUP($A15,'Occupancy Raw Data'!$B$8:$BE$45,'Occupancy Raw Data'!AE$3,FALSE)</f>
        <v>-4.35167074319292</v>
      </c>
      <c r="X15" s="51">
        <f>VLOOKUP($A15,'ADR Raw Data'!$B$6:$BE$43,'ADR Raw Data'!G$1,FALSE)</f>
        <v>107.26152579998001</v>
      </c>
      <c r="Y15" s="52">
        <f>VLOOKUP($A15,'ADR Raw Data'!$B$6:$BE$43,'ADR Raw Data'!H$1,FALSE)</f>
        <v>112.214791346707</v>
      </c>
      <c r="Z15" s="52">
        <f>VLOOKUP($A15,'ADR Raw Data'!$B$6:$BE$43,'ADR Raw Data'!I$1,FALSE)</f>
        <v>122.224748027061</v>
      </c>
      <c r="AA15" s="52">
        <f>VLOOKUP($A15,'ADR Raw Data'!$B$6:$BE$43,'ADR Raw Data'!J$1,FALSE)</f>
        <v>116.930082413739</v>
      </c>
      <c r="AB15" s="52">
        <f>VLOOKUP($A15,'ADR Raw Data'!$B$6:$BE$43,'ADR Raw Data'!K$1,FALSE)</f>
        <v>114.498458486003</v>
      </c>
      <c r="AC15" s="53">
        <f>VLOOKUP($A15,'ADR Raw Data'!$B$6:$BE$43,'ADR Raw Data'!L$1,FALSE)</f>
        <v>115.04248733868801</v>
      </c>
      <c r="AD15" s="52">
        <f>VLOOKUP($A15,'ADR Raw Data'!$B$6:$BE$43,'ADR Raw Data'!N$1,FALSE)</f>
        <v>129.82683367033599</v>
      </c>
      <c r="AE15" s="52">
        <f>VLOOKUP($A15,'ADR Raw Data'!$B$6:$BE$43,'ADR Raw Data'!O$1,FALSE)</f>
        <v>135.44613180037501</v>
      </c>
      <c r="AF15" s="53">
        <f>VLOOKUP($A15,'ADR Raw Data'!$B$6:$BE$43,'ADR Raw Data'!P$1,FALSE)</f>
        <v>132.64078875492899</v>
      </c>
      <c r="AG15" s="54">
        <f>VLOOKUP($A15,'ADR Raw Data'!$B$6:$BE$43,'ADR Raw Data'!R$1,FALSE)</f>
        <v>120.05881457587</v>
      </c>
      <c r="AI15" s="47">
        <f>VLOOKUP($A15,'ADR Raw Data'!$B$6:$BE$43,'ADR Raw Data'!T$1,FALSE)</f>
        <v>2.0565549147350399</v>
      </c>
      <c r="AJ15" s="48">
        <f>VLOOKUP($A15,'ADR Raw Data'!$B$6:$BE$43,'ADR Raw Data'!U$1,FALSE)</f>
        <v>4.6067976197531202</v>
      </c>
      <c r="AK15" s="48">
        <f>VLOOKUP($A15,'ADR Raw Data'!$B$6:$BE$43,'ADR Raw Data'!V$1,FALSE)</f>
        <v>10.359149910247901</v>
      </c>
      <c r="AL15" s="48">
        <f>VLOOKUP($A15,'ADR Raw Data'!$B$6:$BE$43,'ADR Raw Data'!W$1,FALSE)</f>
        <v>4.2479078107302097</v>
      </c>
      <c r="AM15" s="48">
        <f>VLOOKUP($A15,'ADR Raw Data'!$B$6:$BE$43,'ADR Raw Data'!X$1,FALSE)</f>
        <v>4.1827133241194998</v>
      </c>
      <c r="AN15" s="49">
        <f>VLOOKUP($A15,'ADR Raw Data'!$B$6:$BE$43,'ADR Raw Data'!Y$1,FALSE)</f>
        <v>5.3559582446337997</v>
      </c>
      <c r="AO15" s="48">
        <f>VLOOKUP($A15,'ADR Raw Data'!$B$6:$BE$43,'ADR Raw Data'!AA$1,FALSE)</f>
        <v>-7.2168460471481897</v>
      </c>
      <c r="AP15" s="48">
        <f>VLOOKUP($A15,'ADR Raw Data'!$B$6:$BE$43,'ADR Raw Data'!AB$1,FALSE)</f>
        <v>-9.5371006027567695</v>
      </c>
      <c r="AQ15" s="49">
        <f>VLOOKUP($A15,'ADR Raw Data'!$B$6:$BE$43,'ADR Raw Data'!AC$1,FALSE)</f>
        <v>-8.5135009870754796</v>
      </c>
      <c r="AR15" s="50">
        <f>VLOOKUP($A15,'ADR Raw Data'!$B$6:$BE$43,'ADR Raw Data'!AE$1,FALSE)</f>
        <v>-0.85016976364573504</v>
      </c>
      <c r="AS15" s="40"/>
      <c r="AT15" s="51">
        <f>VLOOKUP($A15,'RevPAR Raw Data'!$B$6:$BE$43,'RevPAR Raw Data'!G$1,FALSE)</f>
        <v>57.961695800965202</v>
      </c>
      <c r="AU15" s="52">
        <f>VLOOKUP($A15,'RevPAR Raw Data'!$B$6:$BE$43,'RevPAR Raw Data'!H$1,FALSE)</f>
        <v>70.450280390739906</v>
      </c>
      <c r="AV15" s="52">
        <f>VLOOKUP($A15,'RevPAR Raw Data'!$B$6:$BE$43,'RevPAR Raw Data'!I$1,FALSE)</f>
        <v>86.257922801765204</v>
      </c>
      <c r="AW15" s="52">
        <f>VLOOKUP($A15,'RevPAR Raw Data'!$B$6:$BE$43,'RevPAR Raw Data'!J$1,FALSE)</f>
        <v>77.665692853640195</v>
      </c>
      <c r="AX15" s="52">
        <f>VLOOKUP($A15,'RevPAR Raw Data'!$B$6:$BE$43,'RevPAR Raw Data'!K$1,FALSE)</f>
        <v>72.099720974527003</v>
      </c>
      <c r="AY15" s="53">
        <f>VLOOKUP($A15,'RevPAR Raw Data'!$B$6:$BE$43,'RevPAR Raw Data'!L$1,FALSE)</f>
        <v>72.887062564327493</v>
      </c>
      <c r="AZ15" s="52">
        <f>VLOOKUP($A15,'RevPAR Raw Data'!$B$6:$BE$43,'RevPAR Raw Data'!N$1,FALSE)</f>
        <v>81.859224543835595</v>
      </c>
      <c r="BA15" s="52">
        <f>VLOOKUP($A15,'RevPAR Raw Data'!$B$6:$BE$43,'RevPAR Raw Data'!O$1,FALSE)</f>
        <v>85.664513533950995</v>
      </c>
      <c r="BB15" s="53">
        <f>VLOOKUP($A15,'RevPAR Raw Data'!$B$6:$BE$43,'RevPAR Raw Data'!P$1,FALSE)</f>
        <v>83.761869038893295</v>
      </c>
      <c r="BC15" s="54">
        <f>VLOOKUP($A15,'RevPAR Raw Data'!$B$6:$BE$43,'RevPAR Raw Data'!R$1,FALSE)</f>
        <v>75.994150128489196</v>
      </c>
      <c r="BE15" s="47">
        <f>VLOOKUP($A15,'RevPAR Raw Data'!$B$6:$BE$43,'RevPAR Raw Data'!T$1,FALSE)</f>
        <v>1.1986074858301199</v>
      </c>
      <c r="BF15" s="48">
        <f>VLOOKUP($A15,'RevPAR Raw Data'!$B$6:$BE$43,'RevPAR Raw Data'!U$1,FALSE)</f>
        <v>7.6735720646853096</v>
      </c>
      <c r="BG15" s="48">
        <f>VLOOKUP($A15,'RevPAR Raw Data'!$B$6:$BE$43,'RevPAR Raw Data'!V$1,FALSE)</f>
        <v>19.207597140803198</v>
      </c>
      <c r="BH15" s="48">
        <f>VLOOKUP($A15,'RevPAR Raw Data'!$B$6:$BE$43,'RevPAR Raw Data'!W$1,FALSE)</f>
        <v>6.1831942019558701</v>
      </c>
      <c r="BI15" s="48">
        <f>VLOOKUP($A15,'RevPAR Raw Data'!$B$6:$BE$43,'RevPAR Raw Data'!X$1,FALSE)</f>
        <v>3.7111641989974098</v>
      </c>
      <c r="BJ15" s="49">
        <f>VLOOKUP($A15,'RevPAR Raw Data'!$B$6:$BE$43,'RevPAR Raw Data'!Y$1,FALSE)</f>
        <v>7.9082708426780899</v>
      </c>
      <c r="BK15" s="48">
        <f>VLOOKUP($A15,'RevPAR Raw Data'!$B$6:$BE$43,'RevPAR Raw Data'!AA$1,FALSE)</f>
        <v>-21.4549280484398</v>
      </c>
      <c r="BL15" s="48">
        <f>VLOOKUP($A15,'RevPAR Raw Data'!$B$6:$BE$43,'RevPAR Raw Data'!AB$1,FALSE)</f>
        <v>-28.003238425588801</v>
      </c>
      <c r="BM15" s="49">
        <f>VLOOKUP($A15,'RevPAR Raw Data'!$B$6:$BE$43,'RevPAR Raw Data'!AC$1,FALSE)</f>
        <v>-24.9456615405246</v>
      </c>
      <c r="BN15" s="50">
        <f>VLOOKUP($A15,'RevPAR Raw Data'!$B$6:$BE$43,'RevPAR Raw Data'!AE$1,FALSE)</f>
        <v>-5.1648439179666097</v>
      </c>
    </row>
    <row r="16" spans="1:66" x14ac:dyDescent="0.45">
      <c r="A16" s="63" t="s">
        <v>91</v>
      </c>
      <c r="B16" s="47">
        <f>VLOOKUP($A16,'Occupancy Raw Data'!$B$8:$BE$45,'Occupancy Raw Data'!G$3,FALSE)</f>
        <v>62.796787709497202</v>
      </c>
      <c r="C16" s="48">
        <f>VLOOKUP($A16,'Occupancy Raw Data'!$B$8:$BE$45,'Occupancy Raw Data'!H$3,FALSE)</f>
        <v>78.648743016759695</v>
      </c>
      <c r="D16" s="48">
        <f>VLOOKUP($A16,'Occupancy Raw Data'!$B$8:$BE$45,'Occupancy Raw Data'!I$3,FALSE)</f>
        <v>83.187849162011105</v>
      </c>
      <c r="E16" s="48">
        <f>VLOOKUP($A16,'Occupancy Raw Data'!$B$8:$BE$45,'Occupancy Raw Data'!J$3,FALSE)</f>
        <v>80.551675977653602</v>
      </c>
      <c r="F16" s="48">
        <f>VLOOKUP($A16,'Occupancy Raw Data'!$B$8:$BE$45,'Occupancy Raw Data'!K$3,FALSE)</f>
        <v>74.563547486033499</v>
      </c>
      <c r="G16" s="49">
        <f>VLOOKUP($A16,'Occupancy Raw Data'!$B$8:$BE$45,'Occupancy Raw Data'!L$3,FALSE)</f>
        <v>75.949720670391002</v>
      </c>
      <c r="H16" s="48">
        <f>VLOOKUP($A16,'Occupancy Raw Data'!$B$8:$BE$45,'Occupancy Raw Data'!N$3,FALSE)</f>
        <v>73.166899441340703</v>
      </c>
      <c r="I16" s="48">
        <f>VLOOKUP($A16,'Occupancy Raw Data'!$B$8:$BE$45,'Occupancy Raw Data'!O$3,FALSE)</f>
        <v>73.498603351955296</v>
      </c>
      <c r="J16" s="49">
        <f>VLOOKUP($A16,'Occupancy Raw Data'!$B$8:$BE$45,'Occupancy Raw Data'!P$3,FALSE)</f>
        <v>73.332751396648007</v>
      </c>
      <c r="K16" s="50">
        <f>VLOOKUP($A16,'Occupancy Raw Data'!$B$8:$BE$45,'Occupancy Raw Data'!R$3,FALSE)</f>
        <v>75.2020151636073</v>
      </c>
      <c r="M16" s="47">
        <f>VLOOKUP($A16,'Occupancy Raw Data'!$B$8:$BE$45,'Occupancy Raw Data'!T$3,FALSE)</f>
        <v>4.1037656122122099</v>
      </c>
      <c r="N16" s="48">
        <f>VLOOKUP($A16,'Occupancy Raw Data'!$B$8:$BE$45,'Occupancy Raw Data'!U$3,FALSE)</f>
        <v>9.8128999058684396</v>
      </c>
      <c r="O16" s="48">
        <f>VLOOKUP($A16,'Occupancy Raw Data'!$B$8:$BE$45,'Occupancy Raw Data'!V$3,FALSE)</f>
        <v>7.5487975393262499</v>
      </c>
      <c r="P16" s="48">
        <f>VLOOKUP($A16,'Occupancy Raw Data'!$B$8:$BE$45,'Occupancy Raw Data'!W$3,FALSE)</f>
        <v>4.3999313372667901</v>
      </c>
      <c r="Q16" s="48">
        <f>VLOOKUP($A16,'Occupancy Raw Data'!$B$8:$BE$45,'Occupancy Raw Data'!X$3,FALSE)</f>
        <v>-1.51075596193127</v>
      </c>
      <c r="R16" s="49">
        <f>VLOOKUP($A16,'Occupancy Raw Data'!$B$8:$BE$45,'Occupancy Raw Data'!Y$3,FALSE)</f>
        <v>4.8580075610404601</v>
      </c>
      <c r="S16" s="48">
        <f>VLOOKUP($A16,'Occupancy Raw Data'!$B$8:$BE$45,'Occupancy Raw Data'!AA$3,FALSE)</f>
        <v>-7.5565608558876098</v>
      </c>
      <c r="T16" s="48">
        <f>VLOOKUP($A16,'Occupancy Raw Data'!$B$8:$BE$45,'Occupancy Raw Data'!AB$3,FALSE)</f>
        <v>-8.9259894409659992</v>
      </c>
      <c r="U16" s="49">
        <f>VLOOKUP($A16,'Occupancy Raw Data'!$B$8:$BE$45,'Occupancy Raw Data'!AC$3,FALSE)</f>
        <v>-8.2479330280330494</v>
      </c>
      <c r="V16" s="50">
        <f>VLOOKUP($A16,'Occupancy Raw Data'!$B$8:$BE$45,'Occupancy Raw Data'!AE$3,FALSE)</f>
        <v>0.844669514476731</v>
      </c>
      <c r="X16" s="51">
        <f>VLOOKUP($A16,'ADR Raw Data'!$B$6:$BE$43,'ADR Raw Data'!G$1,FALSE)</f>
        <v>88.416937225465603</v>
      </c>
      <c r="Y16" s="52">
        <f>VLOOKUP($A16,'ADR Raw Data'!$B$6:$BE$43,'ADR Raw Data'!H$1,FALSE)</f>
        <v>97.174792563817903</v>
      </c>
      <c r="Z16" s="52">
        <f>VLOOKUP($A16,'ADR Raw Data'!$B$6:$BE$43,'ADR Raw Data'!I$1,FALSE)</f>
        <v>100.335846652675</v>
      </c>
      <c r="AA16" s="52">
        <f>VLOOKUP($A16,'ADR Raw Data'!$B$6:$BE$43,'ADR Raw Data'!J$1,FALSE)</f>
        <v>100.11956179020299</v>
      </c>
      <c r="AB16" s="52">
        <f>VLOOKUP($A16,'ADR Raw Data'!$B$6:$BE$43,'ADR Raw Data'!K$1,FALSE)</f>
        <v>96.155582065090101</v>
      </c>
      <c r="AC16" s="53">
        <f>VLOOKUP($A16,'ADR Raw Data'!$B$6:$BE$43,'ADR Raw Data'!L$1,FALSE)</f>
        <v>96.843537242552401</v>
      </c>
      <c r="AD16" s="52">
        <f>VLOOKUP($A16,'ADR Raw Data'!$B$6:$BE$43,'ADR Raw Data'!N$1,FALSE)</f>
        <v>104.07635495108499</v>
      </c>
      <c r="AE16" s="52">
        <f>VLOOKUP($A16,'ADR Raw Data'!$B$6:$BE$43,'ADR Raw Data'!O$1,FALSE)</f>
        <v>107.156096603325</v>
      </c>
      <c r="AF16" s="53">
        <f>VLOOKUP($A16,'ADR Raw Data'!$B$6:$BE$43,'ADR Raw Data'!P$1,FALSE)</f>
        <v>105.619708403761</v>
      </c>
      <c r="AG16" s="54">
        <f>VLOOKUP($A16,'ADR Raw Data'!$B$6:$BE$43,'ADR Raw Data'!R$1,FALSE)</f>
        <v>99.288687440718903</v>
      </c>
      <c r="AI16" s="47">
        <f>VLOOKUP($A16,'ADR Raw Data'!$B$6:$BE$43,'ADR Raw Data'!T$1,FALSE)</f>
        <v>0.774649847965451</v>
      </c>
      <c r="AJ16" s="48">
        <f>VLOOKUP($A16,'ADR Raw Data'!$B$6:$BE$43,'ADR Raw Data'!U$1,FALSE)</f>
        <v>6.8715616829562904</v>
      </c>
      <c r="AK16" s="48">
        <f>VLOOKUP($A16,'ADR Raw Data'!$B$6:$BE$43,'ADR Raw Data'!V$1,FALSE)</f>
        <v>7.1923719194723299</v>
      </c>
      <c r="AL16" s="48">
        <f>VLOOKUP($A16,'ADR Raw Data'!$B$6:$BE$43,'ADR Raw Data'!W$1,FALSE)</f>
        <v>5.7438462404814796</v>
      </c>
      <c r="AM16" s="48">
        <f>VLOOKUP($A16,'ADR Raw Data'!$B$6:$BE$43,'ADR Raw Data'!X$1,FALSE)</f>
        <v>4.3198026025629597</v>
      </c>
      <c r="AN16" s="49">
        <f>VLOOKUP($A16,'ADR Raw Data'!$B$6:$BE$43,'ADR Raw Data'!Y$1,FALSE)</f>
        <v>5.2329251704887403</v>
      </c>
      <c r="AO16" s="48">
        <f>VLOOKUP($A16,'ADR Raw Data'!$B$6:$BE$43,'ADR Raw Data'!AA$1,FALSE)</f>
        <v>0.69762262257859198</v>
      </c>
      <c r="AP16" s="48">
        <f>VLOOKUP($A16,'ADR Raw Data'!$B$6:$BE$43,'ADR Raw Data'!AB$1,FALSE)</f>
        <v>0.58704982524975702</v>
      </c>
      <c r="AQ16" s="49">
        <f>VLOOKUP($A16,'ADR Raw Data'!$B$6:$BE$43,'ADR Raw Data'!AC$1,FALSE)</f>
        <v>0.63001480081065397</v>
      </c>
      <c r="AR16" s="50">
        <f>VLOOKUP($A16,'ADR Raw Data'!$B$6:$BE$43,'ADR Raw Data'!AE$1,FALSE)</f>
        <v>3.43923239756423</v>
      </c>
      <c r="AS16" s="40"/>
      <c r="AT16" s="51">
        <f>VLOOKUP($A16,'RevPAR Raw Data'!$B$6:$BE$43,'RevPAR Raw Data'!G$1,FALSE)</f>
        <v>55.522996368714999</v>
      </c>
      <c r="AU16" s="52">
        <f>VLOOKUP($A16,'RevPAR Raw Data'!$B$6:$BE$43,'RevPAR Raw Data'!H$1,FALSE)</f>
        <v>76.426752880586506</v>
      </c>
      <c r="AV16" s="52">
        <f>VLOOKUP($A16,'RevPAR Raw Data'!$B$6:$BE$43,'RevPAR Raw Data'!I$1,FALSE)</f>
        <v>83.4672327688547</v>
      </c>
      <c r="AW16" s="52">
        <f>VLOOKUP($A16,'RevPAR Raw Data'!$B$6:$BE$43,'RevPAR Raw Data'!J$1,FALSE)</f>
        <v>80.647985003491598</v>
      </c>
      <c r="AX16" s="52">
        <f>VLOOKUP($A16,'RevPAR Raw Data'!$B$6:$BE$43,'RevPAR Raw Data'!K$1,FALSE)</f>
        <v>71.697013093575407</v>
      </c>
      <c r="AY16" s="53">
        <f>VLOOKUP($A16,'RevPAR Raw Data'!$B$6:$BE$43,'RevPAR Raw Data'!L$1,FALSE)</f>
        <v>73.552396023044594</v>
      </c>
      <c r="AZ16" s="52">
        <f>VLOOKUP($A16,'RevPAR Raw Data'!$B$6:$BE$43,'RevPAR Raw Data'!N$1,FALSE)</f>
        <v>76.149441969273695</v>
      </c>
      <c r="BA16" s="52">
        <f>VLOOKUP($A16,'RevPAR Raw Data'!$B$6:$BE$43,'RevPAR Raw Data'!O$1,FALSE)</f>
        <v>78.758234409916199</v>
      </c>
      <c r="BB16" s="53">
        <f>VLOOKUP($A16,'RevPAR Raw Data'!$B$6:$BE$43,'RevPAR Raw Data'!P$1,FALSE)</f>
        <v>77.453838189594904</v>
      </c>
      <c r="BC16" s="54">
        <f>VLOOKUP($A16,'RevPAR Raw Data'!$B$6:$BE$43,'RevPAR Raw Data'!R$1,FALSE)</f>
        <v>74.667093784916204</v>
      </c>
      <c r="BE16" s="47">
        <f>VLOOKUP($A16,'RevPAR Raw Data'!$B$6:$BE$43,'RevPAR Raw Data'!T$1,FALSE)</f>
        <v>4.9102052742535296</v>
      </c>
      <c r="BF16" s="48">
        <f>VLOOKUP($A16,'RevPAR Raw Data'!$B$6:$BE$43,'RevPAR Raw Data'!U$1,FALSE)</f>
        <v>17.358761058743202</v>
      </c>
      <c r="BG16" s="48">
        <f>VLOOKUP($A16,'RevPAR Raw Data'!$B$6:$BE$43,'RevPAR Raw Data'!V$1,FALSE)</f>
        <v>15.2841070532749</v>
      </c>
      <c r="BH16" s="48">
        <f>VLOOKUP($A16,'RevPAR Raw Data'!$B$6:$BE$43,'RevPAR Raw Data'!W$1,FALSE)</f>
        <v>10.3965028684476</v>
      </c>
      <c r="BI16" s="48">
        <f>VLOOKUP($A16,'RevPAR Raw Data'!$B$6:$BE$43,'RevPAR Raw Data'!X$1,FALSE)</f>
        <v>2.7437849652698101</v>
      </c>
      <c r="BJ16" s="49">
        <f>VLOOKUP($A16,'RevPAR Raw Data'!$B$6:$BE$43,'RevPAR Raw Data'!Y$1,FALSE)</f>
        <v>10.3451486319751</v>
      </c>
      <c r="BK16" s="48">
        <f>VLOOKUP($A16,'RevPAR Raw Data'!$B$6:$BE$43,'RevPAR Raw Data'!AA$1,FALSE)</f>
        <v>-6.9116545113286101</v>
      </c>
      <c r="BL16" s="48">
        <f>VLOOKUP($A16,'RevPAR Raw Data'!$B$6:$BE$43,'RevPAR Raw Data'!AB$1,FALSE)</f>
        <v>-8.3913396211312499</v>
      </c>
      <c r="BM16" s="49">
        <f>VLOOKUP($A16,'RevPAR Raw Data'!$B$6:$BE$43,'RevPAR Raw Data'!AC$1,FALSE)</f>
        <v>-7.6698814260599599</v>
      </c>
      <c r="BN16" s="50">
        <f>VLOOKUP($A16,'RevPAR Raw Data'!$B$6:$BE$43,'RevPAR Raw Data'!AE$1,FALSE)</f>
        <v>4.3129520596351902</v>
      </c>
    </row>
    <row r="17" spans="1:66" x14ac:dyDescent="0.45">
      <c r="A17" s="63" t="s">
        <v>32</v>
      </c>
      <c r="B17" s="47">
        <f>VLOOKUP($A17,'Occupancy Raw Data'!$B$8:$BE$45,'Occupancy Raw Data'!G$3,FALSE)</f>
        <v>60.313804519936603</v>
      </c>
      <c r="C17" s="48">
        <f>VLOOKUP($A17,'Occupancy Raw Data'!$B$8:$BE$45,'Occupancy Raw Data'!H$3,FALSE)</f>
        <v>64.243558370519594</v>
      </c>
      <c r="D17" s="48">
        <f>VLOOKUP($A17,'Occupancy Raw Data'!$B$8:$BE$45,'Occupancy Raw Data'!I$3,FALSE)</f>
        <v>70.562832877500995</v>
      </c>
      <c r="E17" s="48">
        <f>VLOOKUP($A17,'Occupancy Raw Data'!$B$8:$BE$45,'Occupancy Raw Data'!J$3,FALSE)</f>
        <v>69.655966604289603</v>
      </c>
      <c r="F17" s="48">
        <f>VLOOKUP($A17,'Occupancy Raw Data'!$B$8:$BE$45,'Occupancy Raw Data'!K$3,FALSE)</f>
        <v>65.8413703757017</v>
      </c>
      <c r="G17" s="49">
        <f>VLOOKUP($A17,'Occupancy Raw Data'!$B$8:$BE$45,'Occupancy Raw Data'!L$3,FALSE)</f>
        <v>66.123506549589706</v>
      </c>
      <c r="H17" s="48">
        <f>VLOOKUP($A17,'Occupancy Raw Data'!$B$8:$BE$45,'Occupancy Raw Data'!N$3,FALSE)</f>
        <v>64.8049517777457</v>
      </c>
      <c r="I17" s="48">
        <f>VLOOKUP($A17,'Occupancy Raw Data'!$B$8:$BE$45,'Occupancy Raw Data'!O$3,FALSE)</f>
        <v>64.473873614509799</v>
      </c>
      <c r="J17" s="49">
        <f>VLOOKUP($A17,'Occupancy Raw Data'!$B$8:$BE$45,'Occupancy Raw Data'!P$3,FALSE)</f>
        <v>64.639412696127806</v>
      </c>
      <c r="K17" s="50">
        <f>VLOOKUP($A17,'Occupancy Raw Data'!$B$8:$BE$45,'Occupancy Raw Data'!R$3,FALSE)</f>
        <v>65.699479734314906</v>
      </c>
      <c r="M17" s="47">
        <f>VLOOKUP($A17,'Occupancy Raw Data'!$B$8:$BE$45,'Occupancy Raw Data'!T$3,FALSE)</f>
        <v>12.5900896841805</v>
      </c>
      <c r="N17" s="48">
        <f>VLOOKUP($A17,'Occupancy Raw Data'!$B$8:$BE$45,'Occupancy Raw Data'!U$3,FALSE)</f>
        <v>4.9281249549531001</v>
      </c>
      <c r="O17" s="48">
        <f>VLOOKUP($A17,'Occupancy Raw Data'!$B$8:$BE$45,'Occupancy Raw Data'!V$3,FALSE)</f>
        <v>8.5870571058421898</v>
      </c>
      <c r="P17" s="48">
        <f>VLOOKUP($A17,'Occupancy Raw Data'!$B$8:$BE$45,'Occupancy Raw Data'!W$3,FALSE)</f>
        <v>9.2728959057584692</v>
      </c>
      <c r="Q17" s="48">
        <f>VLOOKUP($A17,'Occupancy Raw Data'!$B$8:$BE$45,'Occupancy Raw Data'!X$3,FALSE)</f>
        <v>5.8458679709337504</v>
      </c>
      <c r="R17" s="49">
        <f>VLOOKUP($A17,'Occupancy Raw Data'!$B$8:$BE$45,'Occupancy Raw Data'!Y$3,FALSE)</f>
        <v>8.1409762514239592</v>
      </c>
      <c r="S17" s="48">
        <f>VLOOKUP($A17,'Occupancy Raw Data'!$B$8:$BE$45,'Occupancy Raw Data'!AA$3,FALSE)</f>
        <v>-14.267935081535001</v>
      </c>
      <c r="T17" s="48">
        <f>VLOOKUP($A17,'Occupancy Raw Data'!$B$8:$BE$45,'Occupancy Raw Data'!AB$3,FALSE)</f>
        <v>-20.8263566854693</v>
      </c>
      <c r="U17" s="49">
        <f>VLOOKUP($A17,'Occupancy Raw Data'!$B$8:$BE$45,'Occupancy Raw Data'!AC$3,FALSE)</f>
        <v>-17.6691770095882</v>
      </c>
      <c r="V17" s="50">
        <f>VLOOKUP($A17,'Occupancy Raw Data'!$B$8:$BE$45,'Occupancy Raw Data'!AE$3,FALSE)</f>
        <v>-0.61707214611407601</v>
      </c>
      <c r="X17" s="51">
        <f>VLOOKUP($A17,'ADR Raw Data'!$B$6:$BE$43,'ADR Raw Data'!G$1,FALSE)</f>
        <v>86.169237971360303</v>
      </c>
      <c r="Y17" s="52">
        <f>VLOOKUP($A17,'ADR Raw Data'!$B$6:$BE$43,'ADR Raw Data'!H$1,FALSE)</f>
        <v>87.392989827470302</v>
      </c>
      <c r="Z17" s="52">
        <f>VLOOKUP($A17,'ADR Raw Data'!$B$6:$BE$43,'ADR Raw Data'!I$1,FALSE)</f>
        <v>89.689963178294505</v>
      </c>
      <c r="AA17" s="52">
        <f>VLOOKUP($A17,'ADR Raw Data'!$B$6:$BE$43,'ADR Raw Data'!J$1,FALSE)</f>
        <v>90.816133188675295</v>
      </c>
      <c r="AB17" s="52">
        <f>VLOOKUP($A17,'ADR Raw Data'!$B$6:$BE$43,'ADR Raw Data'!K$1,FALSE)</f>
        <v>88.317091954525495</v>
      </c>
      <c r="AC17" s="53">
        <f>VLOOKUP($A17,'ADR Raw Data'!$B$6:$BE$43,'ADR Raw Data'!L$1,FALSE)</f>
        <v>88.565215399686494</v>
      </c>
      <c r="AD17" s="52">
        <f>VLOOKUP($A17,'ADR Raw Data'!$B$6:$BE$43,'ADR Raw Data'!N$1,FALSE)</f>
        <v>96.417916081741396</v>
      </c>
      <c r="AE17" s="52">
        <f>VLOOKUP($A17,'ADR Raw Data'!$B$6:$BE$43,'ADR Raw Data'!O$1,FALSE)</f>
        <v>96.3453556150926</v>
      </c>
      <c r="AF17" s="53">
        <f>VLOOKUP($A17,'ADR Raw Data'!$B$6:$BE$43,'ADR Raw Data'!P$1,FALSE)</f>
        <v>96.381728760716996</v>
      </c>
      <c r="AG17" s="54">
        <f>VLOOKUP($A17,'ADR Raw Data'!$B$6:$BE$43,'ADR Raw Data'!R$1,FALSE)</f>
        <v>90.762470603148699</v>
      </c>
      <c r="AI17" s="47">
        <f>VLOOKUP($A17,'ADR Raw Data'!$B$6:$BE$43,'ADR Raw Data'!T$1,FALSE)</f>
        <v>10.629117621198001</v>
      </c>
      <c r="AJ17" s="48">
        <f>VLOOKUP($A17,'ADR Raw Data'!$B$6:$BE$43,'ADR Raw Data'!U$1,FALSE)</f>
        <v>8.2603499379846195</v>
      </c>
      <c r="AK17" s="48">
        <f>VLOOKUP($A17,'ADR Raw Data'!$B$6:$BE$43,'ADR Raw Data'!V$1,FALSE)</f>
        <v>9.4619244481852007</v>
      </c>
      <c r="AL17" s="48">
        <f>VLOOKUP($A17,'ADR Raw Data'!$B$6:$BE$43,'ADR Raw Data'!W$1,FALSE)</f>
        <v>12.478105251479001</v>
      </c>
      <c r="AM17" s="48">
        <f>VLOOKUP($A17,'ADR Raw Data'!$B$6:$BE$43,'ADR Raw Data'!X$1,FALSE)</f>
        <v>6.2064257639219598</v>
      </c>
      <c r="AN17" s="49">
        <f>VLOOKUP($A17,'ADR Raw Data'!$B$6:$BE$43,'ADR Raw Data'!Y$1,FALSE)</f>
        <v>9.3615039187977693</v>
      </c>
      <c r="AO17" s="48">
        <f>VLOOKUP($A17,'ADR Raw Data'!$B$6:$BE$43,'ADR Raw Data'!AA$1,FALSE)</f>
        <v>-6.2915445072724703</v>
      </c>
      <c r="AP17" s="48">
        <f>VLOOKUP($A17,'ADR Raw Data'!$B$6:$BE$43,'ADR Raw Data'!AB$1,FALSE)</f>
        <v>-11.768888822320999</v>
      </c>
      <c r="AQ17" s="49">
        <f>VLOOKUP($A17,'ADR Raw Data'!$B$6:$BE$43,'ADR Raw Data'!AC$1,FALSE)</f>
        <v>-9.2119890940370599</v>
      </c>
      <c r="AR17" s="50">
        <f>VLOOKUP($A17,'ADR Raw Data'!$B$6:$BE$43,'ADR Raw Data'!AE$1,FALSE)</f>
        <v>1.3797257867917501</v>
      </c>
      <c r="AS17" s="40"/>
      <c r="AT17" s="51">
        <f>VLOOKUP($A17,'RevPAR Raw Data'!$B$6:$BE$43,'RevPAR Raw Data'!G$1,FALSE)</f>
        <v>51.9719457463653</v>
      </c>
      <c r="AU17" s="52">
        <f>VLOOKUP($A17,'RevPAR Raw Data'!$B$6:$BE$43,'RevPAR Raw Data'!H$1,FALSE)</f>
        <v>56.144366431553102</v>
      </c>
      <c r="AV17" s="52">
        <f>VLOOKUP($A17,'RevPAR Raw Data'!$B$6:$BE$43,'RevPAR Raw Data'!I$1,FALSE)</f>
        <v>63.287778825392202</v>
      </c>
      <c r="AW17" s="52">
        <f>VLOOKUP($A17,'RevPAR Raw Data'!$B$6:$BE$43,'RevPAR Raw Data'!J$1,FALSE)</f>
        <v>63.258855405210802</v>
      </c>
      <c r="AX17" s="52">
        <f>VLOOKUP($A17,'RevPAR Raw Data'!$B$6:$BE$43,'RevPAR Raw Data'!K$1,FALSE)</f>
        <v>58.149183618828197</v>
      </c>
      <c r="AY17" s="53">
        <f>VLOOKUP($A17,'RevPAR Raw Data'!$B$6:$BE$43,'RevPAR Raw Data'!L$1,FALSE)</f>
        <v>58.562426005469902</v>
      </c>
      <c r="AZ17" s="52">
        <f>VLOOKUP($A17,'RevPAR Raw Data'!$B$6:$BE$43,'RevPAR Raw Data'!N$1,FALSE)</f>
        <v>62.483584021879899</v>
      </c>
      <c r="BA17" s="52">
        <f>VLOOKUP($A17,'RevPAR Raw Data'!$B$6:$BE$43,'RevPAR Raw Data'!O$1,FALSE)</f>
        <v>62.117582812724898</v>
      </c>
      <c r="BB17" s="53">
        <f>VLOOKUP($A17,'RevPAR Raw Data'!$B$6:$BE$43,'RevPAR Raw Data'!P$1,FALSE)</f>
        <v>62.300583417302398</v>
      </c>
      <c r="BC17" s="54">
        <f>VLOOKUP($A17,'RevPAR Raw Data'!$B$6:$BE$43,'RevPAR Raw Data'!R$1,FALSE)</f>
        <v>59.630470980279199</v>
      </c>
      <c r="BE17" s="47">
        <f>VLOOKUP($A17,'RevPAR Raw Data'!$B$6:$BE$43,'RevPAR Raw Data'!T$1,FALSE)</f>
        <v>24.557422746524399</v>
      </c>
      <c r="BF17" s="48">
        <f>VLOOKUP($A17,'RevPAR Raw Data'!$B$6:$BE$43,'RevPAR Raw Data'!U$1,FALSE)</f>
        <v>13.595555259597999</v>
      </c>
      <c r="BG17" s="48">
        <f>VLOOKUP($A17,'RevPAR Raw Data'!$B$6:$BE$43,'RevPAR Raw Data'!V$1,FALSE)</f>
        <v>18.861482409704699</v>
      </c>
      <c r="BH17" s="48">
        <f>VLOOKUP($A17,'RevPAR Raw Data'!$B$6:$BE$43,'RevPAR Raw Data'!W$1,FALSE)</f>
        <v>22.908082868218099</v>
      </c>
      <c r="BI17" s="48">
        <f>VLOOKUP($A17,'RevPAR Raw Data'!$B$6:$BE$43,'RevPAR Raw Data'!X$1,FALSE)</f>
        <v>12.415113190728601</v>
      </c>
      <c r="BJ17" s="49">
        <f>VLOOKUP($A17,'RevPAR Raw Data'!$B$6:$BE$43,'RevPAR Raw Data'!Y$1,FALSE)</f>
        <v>18.264597981027102</v>
      </c>
      <c r="BK17" s="48">
        <f>VLOOKUP($A17,'RevPAR Raw Data'!$B$6:$BE$43,'RevPAR Raw Data'!AA$1,FALSE)</f>
        <v>-19.661806102884</v>
      </c>
      <c r="BL17" s="48">
        <f>VLOOKUP($A17,'RevPAR Raw Data'!$B$6:$BE$43,'RevPAR Raw Data'!AB$1,FALSE)</f>
        <v>-30.1442147437374</v>
      </c>
      <c r="BM17" s="49">
        <f>VLOOKUP($A17,'RevPAR Raw Data'!$B$6:$BE$43,'RevPAR Raw Data'!AC$1,FALSE)</f>
        <v>-25.253483444495899</v>
      </c>
      <c r="BN17" s="50">
        <f>VLOOKUP($A17,'RevPAR Raw Data'!$B$6:$BE$43,'RevPAR Raw Data'!AE$1,FALSE)</f>
        <v>0.75413973715462801</v>
      </c>
    </row>
    <row r="18" spans="1:66" x14ac:dyDescent="0.45">
      <c r="A18" s="63" t="s">
        <v>92</v>
      </c>
      <c r="B18" s="47">
        <f>VLOOKUP($A18,'Occupancy Raw Data'!$B$8:$BE$45,'Occupancy Raw Data'!G$3,FALSE)</f>
        <v>58.352362550500601</v>
      </c>
      <c r="C18" s="48">
        <f>VLOOKUP($A18,'Occupancy Raw Data'!$B$8:$BE$45,'Occupancy Raw Data'!H$3,FALSE)</f>
        <v>71.737221148779199</v>
      </c>
      <c r="D18" s="48">
        <f>VLOOKUP($A18,'Occupancy Raw Data'!$B$8:$BE$45,'Occupancy Raw Data'!I$3,FALSE)</f>
        <v>76.708238187247403</v>
      </c>
      <c r="E18" s="48">
        <f>VLOOKUP($A18,'Occupancy Raw Data'!$B$8:$BE$45,'Occupancy Raw Data'!J$3,FALSE)</f>
        <v>73.616722290532195</v>
      </c>
      <c r="F18" s="48">
        <f>VLOOKUP($A18,'Occupancy Raw Data'!$B$8:$BE$45,'Occupancy Raw Data'!K$3,FALSE)</f>
        <v>70.542771825048305</v>
      </c>
      <c r="G18" s="49">
        <f>VLOOKUP($A18,'Occupancy Raw Data'!$B$8:$BE$45,'Occupancy Raw Data'!L$3,FALSE)</f>
        <v>70.191463200421495</v>
      </c>
      <c r="H18" s="48">
        <f>VLOOKUP($A18,'Occupancy Raw Data'!$B$8:$BE$45,'Occupancy Raw Data'!N$3,FALSE)</f>
        <v>69.963112594414099</v>
      </c>
      <c r="I18" s="48">
        <f>VLOOKUP($A18,'Occupancy Raw Data'!$B$8:$BE$45,'Occupancy Raw Data'!O$3,FALSE)</f>
        <v>73.107324784823405</v>
      </c>
      <c r="J18" s="49">
        <f>VLOOKUP($A18,'Occupancy Raw Data'!$B$8:$BE$45,'Occupancy Raw Data'!P$3,FALSE)</f>
        <v>71.535218689618802</v>
      </c>
      <c r="K18" s="50">
        <f>VLOOKUP($A18,'Occupancy Raw Data'!$B$8:$BE$45,'Occupancy Raw Data'!R$3,FALSE)</f>
        <v>70.575393340192207</v>
      </c>
      <c r="M18" s="47">
        <f>VLOOKUP($A18,'Occupancy Raw Data'!$B$8:$BE$45,'Occupancy Raw Data'!T$3,FALSE)</f>
        <v>-7.4556568299109696</v>
      </c>
      <c r="N18" s="48">
        <f>VLOOKUP($A18,'Occupancy Raw Data'!$B$8:$BE$45,'Occupancy Raw Data'!U$3,FALSE)</f>
        <v>-3.1019784577951501</v>
      </c>
      <c r="O18" s="48">
        <f>VLOOKUP($A18,'Occupancy Raw Data'!$B$8:$BE$45,'Occupancy Raw Data'!V$3,FALSE)</f>
        <v>-3.1877401858508301</v>
      </c>
      <c r="P18" s="48">
        <f>VLOOKUP($A18,'Occupancy Raw Data'!$B$8:$BE$45,'Occupancy Raw Data'!W$3,FALSE)</f>
        <v>-4.3100289386367896</v>
      </c>
      <c r="Q18" s="48">
        <f>VLOOKUP($A18,'Occupancy Raw Data'!$B$8:$BE$45,'Occupancy Raw Data'!X$3,FALSE)</f>
        <v>-5.3443052267385696</v>
      </c>
      <c r="R18" s="49">
        <f>VLOOKUP($A18,'Occupancy Raw Data'!$B$8:$BE$45,'Occupancy Raw Data'!Y$3,FALSE)</f>
        <v>-4.5739446506163199</v>
      </c>
      <c r="S18" s="48">
        <f>VLOOKUP($A18,'Occupancy Raw Data'!$B$8:$BE$45,'Occupancy Raw Data'!AA$3,FALSE)</f>
        <v>-11.2875836740018</v>
      </c>
      <c r="T18" s="48">
        <f>VLOOKUP($A18,'Occupancy Raw Data'!$B$8:$BE$45,'Occupancy Raw Data'!AB$3,FALSE)</f>
        <v>-7.1559811077163804</v>
      </c>
      <c r="U18" s="49">
        <f>VLOOKUP($A18,'Occupancy Raw Data'!$B$8:$BE$45,'Occupancy Raw Data'!AC$3,FALSE)</f>
        <v>-9.22339431918172</v>
      </c>
      <c r="V18" s="50">
        <f>VLOOKUP($A18,'Occupancy Raw Data'!$B$8:$BE$45,'Occupancy Raw Data'!AE$3,FALSE)</f>
        <v>-5.9687018141909798</v>
      </c>
      <c r="X18" s="51">
        <f>VLOOKUP($A18,'ADR Raw Data'!$B$6:$BE$43,'ADR Raw Data'!G$1,FALSE)</f>
        <v>101.73524834437001</v>
      </c>
      <c r="Y18" s="52">
        <f>VLOOKUP($A18,'ADR Raw Data'!$B$6:$BE$43,'ADR Raw Data'!H$1,FALSE)</f>
        <v>112.308933643486</v>
      </c>
      <c r="Z18" s="52">
        <f>VLOOKUP($A18,'ADR Raw Data'!$B$6:$BE$43,'ADR Raw Data'!I$1,FALSE)</f>
        <v>118.685205129379</v>
      </c>
      <c r="AA18" s="52">
        <f>VLOOKUP($A18,'ADR Raw Data'!$B$6:$BE$43,'ADR Raw Data'!J$1,FALSE)</f>
        <v>117.931212980195</v>
      </c>
      <c r="AB18" s="52">
        <f>VLOOKUP($A18,'ADR Raw Data'!$B$6:$BE$43,'ADR Raw Data'!K$1,FALSE)</f>
        <v>120.41196516434201</v>
      </c>
      <c r="AC18" s="53">
        <f>VLOOKUP($A18,'ADR Raw Data'!$B$6:$BE$43,'ADR Raw Data'!L$1,FALSE)</f>
        <v>114.752584409409</v>
      </c>
      <c r="AD18" s="52">
        <f>VLOOKUP($A18,'ADR Raw Data'!$B$6:$BE$43,'ADR Raw Data'!N$1,FALSE)</f>
        <v>129.74547951292899</v>
      </c>
      <c r="AE18" s="52">
        <f>VLOOKUP($A18,'ADR Raw Data'!$B$6:$BE$43,'ADR Raw Data'!O$1,FALSE)</f>
        <v>136.34805872176801</v>
      </c>
      <c r="AF18" s="53">
        <f>VLOOKUP($A18,'ADR Raw Data'!$B$6:$BE$43,'ADR Raw Data'!P$1,FALSE)</f>
        <v>133.11932047882101</v>
      </c>
      <c r="AG18" s="54">
        <f>VLOOKUP($A18,'ADR Raw Data'!$B$6:$BE$43,'ADR Raw Data'!R$1,FALSE)</f>
        <v>120.071591175111</v>
      </c>
      <c r="AI18" s="47">
        <f>VLOOKUP($A18,'ADR Raw Data'!$B$6:$BE$43,'ADR Raw Data'!T$1,FALSE)</f>
        <v>0.47936822744942298</v>
      </c>
      <c r="AJ18" s="48">
        <f>VLOOKUP($A18,'ADR Raw Data'!$B$6:$BE$43,'ADR Raw Data'!U$1,FALSE)</f>
        <v>6.4269782012161896</v>
      </c>
      <c r="AK18" s="48">
        <f>VLOOKUP($A18,'ADR Raw Data'!$B$6:$BE$43,'ADR Raw Data'!V$1,FALSE)</f>
        <v>8.2870663575023507</v>
      </c>
      <c r="AL18" s="48">
        <f>VLOOKUP($A18,'ADR Raw Data'!$B$6:$BE$43,'ADR Raw Data'!W$1,FALSE)</f>
        <v>3.2702142914668499</v>
      </c>
      <c r="AM18" s="48">
        <f>VLOOKUP($A18,'ADR Raw Data'!$B$6:$BE$43,'ADR Raw Data'!X$1,FALSE)</f>
        <v>10.885078053068099</v>
      </c>
      <c r="AN18" s="49">
        <f>VLOOKUP($A18,'ADR Raw Data'!$B$6:$BE$43,'ADR Raw Data'!Y$1,FALSE)</f>
        <v>6.1479890257085996</v>
      </c>
      <c r="AO18" s="48">
        <f>VLOOKUP($A18,'ADR Raw Data'!$B$6:$BE$43,'ADR Raw Data'!AA$1,FALSE)</f>
        <v>4.3217700941024502</v>
      </c>
      <c r="AP18" s="48">
        <f>VLOOKUP($A18,'ADR Raw Data'!$B$6:$BE$43,'ADR Raw Data'!AB$1,FALSE)</f>
        <v>9.0706995216079296</v>
      </c>
      <c r="AQ18" s="49">
        <f>VLOOKUP($A18,'ADR Raw Data'!$B$6:$BE$43,'ADR Raw Data'!AC$1,FALSE)</f>
        <v>6.7607121801381398</v>
      </c>
      <c r="AR18" s="50">
        <f>VLOOKUP($A18,'ADR Raw Data'!$B$6:$BE$43,'ADR Raw Data'!AE$1,FALSE)</f>
        <v>6.1820182474874201</v>
      </c>
      <c r="AS18" s="40"/>
      <c r="AT18" s="51">
        <f>VLOOKUP($A18,'RevPAR Raw Data'!$B$6:$BE$43,'RevPAR Raw Data'!G$1,FALSE)</f>
        <v>59.364920955559398</v>
      </c>
      <c r="AU18" s="52">
        <f>VLOOKUP($A18,'RevPAR Raw Data'!$B$6:$BE$43,'RevPAR Raw Data'!H$1,FALSE)</f>
        <v>80.567308097663698</v>
      </c>
      <c r="AV18" s="52">
        <f>VLOOKUP($A18,'RevPAR Raw Data'!$B$6:$BE$43,'RevPAR Raw Data'!I$1,FALSE)</f>
        <v>91.041329843667597</v>
      </c>
      <c r="AW18" s="52">
        <f>VLOOKUP($A18,'RevPAR Raw Data'!$B$6:$BE$43,'RevPAR Raw Data'!J$1,FALSE)</f>
        <v>86.8170935534867</v>
      </c>
      <c r="AX18" s="52">
        <f>VLOOKUP($A18,'RevPAR Raw Data'!$B$6:$BE$43,'RevPAR Raw Data'!K$1,FALSE)</f>
        <v>84.941937835938802</v>
      </c>
      <c r="AY18" s="53">
        <f>VLOOKUP($A18,'RevPAR Raw Data'!$B$6:$BE$43,'RevPAR Raw Data'!L$1,FALSE)</f>
        <v>80.546518057263299</v>
      </c>
      <c r="AZ18" s="52">
        <f>VLOOKUP($A18,'RevPAR Raw Data'!$B$6:$BE$43,'RevPAR Raw Data'!N$1,FALSE)</f>
        <v>90.773975917793706</v>
      </c>
      <c r="BA18" s="52">
        <f>VLOOKUP($A18,'RevPAR Raw Data'!$B$6:$BE$43,'RevPAR Raw Data'!O$1,FALSE)</f>
        <v>99.680418127525002</v>
      </c>
      <c r="BB18" s="53">
        <f>VLOOKUP($A18,'RevPAR Raw Data'!$B$6:$BE$43,'RevPAR Raw Data'!P$1,FALSE)</f>
        <v>95.227197022659396</v>
      </c>
      <c r="BC18" s="54">
        <f>VLOOKUP($A18,'RevPAR Raw Data'!$B$6:$BE$43,'RevPAR Raw Data'!R$1,FALSE)</f>
        <v>84.740997761662101</v>
      </c>
      <c r="BE18" s="47">
        <f>VLOOKUP($A18,'RevPAR Raw Data'!$B$6:$BE$43,'RevPAR Raw Data'!T$1,FALSE)</f>
        <v>-7.0120286524518098</v>
      </c>
      <c r="BF18" s="48">
        <f>VLOOKUP($A18,'RevPAR Raw Data'!$B$6:$BE$43,'RevPAR Raw Data'!U$1,FALSE)</f>
        <v>3.1256362641321198</v>
      </c>
      <c r="BG18" s="48">
        <f>VLOOKUP($A18,'RevPAR Raw Data'!$B$6:$BE$43,'RevPAR Raw Data'!V$1,FALSE)</f>
        <v>4.83515602714529</v>
      </c>
      <c r="BH18" s="48">
        <f>VLOOKUP($A18,'RevPAR Raw Data'!$B$6:$BE$43,'RevPAR Raw Data'!W$1,FALSE)</f>
        <v>-1.1807618294875999</v>
      </c>
      <c r="BI18" s="48">
        <f>VLOOKUP($A18,'RevPAR Raw Data'!$B$6:$BE$43,'RevPAR Raw Data'!X$1,FALSE)</f>
        <v>4.9590410310048503</v>
      </c>
      <c r="BJ18" s="49">
        <f>VLOOKUP($A18,'RevPAR Raw Data'!$B$6:$BE$43,'RevPAR Raw Data'!Y$1,FALSE)</f>
        <v>1.2928387599304001</v>
      </c>
      <c r="BK18" s="48">
        <f>VLOOKUP($A18,'RevPAR Raw Data'!$B$6:$BE$43,'RevPAR Raw Data'!AA$1,FALSE)</f>
        <v>-7.4536369954692203</v>
      </c>
      <c r="BL18" s="48">
        <f>VLOOKUP($A18,'RevPAR Raw Data'!$B$6:$BE$43,'RevPAR Raw Data'!AB$1,FALSE)</f>
        <v>1.2656208697875599</v>
      </c>
      <c r="BM18" s="49">
        <f>VLOOKUP($A18,'RevPAR Raw Data'!$B$6:$BE$43,'RevPAR Raw Data'!AC$1,FALSE)</f>
        <v>-3.0862492822026599</v>
      </c>
      <c r="BN18" s="50">
        <f>VLOOKUP($A18,'RevPAR Raw Data'!$B$6:$BE$43,'RevPAR Raw Data'!AE$1,FALSE)</f>
        <v>-0.155669801994959</v>
      </c>
    </row>
    <row r="19" spans="1:66" x14ac:dyDescent="0.45">
      <c r="A19" s="63" t="s">
        <v>93</v>
      </c>
      <c r="B19" s="47">
        <f>VLOOKUP($A19,'Occupancy Raw Data'!$B$8:$BE$45,'Occupancy Raw Data'!G$3,FALSE)</f>
        <v>55.947136563876597</v>
      </c>
      <c r="C19" s="48">
        <f>VLOOKUP($A19,'Occupancy Raw Data'!$B$8:$BE$45,'Occupancy Raw Data'!H$3,FALSE)</f>
        <v>64.490245437382001</v>
      </c>
      <c r="D19" s="48">
        <f>VLOOKUP($A19,'Occupancy Raw Data'!$B$8:$BE$45,'Occupancy Raw Data'!I$3,FALSE)</f>
        <v>79.727816236626794</v>
      </c>
      <c r="E19" s="48">
        <f>VLOOKUP($A19,'Occupancy Raw Data'!$B$8:$BE$45,'Occupancy Raw Data'!J$3,FALSE)</f>
        <v>70.437382001258598</v>
      </c>
      <c r="F19" s="48">
        <f>VLOOKUP($A19,'Occupancy Raw Data'!$B$8:$BE$45,'Occupancy Raw Data'!K$3,FALSE)</f>
        <v>64.679043423536797</v>
      </c>
      <c r="G19" s="49">
        <f>VLOOKUP($A19,'Occupancy Raw Data'!$B$8:$BE$45,'Occupancy Raw Data'!L$3,FALSE)</f>
        <v>67.056324732536098</v>
      </c>
      <c r="H19" s="48">
        <f>VLOOKUP($A19,'Occupancy Raw Data'!$B$8:$BE$45,'Occupancy Raw Data'!N$3,FALSE)</f>
        <v>58.629641283826302</v>
      </c>
      <c r="I19" s="48">
        <f>VLOOKUP($A19,'Occupancy Raw Data'!$B$8:$BE$45,'Occupancy Raw Data'!O$3,FALSE)</f>
        <v>58.9521711768407</v>
      </c>
      <c r="J19" s="49">
        <f>VLOOKUP($A19,'Occupancy Raw Data'!$B$8:$BE$45,'Occupancy Raw Data'!P$3,FALSE)</f>
        <v>58.790906230333498</v>
      </c>
      <c r="K19" s="50">
        <f>VLOOKUP($A19,'Occupancy Raw Data'!$B$8:$BE$45,'Occupancy Raw Data'!R$3,FALSE)</f>
        <v>64.694776589049695</v>
      </c>
      <c r="M19" s="47">
        <f>VLOOKUP($A19,'Occupancy Raw Data'!$B$8:$BE$45,'Occupancy Raw Data'!T$3,FALSE)</f>
        <v>-5.2691575272949196</v>
      </c>
      <c r="N19" s="48">
        <f>VLOOKUP($A19,'Occupancy Raw Data'!$B$8:$BE$45,'Occupancy Raw Data'!U$3,FALSE)</f>
        <v>1.96375195697653</v>
      </c>
      <c r="O19" s="48">
        <f>VLOOKUP($A19,'Occupancy Raw Data'!$B$8:$BE$45,'Occupancy Raw Data'!V$3,FALSE)</f>
        <v>14.5308856550455</v>
      </c>
      <c r="P19" s="48">
        <f>VLOOKUP($A19,'Occupancy Raw Data'!$B$8:$BE$45,'Occupancy Raw Data'!W$3,FALSE)</f>
        <v>3.8284316330155099</v>
      </c>
      <c r="Q19" s="48">
        <f>VLOOKUP($A19,'Occupancy Raw Data'!$B$8:$BE$45,'Occupancy Raw Data'!X$3,FALSE)</f>
        <v>4.6345583235191503</v>
      </c>
      <c r="R19" s="49">
        <f>VLOOKUP($A19,'Occupancy Raw Data'!$B$8:$BE$45,'Occupancy Raw Data'!Y$3,FALSE)</f>
        <v>4.2626147888082304</v>
      </c>
      <c r="S19" s="48">
        <f>VLOOKUP($A19,'Occupancy Raw Data'!$B$8:$BE$45,'Occupancy Raw Data'!AA$3,FALSE)</f>
        <v>-19.154661491209001</v>
      </c>
      <c r="T19" s="48">
        <f>VLOOKUP($A19,'Occupancy Raw Data'!$B$8:$BE$45,'Occupancy Raw Data'!AB$3,FALSE)</f>
        <v>-24.7920554143756</v>
      </c>
      <c r="U19" s="49">
        <f>VLOOKUP($A19,'Occupancy Raw Data'!$B$8:$BE$45,'Occupancy Raw Data'!AC$3,FALSE)</f>
        <v>-22.082904224094499</v>
      </c>
      <c r="V19" s="50">
        <f>VLOOKUP($A19,'Occupancy Raw Data'!$B$8:$BE$45,'Occupancy Raw Data'!AE$3,FALSE)</f>
        <v>-4.1519236031455096</v>
      </c>
      <c r="X19" s="51">
        <f>VLOOKUP($A19,'ADR Raw Data'!$B$6:$BE$43,'ADR Raw Data'!G$1,FALSE)</f>
        <v>132.860109940944</v>
      </c>
      <c r="Y19" s="52">
        <f>VLOOKUP($A19,'ADR Raw Data'!$B$6:$BE$43,'ADR Raw Data'!H$1,FALSE)</f>
        <v>137.786108221517</v>
      </c>
      <c r="Z19" s="52">
        <f>VLOOKUP($A19,'ADR Raw Data'!$B$6:$BE$43,'ADR Raw Data'!I$1,FALSE)</f>
        <v>154.58138679822301</v>
      </c>
      <c r="AA19" s="52">
        <f>VLOOKUP($A19,'ADR Raw Data'!$B$6:$BE$43,'ADR Raw Data'!J$1,FALSE)</f>
        <v>144.43061098950099</v>
      </c>
      <c r="AB19" s="52">
        <f>VLOOKUP($A19,'ADR Raw Data'!$B$6:$BE$43,'ADR Raw Data'!K$1,FALSE)</f>
        <v>137.16722292629501</v>
      </c>
      <c r="AC19" s="53">
        <f>VLOOKUP($A19,'ADR Raw Data'!$B$6:$BE$43,'ADR Raw Data'!L$1,FALSE)</f>
        <v>142.23445179606199</v>
      </c>
      <c r="AD19" s="52">
        <f>VLOOKUP($A19,'ADR Raw Data'!$B$6:$BE$43,'ADR Raw Data'!N$1,FALSE)</f>
        <v>156.57787558030299</v>
      </c>
      <c r="AE19" s="52">
        <f>VLOOKUP($A19,'ADR Raw Data'!$B$6:$BE$43,'ADR Raw Data'!O$1,FALSE)</f>
        <v>156.75694969308699</v>
      </c>
      <c r="AF19" s="53">
        <f>VLOOKUP($A19,'ADR Raw Data'!$B$6:$BE$43,'ADR Raw Data'!P$1,FALSE)</f>
        <v>156.66765823911101</v>
      </c>
      <c r="AG19" s="54">
        <f>VLOOKUP($A19,'ADR Raw Data'!$B$6:$BE$43,'ADR Raw Data'!R$1,FALSE)</f>
        <v>145.98190066877399</v>
      </c>
      <c r="AI19" s="47">
        <f>VLOOKUP($A19,'ADR Raw Data'!$B$6:$BE$43,'ADR Raw Data'!T$1,FALSE)</f>
        <v>3.6762675684375798</v>
      </c>
      <c r="AJ19" s="48">
        <f>VLOOKUP($A19,'ADR Raw Data'!$B$6:$BE$43,'ADR Raw Data'!U$1,FALSE)</f>
        <v>3.8023185849927801</v>
      </c>
      <c r="AK19" s="48">
        <f>VLOOKUP($A19,'ADR Raw Data'!$B$6:$BE$43,'ADR Raw Data'!V$1,FALSE)</f>
        <v>12.580862762869</v>
      </c>
      <c r="AL19" s="48">
        <f>VLOOKUP($A19,'ADR Raw Data'!$B$6:$BE$43,'ADR Raw Data'!W$1,FALSE)</f>
        <v>5.3817858248633001</v>
      </c>
      <c r="AM19" s="48">
        <f>VLOOKUP($A19,'ADR Raw Data'!$B$6:$BE$43,'ADR Raw Data'!X$1,FALSE)</f>
        <v>4.94818862529117</v>
      </c>
      <c r="AN19" s="49">
        <f>VLOOKUP($A19,'ADR Raw Data'!$B$6:$BE$43,'ADR Raw Data'!Y$1,FALSE)</f>
        <v>6.6198567046146604</v>
      </c>
      <c r="AO19" s="48">
        <f>VLOOKUP($A19,'ADR Raw Data'!$B$6:$BE$43,'ADR Raw Data'!AA$1,FALSE)</f>
        <v>-7.4136676756531799</v>
      </c>
      <c r="AP19" s="48">
        <f>VLOOKUP($A19,'ADR Raw Data'!$B$6:$BE$43,'ADR Raw Data'!AB$1,FALSE)</f>
        <v>-13.096869419661401</v>
      </c>
      <c r="AQ19" s="49">
        <f>VLOOKUP($A19,'ADR Raw Data'!$B$6:$BE$43,'ADR Raw Data'!AC$1,FALSE)</f>
        <v>-10.458896497549601</v>
      </c>
      <c r="AR19" s="50">
        <f>VLOOKUP($A19,'ADR Raw Data'!$B$6:$BE$43,'ADR Raw Data'!AE$1,FALSE)</f>
        <v>-0.47493262418147503</v>
      </c>
      <c r="AS19" s="40"/>
      <c r="AT19" s="51">
        <f>VLOOKUP($A19,'RevPAR Raw Data'!$B$6:$BE$43,'RevPAR Raw Data'!G$1,FALSE)</f>
        <v>74.331427147577003</v>
      </c>
      <c r="AU19" s="52">
        <f>VLOOKUP($A19,'RevPAR Raw Data'!$B$6:$BE$43,'RevPAR Raw Data'!H$1,FALSE)</f>
        <v>88.858599370673303</v>
      </c>
      <c r="AV19" s="52">
        <f>VLOOKUP($A19,'RevPAR Raw Data'!$B$6:$BE$43,'RevPAR Raw Data'!I$1,FALSE)</f>
        <v>123.244364002517</v>
      </c>
      <c r="AW19" s="52">
        <f>VLOOKUP($A19,'RevPAR Raw Data'!$B$6:$BE$43,'RevPAR Raw Data'!J$1,FALSE)</f>
        <v>101.733141189427</v>
      </c>
      <c r="AX19" s="52">
        <f>VLOOKUP($A19,'RevPAR Raw Data'!$B$6:$BE$43,'RevPAR Raw Data'!K$1,FALSE)</f>
        <v>88.718447679357993</v>
      </c>
      <c r="AY19" s="53">
        <f>VLOOKUP($A19,'RevPAR Raw Data'!$B$6:$BE$43,'RevPAR Raw Data'!L$1,FALSE)</f>
        <v>95.377195877910594</v>
      </c>
      <c r="AZ19" s="52">
        <f>VLOOKUP($A19,'RevPAR Raw Data'!$B$6:$BE$43,'RevPAR Raw Data'!N$1,FALSE)</f>
        <v>91.801046782567596</v>
      </c>
      <c r="BA19" s="52">
        <f>VLOOKUP($A19,'RevPAR Raw Data'!$B$6:$BE$43,'RevPAR Raw Data'!O$1,FALSE)</f>
        <v>92.411625314663297</v>
      </c>
      <c r="BB19" s="53">
        <f>VLOOKUP($A19,'RevPAR Raw Data'!$B$6:$BE$43,'RevPAR Raw Data'!P$1,FALSE)</f>
        <v>92.106336048615404</v>
      </c>
      <c r="BC19" s="54">
        <f>VLOOKUP($A19,'RevPAR Raw Data'!$B$6:$BE$43,'RevPAR Raw Data'!R$1,FALSE)</f>
        <v>94.442664498111995</v>
      </c>
      <c r="BE19" s="47">
        <f>VLOOKUP($A19,'RevPAR Raw Data'!$B$6:$BE$43,'RevPAR Raw Data'!T$1,FALSE)</f>
        <v>-1.7865982881631699</v>
      </c>
      <c r="BF19" s="48">
        <f>VLOOKUP($A19,'RevPAR Raw Data'!$B$6:$BE$43,'RevPAR Raw Data'!U$1,FALSE)</f>
        <v>5.8407386475925902</v>
      </c>
      <c r="BG19" s="48">
        <f>VLOOKUP($A19,'RevPAR Raw Data'!$B$6:$BE$43,'RevPAR Raw Data'!V$1,FALSE)</f>
        <v>28.939859200405198</v>
      </c>
      <c r="BH19" s="48">
        <f>VLOOKUP($A19,'RevPAR Raw Data'!$B$6:$BE$43,'RevPAR Raw Data'!W$1,FALSE)</f>
        <v>9.4162554488190295</v>
      </c>
      <c r="BI19" s="48">
        <f>VLOOKUP($A19,'RevPAR Raw Data'!$B$6:$BE$43,'RevPAR Raw Data'!X$1,FALSE)</f>
        <v>9.8120736366071792</v>
      </c>
      <c r="BJ19" s="49">
        <f>VLOOKUP($A19,'RevPAR Raw Data'!$B$6:$BE$43,'RevPAR Raw Data'!Y$1,FALSE)</f>
        <v>11.1646504843117</v>
      </c>
      <c r="BK19" s="48">
        <f>VLOOKUP($A19,'RevPAR Raw Data'!$B$6:$BE$43,'RevPAR Raw Data'!AA$1,FALSE)</f>
        <v>-25.148266219507601</v>
      </c>
      <c r="BL19" s="48">
        <f>VLOOKUP($A19,'RevPAR Raw Data'!$B$6:$BE$43,'RevPAR Raw Data'!AB$1,FALSE)</f>
        <v>-34.641941709966197</v>
      </c>
      <c r="BM19" s="49">
        <f>VLOOKUP($A19,'RevPAR Raw Data'!$B$6:$BE$43,'RevPAR Raw Data'!AC$1,FALSE)</f>
        <v>-30.232172625193101</v>
      </c>
      <c r="BN19" s="50">
        <f>VLOOKUP($A19,'RevPAR Raw Data'!$B$6:$BE$43,'RevPAR Raw Data'!AE$1,FALSE)</f>
        <v>-4.60713738760455</v>
      </c>
    </row>
    <row r="20" spans="1:66" x14ac:dyDescent="0.45">
      <c r="A20" s="63" t="s">
        <v>29</v>
      </c>
      <c r="B20" s="47">
        <f>VLOOKUP($A20,'Occupancy Raw Data'!$B$8:$BE$45,'Occupancy Raw Data'!G$3,FALSE)</f>
        <v>35.437589670014297</v>
      </c>
      <c r="C20" s="48">
        <f>VLOOKUP($A20,'Occupancy Raw Data'!$B$8:$BE$45,'Occupancy Raw Data'!H$3,FALSE)</f>
        <v>40.119994782835498</v>
      </c>
      <c r="D20" s="48">
        <f>VLOOKUP($A20,'Occupancy Raw Data'!$B$8:$BE$45,'Occupancy Raw Data'!I$3,FALSE)</f>
        <v>41.424285900613</v>
      </c>
      <c r="E20" s="48">
        <f>VLOOKUP($A20,'Occupancy Raw Data'!$B$8:$BE$45,'Occupancy Raw Data'!J$3,FALSE)</f>
        <v>40.928655275857501</v>
      </c>
      <c r="F20" s="48">
        <f>VLOOKUP($A20,'Occupancy Raw Data'!$B$8:$BE$45,'Occupancy Raw Data'!K$3,FALSE)</f>
        <v>43.2502934655014</v>
      </c>
      <c r="G20" s="49">
        <f>VLOOKUP($A20,'Occupancy Raw Data'!$B$8:$BE$45,'Occupancy Raw Data'!L$3,FALSE)</f>
        <v>40.232163818964302</v>
      </c>
      <c r="H20" s="48">
        <f>VLOOKUP($A20,'Occupancy Raw Data'!$B$8:$BE$45,'Occupancy Raw Data'!N$3,FALSE)</f>
        <v>56.110603886787501</v>
      </c>
      <c r="I20" s="48">
        <f>VLOOKUP($A20,'Occupancy Raw Data'!$B$8:$BE$45,'Occupancy Raw Data'!O$3,FALSE)</f>
        <v>54.271553410721197</v>
      </c>
      <c r="J20" s="49">
        <f>VLOOKUP($A20,'Occupancy Raw Data'!$B$8:$BE$45,'Occupancy Raw Data'!P$3,FALSE)</f>
        <v>55.191078648754399</v>
      </c>
      <c r="K20" s="50">
        <f>VLOOKUP($A20,'Occupancy Raw Data'!$B$8:$BE$45,'Occupancy Raw Data'!R$3,FALSE)</f>
        <v>44.5061394846186</v>
      </c>
      <c r="M20" s="47">
        <f>VLOOKUP($A20,'Occupancy Raw Data'!$B$8:$BE$45,'Occupancy Raw Data'!T$3,FALSE)</f>
        <v>-5.1060098836282402</v>
      </c>
      <c r="N20" s="48">
        <f>VLOOKUP($A20,'Occupancy Raw Data'!$B$8:$BE$45,'Occupancy Raw Data'!U$3,FALSE)</f>
        <v>1.21210329251802</v>
      </c>
      <c r="O20" s="48">
        <f>VLOOKUP($A20,'Occupancy Raw Data'!$B$8:$BE$45,'Occupancy Raw Data'!V$3,FALSE)</f>
        <v>4.6394015281780403</v>
      </c>
      <c r="P20" s="48">
        <f>VLOOKUP($A20,'Occupancy Raw Data'!$B$8:$BE$45,'Occupancy Raw Data'!W$3,FALSE)</f>
        <v>-8.5891139625214006</v>
      </c>
      <c r="Q20" s="48">
        <f>VLOOKUP($A20,'Occupancy Raw Data'!$B$8:$BE$45,'Occupancy Raw Data'!X$3,FALSE)</f>
        <v>-11.666773515374</v>
      </c>
      <c r="R20" s="49">
        <f>VLOOKUP($A20,'Occupancy Raw Data'!$B$8:$BE$45,'Occupancy Raw Data'!Y$3,FALSE)</f>
        <v>-4.3496986954024903</v>
      </c>
      <c r="S20" s="48">
        <f>VLOOKUP($A20,'Occupancy Raw Data'!$B$8:$BE$45,'Occupancy Raw Data'!AA$3,FALSE)</f>
        <v>-19.776607865238098</v>
      </c>
      <c r="T20" s="48">
        <f>VLOOKUP($A20,'Occupancy Raw Data'!$B$8:$BE$45,'Occupancy Raw Data'!AB$3,FALSE)</f>
        <v>-31.352760389784699</v>
      </c>
      <c r="U20" s="49">
        <f>VLOOKUP($A20,'Occupancy Raw Data'!$B$8:$BE$45,'Occupancy Raw Data'!AC$3,FALSE)</f>
        <v>-25.918788871430799</v>
      </c>
      <c r="V20" s="50">
        <f>VLOOKUP($A20,'Occupancy Raw Data'!$B$8:$BE$45,'Occupancy Raw Data'!AE$3,FALSE)</f>
        <v>-13.2941380751477</v>
      </c>
      <c r="X20" s="51">
        <f>VLOOKUP($A20,'ADR Raw Data'!$B$6:$BE$43,'ADR Raw Data'!G$1,FALSE)</f>
        <v>104.48708133971201</v>
      </c>
      <c r="Y20" s="52">
        <f>VLOOKUP($A20,'ADR Raw Data'!$B$6:$BE$43,'ADR Raw Data'!H$1,FALSE)</f>
        <v>101.97966840052</v>
      </c>
      <c r="Z20" s="52">
        <f>VLOOKUP($A20,'ADR Raw Data'!$B$6:$BE$43,'ADR Raw Data'!I$1,FALSE)</f>
        <v>106.893759445843</v>
      </c>
      <c r="AA20" s="52">
        <f>VLOOKUP($A20,'ADR Raw Data'!$B$6:$BE$43,'ADR Raw Data'!J$1,FALSE)</f>
        <v>102.10971000637301</v>
      </c>
      <c r="AB20" s="52">
        <f>VLOOKUP($A20,'ADR Raw Data'!$B$6:$BE$43,'ADR Raw Data'!K$1,FALSE)</f>
        <v>110.869016887816</v>
      </c>
      <c r="AC20" s="53">
        <f>VLOOKUP($A20,'ADR Raw Data'!$B$6:$BE$43,'ADR Raw Data'!L$1,FALSE)</f>
        <v>105.371028334305</v>
      </c>
      <c r="AD20" s="52">
        <f>VLOOKUP($A20,'ADR Raw Data'!$B$6:$BE$43,'ADR Raw Data'!N$1,FALSE)</f>
        <v>143.60547652254701</v>
      </c>
      <c r="AE20" s="52">
        <f>VLOOKUP($A20,'ADR Raw Data'!$B$6:$BE$43,'ADR Raw Data'!O$1,FALSE)</f>
        <v>166.87519586637799</v>
      </c>
      <c r="AF20" s="53">
        <f>VLOOKUP($A20,'ADR Raw Data'!$B$6:$BE$43,'ADR Raw Data'!P$1,FALSE)</f>
        <v>155.04649060616799</v>
      </c>
      <c r="AG20" s="54">
        <f>VLOOKUP($A20,'ADR Raw Data'!$B$6:$BE$43,'ADR Raw Data'!R$1,FALSE)</f>
        <v>122.97144017415999</v>
      </c>
      <c r="AI20" s="47">
        <f>VLOOKUP($A20,'ADR Raw Data'!$B$6:$BE$43,'ADR Raw Data'!T$1,FALSE)</f>
        <v>-2.5449943891111699</v>
      </c>
      <c r="AJ20" s="48">
        <f>VLOOKUP($A20,'ADR Raw Data'!$B$6:$BE$43,'ADR Raw Data'!U$1,FALSE)</f>
        <v>-1.13466720020645</v>
      </c>
      <c r="AK20" s="48">
        <f>VLOOKUP($A20,'ADR Raw Data'!$B$6:$BE$43,'ADR Raw Data'!V$1,FALSE)</f>
        <v>2.0172034589239498</v>
      </c>
      <c r="AL20" s="48">
        <f>VLOOKUP($A20,'ADR Raw Data'!$B$6:$BE$43,'ADR Raw Data'!W$1,FALSE)</f>
        <v>-8.4772414165083596</v>
      </c>
      <c r="AM20" s="48">
        <f>VLOOKUP($A20,'ADR Raw Data'!$B$6:$BE$43,'ADR Raw Data'!X$1,FALSE)</f>
        <v>-7.6668526596956896</v>
      </c>
      <c r="AN20" s="49">
        <f>VLOOKUP($A20,'ADR Raw Data'!$B$6:$BE$43,'ADR Raw Data'!Y$1,FALSE)</f>
        <v>-4.1308165303256397</v>
      </c>
      <c r="AO20" s="48">
        <f>VLOOKUP($A20,'ADR Raw Data'!$B$6:$BE$43,'ADR Raw Data'!AA$1,FALSE)</f>
        <v>-15.989862147173399</v>
      </c>
      <c r="AP20" s="48">
        <f>VLOOKUP($A20,'ADR Raw Data'!$B$6:$BE$43,'ADR Raw Data'!AB$1,FALSE)</f>
        <v>-11.8563310570603</v>
      </c>
      <c r="AQ20" s="49">
        <f>VLOOKUP($A20,'ADR Raw Data'!$B$6:$BE$43,'ADR Raw Data'!AC$1,FALSE)</f>
        <v>-14.193122170729501</v>
      </c>
      <c r="AR20" s="50">
        <f>VLOOKUP($A20,'ADR Raw Data'!$B$6:$BE$43,'ADR Raw Data'!AE$1,FALSE)</f>
        <v>-11.6986218311306</v>
      </c>
      <c r="AS20" s="40"/>
      <c r="AT20" s="51">
        <f>VLOOKUP($A20,'RevPAR Raw Data'!$B$6:$BE$43,'RevPAR Raw Data'!G$1,FALSE)</f>
        <v>37.027703143341498</v>
      </c>
      <c r="AU20" s="52">
        <f>VLOOKUP($A20,'RevPAR Raw Data'!$B$6:$BE$43,'RevPAR Raw Data'!H$1,FALSE)</f>
        <v>40.914237641841602</v>
      </c>
      <c r="AV20" s="52">
        <f>VLOOKUP($A20,'RevPAR Raw Data'!$B$6:$BE$43,'RevPAR Raw Data'!I$1,FALSE)</f>
        <v>44.279976522759803</v>
      </c>
      <c r="AW20" s="52">
        <f>VLOOKUP($A20,'RevPAR Raw Data'!$B$6:$BE$43,'RevPAR Raw Data'!J$1,FALSE)</f>
        <v>41.792131211686403</v>
      </c>
      <c r="AX20" s="52">
        <f>VLOOKUP($A20,'RevPAR Raw Data'!$B$6:$BE$43,'RevPAR Raw Data'!K$1,FALSE)</f>
        <v>47.951175166297098</v>
      </c>
      <c r="AY20" s="53">
        <f>VLOOKUP($A20,'RevPAR Raw Data'!$B$6:$BE$43,'RevPAR Raw Data'!L$1,FALSE)</f>
        <v>42.393044737185299</v>
      </c>
      <c r="AZ20" s="52">
        <f>VLOOKUP($A20,'RevPAR Raw Data'!$B$6:$BE$43,'RevPAR Raw Data'!N$1,FALSE)</f>
        <v>80.577900091300293</v>
      </c>
      <c r="BA20" s="52">
        <f>VLOOKUP($A20,'RevPAR Raw Data'!$B$6:$BE$43,'RevPAR Raw Data'!O$1,FALSE)</f>
        <v>90.565761053867206</v>
      </c>
      <c r="BB20" s="53">
        <f>VLOOKUP($A20,'RevPAR Raw Data'!$B$6:$BE$43,'RevPAR Raw Data'!P$1,FALSE)</f>
        <v>85.571830572583806</v>
      </c>
      <c r="BC20" s="54">
        <f>VLOOKUP($A20,'RevPAR Raw Data'!$B$6:$BE$43,'RevPAR Raw Data'!R$1,FALSE)</f>
        <v>54.729840690156301</v>
      </c>
      <c r="BE20" s="47">
        <f>VLOOKUP($A20,'RevPAR Raw Data'!$B$6:$BE$43,'RevPAR Raw Data'!T$1,FALSE)</f>
        <v>-7.5210566076936196</v>
      </c>
      <c r="BF20" s="48">
        <f>VLOOKUP($A20,'RevPAR Raw Data'!$B$6:$BE$43,'RevPAR Raw Data'!U$1,FALSE)</f>
        <v>6.36827538187478E-2</v>
      </c>
      <c r="BG20" s="48">
        <f>VLOOKUP($A20,'RevPAR Raw Data'!$B$6:$BE$43,'RevPAR Raw Data'!V$1,FALSE)</f>
        <v>6.7501911552017804</v>
      </c>
      <c r="BH20" s="48">
        <f>VLOOKUP($A20,'RevPAR Raw Data'!$B$6:$BE$43,'RevPAR Raw Data'!W$1,FALSE)</f>
        <v>-16.338235452887801</v>
      </c>
      <c r="BI20" s="48">
        <f>VLOOKUP($A20,'RevPAR Raw Data'!$B$6:$BE$43,'RevPAR Raw Data'!X$1,FALSE)</f>
        <v>-18.439151839505602</v>
      </c>
      <c r="BJ20" s="49">
        <f>VLOOKUP($A20,'RevPAR Raw Data'!$B$6:$BE$43,'RevPAR Raw Data'!Y$1,FALSE)</f>
        <v>-8.3008371529990903</v>
      </c>
      <c r="BK20" s="48">
        <f>VLOOKUP($A20,'RevPAR Raw Data'!$B$6:$BE$43,'RevPAR Raw Data'!AA$1,FALSE)</f>
        <v>-32.604217677372901</v>
      </c>
      <c r="BL20" s="48">
        <f>VLOOKUP($A20,'RevPAR Raw Data'!$B$6:$BE$43,'RevPAR Raw Data'!AB$1,FALSE)</f>
        <v>-39.491804379505297</v>
      </c>
      <c r="BM20" s="49">
        <f>VLOOKUP($A20,'RevPAR Raw Data'!$B$6:$BE$43,'RevPAR Raw Data'!AC$1,FALSE)</f>
        <v>-36.4332256724648</v>
      </c>
      <c r="BN20" s="50">
        <f>VLOOKUP($A20,'RevPAR Raw Data'!$B$6:$BE$43,'RevPAR Raw Data'!AE$1,FALSE)</f>
        <v>-23.437528967158499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45.082004975582699</v>
      </c>
      <c r="C22" s="48">
        <f>VLOOKUP($A22,'Occupancy Raw Data'!$B$8:$BE$45,'Occupancy Raw Data'!H$3,FALSE)</f>
        <v>58.0691974569243</v>
      </c>
      <c r="D22" s="48">
        <f>VLOOKUP($A22,'Occupancy Raw Data'!$B$8:$BE$45,'Occupancy Raw Data'!I$3,FALSE)</f>
        <v>62.2454620842163</v>
      </c>
      <c r="E22" s="48">
        <f>VLOOKUP($A22,'Occupancy Raw Data'!$B$8:$BE$45,'Occupancy Raw Data'!J$3,FALSE)</f>
        <v>63.535427992260203</v>
      </c>
      <c r="F22" s="48">
        <f>VLOOKUP($A22,'Occupancy Raw Data'!$B$8:$BE$45,'Occupancy Raw Data'!K$3,FALSE)</f>
        <v>64.889892195706196</v>
      </c>
      <c r="G22" s="49">
        <f>VLOOKUP($A22,'Occupancy Raw Data'!$B$8:$BE$45,'Occupancy Raw Data'!L$3,FALSE)</f>
        <v>58.7643969409379</v>
      </c>
      <c r="H22" s="48">
        <f>VLOOKUP($A22,'Occupancy Raw Data'!$B$8:$BE$45,'Occupancy Raw Data'!N$3,FALSE)</f>
        <v>74.320464387726801</v>
      </c>
      <c r="I22" s="48">
        <f>VLOOKUP($A22,'Occupancy Raw Data'!$B$8:$BE$45,'Occupancy Raw Data'!O$3,FALSE)</f>
        <v>71.745139592739307</v>
      </c>
      <c r="J22" s="49">
        <f>VLOOKUP($A22,'Occupancy Raw Data'!$B$8:$BE$45,'Occupancy Raw Data'!P$3,FALSE)</f>
        <v>73.032801990233096</v>
      </c>
      <c r="K22" s="50">
        <f>VLOOKUP($A22,'Occupancy Raw Data'!$B$8:$BE$45,'Occupancy Raw Data'!R$3,FALSE)</f>
        <v>62.841084097879403</v>
      </c>
      <c r="M22" s="47">
        <f>VLOOKUP($A22,'Occupancy Raw Data'!$B$8:$BE$45,'Occupancy Raw Data'!T$3,FALSE)</f>
        <v>-0.38827012570720099</v>
      </c>
      <c r="N22" s="48">
        <f>VLOOKUP($A22,'Occupancy Raw Data'!$B$8:$BE$45,'Occupancy Raw Data'!U$3,FALSE)</f>
        <v>1.93451989911625</v>
      </c>
      <c r="O22" s="48">
        <f>VLOOKUP($A22,'Occupancy Raw Data'!$B$8:$BE$45,'Occupancy Raw Data'!V$3,FALSE)</f>
        <v>2.1226372722379501</v>
      </c>
      <c r="P22" s="48">
        <f>VLOOKUP($A22,'Occupancy Raw Data'!$B$8:$BE$45,'Occupancy Raw Data'!W$3,FALSE)</f>
        <v>-2.06684136012661</v>
      </c>
      <c r="Q22" s="48">
        <f>VLOOKUP($A22,'Occupancy Raw Data'!$B$8:$BE$45,'Occupancy Raw Data'!X$3,FALSE)</f>
        <v>-6.7151400783665203</v>
      </c>
      <c r="R22" s="49">
        <f>VLOOKUP($A22,'Occupancy Raw Data'!$B$8:$BE$45,'Occupancy Raw Data'!Y$3,FALSE)</f>
        <v>-1.27410320614598</v>
      </c>
      <c r="S22" s="48">
        <f>VLOOKUP($A22,'Occupancy Raw Data'!$B$8:$BE$45,'Occupancy Raw Data'!AA$3,FALSE)</f>
        <v>1.5561755770858601</v>
      </c>
      <c r="T22" s="48">
        <f>VLOOKUP($A22,'Occupancy Raw Data'!$B$8:$BE$45,'Occupancy Raw Data'!AB$3,FALSE)</f>
        <v>-6.2895078115111902</v>
      </c>
      <c r="U22" s="49">
        <f>VLOOKUP($A22,'Occupancy Raw Data'!$B$8:$BE$45,'Occupancy Raw Data'!AC$3,FALSE)</f>
        <v>-2.4551812101225399</v>
      </c>
      <c r="V22" s="50">
        <f>VLOOKUP($A22,'Occupancy Raw Data'!$B$8:$BE$45,'Occupancy Raw Data'!AE$3,FALSE)</f>
        <v>-1.66944172446437</v>
      </c>
      <c r="X22" s="51">
        <f>VLOOKUP($A22,'ADR Raw Data'!$B$6:$BE$43,'ADR Raw Data'!G$1,FALSE)</f>
        <v>101.91921005569399</v>
      </c>
      <c r="Y22" s="52">
        <f>VLOOKUP($A22,'ADR Raw Data'!$B$6:$BE$43,'ADR Raw Data'!H$1,FALSE)</f>
        <v>107.392259907176</v>
      </c>
      <c r="Z22" s="52">
        <f>VLOOKUP($A22,'ADR Raw Data'!$B$6:$BE$43,'ADR Raw Data'!I$1,FALSE)</f>
        <v>111.80459255421501</v>
      </c>
      <c r="AA22" s="52">
        <f>VLOOKUP($A22,'ADR Raw Data'!$B$6:$BE$43,'ADR Raw Data'!J$1,FALSE)</f>
        <v>113.624144006961</v>
      </c>
      <c r="AB22" s="52">
        <f>VLOOKUP($A22,'ADR Raw Data'!$B$6:$BE$43,'ADR Raw Data'!K$1,FALSE)</f>
        <v>121.89049130280399</v>
      </c>
      <c r="AC22" s="53">
        <f>VLOOKUP($A22,'ADR Raw Data'!$B$6:$BE$43,'ADR Raw Data'!L$1,FALSE)</f>
        <v>112.036724210922</v>
      </c>
      <c r="AD22" s="52">
        <f>VLOOKUP($A22,'ADR Raw Data'!$B$6:$BE$43,'ADR Raw Data'!N$1,FALSE)</f>
        <v>160.27870102900999</v>
      </c>
      <c r="AE22" s="52">
        <f>VLOOKUP($A22,'ADR Raw Data'!$B$6:$BE$43,'ADR Raw Data'!O$1,FALSE)</f>
        <v>154.439706222307</v>
      </c>
      <c r="AF22" s="53">
        <f>VLOOKUP($A22,'ADR Raw Data'!$B$6:$BE$43,'ADR Raw Data'!P$1,FALSE)</f>
        <v>157.41067812647799</v>
      </c>
      <c r="AG22" s="54">
        <f>VLOOKUP($A22,'ADR Raw Data'!$B$6:$BE$43,'ADR Raw Data'!R$1,FALSE)</f>
        <v>127.103241553381</v>
      </c>
      <c r="AI22" s="47">
        <f>VLOOKUP($A22,'ADR Raw Data'!$B$6:$BE$43,'ADR Raw Data'!T$1,FALSE)</f>
        <v>-9.7271857693554398E-2</v>
      </c>
      <c r="AJ22" s="48">
        <f>VLOOKUP($A22,'ADR Raw Data'!$B$6:$BE$43,'ADR Raw Data'!U$1,FALSE)</f>
        <v>3.87754953726408</v>
      </c>
      <c r="AK22" s="48">
        <f>VLOOKUP($A22,'ADR Raw Data'!$B$6:$BE$43,'ADR Raw Data'!V$1,FALSE)</f>
        <v>6.5130546675237202</v>
      </c>
      <c r="AL22" s="48">
        <f>VLOOKUP($A22,'ADR Raw Data'!$B$6:$BE$43,'ADR Raw Data'!W$1,FALSE)</f>
        <v>1.15185555842257</v>
      </c>
      <c r="AM22" s="48">
        <f>VLOOKUP($A22,'ADR Raw Data'!$B$6:$BE$43,'ADR Raw Data'!X$1,FALSE)</f>
        <v>-9.1898815182028208</v>
      </c>
      <c r="AN22" s="49">
        <f>VLOOKUP($A22,'ADR Raw Data'!$B$6:$BE$43,'ADR Raw Data'!Y$1,FALSE)</f>
        <v>-0.55272587295555298</v>
      </c>
      <c r="AO22" s="48">
        <f>VLOOKUP($A22,'ADR Raw Data'!$B$6:$BE$43,'ADR Raw Data'!AA$1,FALSE)</f>
        <v>9.8041390446177701</v>
      </c>
      <c r="AP22" s="48">
        <f>VLOOKUP($A22,'ADR Raw Data'!$B$6:$BE$43,'ADR Raw Data'!AB$1,FALSE)</f>
        <v>5.6799285511748598</v>
      </c>
      <c r="AQ22" s="49">
        <f>VLOOKUP($A22,'ADR Raw Data'!$B$6:$BE$43,'ADR Raw Data'!AC$1,FALSE)</f>
        <v>7.7746420933713898</v>
      </c>
      <c r="AR22" s="50">
        <f>VLOOKUP($A22,'ADR Raw Data'!$B$6:$BE$43,'ADR Raw Data'!AE$1,FALSE)</f>
        <v>2.6367451094119398</v>
      </c>
      <c r="AS22" s="40"/>
      <c r="AT22" s="51">
        <f>VLOOKUP($A22,'RevPAR Raw Data'!$B$6:$BE$43,'RevPAR Raw Data'!G$1,FALSE)</f>
        <v>45.947223348382899</v>
      </c>
      <c r="AU22" s="52">
        <f>VLOOKUP($A22,'RevPAR Raw Data'!$B$6:$BE$43,'RevPAR Raw Data'!H$1,FALSE)</f>
        <v>62.361823458951399</v>
      </c>
      <c r="AV22" s="52">
        <f>VLOOKUP($A22,'RevPAR Raw Data'!$B$6:$BE$43,'RevPAR Raw Data'!I$1,FALSE)</f>
        <v>69.593285266746506</v>
      </c>
      <c r="AW22" s="52">
        <f>VLOOKUP($A22,'RevPAR Raw Data'!$B$6:$BE$43,'RevPAR Raw Data'!J$1,FALSE)</f>
        <v>72.1915861973647</v>
      </c>
      <c r="AX22" s="52">
        <f>VLOOKUP($A22,'RevPAR Raw Data'!$B$6:$BE$43,'RevPAR Raw Data'!K$1,FALSE)</f>
        <v>79.094608403206394</v>
      </c>
      <c r="AY22" s="53">
        <f>VLOOKUP($A22,'RevPAR Raw Data'!$B$6:$BE$43,'RevPAR Raw Data'!L$1,FALSE)</f>
        <v>65.837705334930405</v>
      </c>
      <c r="AZ22" s="52">
        <f>VLOOKUP($A22,'RevPAR Raw Data'!$B$6:$BE$43,'RevPAR Raw Data'!N$1,FALSE)</f>
        <v>119.119874919377</v>
      </c>
      <c r="BA22" s="52">
        <f>VLOOKUP($A22,'RevPAR Raw Data'!$B$6:$BE$43,'RevPAR Raw Data'!O$1,FALSE)</f>
        <v>110.80298281581101</v>
      </c>
      <c r="BB22" s="53">
        <f>VLOOKUP($A22,'RevPAR Raw Data'!$B$6:$BE$43,'RevPAR Raw Data'!P$1,FALSE)</f>
        <v>114.96142886759399</v>
      </c>
      <c r="BC22" s="54">
        <f>VLOOKUP($A22,'RevPAR Raw Data'!$B$6:$BE$43,'RevPAR Raw Data'!R$1,FALSE)</f>
        <v>79.873054915691498</v>
      </c>
      <c r="BE22" s="47">
        <f>VLOOKUP($A22,'RevPAR Raw Data'!$B$6:$BE$43,'RevPAR Raw Data'!T$1,FALSE)</f>
        <v>-0.48516430583661102</v>
      </c>
      <c r="BF22" s="48">
        <f>VLOOKUP($A22,'RevPAR Raw Data'!$B$6:$BE$43,'RevPAR Raw Data'!U$1,FALSE)</f>
        <v>5.8870814037768104</v>
      </c>
      <c r="BG22" s="48">
        <f>VLOOKUP($A22,'RevPAR Raw Data'!$B$6:$BE$43,'RevPAR Raw Data'!V$1,FALSE)</f>
        <v>8.7739404656957696</v>
      </c>
      <c r="BH22" s="48">
        <f>VLOOKUP($A22,'RevPAR Raw Data'!$B$6:$BE$43,'RevPAR Raw Data'!W$1,FALSE)</f>
        <v>-0.93879282879443404</v>
      </c>
      <c r="BI22" s="48">
        <f>VLOOKUP($A22,'RevPAR Raw Data'!$B$6:$BE$43,'RevPAR Raw Data'!X$1,FALSE)</f>
        <v>-15.2879081795861</v>
      </c>
      <c r="BJ22" s="49">
        <f>VLOOKUP($A22,'RevPAR Raw Data'!$B$6:$BE$43,'RevPAR Raw Data'!Y$1,FALSE)</f>
        <v>-1.8197867810330099</v>
      </c>
      <c r="BK22" s="48">
        <f>VLOOKUP($A22,'RevPAR Raw Data'!$B$6:$BE$43,'RevPAR Raw Data'!AA$1,FALSE)</f>
        <v>11.512884239059501</v>
      </c>
      <c r="BL22" s="48">
        <f>VLOOKUP($A22,'RevPAR Raw Data'!$B$6:$BE$43,'RevPAR Raw Data'!AB$1,FALSE)</f>
        <v>-0.96681881025072303</v>
      </c>
      <c r="BM22" s="49">
        <f>VLOOKUP($A22,'RevPAR Raw Data'!$B$6:$BE$43,'RevPAR Raw Data'!AC$1,FALSE)</f>
        <v>5.1285793314181198</v>
      </c>
      <c r="BN22" s="50">
        <f>VLOOKUP($A22,'RevPAR Raw Data'!$B$6:$BE$43,'RevPAR Raw Data'!AE$1,FALSE)</f>
        <v>0.92328446192327396</v>
      </c>
    </row>
    <row r="23" spans="1:66" x14ac:dyDescent="0.45">
      <c r="A23" s="63" t="s">
        <v>70</v>
      </c>
      <c r="B23" s="47">
        <f>VLOOKUP($A23,'Occupancy Raw Data'!$B$8:$BE$45,'Occupancy Raw Data'!G$3,FALSE)</f>
        <v>45.665383836337803</v>
      </c>
      <c r="C23" s="48">
        <f>VLOOKUP($A23,'Occupancy Raw Data'!$B$8:$BE$45,'Occupancy Raw Data'!H$3,FALSE)</f>
        <v>57.489366011747997</v>
      </c>
      <c r="D23" s="48">
        <f>VLOOKUP($A23,'Occupancy Raw Data'!$B$8:$BE$45,'Occupancy Raw Data'!I$3,FALSE)</f>
        <v>61.510026331780402</v>
      </c>
      <c r="E23" s="48">
        <f>VLOOKUP($A23,'Occupancy Raw Data'!$B$8:$BE$45,'Occupancy Raw Data'!J$3,FALSE)</f>
        <v>62.218958881912002</v>
      </c>
      <c r="F23" s="48">
        <f>VLOOKUP($A23,'Occupancy Raw Data'!$B$8:$BE$45,'Occupancy Raw Data'!K$3,FALSE)</f>
        <v>61.287218958881901</v>
      </c>
      <c r="G23" s="49">
        <f>VLOOKUP($A23,'Occupancy Raw Data'!$B$8:$BE$45,'Occupancy Raw Data'!L$3,FALSE)</f>
        <v>57.634190804131997</v>
      </c>
      <c r="H23" s="48">
        <f>VLOOKUP($A23,'Occupancy Raw Data'!$B$8:$BE$45,'Occupancy Raw Data'!N$3,FALSE)</f>
        <v>69.748835325096195</v>
      </c>
      <c r="I23" s="48">
        <f>VLOOKUP($A23,'Occupancy Raw Data'!$B$8:$BE$45,'Occupancy Raw Data'!O$3,FALSE)</f>
        <v>69.044966578894005</v>
      </c>
      <c r="J23" s="49">
        <f>VLOOKUP($A23,'Occupancy Raw Data'!$B$8:$BE$45,'Occupancy Raw Data'!P$3,FALSE)</f>
        <v>69.396900951995093</v>
      </c>
      <c r="K23" s="50">
        <f>VLOOKUP($A23,'Occupancy Raw Data'!$B$8:$BE$45,'Occupancy Raw Data'!R$3,FALSE)</f>
        <v>60.994965132092901</v>
      </c>
      <c r="M23" s="47">
        <f>VLOOKUP($A23,'Occupancy Raw Data'!$B$8:$BE$45,'Occupancy Raw Data'!T$3,FALSE)</f>
        <v>1.56744603689148</v>
      </c>
      <c r="N23" s="48">
        <f>VLOOKUP($A23,'Occupancy Raw Data'!$B$8:$BE$45,'Occupancy Raw Data'!U$3,FALSE)</f>
        <v>1.94967257350777</v>
      </c>
      <c r="O23" s="48">
        <f>VLOOKUP($A23,'Occupancy Raw Data'!$B$8:$BE$45,'Occupancy Raw Data'!V$3,FALSE)</f>
        <v>2.4386917473715202</v>
      </c>
      <c r="P23" s="48">
        <f>VLOOKUP($A23,'Occupancy Raw Data'!$B$8:$BE$45,'Occupancy Raw Data'!W$3,FALSE)</f>
        <v>0.13093603360505399</v>
      </c>
      <c r="Q23" s="48">
        <f>VLOOKUP($A23,'Occupancy Raw Data'!$B$8:$BE$45,'Occupancy Raw Data'!X$3,FALSE)</f>
        <v>-4.1337640064189198</v>
      </c>
      <c r="R23" s="49">
        <f>VLOOKUP($A23,'Occupancy Raw Data'!$B$8:$BE$45,'Occupancy Raw Data'!Y$3,FALSE)</f>
        <v>0.24598946299464799</v>
      </c>
      <c r="S23" s="48">
        <f>VLOOKUP($A23,'Occupancy Raw Data'!$B$8:$BE$45,'Occupancy Raw Data'!AA$3,FALSE)</f>
        <v>-3.4031846053181898</v>
      </c>
      <c r="T23" s="48">
        <f>VLOOKUP($A23,'Occupancy Raw Data'!$B$8:$BE$45,'Occupancy Raw Data'!AB$3,FALSE)</f>
        <v>-7.6257987384472097</v>
      </c>
      <c r="U23" s="49">
        <f>VLOOKUP($A23,'Occupancy Raw Data'!$B$8:$BE$45,'Occupancy Raw Data'!AC$3,FALSE)</f>
        <v>-5.5509664674490802</v>
      </c>
      <c r="V23" s="50">
        <f>VLOOKUP($A23,'Occupancy Raw Data'!$B$8:$BE$45,'Occupancy Raw Data'!AE$3,FALSE)</f>
        <v>-1.71496683026726</v>
      </c>
      <c r="X23" s="51">
        <f>VLOOKUP($A23,'ADR Raw Data'!$B$6:$BE$43,'ADR Raw Data'!G$1,FALSE)</f>
        <v>102.062134619649</v>
      </c>
      <c r="Y23" s="52">
        <f>VLOOKUP($A23,'ADR Raw Data'!$B$6:$BE$43,'ADR Raw Data'!H$1,FALSE)</f>
        <v>107.869994715053</v>
      </c>
      <c r="Z23" s="52">
        <f>VLOOKUP($A23,'ADR Raw Data'!$B$6:$BE$43,'ADR Raw Data'!I$1,FALSE)</f>
        <v>113.394359924261</v>
      </c>
      <c r="AA23" s="52">
        <f>VLOOKUP($A23,'ADR Raw Data'!$B$6:$BE$43,'ADR Raw Data'!J$1,FALSE)</f>
        <v>113.559291934564</v>
      </c>
      <c r="AB23" s="52">
        <f>VLOOKUP($A23,'ADR Raw Data'!$B$6:$BE$43,'ADR Raw Data'!K$1,FALSE)</f>
        <v>116.712938114517</v>
      </c>
      <c r="AC23" s="53">
        <f>VLOOKUP($A23,'ADR Raw Data'!$B$6:$BE$43,'ADR Raw Data'!L$1,FALSE)</f>
        <v>111.23788184438</v>
      </c>
      <c r="AD23" s="52">
        <f>VLOOKUP($A23,'ADR Raw Data'!$B$6:$BE$43,'ADR Raw Data'!N$1,FALSE)</f>
        <v>143.05000580804401</v>
      </c>
      <c r="AE23" s="52">
        <f>VLOOKUP($A23,'ADR Raw Data'!$B$6:$BE$43,'ADR Raw Data'!O$1,FALSE)</f>
        <v>143.926253025302</v>
      </c>
      <c r="AF23" s="53">
        <f>VLOOKUP($A23,'ADR Raw Data'!$B$6:$BE$43,'ADR Raw Data'!P$1,FALSE)</f>
        <v>143.48590754861499</v>
      </c>
      <c r="AG23" s="54">
        <f>VLOOKUP($A23,'ADR Raw Data'!$B$6:$BE$43,'ADR Raw Data'!R$1,FALSE)</f>
        <v>121.720775407094</v>
      </c>
      <c r="AI23" s="47">
        <f>VLOOKUP($A23,'ADR Raw Data'!$B$6:$BE$43,'ADR Raw Data'!T$1,FALSE)</f>
        <v>0.92900451499027703</v>
      </c>
      <c r="AJ23" s="48">
        <f>VLOOKUP($A23,'ADR Raw Data'!$B$6:$BE$43,'ADR Raw Data'!U$1,FALSE)</f>
        <v>3.6085362504410101</v>
      </c>
      <c r="AK23" s="48">
        <f>VLOOKUP($A23,'ADR Raw Data'!$B$6:$BE$43,'ADR Raw Data'!V$1,FALSE)</f>
        <v>8.2834418987972498</v>
      </c>
      <c r="AL23" s="48">
        <f>VLOOKUP($A23,'ADR Raw Data'!$B$6:$BE$43,'ADR Raw Data'!W$1,FALSE)</f>
        <v>7.7338636408899397</v>
      </c>
      <c r="AM23" s="48">
        <f>VLOOKUP($A23,'ADR Raw Data'!$B$6:$BE$43,'ADR Raw Data'!X$1,FALSE)</f>
        <v>1.2086680356600801</v>
      </c>
      <c r="AN23" s="49">
        <f>VLOOKUP($A23,'ADR Raw Data'!$B$6:$BE$43,'ADR Raw Data'!Y$1,FALSE)</f>
        <v>4.4055699849113203</v>
      </c>
      <c r="AO23" s="48">
        <f>VLOOKUP($A23,'ADR Raw Data'!$B$6:$BE$43,'ADR Raw Data'!AA$1,FALSE)</f>
        <v>7.4632592280901404</v>
      </c>
      <c r="AP23" s="48">
        <f>VLOOKUP($A23,'ADR Raw Data'!$B$6:$BE$43,'ADR Raw Data'!AB$1,FALSE)</f>
        <v>5.7326900331768904</v>
      </c>
      <c r="AQ23" s="49">
        <f>VLOOKUP($A23,'ADR Raw Data'!$B$6:$BE$43,'ADR Raw Data'!AC$1,FALSE)</f>
        <v>6.56609361933819</v>
      </c>
      <c r="AR23" s="50">
        <f>VLOOKUP($A23,'ADR Raw Data'!$B$6:$BE$43,'ADR Raw Data'!AE$1,FALSE)</f>
        <v>4.8866500065133902</v>
      </c>
      <c r="AS23" s="40"/>
      <c r="AT23" s="51">
        <f>VLOOKUP($A23,'RevPAR Raw Data'!$B$6:$BE$43,'RevPAR Raw Data'!G$1,FALSE)</f>
        <v>46.607065525622801</v>
      </c>
      <c r="AU23" s="52">
        <f>VLOOKUP($A23,'RevPAR Raw Data'!$B$6:$BE$43,'RevPAR Raw Data'!H$1,FALSE)</f>
        <v>62.013776078590197</v>
      </c>
      <c r="AV23" s="52">
        <f>VLOOKUP($A23,'RevPAR Raw Data'!$B$6:$BE$43,'RevPAR Raw Data'!I$1,FALSE)</f>
        <v>69.748900648166895</v>
      </c>
      <c r="AW23" s="52">
        <f>VLOOKUP($A23,'RevPAR Raw Data'!$B$6:$BE$43,'RevPAR Raw Data'!J$1,FALSE)</f>
        <v>70.655409155357503</v>
      </c>
      <c r="AX23" s="52">
        <f>VLOOKUP($A23,'RevPAR Raw Data'!$B$6:$BE$43,'RevPAR Raw Data'!K$1,FALSE)</f>
        <v>71.530113935588403</v>
      </c>
      <c r="AY23" s="53">
        <f>VLOOKUP($A23,'RevPAR Raw Data'!$B$6:$BE$43,'RevPAR Raw Data'!L$1,FALSE)</f>
        <v>64.1110530686651</v>
      </c>
      <c r="AZ23" s="52">
        <f>VLOOKUP($A23,'RevPAR Raw Data'!$B$6:$BE$43,'RevPAR Raw Data'!N$1,FALSE)</f>
        <v>99.775712983593195</v>
      </c>
      <c r="BA23" s="52">
        <f>VLOOKUP($A23,'RevPAR Raw Data'!$B$6:$BE$43,'RevPAR Raw Data'!O$1,FALSE)</f>
        <v>99.373833299574599</v>
      </c>
      <c r="BB23" s="53">
        <f>VLOOKUP($A23,'RevPAR Raw Data'!$B$6:$BE$43,'RevPAR Raw Data'!P$1,FALSE)</f>
        <v>99.574773141583904</v>
      </c>
      <c r="BC23" s="54">
        <f>VLOOKUP($A23,'RevPAR Raw Data'!$B$6:$BE$43,'RevPAR Raw Data'!R$1,FALSE)</f>
        <v>74.243544518070493</v>
      </c>
      <c r="BE23" s="47">
        <f>VLOOKUP($A23,'RevPAR Raw Data'!$B$6:$BE$43,'RevPAR Raw Data'!T$1,FALSE)</f>
        <v>2.51101219633451</v>
      </c>
      <c r="BF23" s="48">
        <f>VLOOKUP($A23,'RevPAR Raw Data'!$B$6:$BE$43,'RevPAR Raw Data'!U$1,FALSE)</f>
        <v>5.6285634655287202</v>
      </c>
      <c r="BG23" s="48">
        <f>VLOOKUP($A23,'RevPAR Raw Data'!$B$6:$BE$43,'RevPAR Raw Data'!V$1,FALSE)</f>
        <v>10.924141260153</v>
      </c>
      <c r="BH23" s="48">
        <f>VLOOKUP($A23,'RevPAR Raw Data'!$B$6:$BE$43,'RevPAR Raw Data'!W$1,FALSE)</f>
        <v>7.8749260887907901</v>
      </c>
      <c r="BI23" s="48">
        <f>VLOOKUP($A23,'RevPAR Raw Data'!$B$6:$BE$43,'RevPAR Raw Data'!X$1,FALSE)</f>
        <v>-2.9750594549740499</v>
      </c>
      <c r="BJ23" s="49">
        <f>VLOOKUP($A23,'RevPAR Raw Data'!$B$6:$BE$43,'RevPAR Raw Data'!Y$1,FALSE)</f>
        <v>4.66239668585371</v>
      </c>
      <c r="BK23" s="48">
        <f>VLOOKUP($A23,'RevPAR Raw Data'!$B$6:$BE$43,'RevPAR Raw Data'!AA$1,FALSE)</f>
        <v>3.8060861336665899</v>
      </c>
      <c r="BL23" s="48">
        <f>VLOOKUP($A23,'RevPAR Raw Data'!$B$6:$BE$43,'RevPAR Raw Data'!AB$1,FALSE)</f>
        <v>-2.3302721094994001</v>
      </c>
      <c r="BM23" s="49">
        <f>VLOOKUP($A23,'RevPAR Raw Data'!$B$6:$BE$43,'RevPAR Raw Data'!AC$1,FALSE)</f>
        <v>0.65064549685832895</v>
      </c>
      <c r="BN23" s="50">
        <f>VLOOKUP($A23,'RevPAR Raw Data'!$B$6:$BE$43,'RevPAR Raw Data'!AE$1,FALSE)</f>
        <v>3.0878787495231701</v>
      </c>
    </row>
    <row r="24" spans="1:66" x14ac:dyDescent="0.45">
      <c r="A24" s="63" t="s">
        <v>52</v>
      </c>
      <c r="B24" s="47">
        <f>VLOOKUP($A24,'Occupancy Raw Data'!$B$8:$BE$45,'Occupancy Raw Data'!G$3,FALSE)</f>
        <v>39.4109861019192</v>
      </c>
      <c r="C24" s="48">
        <f>VLOOKUP($A24,'Occupancy Raw Data'!$B$8:$BE$45,'Occupancy Raw Data'!H$3,FALSE)</f>
        <v>55.493050959629301</v>
      </c>
      <c r="D24" s="48">
        <f>VLOOKUP($A24,'Occupancy Raw Data'!$B$8:$BE$45,'Occupancy Raw Data'!I$3,FALSE)</f>
        <v>60.258107213765697</v>
      </c>
      <c r="E24" s="48">
        <f>VLOOKUP($A24,'Occupancy Raw Data'!$B$8:$BE$45,'Occupancy Raw Data'!J$3,FALSE)</f>
        <v>64.692256783586998</v>
      </c>
      <c r="F24" s="48">
        <f>VLOOKUP($A24,'Occupancy Raw Data'!$B$8:$BE$45,'Occupancy Raw Data'!K$3,FALSE)</f>
        <v>68.927862342819296</v>
      </c>
      <c r="G24" s="49">
        <f>VLOOKUP($A24,'Occupancy Raw Data'!$B$8:$BE$45,'Occupancy Raw Data'!L$3,FALSE)</f>
        <v>57.756452680344097</v>
      </c>
      <c r="H24" s="48">
        <f>VLOOKUP($A24,'Occupancy Raw Data'!$B$8:$BE$45,'Occupancy Raw Data'!N$3,FALSE)</f>
        <v>71.806750496359996</v>
      </c>
      <c r="I24" s="48">
        <f>VLOOKUP($A24,'Occupancy Raw Data'!$B$8:$BE$45,'Occupancy Raw Data'!O$3,FALSE)</f>
        <v>67.902051621442695</v>
      </c>
      <c r="J24" s="49">
        <f>VLOOKUP($A24,'Occupancy Raw Data'!$B$8:$BE$45,'Occupancy Raw Data'!P$3,FALSE)</f>
        <v>69.854401058901303</v>
      </c>
      <c r="K24" s="50">
        <f>VLOOKUP($A24,'Occupancy Raw Data'!$B$8:$BE$45,'Occupancy Raw Data'!R$3,FALSE)</f>
        <v>61.213009359931903</v>
      </c>
      <c r="M24" s="47">
        <f>VLOOKUP($A24,'Occupancy Raw Data'!$B$8:$BE$45,'Occupancy Raw Data'!T$3,FALSE)</f>
        <v>-4.0333119721094404</v>
      </c>
      <c r="N24" s="48">
        <f>VLOOKUP($A24,'Occupancy Raw Data'!$B$8:$BE$45,'Occupancy Raw Data'!U$3,FALSE)</f>
        <v>0.19397508750945799</v>
      </c>
      <c r="O24" s="48">
        <f>VLOOKUP($A24,'Occupancy Raw Data'!$B$8:$BE$45,'Occupancy Raw Data'!V$3,FALSE)</f>
        <v>-3.9558280768142802</v>
      </c>
      <c r="P24" s="48">
        <f>VLOOKUP($A24,'Occupancy Raw Data'!$B$8:$BE$45,'Occupancy Raw Data'!W$3,FALSE)</f>
        <v>-5.3336642400176402</v>
      </c>
      <c r="Q24" s="48">
        <f>VLOOKUP($A24,'Occupancy Raw Data'!$B$8:$BE$45,'Occupancy Raw Data'!X$3,FALSE)</f>
        <v>-11.706827436647</v>
      </c>
      <c r="R24" s="49">
        <f>VLOOKUP($A24,'Occupancy Raw Data'!$B$8:$BE$45,'Occupancy Raw Data'!Y$3,FALSE)</f>
        <v>-5.5023005608042004</v>
      </c>
      <c r="S24" s="48">
        <f>VLOOKUP($A24,'Occupancy Raw Data'!$B$8:$BE$45,'Occupancy Raw Data'!AA$3,FALSE)</f>
        <v>-15.4227120447242</v>
      </c>
      <c r="T24" s="48">
        <f>VLOOKUP($A24,'Occupancy Raw Data'!$B$8:$BE$45,'Occupancy Raw Data'!AB$3,FALSE)</f>
        <v>-16.834195044761401</v>
      </c>
      <c r="U24" s="49">
        <f>VLOOKUP($A24,'Occupancy Raw Data'!$B$8:$BE$45,'Occupancy Raw Data'!AC$3,FALSE)</f>
        <v>-16.114664144586101</v>
      </c>
      <c r="V24" s="50">
        <f>VLOOKUP($A24,'Occupancy Raw Data'!$B$8:$BE$45,'Occupancy Raw Data'!AE$3,FALSE)</f>
        <v>-9.2457754261840392</v>
      </c>
      <c r="X24" s="51">
        <f>VLOOKUP($A24,'ADR Raw Data'!$B$6:$BE$43,'ADR Raw Data'!G$1,FALSE)</f>
        <v>97.358455079764894</v>
      </c>
      <c r="Y24" s="52">
        <f>VLOOKUP($A24,'ADR Raw Data'!$B$6:$BE$43,'ADR Raw Data'!H$1,FALSE)</f>
        <v>104.843285629099</v>
      </c>
      <c r="Z24" s="52">
        <f>VLOOKUP($A24,'ADR Raw Data'!$B$6:$BE$43,'ADR Raw Data'!I$1,FALSE)</f>
        <v>111.877600219659</v>
      </c>
      <c r="AA24" s="52">
        <f>VLOOKUP($A24,'ADR Raw Data'!$B$6:$BE$43,'ADR Raw Data'!J$1,FALSE)</f>
        <v>112.619790281329</v>
      </c>
      <c r="AB24" s="52">
        <f>VLOOKUP($A24,'ADR Raw Data'!$B$6:$BE$43,'ADR Raw Data'!K$1,FALSE)</f>
        <v>126.450091214594</v>
      </c>
      <c r="AC24" s="53">
        <f>VLOOKUP($A24,'ADR Raw Data'!$B$6:$BE$43,'ADR Raw Data'!L$1,FALSE)</f>
        <v>112.18889079867</v>
      </c>
      <c r="AD24" s="52">
        <f>VLOOKUP($A24,'ADR Raw Data'!$B$6:$BE$43,'ADR Raw Data'!N$1,FALSE)</f>
        <v>151.59920276497601</v>
      </c>
      <c r="AE24" s="52">
        <f>VLOOKUP($A24,'ADR Raw Data'!$B$6:$BE$43,'ADR Raw Data'!O$1,FALSE)</f>
        <v>145.16522904483401</v>
      </c>
      <c r="AF24" s="53">
        <f>VLOOKUP($A24,'ADR Raw Data'!$B$6:$BE$43,'ADR Raw Data'!P$1,FALSE)</f>
        <v>148.47212695405</v>
      </c>
      <c r="AG24" s="54">
        <f>VLOOKUP($A24,'ADR Raw Data'!$B$6:$BE$43,'ADR Raw Data'!R$1,FALSE)</f>
        <v>124.018979844003</v>
      </c>
      <c r="AI24" s="47">
        <f>VLOOKUP($A24,'ADR Raw Data'!$B$6:$BE$43,'ADR Raw Data'!T$1,FALSE)</f>
        <v>-3.70433016442749</v>
      </c>
      <c r="AJ24" s="48">
        <f>VLOOKUP($A24,'ADR Raw Data'!$B$6:$BE$43,'ADR Raw Data'!U$1,FALSE)</f>
        <v>-5.2119901867590697</v>
      </c>
      <c r="AK24" s="48">
        <f>VLOOKUP($A24,'ADR Raw Data'!$B$6:$BE$43,'ADR Raw Data'!V$1,FALSE)</f>
        <v>3.3127285313833399</v>
      </c>
      <c r="AL24" s="48">
        <f>VLOOKUP($A24,'ADR Raw Data'!$B$6:$BE$43,'ADR Raw Data'!W$1,FALSE)</f>
        <v>1.0775693602498</v>
      </c>
      <c r="AM24" s="48">
        <f>VLOOKUP($A24,'ADR Raw Data'!$B$6:$BE$43,'ADR Raw Data'!X$1,FALSE)</f>
        <v>2.4880238391620502</v>
      </c>
      <c r="AN24" s="49">
        <f>VLOOKUP($A24,'ADR Raw Data'!$B$6:$BE$43,'ADR Raw Data'!Y$1,FALSE)</f>
        <v>-9.8178008025762598E-2</v>
      </c>
      <c r="AO24" s="48">
        <f>VLOOKUP($A24,'ADR Raw Data'!$B$6:$BE$43,'ADR Raw Data'!AA$1,FALSE)</f>
        <v>0.166477170783876</v>
      </c>
      <c r="AP24" s="48">
        <f>VLOOKUP($A24,'ADR Raw Data'!$B$6:$BE$43,'ADR Raw Data'!AB$1,FALSE)</f>
        <v>-6.2954451243190199</v>
      </c>
      <c r="AQ24" s="49">
        <f>VLOOKUP($A24,'ADR Raw Data'!$B$6:$BE$43,'ADR Raw Data'!AC$1,FALSE)</f>
        <v>-3.0213472202219198</v>
      </c>
      <c r="AR24" s="50">
        <f>VLOOKUP($A24,'ADR Raw Data'!$B$6:$BE$43,'ADR Raw Data'!AE$1,FALSE)</f>
        <v>-2.10885974790243</v>
      </c>
      <c r="AS24" s="40"/>
      <c r="AT24" s="51">
        <f>VLOOKUP($A24,'RevPAR Raw Data'!$B$6:$BE$43,'RevPAR Raw Data'!G$1,FALSE)</f>
        <v>38.369927200529403</v>
      </c>
      <c r="AU24" s="52">
        <f>VLOOKUP($A24,'RevPAR Raw Data'!$B$6:$BE$43,'RevPAR Raw Data'!H$1,FALSE)</f>
        <v>58.180737921906001</v>
      </c>
      <c r="AV24" s="52">
        <f>VLOOKUP($A24,'RevPAR Raw Data'!$B$6:$BE$43,'RevPAR Raw Data'!I$1,FALSE)</f>
        <v>67.415324288550593</v>
      </c>
      <c r="AW24" s="52">
        <f>VLOOKUP($A24,'RevPAR Raw Data'!$B$6:$BE$43,'RevPAR Raw Data'!J$1,FALSE)</f>
        <v>72.856283917935102</v>
      </c>
      <c r="AX24" s="52">
        <f>VLOOKUP($A24,'RevPAR Raw Data'!$B$6:$BE$43,'RevPAR Raw Data'!K$1,FALSE)</f>
        <v>87.159344804764999</v>
      </c>
      <c r="AY24" s="53">
        <f>VLOOKUP($A24,'RevPAR Raw Data'!$B$6:$BE$43,'RevPAR Raw Data'!L$1,FALSE)</f>
        <v>64.796323626737205</v>
      </c>
      <c r="AZ24" s="52">
        <f>VLOOKUP($A24,'RevPAR Raw Data'!$B$6:$BE$43,'RevPAR Raw Data'!N$1,FALSE)</f>
        <v>108.85846128391699</v>
      </c>
      <c r="BA24" s="52">
        <f>VLOOKUP($A24,'RevPAR Raw Data'!$B$6:$BE$43,'RevPAR Raw Data'!O$1,FALSE)</f>
        <v>98.570168762408997</v>
      </c>
      <c r="BB24" s="53">
        <f>VLOOKUP($A24,'RevPAR Raw Data'!$B$6:$BE$43,'RevPAR Raw Data'!P$1,FALSE)</f>
        <v>103.714315023163</v>
      </c>
      <c r="BC24" s="54">
        <f>VLOOKUP($A24,'RevPAR Raw Data'!$B$6:$BE$43,'RevPAR Raw Data'!R$1,FALSE)</f>
        <v>75.9157497400018</v>
      </c>
      <c r="BE24" s="47">
        <f>VLOOKUP($A24,'RevPAR Raw Data'!$B$6:$BE$43,'RevPAR Raw Data'!T$1,FALSE)</f>
        <v>-7.5882349445286197</v>
      </c>
      <c r="BF24" s="48">
        <f>VLOOKUP($A24,'RevPAR Raw Data'!$B$6:$BE$43,'RevPAR Raw Data'!U$1,FALSE)</f>
        <v>-5.0281250617753699</v>
      </c>
      <c r="BG24" s="48">
        <f>VLOOKUP($A24,'RevPAR Raw Data'!$B$6:$BE$43,'RevPAR Raw Data'!V$1,FALSE)</f>
        <v>-0.77414539078404399</v>
      </c>
      <c r="BH24" s="48">
        <f>VLOOKUP($A24,'RevPAR Raw Data'!$B$6:$BE$43,'RevPAR Raw Data'!W$1,FALSE)</f>
        <v>-4.3135688113968698</v>
      </c>
      <c r="BI24" s="48">
        <f>VLOOKUP($A24,'RevPAR Raw Data'!$B$6:$BE$43,'RevPAR Raw Data'!X$1,FALSE)</f>
        <v>-9.5100722549183097</v>
      </c>
      <c r="BJ24" s="49">
        <f>VLOOKUP($A24,'RevPAR Raw Data'!$B$6:$BE$43,'RevPAR Raw Data'!Y$1,FALSE)</f>
        <v>-5.5950765197437704</v>
      </c>
      <c r="BK24" s="48">
        <f>VLOOKUP($A24,'RevPAR Raw Data'!$B$6:$BE$43,'RevPAR Raw Data'!AA$1,FALSE)</f>
        <v>-15.281910168610599</v>
      </c>
      <c r="BL24" s="48">
        <f>VLOOKUP($A24,'RevPAR Raw Data'!$B$6:$BE$43,'RevPAR Raw Data'!AB$1,FALSE)</f>
        <v>-22.069852657916599</v>
      </c>
      <c r="BM24" s="49">
        <f>VLOOKUP($A24,'RevPAR Raw Data'!$B$6:$BE$43,'RevPAR Raw Data'!AC$1,FALSE)</f>
        <v>-18.6491314076275</v>
      </c>
      <c r="BN24" s="50">
        <f>VLOOKUP($A24,'RevPAR Raw Data'!$B$6:$BE$43,'RevPAR Raw Data'!AE$1,FALSE)</f>
        <v>-11.1596547377422</v>
      </c>
    </row>
    <row r="25" spans="1:66" x14ac:dyDescent="0.45">
      <c r="A25" s="63" t="s">
        <v>51</v>
      </c>
      <c r="B25" s="47">
        <f>VLOOKUP($A25,'Occupancy Raw Data'!$B$8:$BE$45,'Occupancy Raw Data'!G$3,FALSE)</f>
        <v>40.206777713957401</v>
      </c>
      <c r="C25" s="48">
        <f>VLOOKUP($A25,'Occupancy Raw Data'!$B$8:$BE$45,'Occupancy Raw Data'!H$3,FALSE)</f>
        <v>53.4558682749377</v>
      </c>
      <c r="D25" s="48">
        <f>VLOOKUP($A25,'Occupancy Raw Data'!$B$8:$BE$45,'Occupancy Raw Data'!I$3,FALSE)</f>
        <v>53.283553513306501</v>
      </c>
      <c r="E25" s="48">
        <f>VLOOKUP($A25,'Occupancy Raw Data'!$B$8:$BE$45,'Occupancy Raw Data'!J$3,FALSE)</f>
        <v>54.7578020294849</v>
      </c>
      <c r="F25" s="48">
        <f>VLOOKUP($A25,'Occupancy Raw Data'!$B$8:$BE$45,'Occupancy Raw Data'!K$3,FALSE)</f>
        <v>53.475014359563403</v>
      </c>
      <c r="G25" s="49">
        <f>VLOOKUP($A25,'Occupancy Raw Data'!$B$8:$BE$45,'Occupancy Raw Data'!L$3,FALSE)</f>
        <v>51.035803178249999</v>
      </c>
      <c r="H25" s="48">
        <f>VLOOKUP($A25,'Occupancy Raw Data'!$B$8:$BE$45,'Occupancy Raw Data'!N$3,FALSE)</f>
        <v>65.383878996745096</v>
      </c>
      <c r="I25" s="48">
        <f>VLOOKUP($A25,'Occupancy Raw Data'!$B$8:$BE$45,'Occupancy Raw Data'!O$3,FALSE)</f>
        <v>68.140915182845106</v>
      </c>
      <c r="J25" s="49">
        <f>VLOOKUP($A25,'Occupancy Raw Data'!$B$8:$BE$45,'Occupancy Raw Data'!P$3,FALSE)</f>
        <v>66.762397089795101</v>
      </c>
      <c r="K25" s="50">
        <f>VLOOKUP($A25,'Occupancy Raw Data'!$B$8:$BE$45,'Occupancy Raw Data'!R$3,FALSE)</f>
        <v>55.529115724405699</v>
      </c>
      <c r="M25" s="47">
        <f>VLOOKUP($A25,'Occupancy Raw Data'!$B$8:$BE$45,'Occupancy Raw Data'!T$3,FALSE)</f>
        <v>0.46774362689819599</v>
      </c>
      <c r="N25" s="48">
        <f>VLOOKUP($A25,'Occupancy Raw Data'!$B$8:$BE$45,'Occupancy Raw Data'!U$3,FALSE)</f>
        <v>3.2509298310848802</v>
      </c>
      <c r="O25" s="48">
        <f>VLOOKUP($A25,'Occupancy Raw Data'!$B$8:$BE$45,'Occupancy Raw Data'!V$3,FALSE)</f>
        <v>-12.0269920163551</v>
      </c>
      <c r="P25" s="48">
        <f>VLOOKUP($A25,'Occupancy Raw Data'!$B$8:$BE$45,'Occupancy Raw Data'!W$3,FALSE)</f>
        <v>-18.1678631848592</v>
      </c>
      <c r="Q25" s="48">
        <f>VLOOKUP($A25,'Occupancy Raw Data'!$B$8:$BE$45,'Occupancy Raw Data'!X$3,FALSE)</f>
        <v>-32.561771663643398</v>
      </c>
      <c r="R25" s="49">
        <f>VLOOKUP($A25,'Occupancy Raw Data'!$B$8:$BE$45,'Occupancy Raw Data'!Y$3,FALSE)</f>
        <v>-14.5329434375519</v>
      </c>
      <c r="S25" s="48">
        <f>VLOOKUP($A25,'Occupancy Raw Data'!$B$8:$BE$45,'Occupancy Raw Data'!AA$3,FALSE)</f>
        <v>-7.5132440348062897</v>
      </c>
      <c r="T25" s="48">
        <f>VLOOKUP($A25,'Occupancy Raw Data'!$B$8:$BE$45,'Occupancy Raw Data'!AB$3,FALSE)</f>
        <v>-7.5825260338936502</v>
      </c>
      <c r="U25" s="49">
        <f>VLOOKUP($A25,'Occupancy Raw Data'!$B$8:$BE$45,'Occupancy Raw Data'!AC$3,FALSE)</f>
        <v>-7.5486132799663102</v>
      </c>
      <c r="V25" s="50">
        <f>VLOOKUP($A25,'Occupancy Raw Data'!$B$8:$BE$45,'Occupancy Raw Data'!AE$3,FALSE)</f>
        <v>-12.2558942997284</v>
      </c>
      <c r="X25" s="51">
        <f>VLOOKUP($A25,'ADR Raw Data'!$B$6:$BE$43,'ADR Raw Data'!G$1,FALSE)</f>
        <v>92.860219047618997</v>
      </c>
      <c r="Y25" s="52">
        <f>VLOOKUP($A25,'ADR Raw Data'!$B$6:$BE$43,'ADR Raw Data'!H$1,FALSE)</f>
        <v>95.859509312320895</v>
      </c>
      <c r="Z25" s="52">
        <f>VLOOKUP($A25,'ADR Raw Data'!$B$6:$BE$43,'ADR Raw Data'!I$1,FALSE)</f>
        <v>96.303801652892503</v>
      </c>
      <c r="AA25" s="52">
        <f>VLOOKUP($A25,'ADR Raw Data'!$B$6:$BE$43,'ADR Raw Data'!J$1,FALSE)</f>
        <v>96.781286713286704</v>
      </c>
      <c r="AB25" s="52">
        <f>VLOOKUP($A25,'ADR Raw Data'!$B$6:$BE$43,'ADR Raw Data'!K$1,FALSE)</f>
        <v>96.802577873254506</v>
      </c>
      <c r="AC25" s="53">
        <f>VLOOKUP($A25,'ADR Raw Data'!$B$6:$BE$43,'ADR Raw Data'!L$1,FALSE)</f>
        <v>95.875132803121204</v>
      </c>
      <c r="AD25" s="52">
        <f>VLOOKUP($A25,'ADR Raw Data'!$B$6:$BE$43,'ADR Raw Data'!N$1,FALSE)</f>
        <v>139.66775109809601</v>
      </c>
      <c r="AE25" s="52">
        <f>VLOOKUP($A25,'ADR Raw Data'!$B$6:$BE$43,'ADR Raw Data'!O$1,FALSE)</f>
        <v>144.943363304298</v>
      </c>
      <c r="AF25" s="53">
        <f>VLOOKUP($A25,'ADR Raw Data'!$B$6:$BE$43,'ADR Raw Data'!P$1,FALSE)</f>
        <v>142.36002294235701</v>
      </c>
      <c r="AG25" s="54">
        <f>VLOOKUP($A25,'ADR Raw Data'!$B$6:$BE$43,'ADR Raw Data'!R$1,FALSE)</f>
        <v>111.84329474928499</v>
      </c>
      <c r="AI25" s="47">
        <f>VLOOKUP($A25,'ADR Raw Data'!$B$6:$BE$43,'ADR Raw Data'!T$1,FALSE)</f>
        <v>-4.7826122999882603</v>
      </c>
      <c r="AJ25" s="48">
        <f>VLOOKUP($A25,'ADR Raw Data'!$B$6:$BE$43,'ADR Raw Data'!U$1,FALSE)</f>
        <v>0.53935175970343097</v>
      </c>
      <c r="AK25" s="48">
        <f>VLOOKUP($A25,'ADR Raw Data'!$B$6:$BE$43,'ADR Raw Data'!V$1,FALSE)</f>
        <v>-7.4816586925634097</v>
      </c>
      <c r="AL25" s="48">
        <f>VLOOKUP($A25,'ADR Raw Data'!$B$6:$BE$43,'ADR Raw Data'!W$1,FALSE)</f>
        <v>-30.626228926881499</v>
      </c>
      <c r="AM25" s="48">
        <f>VLOOKUP($A25,'ADR Raw Data'!$B$6:$BE$43,'ADR Raw Data'!X$1,FALSE)</f>
        <v>-54.963604051587303</v>
      </c>
      <c r="AN25" s="49">
        <f>VLOOKUP($A25,'ADR Raw Data'!$B$6:$BE$43,'ADR Raw Data'!Y$1,FALSE)</f>
        <v>-31.060824272261101</v>
      </c>
      <c r="AO25" s="48">
        <f>VLOOKUP($A25,'ADR Raw Data'!$B$6:$BE$43,'ADR Raw Data'!AA$1,FALSE)</f>
        <v>-13.5227779617145</v>
      </c>
      <c r="AP25" s="48">
        <f>VLOOKUP($A25,'ADR Raw Data'!$B$6:$BE$43,'ADR Raw Data'!AB$1,FALSE)</f>
        <v>5.1336676818222102</v>
      </c>
      <c r="AQ25" s="49">
        <f>VLOOKUP($A25,'ADR Raw Data'!$B$6:$BE$43,'ADR Raw Data'!AC$1,FALSE)</f>
        <v>-4.7366855067922202</v>
      </c>
      <c r="AR25" s="50">
        <f>VLOOKUP($A25,'ADR Raw Data'!$B$6:$BE$43,'ADR Raw Data'!AE$1,FALSE)</f>
        <v>-21.486886861279601</v>
      </c>
      <c r="AS25" s="40"/>
      <c r="AT25" s="51">
        <f>VLOOKUP($A25,'RevPAR Raw Data'!$B$6:$BE$43,'RevPAR Raw Data'!G$1,FALSE)</f>
        <v>37.336101857170199</v>
      </c>
      <c r="AU25" s="52">
        <f>VLOOKUP($A25,'RevPAR Raw Data'!$B$6:$BE$43,'RevPAR Raw Data'!H$1,FALSE)</f>
        <v>51.242533026995901</v>
      </c>
      <c r="AV25" s="52">
        <f>VLOOKUP($A25,'RevPAR Raw Data'!$B$6:$BE$43,'RevPAR Raw Data'!I$1,FALSE)</f>
        <v>51.314087689067499</v>
      </c>
      <c r="AW25" s="52">
        <f>VLOOKUP($A25,'RevPAR Raw Data'!$B$6:$BE$43,'RevPAR Raw Data'!J$1,FALSE)</f>
        <v>52.9953053800497</v>
      </c>
      <c r="AX25" s="52">
        <f>VLOOKUP($A25,'RevPAR Raw Data'!$B$6:$BE$43,'RevPAR Raw Data'!K$1,FALSE)</f>
        <v>51.765192418150399</v>
      </c>
      <c r="AY25" s="53">
        <f>VLOOKUP($A25,'RevPAR Raw Data'!$B$6:$BE$43,'RevPAR Raw Data'!L$1,FALSE)</f>
        <v>48.930644074286803</v>
      </c>
      <c r="AZ25" s="52">
        <f>VLOOKUP($A25,'RevPAR Raw Data'!$B$6:$BE$43,'RevPAR Raw Data'!N$1,FALSE)</f>
        <v>91.320193375454707</v>
      </c>
      <c r="BA25" s="52">
        <f>VLOOKUP($A25,'RevPAR Raw Data'!$B$6:$BE$43,'RevPAR Raw Data'!O$1,FALSE)</f>
        <v>98.765734252345297</v>
      </c>
      <c r="BB25" s="53">
        <f>VLOOKUP($A25,'RevPAR Raw Data'!$B$6:$BE$43,'RevPAR Raw Data'!P$1,FALSE)</f>
        <v>95.042963813900002</v>
      </c>
      <c r="BC25" s="54">
        <f>VLOOKUP($A25,'RevPAR Raw Data'!$B$6:$BE$43,'RevPAR Raw Data'!R$1,FALSE)</f>
        <v>62.1055925713191</v>
      </c>
      <c r="BE25" s="47">
        <f>VLOOKUP($A25,'RevPAR Raw Data'!$B$6:$BE$43,'RevPAR Raw Data'!T$1,FALSE)</f>
        <v>-4.3372390373225098</v>
      </c>
      <c r="BF25" s="48">
        <f>VLOOKUP($A25,'RevPAR Raw Data'!$B$6:$BE$43,'RevPAR Raw Data'!U$1,FALSE)</f>
        <v>3.80781553803899</v>
      </c>
      <c r="BG25" s="48">
        <f>VLOOKUP($A25,'RevPAR Raw Data'!$B$6:$BE$43,'RevPAR Raw Data'!V$1,FALSE)</f>
        <v>-18.608832215273001</v>
      </c>
      <c r="BH25" s="48">
        <f>VLOOKUP($A25,'RevPAR Raw Data'!$B$6:$BE$43,'RevPAR Raw Data'!W$1,FALSE)</f>
        <v>-43.229960741623103</v>
      </c>
      <c r="BI25" s="48">
        <f>VLOOKUP($A25,'RevPAR Raw Data'!$B$6:$BE$43,'RevPAR Raw Data'!X$1,FALSE)</f>
        <v>-69.628252465843801</v>
      </c>
      <c r="BJ25" s="49">
        <f>VLOOKUP($A25,'RevPAR Raw Data'!$B$6:$BE$43,'RevPAR Raw Data'!Y$1,FALSE)</f>
        <v>-41.079715687087997</v>
      </c>
      <c r="BK25" s="48">
        <f>VLOOKUP($A25,'RevPAR Raw Data'!$B$6:$BE$43,'RevPAR Raw Data'!AA$1,FALSE)</f>
        <v>-20.020022687972201</v>
      </c>
      <c r="BL25" s="48">
        <f>VLOOKUP($A25,'RevPAR Raw Data'!$B$6:$BE$43,'RevPAR Raw Data'!AB$1,FALSE)</f>
        <v>-2.8381200405391902</v>
      </c>
      <c r="BM25" s="49">
        <f>VLOOKUP($A25,'RevPAR Raw Data'!$B$6:$BE$43,'RevPAR Raw Data'!AC$1,FALSE)</f>
        <v>-11.9277447155625</v>
      </c>
      <c r="BN25" s="50">
        <f>VLOOKUP($A25,'RevPAR Raw Data'!$B$6:$BE$43,'RevPAR Raw Data'!AE$1,FALSE)</f>
        <v>-31.1093710189874</v>
      </c>
    </row>
    <row r="26" spans="1:66" x14ac:dyDescent="0.45">
      <c r="A26" s="63" t="s">
        <v>50</v>
      </c>
      <c r="B26" s="47">
        <f>VLOOKUP($A26,'Occupancy Raw Data'!$B$8:$BE$45,'Occupancy Raw Data'!G$3,FALSE)</f>
        <v>39.885427855352603</v>
      </c>
      <c r="C26" s="48">
        <f>VLOOKUP($A26,'Occupancy Raw Data'!$B$8:$BE$45,'Occupancy Raw Data'!H$3,FALSE)</f>
        <v>53.025420694593599</v>
      </c>
      <c r="D26" s="48">
        <f>VLOOKUP($A26,'Occupancy Raw Data'!$B$8:$BE$45,'Occupancy Raw Data'!I$3,FALSE)</f>
        <v>55.460078768349398</v>
      </c>
      <c r="E26" s="48">
        <f>VLOOKUP($A26,'Occupancy Raw Data'!$B$8:$BE$45,'Occupancy Raw Data'!J$3,FALSE)</f>
        <v>55.2631578947368</v>
      </c>
      <c r="F26" s="48">
        <f>VLOOKUP($A26,'Occupancy Raw Data'!$B$8:$BE$45,'Occupancy Raw Data'!K$3,FALSE)</f>
        <v>65.467239527389907</v>
      </c>
      <c r="G26" s="49">
        <f>VLOOKUP($A26,'Occupancy Raw Data'!$B$8:$BE$45,'Occupancy Raw Data'!L$3,FALSE)</f>
        <v>53.8202649480844</v>
      </c>
      <c r="H26" s="48">
        <f>VLOOKUP($A26,'Occupancy Raw Data'!$B$8:$BE$45,'Occupancy Raw Data'!N$3,FALSE)</f>
        <v>81.614751163623296</v>
      </c>
      <c r="I26" s="48">
        <f>VLOOKUP($A26,'Occupancy Raw Data'!$B$8:$BE$45,'Occupancy Raw Data'!O$3,FALSE)</f>
        <v>77.049767275331106</v>
      </c>
      <c r="J26" s="49">
        <f>VLOOKUP($A26,'Occupancy Raw Data'!$B$8:$BE$45,'Occupancy Raw Data'!P$3,FALSE)</f>
        <v>79.332259219477194</v>
      </c>
      <c r="K26" s="50">
        <f>VLOOKUP($A26,'Occupancy Raw Data'!$B$8:$BE$45,'Occupancy Raw Data'!R$3,FALSE)</f>
        <v>61.109406168482401</v>
      </c>
      <c r="M26" s="47">
        <f>VLOOKUP($A26,'Occupancy Raw Data'!$B$8:$BE$45,'Occupancy Raw Data'!T$3,FALSE)</f>
        <v>-16.753523512647799</v>
      </c>
      <c r="N26" s="48">
        <f>VLOOKUP($A26,'Occupancy Raw Data'!$B$8:$BE$45,'Occupancy Raw Data'!U$3,FALSE)</f>
        <v>-7.3588649368555403</v>
      </c>
      <c r="O26" s="48">
        <f>VLOOKUP($A26,'Occupancy Raw Data'!$B$8:$BE$45,'Occupancy Raw Data'!V$3,FALSE)</f>
        <v>-5.7404037938368404</v>
      </c>
      <c r="P26" s="48">
        <f>VLOOKUP($A26,'Occupancy Raw Data'!$B$8:$BE$45,'Occupancy Raw Data'!W$3,FALSE)</f>
        <v>-11.6796621182586</v>
      </c>
      <c r="Q26" s="48">
        <f>VLOOKUP($A26,'Occupancy Raw Data'!$B$8:$BE$45,'Occupancy Raw Data'!X$3,FALSE)</f>
        <v>1.52463813759809</v>
      </c>
      <c r="R26" s="49">
        <f>VLOOKUP($A26,'Occupancy Raw Data'!$B$8:$BE$45,'Occupancy Raw Data'!Y$3,FALSE)</f>
        <v>-7.5389343646564004</v>
      </c>
      <c r="S26" s="48">
        <f>VLOOKUP($A26,'Occupancy Raw Data'!$B$8:$BE$45,'Occupancy Raw Data'!AA$3,FALSE)</f>
        <v>7.1575469878338804</v>
      </c>
      <c r="T26" s="48">
        <f>VLOOKUP($A26,'Occupancy Raw Data'!$B$8:$BE$45,'Occupancy Raw Data'!AB$3,FALSE)</f>
        <v>-4.5523844438424099</v>
      </c>
      <c r="U26" s="49">
        <f>VLOOKUP($A26,'Occupancy Raw Data'!$B$8:$BE$45,'Occupancy Raw Data'!AC$3,FALSE)</f>
        <v>1.1323548361776901</v>
      </c>
      <c r="V26" s="50">
        <f>VLOOKUP($A26,'Occupancy Raw Data'!$B$8:$BE$45,'Occupancy Raw Data'!AE$3,FALSE)</f>
        <v>-4.5018112274668196</v>
      </c>
      <c r="X26" s="51">
        <f>VLOOKUP($A26,'ADR Raw Data'!$B$6:$BE$43,'ADR Raw Data'!G$1,FALSE)</f>
        <v>93.142634649910207</v>
      </c>
      <c r="Y26" s="52">
        <f>VLOOKUP($A26,'ADR Raw Data'!$B$6:$BE$43,'ADR Raw Data'!H$1,FALSE)</f>
        <v>96.160263335584006</v>
      </c>
      <c r="Z26" s="52">
        <f>VLOOKUP($A26,'ADR Raw Data'!$B$6:$BE$43,'ADR Raw Data'!I$1,FALSE)</f>
        <v>98.234596513879893</v>
      </c>
      <c r="AA26" s="52">
        <f>VLOOKUP($A26,'ADR Raw Data'!$B$6:$BE$43,'ADR Raw Data'!J$1,FALSE)</f>
        <v>98.948496922578499</v>
      </c>
      <c r="AB26" s="52">
        <f>VLOOKUP($A26,'ADR Raw Data'!$B$6:$BE$43,'ADR Raw Data'!K$1,FALSE)</f>
        <v>111.22423297784999</v>
      </c>
      <c r="AC26" s="53">
        <f>VLOOKUP($A26,'ADR Raw Data'!$B$6:$BE$43,'ADR Raw Data'!L$1,FALSE)</f>
        <v>100.377880521554</v>
      </c>
      <c r="AD26" s="52">
        <f>VLOOKUP($A26,'ADR Raw Data'!$B$6:$BE$43,'ADR Raw Data'!N$1,FALSE)</f>
        <v>155.862535643781</v>
      </c>
      <c r="AE26" s="52">
        <f>VLOOKUP($A26,'ADR Raw Data'!$B$6:$BE$43,'ADR Raw Data'!O$1,FALSE)</f>
        <v>153.54029275092901</v>
      </c>
      <c r="AF26" s="53">
        <f>VLOOKUP($A26,'ADR Raw Data'!$B$6:$BE$43,'ADR Raw Data'!P$1,FALSE)</f>
        <v>154.73482116664701</v>
      </c>
      <c r="AG26" s="54">
        <f>VLOOKUP($A26,'ADR Raw Data'!$B$6:$BE$43,'ADR Raw Data'!R$1,FALSE)</f>
        <v>120.539653483992</v>
      </c>
      <c r="AI26" s="47">
        <f>VLOOKUP($A26,'ADR Raw Data'!$B$6:$BE$43,'ADR Raw Data'!T$1,FALSE)</f>
        <v>2.57846324133686</v>
      </c>
      <c r="AJ26" s="48">
        <f>VLOOKUP($A26,'ADR Raw Data'!$B$6:$BE$43,'ADR Raw Data'!U$1,FALSE)</f>
        <v>4.4273526963224503</v>
      </c>
      <c r="AK26" s="48">
        <f>VLOOKUP($A26,'ADR Raw Data'!$B$6:$BE$43,'ADR Raw Data'!V$1,FALSE)</f>
        <v>6.2636327890170902</v>
      </c>
      <c r="AL26" s="48">
        <f>VLOOKUP($A26,'ADR Raw Data'!$B$6:$BE$43,'ADR Raw Data'!W$1,FALSE)</f>
        <v>2.6190556633233402</v>
      </c>
      <c r="AM26" s="48">
        <f>VLOOKUP($A26,'ADR Raw Data'!$B$6:$BE$43,'ADR Raw Data'!X$1,FALSE)</f>
        <v>11.7774324349637</v>
      </c>
      <c r="AN26" s="49">
        <f>VLOOKUP($A26,'ADR Raw Data'!$B$6:$BE$43,'ADR Raw Data'!Y$1,FALSE)</f>
        <v>6.1945216997876997</v>
      </c>
      <c r="AO26" s="48">
        <f>VLOOKUP($A26,'ADR Raw Data'!$B$6:$BE$43,'ADR Raw Data'!AA$1,FALSE)</f>
        <v>19.511666782716802</v>
      </c>
      <c r="AP26" s="48">
        <f>VLOOKUP($A26,'ADR Raw Data'!$B$6:$BE$43,'ADR Raw Data'!AB$1,FALSE)</f>
        <v>13.5379058530281</v>
      </c>
      <c r="AQ26" s="49">
        <f>VLOOKUP($A26,'ADR Raw Data'!$B$6:$BE$43,'ADR Raw Data'!AC$1,FALSE)</f>
        <v>16.4344058588329</v>
      </c>
      <c r="AR26" s="50">
        <f>VLOOKUP($A26,'ADR Raw Data'!$B$6:$BE$43,'ADR Raw Data'!AE$1,FALSE)</f>
        <v>11.649680401808199</v>
      </c>
      <c r="AS26" s="40"/>
      <c r="AT26" s="51">
        <f>VLOOKUP($A26,'RevPAR Raw Data'!$B$6:$BE$43,'RevPAR Raw Data'!G$1,FALSE)</f>
        <v>37.150338345864597</v>
      </c>
      <c r="AU26" s="52">
        <f>VLOOKUP($A26,'RevPAR Raw Data'!$B$6:$BE$43,'RevPAR Raw Data'!H$1,FALSE)</f>
        <v>50.989384174722503</v>
      </c>
      <c r="AV26" s="52">
        <f>VLOOKUP($A26,'RevPAR Raw Data'!$B$6:$BE$43,'RevPAR Raw Data'!I$1,FALSE)</f>
        <v>54.480984604367997</v>
      </c>
      <c r="AW26" s="52">
        <f>VLOOKUP($A26,'RevPAR Raw Data'!$B$6:$BE$43,'RevPAR Raw Data'!J$1,FALSE)</f>
        <v>54.682064088793403</v>
      </c>
      <c r="AX26" s="52">
        <f>VLOOKUP($A26,'RevPAR Raw Data'!$B$6:$BE$43,'RevPAR Raw Data'!K$1,FALSE)</f>
        <v>72.815435016111707</v>
      </c>
      <c r="AY26" s="53">
        <f>VLOOKUP($A26,'RevPAR Raw Data'!$B$6:$BE$43,'RevPAR Raw Data'!L$1,FALSE)</f>
        <v>54.023641245972001</v>
      </c>
      <c r="AZ26" s="52">
        <f>VLOOKUP($A26,'RevPAR Raw Data'!$B$6:$BE$43,'RevPAR Raw Data'!N$1,FALSE)</f>
        <v>127.206820622986</v>
      </c>
      <c r="BA26" s="52">
        <f>VLOOKUP($A26,'RevPAR Raw Data'!$B$6:$BE$43,'RevPAR Raw Data'!O$1,FALSE)</f>
        <v>118.30243823845301</v>
      </c>
      <c r="BB26" s="53">
        <f>VLOOKUP($A26,'RevPAR Raw Data'!$B$6:$BE$43,'RevPAR Raw Data'!P$1,FALSE)</f>
        <v>122.75462943071901</v>
      </c>
      <c r="BC26" s="54">
        <f>VLOOKUP($A26,'RevPAR Raw Data'!$B$6:$BE$43,'RevPAR Raw Data'!R$1,FALSE)</f>
        <v>73.661066441614196</v>
      </c>
      <c r="BE26" s="47">
        <f>VLOOKUP($A26,'RevPAR Raw Data'!$B$6:$BE$43,'RevPAR Raw Data'!T$1,FALSE)</f>
        <v>-14.6070437167132</v>
      </c>
      <c r="BF26" s="48">
        <f>VLOOKUP($A26,'RevPAR Raw Data'!$B$6:$BE$43,'RevPAR Raw Data'!U$1,FALSE)</f>
        <v>-3.2573151457336902</v>
      </c>
      <c r="BG26" s="48">
        <f>VLOOKUP($A26,'RevPAR Raw Data'!$B$6:$BE$43,'RevPAR Raw Data'!V$1,FALSE)</f>
        <v>0.16367118092750299</v>
      </c>
      <c r="BH26" s="48">
        <f>VLOOKUP($A26,'RevPAR Raw Data'!$B$6:$BE$43,'RevPAR Raw Data'!W$1,FALSE)</f>
        <v>-9.3665033071005492</v>
      </c>
      <c r="BI26" s="48">
        <f>VLOOKUP($A26,'RevPAR Raw Data'!$B$6:$BE$43,'RevPAR Raw Data'!X$1,FALSE)</f>
        <v>13.4816337990951</v>
      </c>
      <c r="BJ26" s="49">
        <f>VLOOKUP($A26,'RevPAR Raw Data'!$B$6:$BE$43,'RevPAR Raw Data'!Y$1,FALSE)</f>
        <v>-1.8114135900200901</v>
      </c>
      <c r="BK26" s="48">
        <f>VLOOKUP($A26,'RevPAR Raw Data'!$B$6:$BE$43,'RevPAR Raw Data'!AA$1,FALSE)</f>
        <v>28.065770488633198</v>
      </c>
      <c r="BL26" s="48">
        <f>VLOOKUP($A26,'RevPAR Raw Data'!$B$6:$BE$43,'RevPAR Raw Data'!AB$1,FALSE)</f>
        <v>8.3692238891104207</v>
      </c>
      <c r="BM26" s="49">
        <f>VLOOKUP($A26,'RevPAR Raw Data'!$B$6:$BE$43,'RevPAR Raw Data'!AC$1,FALSE)</f>
        <v>17.7528564845502</v>
      </c>
      <c r="BN26" s="50">
        <f>VLOOKUP($A26,'RevPAR Raw Data'!$B$6:$BE$43,'RevPAR Raw Data'!AE$1,FALSE)</f>
        <v>6.6234225540488296</v>
      </c>
    </row>
    <row r="27" spans="1:66" x14ac:dyDescent="0.45">
      <c r="A27" s="63" t="s">
        <v>47</v>
      </c>
      <c r="B27" s="47">
        <f>VLOOKUP($A27,'Occupancy Raw Data'!$B$8:$BE$45,'Occupancy Raw Data'!G$3,FALSE)</f>
        <v>51.857893782852898</v>
      </c>
      <c r="C27" s="48">
        <f>VLOOKUP($A27,'Occupancy Raw Data'!$B$8:$BE$45,'Occupancy Raw Data'!H$3,FALSE)</f>
        <v>62.352727931846999</v>
      </c>
      <c r="D27" s="48">
        <f>VLOOKUP($A27,'Occupancy Raw Data'!$B$8:$BE$45,'Occupancy Raw Data'!I$3,FALSE)</f>
        <v>69.349284031176296</v>
      </c>
      <c r="E27" s="48">
        <f>VLOOKUP($A27,'Occupancy Raw Data'!$B$8:$BE$45,'Occupancy Raw Data'!J$3,FALSE)</f>
        <v>70.763095885444898</v>
      </c>
      <c r="F27" s="48">
        <f>VLOOKUP($A27,'Occupancy Raw Data'!$B$8:$BE$45,'Occupancy Raw Data'!K$3,FALSE)</f>
        <v>67.174188870763004</v>
      </c>
      <c r="G27" s="49">
        <f>VLOOKUP($A27,'Occupancy Raw Data'!$B$8:$BE$45,'Occupancy Raw Data'!L$3,FALSE)</f>
        <v>64.299438100416793</v>
      </c>
      <c r="H27" s="48">
        <f>VLOOKUP($A27,'Occupancy Raw Data'!$B$8:$BE$45,'Occupancy Raw Data'!N$3,FALSE)</f>
        <v>79.8078665941634</v>
      </c>
      <c r="I27" s="48">
        <f>VLOOKUP($A27,'Occupancy Raw Data'!$B$8:$BE$45,'Occupancy Raw Data'!O$3,FALSE)</f>
        <v>80.714156244335598</v>
      </c>
      <c r="J27" s="49">
        <f>VLOOKUP($A27,'Occupancy Raw Data'!$B$8:$BE$45,'Occupancy Raw Data'!P$3,FALSE)</f>
        <v>80.261011419249499</v>
      </c>
      <c r="K27" s="50">
        <f>VLOOKUP($A27,'Occupancy Raw Data'!$B$8:$BE$45,'Occupancy Raw Data'!R$3,FALSE)</f>
        <v>68.859887620083299</v>
      </c>
      <c r="M27" s="47">
        <f>VLOOKUP($A27,'Occupancy Raw Data'!$B$8:$BE$45,'Occupancy Raw Data'!T$3,FALSE)</f>
        <v>7.4551010463549101</v>
      </c>
      <c r="N27" s="48">
        <f>VLOOKUP($A27,'Occupancy Raw Data'!$B$8:$BE$45,'Occupancy Raw Data'!U$3,FALSE)</f>
        <v>4.9185719070296399</v>
      </c>
      <c r="O27" s="48">
        <f>VLOOKUP($A27,'Occupancy Raw Data'!$B$8:$BE$45,'Occupancy Raw Data'!V$3,FALSE)</f>
        <v>12.142913046296901</v>
      </c>
      <c r="P27" s="48">
        <f>VLOOKUP($A27,'Occupancy Raw Data'!$B$8:$BE$45,'Occupancy Raw Data'!W$3,FALSE)</f>
        <v>1.69929198857195</v>
      </c>
      <c r="Q27" s="48">
        <f>VLOOKUP($A27,'Occupancy Raw Data'!$B$8:$BE$45,'Occupancy Raw Data'!X$3,FALSE)</f>
        <v>-14.419734723688199</v>
      </c>
      <c r="R27" s="49">
        <f>VLOOKUP($A27,'Occupancy Raw Data'!$B$8:$BE$45,'Occupancy Raw Data'!Y$3,FALSE)</f>
        <v>1.22607959635379</v>
      </c>
      <c r="S27" s="48">
        <f>VLOOKUP($A27,'Occupancy Raw Data'!$B$8:$BE$45,'Occupancy Raw Data'!AA$3,FALSE)</f>
        <v>19.5393191218451</v>
      </c>
      <c r="T27" s="48">
        <f>VLOOKUP($A27,'Occupancy Raw Data'!$B$8:$BE$45,'Occupancy Raw Data'!AB$3,FALSE)</f>
        <v>10.501300124420499</v>
      </c>
      <c r="U27" s="49">
        <f>VLOOKUP($A27,'Occupancy Raw Data'!$B$8:$BE$45,'Occupancy Raw Data'!AC$3,FALSE)</f>
        <v>14.8172943833898</v>
      </c>
      <c r="V27" s="50">
        <f>VLOOKUP($A27,'Occupancy Raw Data'!$B$8:$BE$45,'Occupancy Raw Data'!AE$3,FALSE)</f>
        <v>5.3802117490305896</v>
      </c>
      <c r="X27" s="51">
        <f>VLOOKUP($A27,'ADR Raw Data'!$B$6:$BE$43,'ADR Raw Data'!G$1,FALSE)</f>
        <v>90.717934288710197</v>
      </c>
      <c r="Y27" s="52">
        <f>VLOOKUP($A27,'ADR Raw Data'!$B$6:$BE$43,'ADR Raw Data'!H$1,FALSE)</f>
        <v>98.198372093023195</v>
      </c>
      <c r="Z27" s="52">
        <f>VLOOKUP($A27,'ADR Raw Data'!$B$6:$BE$43,'ADR Raw Data'!I$1,FALSE)</f>
        <v>101.996440146366</v>
      </c>
      <c r="AA27" s="52">
        <f>VLOOKUP($A27,'ADR Raw Data'!$B$6:$BE$43,'ADR Raw Data'!J$1,FALSE)</f>
        <v>102.88253842213101</v>
      </c>
      <c r="AB27" s="52">
        <f>VLOOKUP($A27,'ADR Raw Data'!$B$6:$BE$43,'ADR Raw Data'!K$1,FALSE)</f>
        <v>98.657185644900096</v>
      </c>
      <c r="AC27" s="53">
        <f>VLOOKUP($A27,'ADR Raw Data'!$B$6:$BE$43,'ADR Raw Data'!L$1,FALSE)</f>
        <v>98.937912273777897</v>
      </c>
      <c r="AD27" s="52">
        <f>VLOOKUP($A27,'ADR Raw Data'!$B$6:$BE$43,'ADR Raw Data'!N$1,FALSE)</f>
        <v>126.39509652509599</v>
      </c>
      <c r="AE27" s="52">
        <f>VLOOKUP($A27,'ADR Raw Data'!$B$6:$BE$43,'ADR Raw Data'!O$1,FALSE)</f>
        <v>127.32325847743</v>
      </c>
      <c r="AF27" s="53">
        <f>VLOOKUP($A27,'ADR Raw Data'!$B$6:$BE$43,'ADR Raw Data'!P$1,FALSE)</f>
        <v>126.861797651309</v>
      </c>
      <c r="AG27" s="54">
        <f>VLOOKUP($A27,'ADR Raw Data'!$B$6:$BE$43,'ADR Raw Data'!R$1,FALSE)</f>
        <v>108.23712367916301</v>
      </c>
      <c r="AI27" s="47">
        <f>VLOOKUP($A27,'ADR Raw Data'!$B$6:$BE$43,'ADR Raw Data'!T$1,FALSE)</f>
        <v>-0.92146483840762095</v>
      </c>
      <c r="AJ27" s="48">
        <f>VLOOKUP($A27,'ADR Raw Data'!$B$6:$BE$43,'ADR Raw Data'!U$1,FALSE)</f>
        <v>3.9363283584317901</v>
      </c>
      <c r="AK27" s="48">
        <f>VLOOKUP($A27,'ADR Raw Data'!$B$6:$BE$43,'ADR Raw Data'!V$1,FALSE)</f>
        <v>3.5623985613968299</v>
      </c>
      <c r="AL27" s="48">
        <f>VLOOKUP($A27,'ADR Raw Data'!$B$6:$BE$43,'ADR Raw Data'!W$1,FALSE)</f>
        <v>-4.4935900748746302</v>
      </c>
      <c r="AM27" s="48">
        <f>VLOOKUP($A27,'ADR Raw Data'!$B$6:$BE$43,'ADR Raw Data'!X$1,FALSE)</f>
        <v>-27.409531844915801</v>
      </c>
      <c r="AN27" s="49">
        <f>VLOOKUP($A27,'ADR Raw Data'!$B$6:$BE$43,'ADR Raw Data'!Y$1,FALSE)</f>
        <v>-8.3543234344603192</v>
      </c>
      <c r="AO27" s="48">
        <f>VLOOKUP($A27,'ADR Raw Data'!$B$6:$BE$43,'ADR Raw Data'!AA$1,FALSE)</f>
        <v>4.0145003813678599</v>
      </c>
      <c r="AP27" s="48">
        <f>VLOOKUP($A27,'ADR Raw Data'!$B$6:$BE$43,'ADR Raw Data'!AB$1,FALSE)</f>
        <v>3.50745968715482</v>
      </c>
      <c r="AQ27" s="49">
        <f>VLOOKUP($A27,'ADR Raw Data'!$B$6:$BE$43,'ADR Raw Data'!AC$1,FALSE)</f>
        <v>3.7331421549543999</v>
      </c>
      <c r="AR27" s="50">
        <f>VLOOKUP($A27,'ADR Raw Data'!$B$6:$BE$43,'ADR Raw Data'!AE$1,FALSE)</f>
        <v>-3.6520031643822302</v>
      </c>
      <c r="AS27" s="40"/>
      <c r="AT27" s="51">
        <f>VLOOKUP($A27,'RevPAR Raw Data'!$B$6:$BE$43,'RevPAR Raw Data'!G$1,FALSE)</f>
        <v>47.044410005437697</v>
      </c>
      <c r="AU27" s="52">
        <f>VLOOKUP($A27,'RevPAR Raw Data'!$B$6:$BE$43,'RevPAR Raw Data'!H$1,FALSE)</f>
        <v>61.229363784665502</v>
      </c>
      <c r="AV27" s="52">
        <f>VLOOKUP($A27,'RevPAR Raw Data'!$B$6:$BE$43,'RevPAR Raw Data'!I$1,FALSE)</f>
        <v>70.7338009787928</v>
      </c>
      <c r="AW27" s="52">
        <f>VLOOKUP($A27,'RevPAR Raw Data'!$B$6:$BE$43,'RevPAR Raw Data'!J$1,FALSE)</f>
        <v>72.802869313032403</v>
      </c>
      <c r="AX27" s="52">
        <f>VLOOKUP($A27,'RevPAR Raw Data'!$B$6:$BE$43,'RevPAR Raw Data'!K$1,FALSE)</f>
        <v>66.272164219684598</v>
      </c>
      <c r="AY27" s="53">
        <f>VLOOKUP($A27,'RevPAR Raw Data'!$B$6:$BE$43,'RevPAR Raw Data'!L$1,FALSE)</f>
        <v>63.616521660322597</v>
      </c>
      <c r="AZ27" s="52">
        <f>VLOOKUP($A27,'RevPAR Raw Data'!$B$6:$BE$43,'RevPAR Raw Data'!N$1,FALSE)</f>
        <v>100.873230016313</v>
      </c>
      <c r="BA27" s="52">
        <f>VLOOKUP($A27,'RevPAR Raw Data'!$B$6:$BE$43,'RevPAR Raw Data'!O$1,FALSE)</f>
        <v>102.767893782852</v>
      </c>
      <c r="BB27" s="53">
        <f>VLOOKUP($A27,'RevPAR Raw Data'!$B$6:$BE$43,'RevPAR Raw Data'!P$1,FALSE)</f>
        <v>101.820561899583</v>
      </c>
      <c r="BC27" s="54">
        <f>VLOOKUP($A27,'RevPAR Raw Data'!$B$6:$BE$43,'RevPAR Raw Data'!R$1,FALSE)</f>
        <v>74.531961728682703</v>
      </c>
      <c r="BE27" s="47">
        <f>VLOOKUP($A27,'RevPAR Raw Data'!$B$6:$BE$43,'RevPAR Raw Data'!T$1,FALSE)</f>
        <v>6.4649400731373703</v>
      </c>
      <c r="BF27" s="48">
        <f>VLOOKUP($A27,'RevPAR Raw Data'!$B$6:$BE$43,'RevPAR Raw Data'!U$1,FALSE)</f>
        <v>9.0485114062677106</v>
      </c>
      <c r="BG27" s="48">
        <f>VLOOKUP($A27,'RevPAR Raw Data'!$B$6:$BE$43,'RevPAR Raw Data'!V$1,FALSE)</f>
        <v>16.1378905673667</v>
      </c>
      <c r="BH27" s="48">
        <f>VLOOKUP($A27,'RevPAR Raw Data'!$B$6:$BE$43,'RevPAR Raw Data'!W$1,FALSE)</f>
        <v>-2.8706573024442901</v>
      </c>
      <c r="BI27" s="48">
        <f>VLOOKUP($A27,'RevPAR Raw Data'!$B$6:$BE$43,'RevPAR Raw Data'!X$1,FALSE)</f>
        <v>-37.876884787562297</v>
      </c>
      <c r="BJ27" s="49">
        <f>VLOOKUP($A27,'RevPAR Raw Data'!$B$6:$BE$43,'RevPAR Raw Data'!Y$1,FALSE)</f>
        <v>-7.2306744931498397</v>
      </c>
      <c r="BK27" s="48">
        <f>VLOOKUP($A27,'RevPAR Raw Data'!$B$6:$BE$43,'RevPAR Raw Data'!AA$1,FALSE)</f>
        <v>24.338225543876199</v>
      </c>
      <c r="BL27" s="48">
        <f>VLOOKUP($A27,'RevPAR Raw Data'!$B$6:$BE$43,'RevPAR Raw Data'!AB$1,FALSE)</f>
        <v>14.3770886800665</v>
      </c>
      <c r="BM27" s="49">
        <f>VLOOKUP($A27,'RevPAR Raw Data'!$B$6:$BE$43,'RevPAR Raw Data'!AC$1,FALSE)</f>
        <v>19.103587201194198</v>
      </c>
      <c r="BN27" s="50">
        <f>VLOOKUP($A27,'RevPAR Raw Data'!$B$6:$BE$43,'RevPAR Raw Data'!AE$1,FALSE)</f>
        <v>1.53172308132329</v>
      </c>
    </row>
    <row r="28" spans="1:66" x14ac:dyDescent="0.45">
      <c r="A28" s="63" t="s">
        <v>48</v>
      </c>
      <c r="B28" s="47">
        <f>VLOOKUP($A28,'Occupancy Raw Data'!$B$8:$BE$45,'Occupancy Raw Data'!G$3,FALSE)</f>
        <v>50.347544022242801</v>
      </c>
      <c r="C28" s="48">
        <f>VLOOKUP($A28,'Occupancy Raw Data'!$B$8:$BE$45,'Occupancy Raw Data'!H$3,FALSE)</f>
        <v>69.161260426320595</v>
      </c>
      <c r="D28" s="48">
        <f>VLOOKUP($A28,'Occupancy Raw Data'!$B$8:$BE$45,'Occupancy Raw Data'!I$3,FALSE)</f>
        <v>77.548656163113904</v>
      </c>
      <c r="E28" s="48">
        <f>VLOOKUP($A28,'Occupancy Raw Data'!$B$8:$BE$45,'Occupancy Raw Data'!J$3,FALSE)</f>
        <v>80.838739573679305</v>
      </c>
      <c r="F28" s="48">
        <f>VLOOKUP($A28,'Occupancy Raw Data'!$B$8:$BE$45,'Occupancy Raw Data'!K$3,FALSE)</f>
        <v>88.693234476366996</v>
      </c>
      <c r="G28" s="49">
        <f>VLOOKUP($A28,'Occupancy Raw Data'!$B$8:$BE$45,'Occupancy Raw Data'!L$3,FALSE)</f>
        <v>73.317886932344706</v>
      </c>
      <c r="H28" s="48">
        <f>VLOOKUP($A28,'Occupancy Raw Data'!$B$8:$BE$45,'Occupancy Raw Data'!N$3,FALSE)</f>
        <v>91.3577386468952</v>
      </c>
      <c r="I28" s="48">
        <f>VLOOKUP($A28,'Occupancy Raw Data'!$B$8:$BE$45,'Occupancy Raw Data'!O$3,FALSE)</f>
        <v>72.822057460611603</v>
      </c>
      <c r="J28" s="49">
        <f>VLOOKUP($A28,'Occupancy Raw Data'!$B$8:$BE$45,'Occupancy Raw Data'!P$3,FALSE)</f>
        <v>82.089898053753402</v>
      </c>
      <c r="K28" s="50">
        <f>VLOOKUP($A28,'Occupancy Raw Data'!$B$8:$BE$45,'Occupancy Raw Data'!R$3,FALSE)</f>
        <v>75.824175824175796</v>
      </c>
      <c r="M28" s="47">
        <f>VLOOKUP($A28,'Occupancy Raw Data'!$B$8:$BE$45,'Occupancy Raw Data'!T$3,FALSE)</f>
        <v>3.9743355248765702</v>
      </c>
      <c r="N28" s="48">
        <f>VLOOKUP($A28,'Occupancy Raw Data'!$B$8:$BE$45,'Occupancy Raw Data'!U$3,FALSE)</f>
        <v>9.2333465235184402</v>
      </c>
      <c r="O28" s="48">
        <f>VLOOKUP($A28,'Occupancy Raw Data'!$B$8:$BE$45,'Occupancy Raw Data'!V$3,FALSE)</f>
        <v>17.8035601728572</v>
      </c>
      <c r="P28" s="48">
        <f>VLOOKUP($A28,'Occupancy Raw Data'!$B$8:$BE$45,'Occupancy Raw Data'!W$3,FALSE)</f>
        <v>17.026077851769902</v>
      </c>
      <c r="Q28" s="48">
        <f>VLOOKUP($A28,'Occupancy Raw Data'!$B$8:$BE$45,'Occupancy Raw Data'!X$3,FALSE)</f>
        <v>23.275995315372299</v>
      </c>
      <c r="R28" s="49">
        <f>VLOOKUP($A28,'Occupancy Raw Data'!$B$8:$BE$45,'Occupancy Raw Data'!Y$3,FALSE)</f>
        <v>15.0656975041674</v>
      </c>
      <c r="S28" s="48">
        <f>VLOOKUP($A28,'Occupancy Raw Data'!$B$8:$BE$45,'Occupancy Raw Data'!AA$3,FALSE)</f>
        <v>18.1403201085425</v>
      </c>
      <c r="T28" s="48">
        <f>VLOOKUP($A28,'Occupancy Raw Data'!$B$8:$BE$45,'Occupancy Raw Data'!AB$3,FALSE)</f>
        <v>-13.617266860365801</v>
      </c>
      <c r="U28" s="49">
        <f>VLOOKUP($A28,'Occupancy Raw Data'!$B$8:$BE$45,'Occupancy Raw Data'!AC$3,FALSE)</f>
        <v>1.5766138769596201</v>
      </c>
      <c r="V28" s="50">
        <f>VLOOKUP($A28,'Occupancy Raw Data'!$B$8:$BE$45,'Occupancy Raw Data'!AE$3,FALSE)</f>
        <v>10.525596076926799</v>
      </c>
      <c r="X28" s="51">
        <f>VLOOKUP($A28,'ADR Raw Data'!$B$6:$BE$43,'ADR Raw Data'!G$1,FALSE)</f>
        <v>136.326898297284</v>
      </c>
      <c r="Y28" s="52">
        <f>VLOOKUP($A28,'ADR Raw Data'!$B$6:$BE$43,'ADR Raw Data'!H$1,FALSE)</f>
        <v>139.53513902847499</v>
      </c>
      <c r="Z28" s="52">
        <f>VLOOKUP($A28,'ADR Raw Data'!$B$6:$BE$43,'ADR Raw Data'!I$1,FALSE)</f>
        <v>142.65630714072299</v>
      </c>
      <c r="AA28" s="52">
        <f>VLOOKUP($A28,'ADR Raw Data'!$B$6:$BE$43,'ADR Raw Data'!J$1,FALSE)</f>
        <v>153.22571223846299</v>
      </c>
      <c r="AB28" s="52">
        <f>VLOOKUP($A28,'ADR Raw Data'!$B$6:$BE$43,'ADR Raw Data'!K$1,FALSE)</f>
        <v>186.766656217345</v>
      </c>
      <c r="AC28" s="53">
        <f>VLOOKUP($A28,'ADR Raw Data'!$B$6:$BE$43,'ADR Raw Data'!L$1,FALSE)</f>
        <v>154.20102831500401</v>
      </c>
      <c r="AD28" s="52">
        <f>VLOOKUP($A28,'ADR Raw Data'!$B$6:$BE$43,'ADR Raw Data'!N$1,FALSE)</f>
        <v>286.03364950545199</v>
      </c>
      <c r="AE28" s="52">
        <f>VLOOKUP($A28,'ADR Raw Data'!$B$6:$BE$43,'ADR Raw Data'!O$1,FALSE)</f>
        <v>256.50787782373499</v>
      </c>
      <c r="AF28" s="53">
        <f>VLOOKUP($A28,'ADR Raw Data'!$B$6:$BE$43,'ADR Raw Data'!P$1,FALSE)</f>
        <v>272.937473892181</v>
      </c>
      <c r="AG28" s="54">
        <f>VLOOKUP($A28,'ADR Raw Data'!$B$6:$BE$43,'ADR Raw Data'!R$1,FALSE)</f>
        <v>190.92909071066799</v>
      </c>
      <c r="AI28" s="47">
        <f>VLOOKUP($A28,'ADR Raw Data'!$B$6:$BE$43,'ADR Raw Data'!T$1,FALSE)</f>
        <v>-2.50715260232215</v>
      </c>
      <c r="AJ28" s="48">
        <f>VLOOKUP($A28,'ADR Raw Data'!$B$6:$BE$43,'ADR Raw Data'!U$1,FALSE)</f>
        <v>8.5481125985785802</v>
      </c>
      <c r="AK28" s="48">
        <f>VLOOKUP($A28,'ADR Raw Data'!$B$6:$BE$43,'ADR Raw Data'!V$1,FALSE)</f>
        <v>11.773912073048701</v>
      </c>
      <c r="AL28" s="48">
        <f>VLOOKUP($A28,'ADR Raw Data'!$B$6:$BE$43,'ADR Raw Data'!W$1,FALSE)</f>
        <v>13.2801691301656</v>
      </c>
      <c r="AM28" s="48">
        <f>VLOOKUP($A28,'ADR Raw Data'!$B$6:$BE$43,'ADR Raw Data'!X$1,FALSE)</f>
        <v>23.584373414708999</v>
      </c>
      <c r="AN28" s="49">
        <f>VLOOKUP($A28,'ADR Raw Data'!$B$6:$BE$43,'ADR Raw Data'!Y$1,FALSE)</f>
        <v>12.862386479400101</v>
      </c>
      <c r="AO28" s="48">
        <f>VLOOKUP($A28,'ADR Raw Data'!$B$6:$BE$43,'ADR Raw Data'!AA$1,FALSE)</f>
        <v>24.4965237403676</v>
      </c>
      <c r="AP28" s="48">
        <f>VLOOKUP($A28,'ADR Raw Data'!$B$6:$BE$43,'ADR Raw Data'!AB$1,FALSE)</f>
        <v>10.7345037978784</v>
      </c>
      <c r="AQ28" s="49">
        <f>VLOOKUP($A28,'ADR Raw Data'!$B$6:$BE$43,'ADR Raw Data'!AC$1,FALSE)</f>
        <v>18.2888955846329</v>
      </c>
      <c r="AR28" s="50">
        <f>VLOOKUP($A28,'ADR Raw Data'!$B$6:$BE$43,'ADR Raw Data'!AE$1,FALSE)</f>
        <v>13.4437804580642</v>
      </c>
      <c r="AS28" s="40"/>
      <c r="AT28" s="51">
        <f>VLOOKUP($A28,'RevPAR Raw Data'!$B$6:$BE$43,'RevPAR Raw Data'!G$1,FALSE)</f>
        <v>68.637245134383605</v>
      </c>
      <c r="AU28" s="52">
        <f>VLOOKUP($A28,'RevPAR Raw Data'!$B$6:$BE$43,'RevPAR Raw Data'!H$1,FALSE)</f>
        <v>96.504260889712597</v>
      </c>
      <c r="AV28" s="52">
        <f>VLOOKUP($A28,'RevPAR Raw Data'!$B$6:$BE$43,'RevPAR Raw Data'!I$1,FALSE)</f>
        <v>110.628049119555</v>
      </c>
      <c r="AW28" s="52">
        <f>VLOOKUP($A28,'RevPAR Raw Data'!$B$6:$BE$43,'RevPAR Raw Data'!J$1,FALSE)</f>
        <v>123.865734476367</v>
      </c>
      <c r="AX28" s="52">
        <f>VLOOKUP($A28,'RevPAR Raw Data'!$B$6:$BE$43,'RevPAR Raw Data'!K$1,FALSE)</f>
        <v>165.64938832252</v>
      </c>
      <c r="AY28" s="53">
        <f>VLOOKUP($A28,'RevPAR Raw Data'!$B$6:$BE$43,'RevPAR Raw Data'!L$1,FALSE)</f>
        <v>113.056935588507</v>
      </c>
      <c r="AZ28" s="52">
        <f>VLOOKUP($A28,'RevPAR Raw Data'!$B$6:$BE$43,'RevPAR Raw Data'!N$1,FALSE)</f>
        <v>261.31387395736698</v>
      </c>
      <c r="BA28" s="52">
        <f>VLOOKUP($A28,'RevPAR Raw Data'!$B$6:$BE$43,'RevPAR Raw Data'!O$1,FALSE)</f>
        <v>186.794314179796</v>
      </c>
      <c r="BB28" s="53">
        <f>VLOOKUP($A28,'RevPAR Raw Data'!$B$6:$BE$43,'RevPAR Raw Data'!P$1,FALSE)</f>
        <v>224.054094068582</v>
      </c>
      <c r="BC28" s="54">
        <f>VLOOKUP($A28,'RevPAR Raw Data'!$B$6:$BE$43,'RevPAR Raw Data'!R$1,FALSE)</f>
        <v>144.77040943995701</v>
      </c>
      <c r="BE28" s="47">
        <f>VLOOKUP($A28,'RevPAR Raw Data'!$B$6:$BE$43,'RevPAR Raw Data'!T$1,FALSE)</f>
        <v>1.36754026601745</v>
      </c>
      <c r="BF28" s="48">
        <f>VLOOKUP($A28,'RevPAR Raw Data'!$B$6:$BE$43,'RevPAR Raw Data'!U$1,FALSE)</f>
        <v>18.570735979544299</v>
      </c>
      <c r="BG28" s="48">
        <f>VLOOKUP($A28,'RevPAR Raw Data'!$B$6:$BE$43,'RevPAR Raw Data'!V$1,FALSE)</f>
        <v>31.6736477665305</v>
      </c>
      <c r="BH28" s="48">
        <f>VLOOKUP($A28,'RevPAR Raw Data'!$B$6:$BE$43,'RevPAR Raw Data'!W$1,FALSE)</f>
        <v>32.567338916884196</v>
      </c>
      <c r="BI28" s="48">
        <f>VLOOKUP($A28,'RevPAR Raw Data'!$B$6:$BE$43,'RevPAR Raw Data'!X$1,FALSE)</f>
        <v>52.349866381248901</v>
      </c>
      <c r="BJ28" s="49">
        <f>VLOOKUP($A28,'RevPAR Raw Data'!$B$6:$BE$43,'RevPAR Raw Data'!Y$1,FALSE)</f>
        <v>29.8658922223708</v>
      </c>
      <c r="BK28" s="48">
        <f>VLOOKUP($A28,'RevPAR Raw Data'!$B$6:$BE$43,'RevPAR Raw Data'!AA$1,FALSE)</f>
        <v>47.0805916708781</v>
      </c>
      <c r="BL28" s="48">
        <f>VLOOKUP($A28,'RevPAR Raw Data'!$B$6:$BE$43,'RevPAR Raw Data'!AB$1,FALSE)</f>
        <v>-4.3445090907805604</v>
      </c>
      <c r="BM28" s="49">
        <f>VLOOKUP($A28,'RevPAR Raw Data'!$B$6:$BE$43,'RevPAR Raw Data'!AC$1,FALSE)</f>
        <v>20.1538547273225</v>
      </c>
      <c r="BN28" s="50">
        <f>VLOOKUP($A28,'RevPAR Raw Data'!$B$6:$BE$43,'RevPAR Raw Data'!AE$1,FALSE)</f>
        <v>25.384414563475801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41.238648206044303</v>
      </c>
      <c r="C30" s="48">
        <f>VLOOKUP($A30,'Occupancy Raw Data'!$B$8:$BE$45,'Occupancy Raw Data'!H$3,FALSE)</f>
        <v>55.441417299389599</v>
      </c>
      <c r="D30" s="48">
        <f>VLOOKUP($A30,'Occupancy Raw Data'!$B$8:$BE$45,'Occupancy Raw Data'!I$3,FALSE)</f>
        <v>68.12565133244</v>
      </c>
      <c r="E30" s="48">
        <f>VLOOKUP($A30,'Occupancy Raw Data'!$B$8:$BE$45,'Occupancy Raw Data'!J$3,FALSE)</f>
        <v>63.1978561857972</v>
      </c>
      <c r="F30" s="48">
        <f>VLOOKUP($A30,'Occupancy Raw Data'!$B$8:$BE$45,'Occupancy Raw Data'!K$3,FALSE)</f>
        <v>62.051511091260899</v>
      </c>
      <c r="G30" s="49">
        <f>VLOOKUP($A30,'Occupancy Raw Data'!$B$8:$BE$45,'Occupancy Raw Data'!L$3,FALSE)</f>
        <v>58.011016822986399</v>
      </c>
      <c r="H30" s="48">
        <f>VLOOKUP($A30,'Occupancy Raw Data'!$B$8:$BE$45,'Occupancy Raw Data'!N$3,FALSE)</f>
        <v>70.329015929730502</v>
      </c>
      <c r="I30" s="48">
        <f>VLOOKUP($A30,'Occupancy Raw Data'!$B$8:$BE$45,'Occupancy Raw Data'!O$3,FALSE)</f>
        <v>72.160190561262397</v>
      </c>
      <c r="J30" s="49">
        <f>VLOOKUP($A30,'Occupancy Raw Data'!$B$8:$BE$45,'Occupancy Raw Data'!P$3,FALSE)</f>
        <v>71.244603245496506</v>
      </c>
      <c r="K30" s="50">
        <f>VLOOKUP($A30,'Occupancy Raw Data'!$B$8:$BE$45,'Occupancy Raw Data'!R$3,FALSE)</f>
        <v>61.792041515132098</v>
      </c>
      <c r="M30" s="47">
        <f>VLOOKUP($A30,'Occupancy Raw Data'!$B$8:$BE$45,'Occupancy Raw Data'!T$3,FALSE)</f>
        <v>-2.0763741153865398</v>
      </c>
      <c r="N30" s="48">
        <f>VLOOKUP($A30,'Occupancy Raw Data'!$B$8:$BE$45,'Occupancy Raw Data'!U$3,FALSE)</f>
        <v>-6.9903631614173296</v>
      </c>
      <c r="O30" s="48">
        <f>VLOOKUP($A30,'Occupancy Raw Data'!$B$8:$BE$45,'Occupancy Raw Data'!V$3,FALSE)</f>
        <v>4.0804271886904697</v>
      </c>
      <c r="P30" s="48">
        <f>VLOOKUP($A30,'Occupancy Raw Data'!$B$8:$BE$45,'Occupancy Raw Data'!W$3,FALSE)</f>
        <v>-7.7760171424669604</v>
      </c>
      <c r="Q30" s="48">
        <f>VLOOKUP($A30,'Occupancy Raw Data'!$B$8:$BE$45,'Occupancy Raw Data'!X$3,FALSE)</f>
        <v>-9.0154192245413896</v>
      </c>
      <c r="R30" s="49">
        <f>VLOOKUP($A30,'Occupancy Raw Data'!$B$8:$BE$45,'Occupancy Raw Data'!Y$3,FALSE)</f>
        <v>-4.5565814526109101</v>
      </c>
      <c r="S30" s="48">
        <f>VLOOKUP($A30,'Occupancy Raw Data'!$B$8:$BE$45,'Occupancy Raw Data'!AA$3,FALSE)</f>
        <v>-10.7780048286042</v>
      </c>
      <c r="T30" s="48">
        <f>VLOOKUP($A30,'Occupancy Raw Data'!$B$8:$BE$45,'Occupancy Raw Data'!AB$3,FALSE)</f>
        <v>-13.9618676234345</v>
      </c>
      <c r="U30" s="49">
        <f>VLOOKUP($A30,'Occupancy Raw Data'!$B$8:$BE$45,'Occupancy Raw Data'!AC$3,FALSE)</f>
        <v>-12.419302942101201</v>
      </c>
      <c r="V30" s="50">
        <f>VLOOKUP($A30,'Occupancy Raw Data'!$B$8:$BE$45,'Occupancy Raw Data'!AE$3,FALSE)</f>
        <v>-7.2981817073740496</v>
      </c>
      <c r="X30" s="51">
        <f>VLOOKUP($A30,'ADR Raw Data'!$B$6:$BE$43,'ADR Raw Data'!G$1,FALSE)</f>
        <v>113.10697111913299</v>
      </c>
      <c r="Y30" s="52">
        <f>VLOOKUP($A30,'ADR Raw Data'!$B$6:$BE$43,'ADR Raw Data'!H$1,FALSE)</f>
        <v>107.03821160042899</v>
      </c>
      <c r="Z30" s="52">
        <f>VLOOKUP($A30,'ADR Raw Data'!$B$6:$BE$43,'ADR Raw Data'!I$1,FALSE)</f>
        <v>109.50865166083901</v>
      </c>
      <c r="AA30" s="52">
        <f>VLOOKUP($A30,'ADR Raw Data'!$B$6:$BE$43,'ADR Raw Data'!J$1,FALSE)</f>
        <v>106.28535453474601</v>
      </c>
      <c r="AB30" s="52">
        <f>VLOOKUP($A30,'ADR Raw Data'!$B$6:$BE$43,'ADR Raw Data'!K$1,FALSE)</f>
        <v>105.767814299424</v>
      </c>
      <c r="AC30" s="53">
        <f>VLOOKUP($A30,'ADR Raw Data'!$B$6:$BE$43,'ADR Raw Data'!L$1,FALSE)</f>
        <v>108.045464250885</v>
      </c>
      <c r="AD30" s="52">
        <f>VLOOKUP($A30,'ADR Raw Data'!$B$6:$BE$43,'ADR Raw Data'!N$1,FALSE)</f>
        <v>118.86001481795</v>
      </c>
      <c r="AE30" s="52">
        <f>VLOOKUP($A30,'ADR Raw Data'!$B$6:$BE$43,'ADR Raw Data'!O$1,FALSE)</f>
        <v>121.711145038167</v>
      </c>
      <c r="AF30" s="53">
        <f>VLOOKUP($A30,'ADR Raw Data'!$B$6:$BE$43,'ADR Raw Data'!P$1,FALSE)</f>
        <v>120.30390032389499</v>
      </c>
      <c r="AG30" s="54">
        <f>VLOOKUP($A30,'ADR Raw Data'!$B$6:$BE$43,'ADR Raw Data'!R$1,FALSE)</f>
        <v>112.08365147655999</v>
      </c>
      <c r="AH30" s="65"/>
      <c r="AI30" s="47">
        <f>VLOOKUP($A30,'ADR Raw Data'!$B$6:$BE$43,'ADR Raw Data'!T$1,FALSE)</f>
        <v>5.9902207720607201</v>
      </c>
      <c r="AJ30" s="48">
        <f>VLOOKUP($A30,'ADR Raw Data'!$B$6:$BE$43,'ADR Raw Data'!U$1,FALSE)</f>
        <v>4.1936775155279404</v>
      </c>
      <c r="AK30" s="48">
        <f>VLOOKUP($A30,'ADR Raw Data'!$B$6:$BE$43,'ADR Raw Data'!V$1,FALSE)</f>
        <v>5.7847108770390898</v>
      </c>
      <c r="AL30" s="48">
        <f>VLOOKUP($A30,'ADR Raw Data'!$B$6:$BE$43,'ADR Raw Data'!W$1,FALSE)</f>
        <v>2.2899549663272598</v>
      </c>
      <c r="AM30" s="48">
        <f>VLOOKUP($A30,'ADR Raw Data'!$B$6:$BE$43,'ADR Raw Data'!X$1,FALSE)</f>
        <v>3.20118773676232</v>
      </c>
      <c r="AN30" s="49">
        <f>VLOOKUP($A30,'ADR Raw Data'!$B$6:$BE$43,'ADR Raw Data'!Y$1,FALSE)</f>
        <v>4.22759424178982</v>
      </c>
      <c r="AO30" s="48">
        <f>VLOOKUP($A30,'ADR Raw Data'!$B$6:$BE$43,'ADR Raw Data'!AA$1,FALSE)</f>
        <v>3.6442743943357798</v>
      </c>
      <c r="AP30" s="48">
        <f>VLOOKUP($A30,'ADR Raw Data'!$B$6:$BE$43,'ADR Raw Data'!AB$1,FALSE)</f>
        <v>2.9331037263942399</v>
      </c>
      <c r="AQ30" s="49">
        <f>VLOOKUP($A30,'ADR Raw Data'!$B$6:$BE$43,'ADR Raw Data'!AC$1,FALSE)</f>
        <v>3.2500142878395502</v>
      </c>
      <c r="AR30" s="50">
        <f>VLOOKUP($A30,'ADR Raw Data'!$B$6:$BE$43,'ADR Raw Data'!AE$1,FALSE)</f>
        <v>3.6419985029894502</v>
      </c>
      <c r="AS30" s="40"/>
      <c r="AT30" s="51">
        <f>VLOOKUP($A30,'RevPAR Raw Data'!$B$6:$BE$43,'RevPAR Raw Data'!G$1,FALSE)</f>
        <v>46.643785916331602</v>
      </c>
      <c r="AU30" s="52">
        <f>VLOOKUP($A30,'RevPAR Raw Data'!$B$6:$BE$43,'RevPAR Raw Data'!H$1,FALSE)</f>
        <v>59.343501563197798</v>
      </c>
      <c r="AV30" s="52">
        <f>VLOOKUP($A30,'RevPAR Raw Data'!$B$6:$BE$43,'RevPAR Raw Data'!I$1,FALSE)</f>
        <v>74.603482209319594</v>
      </c>
      <c r="AW30" s="52">
        <f>VLOOKUP($A30,'RevPAR Raw Data'!$B$6:$BE$43,'RevPAR Raw Data'!J$1,FALSE)</f>
        <v>67.170065505433897</v>
      </c>
      <c r="AX30" s="52">
        <f>VLOOKUP($A30,'RevPAR Raw Data'!$B$6:$BE$43,'RevPAR Raw Data'!K$1,FALSE)</f>
        <v>65.630527020991494</v>
      </c>
      <c r="AY30" s="53">
        <f>VLOOKUP($A30,'RevPAR Raw Data'!$B$6:$BE$43,'RevPAR Raw Data'!L$1,FALSE)</f>
        <v>62.678272443054901</v>
      </c>
      <c r="AZ30" s="52">
        <f>VLOOKUP($A30,'RevPAR Raw Data'!$B$6:$BE$43,'RevPAR Raw Data'!N$1,FALSE)</f>
        <v>83.593078755396704</v>
      </c>
      <c r="BA30" s="52">
        <f>VLOOKUP($A30,'RevPAR Raw Data'!$B$6:$BE$43,'RevPAR Raw Data'!O$1,FALSE)</f>
        <v>87.826994193836498</v>
      </c>
      <c r="BB30" s="53">
        <f>VLOOKUP($A30,'RevPAR Raw Data'!$B$6:$BE$43,'RevPAR Raw Data'!P$1,FALSE)</f>
        <v>85.710036474616601</v>
      </c>
      <c r="BC30" s="54">
        <f>VLOOKUP($A30,'RevPAR Raw Data'!$B$6:$BE$43,'RevPAR Raw Data'!R$1,FALSE)</f>
        <v>69.258776452072496</v>
      </c>
      <c r="BE30" s="47">
        <f>VLOOKUP($A30,'RevPAR Raw Data'!$B$6:$BE$43,'RevPAR Raw Data'!T$1,FALSE)</f>
        <v>3.7894672631085999</v>
      </c>
      <c r="BF30" s="48">
        <f>VLOOKUP($A30,'RevPAR Raw Data'!$B$6:$BE$43,'RevPAR Raw Data'!U$1,FALSE)</f>
        <v>-3.08983893404349</v>
      </c>
      <c r="BG30" s="48">
        <f>VLOOKUP($A30,'RevPAR Raw Data'!$B$6:$BE$43,'RevPAR Raw Data'!V$1,FALSE)</f>
        <v>10.1011789811434</v>
      </c>
      <c r="BH30" s="48">
        <f>VLOOKUP($A30,'RevPAR Raw Data'!$B$6:$BE$43,'RevPAR Raw Data'!W$1,FALSE)</f>
        <v>-5.66412946687608</v>
      </c>
      <c r="BI30" s="48">
        <f>VLOOKUP($A30,'RevPAR Raw Data'!$B$6:$BE$43,'RevPAR Raw Data'!X$1,FALSE)</f>
        <v>-6.1028319824128001</v>
      </c>
      <c r="BJ30" s="49">
        <f>VLOOKUP($A30,'RevPAR Raw Data'!$B$6:$BE$43,'RevPAR Raw Data'!Y$1,FALSE)</f>
        <v>-0.52162098593412898</v>
      </c>
      <c r="BK30" s="48">
        <f>VLOOKUP($A30,'RevPAR Raw Data'!$B$6:$BE$43,'RevPAR Raw Data'!AA$1,FALSE)</f>
        <v>-7.5265105044575904</v>
      </c>
      <c r="BL30" s="48">
        <f>VLOOKUP($A30,'RevPAR Raw Data'!$B$6:$BE$43,'RevPAR Raw Data'!AB$1,FALSE)</f>
        <v>-11.4382799565775</v>
      </c>
      <c r="BM30" s="49">
        <f>VLOOKUP($A30,'RevPAR Raw Data'!$B$6:$BE$43,'RevPAR Raw Data'!AC$1,FALSE)</f>
        <v>-9.57291777433006</v>
      </c>
      <c r="BN30" s="50">
        <f>VLOOKUP($A30,'RevPAR Raw Data'!$B$6:$BE$43,'RevPAR Raw Data'!AE$1,FALSE)</f>
        <v>-3.9219828729125998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48.834214149309403</v>
      </c>
      <c r="C32" s="48">
        <f>VLOOKUP($A32,'Occupancy Raw Data'!$B$8:$BE$45,'Occupancy Raw Data'!H$3,FALSE)</f>
        <v>64.582315583781096</v>
      </c>
      <c r="D32" s="48">
        <f>VLOOKUP($A32,'Occupancy Raw Data'!$B$8:$BE$45,'Occupancy Raw Data'!I$3,FALSE)</f>
        <v>73.122529644268695</v>
      </c>
      <c r="E32" s="48">
        <f>VLOOKUP($A32,'Occupancy Raw Data'!$B$8:$BE$45,'Occupancy Raw Data'!J$3,FALSE)</f>
        <v>72.989296975618402</v>
      </c>
      <c r="F32" s="48">
        <f>VLOOKUP($A32,'Occupancy Raw Data'!$B$8:$BE$45,'Occupancy Raw Data'!K$3,FALSE)</f>
        <v>66.465337300706096</v>
      </c>
      <c r="G32" s="49">
        <f>VLOOKUP($A32,'Occupancy Raw Data'!$B$8:$BE$45,'Occupancy Raw Data'!L$3,FALSE)</f>
        <v>65.198738730736693</v>
      </c>
      <c r="H32" s="48">
        <f>VLOOKUP($A32,'Occupancy Raw Data'!$B$8:$BE$45,'Occupancy Raw Data'!N$3,FALSE)</f>
        <v>68.179597637340606</v>
      </c>
      <c r="I32" s="48">
        <f>VLOOKUP($A32,'Occupancy Raw Data'!$B$8:$BE$45,'Occupancy Raw Data'!O$3,FALSE)</f>
        <v>69.205489185948295</v>
      </c>
      <c r="J32" s="49">
        <f>VLOOKUP($A32,'Occupancy Raw Data'!$B$8:$BE$45,'Occupancy Raw Data'!P$3,FALSE)</f>
        <v>68.692543411644493</v>
      </c>
      <c r="K32" s="50">
        <f>VLOOKUP($A32,'Occupancy Raw Data'!$B$8:$BE$45,'Occupancy Raw Data'!R$3,FALSE)</f>
        <v>66.196968639567501</v>
      </c>
      <c r="M32" s="47">
        <f>VLOOKUP($A32,'Occupancy Raw Data'!$B$8:$BE$45,'Occupancy Raw Data'!T$3,FALSE)</f>
        <v>-8.4291804927326393</v>
      </c>
      <c r="N32" s="48">
        <f>VLOOKUP($A32,'Occupancy Raw Data'!$B$8:$BE$45,'Occupancy Raw Data'!U$3,FALSE)</f>
        <v>-3.4811843980940198</v>
      </c>
      <c r="O32" s="48">
        <f>VLOOKUP($A32,'Occupancy Raw Data'!$B$8:$BE$45,'Occupancy Raw Data'!V$3,FALSE)</f>
        <v>1.86032281782159</v>
      </c>
      <c r="P32" s="48">
        <f>VLOOKUP($A32,'Occupancy Raw Data'!$B$8:$BE$45,'Occupancy Raw Data'!W$3,FALSE)</f>
        <v>2.4292008117155501</v>
      </c>
      <c r="Q32" s="48">
        <f>VLOOKUP($A32,'Occupancy Raw Data'!$B$8:$BE$45,'Occupancy Raw Data'!X$3,FALSE)</f>
        <v>-0.77331634984224795</v>
      </c>
      <c r="R32" s="49">
        <f>VLOOKUP($A32,'Occupancy Raw Data'!$B$8:$BE$45,'Occupancy Raw Data'!Y$3,FALSE)</f>
        <v>-1.29471978649974</v>
      </c>
      <c r="S32" s="48">
        <f>VLOOKUP($A32,'Occupancy Raw Data'!$B$8:$BE$45,'Occupancy Raw Data'!AA$3,FALSE)</f>
        <v>-7.9332021738536502</v>
      </c>
      <c r="T32" s="48">
        <f>VLOOKUP($A32,'Occupancy Raw Data'!$B$8:$BE$45,'Occupancy Raw Data'!AB$3,FALSE)</f>
        <v>-11.063075342722399</v>
      </c>
      <c r="U32" s="49">
        <f>VLOOKUP($A32,'Occupancy Raw Data'!$B$8:$BE$45,'Occupancy Raw Data'!AC$3,FALSE)</f>
        <v>-9.5368800699737708</v>
      </c>
      <c r="V32" s="50">
        <f>VLOOKUP($A32,'Occupancy Raw Data'!$B$8:$BE$45,'Occupancy Raw Data'!AE$3,FALSE)</f>
        <v>-3.8909152450496398</v>
      </c>
      <c r="X32" s="51">
        <f>VLOOKUP($A32,'ADR Raw Data'!$B$6:$BE$43,'ADR Raw Data'!G$1,FALSE)</f>
        <v>100.86316770643801</v>
      </c>
      <c r="Y32" s="52">
        <f>VLOOKUP($A32,'ADR Raw Data'!$B$6:$BE$43,'ADR Raw Data'!H$1,FALSE)</f>
        <v>111.493416861504</v>
      </c>
      <c r="Z32" s="52">
        <f>VLOOKUP($A32,'ADR Raw Data'!$B$6:$BE$43,'ADR Raw Data'!I$1,FALSE)</f>
        <v>117.339444767689</v>
      </c>
      <c r="AA32" s="52">
        <f>VLOOKUP($A32,'ADR Raw Data'!$B$6:$BE$43,'ADR Raw Data'!J$1,FALSE)</f>
        <v>114.856068980833</v>
      </c>
      <c r="AB32" s="52">
        <f>VLOOKUP($A32,'ADR Raw Data'!$B$6:$BE$43,'ADR Raw Data'!K$1,FALSE)</f>
        <v>109.92482765602</v>
      </c>
      <c r="AC32" s="53">
        <f>VLOOKUP($A32,'ADR Raw Data'!$B$6:$BE$43,'ADR Raw Data'!L$1,FALSE)</f>
        <v>111.645374674404</v>
      </c>
      <c r="AD32" s="52">
        <f>VLOOKUP($A32,'ADR Raw Data'!$B$6:$BE$43,'ADR Raw Data'!N$1,FALSE)</f>
        <v>118.437331266284</v>
      </c>
      <c r="AE32" s="52">
        <f>VLOOKUP($A32,'ADR Raw Data'!$B$6:$BE$43,'ADR Raw Data'!O$1,FALSE)</f>
        <v>119.37533794519599</v>
      </c>
      <c r="AF32" s="53">
        <f>VLOOKUP($A32,'ADR Raw Data'!$B$6:$BE$43,'ADR Raw Data'!P$1,FALSE)</f>
        <v>118.909836780345</v>
      </c>
      <c r="AG32" s="54">
        <f>VLOOKUP($A32,'ADR Raw Data'!$B$6:$BE$43,'ADR Raw Data'!R$1,FALSE)</f>
        <v>113.79918231342</v>
      </c>
      <c r="AI32" s="47">
        <f>VLOOKUP($A32,'ADR Raw Data'!$B$6:$BE$43,'ADR Raw Data'!T$1,FALSE)</f>
        <v>4.7458474642446102</v>
      </c>
      <c r="AJ32" s="48">
        <f>VLOOKUP($A32,'ADR Raw Data'!$B$6:$BE$43,'ADR Raw Data'!U$1,FALSE)</f>
        <v>6.9595870937367303</v>
      </c>
      <c r="AK32" s="48">
        <f>VLOOKUP($A32,'ADR Raw Data'!$B$6:$BE$43,'ADR Raw Data'!V$1,FALSE)</f>
        <v>7.6701513566902602</v>
      </c>
      <c r="AL32" s="48">
        <f>VLOOKUP($A32,'ADR Raw Data'!$B$6:$BE$43,'ADR Raw Data'!W$1,FALSE)</f>
        <v>6.7213407205417903</v>
      </c>
      <c r="AM32" s="48">
        <f>VLOOKUP($A32,'ADR Raw Data'!$B$6:$BE$43,'ADR Raw Data'!X$1,FALSE)</f>
        <v>3.8828235995271001</v>
      </c>
      <c r="AN32" s="49">
        <f>VLOOKUP($A32,'ADR Raw Data'!$B$6:$BE$43,'ADR Raw Data'!Y$1,FALSE)</f>
        <v>6.2920669944296703</v>
      </c>
      <c r="AO32" s="48">
        <f>VLOOKUP($A32,'ADR Raw Data'!$B$6:$BE$43,'ADR Raw Data'!AA$1,FALSE)</f>
        <v>-2.0202126594314298</v>
      </c>
      <c r="AP32" s="48">
        <f>VLOOKUP($A32,'ADR Raw Data'!$B$6:$BE$43,'ADR Raw Data'!AB$1,FALSE)</f>
        <v>-3.8634367104115301</v>
      </c>
      <c r="AQ32" s="49">
        <f>VLOOKUP($A32,'ADR Raw Data'!$B$6:$BE$43,'ADR Raw Data'!AC$1,FALSE)</f>
        <v>-2.98362953305302</v>
      </c>
      <c r="AR32" s="50">
        <f>VLOOKUP($A32,'ADR Raw Data'!$B$6:$BE$43,'ADR Raw Data'!AE$1,FALSE)</f>
        <v>2.9313819255237998</v>
      </c>
      <c r="AS32" s="40"/>
      <c r="AT32" s="51">
        <f>VLOOKUP($A32,'RevPAR Raw Data'!$B$6:$BE$43,'RevPAR Raw Data'!G$1,FALSE)</f>
        <v>49.255735315539297</v>
      </c>
      <c r="AU32" s="52">
        <f>VLOOKUP($A32,'RevPAR Raw Data'!$B$6:$BE$43,'RevPAR Raw Data'!H$1,FALSE)</f>
        <v>72.005030332637503</v>
      </c>
      <c r="AV32" s="52">
        <f>VLOOKUP($A32,'RevPAR Raw Data'!$B$6:$BE$43,'RevPAR Raw Data'!I$1,FALSE)</f>
        <v>85.801570284673801</v>
      </c>
      <c r="AW32" s="52">
        <f>VLOOKUP($A32,'RevPAR Raw Data'!$B$6:$BE$43,'RevPAR Raw Data'!J$1,FALSE)</f>
        <v>83.832637282941704</v>
      </c>
      <c r="AX32" s="52">
        <f>VLOOKUP($A32,'RevPAR Raw Data'!$B$6:$BE$43,'RevPAR Raw Data'!K$1,FALSE)</f>
        <v>73.061907478793799</v>
      </c>
      <c r="AY32" s="53">
        <f>VLOOKUP($A32,'RevPAR Raw Data'!$B$6:$BE$43,'RevPAR Raw Data'!L$1,FALSE)</f>
        <v>72.791376138917201</v>
      </c>
      <c r="AZ32" s="52">
        <f>VLOOKUP($A32,'RevPAR Raw Data'!$B$6:$BE$43,'RevPAR Raw Data'!N$1,FALSE)</f>
        <v>80.750095909756993</v>
      </c>
      <c r="BA32" s="52">
        <f>VLOOKUP($A32,'RevPAR Raw Data'!$B$6:$BE$43,'RevPAR Raw Data'!O$1,FALSE)</f>
        <v>82.6142865923524</v>
      </c>
      <c r="BB32" s="53">
        <f>VLOOKUP($A32,'RevPAR Raw Data'!$B$6:$BE$43,'RevPAR Raw Data'!P$1,FALSE)</f>
        <v>81.682191251054704</v>
      </c>
      <c r="BC32" s="54">
        <f>VLOOKUP($A32,'RevPAR Raw Data'!$B$6:$BE$43,'RevPAR Raw Data'!R$1,FALSE)</f>
        <v>75.331609028099393</v>
      </c>
      <c r="BD32" s="65"/>
      <c r="BE32" s="47">
        <f>VLOOKUP($A32,'RevPAR Raw Data'!$B$6:$BE$43,'RevPAR Raw Data'!T$1,FALSE)</f>
        <v>-4.0833690771589799</v>
      </c>
      <c r="BF32" s="48">
        <f>VLOOKUP($A32,'RevPAR Raw Data'!$B$6:$BE$43,'RevPAR Raw Data'!U$1,FALSE)</f>
        <v>3.2361266355637799</v>
      </c>
      <c r="BG32" s="48">
        <f>VLOOKUP($A32,'RevPAR Raw Data'!$B$6:$BE$43,'RevPAR Raw Data'!V$1,FALSE)</f>
        <v>9.6731637503618106</v>
      </c>
      <c r="BH32" s="48">
        <f>VLOOKUP($A32,'RevPAR Raw Data'!$B$6:$BE$43,'RevPAR Raw Data'!W$1,FALSE)</f>
        <v>9.3138163955989093</v>
      </c>
      <c r="BI32" s="48">
        <f>VLOOKUP($A32,'RevPAR Raw Data'!$B$6:$BE$43,'RevPAR Raw Data'!X$1,FALSE)</f>
        <v>3.0794807399541702</v>
      </c>
      <c r="BJ32" s="49">
        <f>VLOOKUP($A32,'RevPAR Raw Data'!$B$6:$BE$43,'RevPAR Raw Data'!Y$1,FALSE)</f>
        <v>4.9158825715732197</v>
      </c>
      <c r="BK32" s="48">
        <f>VLOOKUP($A32,'RevPAR Raw Data'!$B$6:$BE$43,'RevPAR Raw Data'!AA$1,FALSE)</f>
        <v>-9.7931472786706095</v>
      </c>
      <c r="BL32" s="48">
        <f>VLOOKUP($A32,'RevPAR Raw Data'!$B$6:$BE$43,'RevPAR Raw Data'!AB$1,FALSE)</f>
        <v>-14.4990971390427</v>
      </c>
      <c r="BM32" s="49">
        <f>VLOOKUP($A32,'RevPAR Raw Data'!$B$6:$BE$43,'RevPAR Raw Data'!AC$1,FALSE)</f>
        <v>-12.235964432727201</v>
      </c>
      <c r="BN32" s="50">
        <f>VLOOKUP($A32,'RevPAR Raw Data'!$B$6:$BE$43,'RevPAR Raw Data'!AE$1,FALSE)</f>
        <v>-1.0735909057566699</v>
      </c>
    </row>
    <row r="33" spans="1:66" x14ac:dyDescent="0.45">
      <c r="A33" s="63" t="s">
        <v>45</v>
      </c>
      <c r="B33" s="47">
        <f>VLOOKUP($A33,'Occupancy Raw Data'!$B$8:$BE$45,'Occupancy Raw Data'!G$3,FALSE)</f>
        <v>58.8553750966744</v>
      </c>
      <c r="C33" s="48">
        <f>VLOOKUP($A33,'Occupancy Raw Data'!$B$8:$BE$45,'Occupancy Raw Data'!H$3,FALSE)</f>
        <v>71.423047177107506</v>
      </c>
      <c r="D33" s="48">
        <f>VLOOKUP($A33,'Occupancy Raw Data'!$B$8:$BE$45,'Occupancy Raw Data'!I$3,FALSE)</f>
        <v>71.751740139211094</v>
      </c>
      <c r="E33" s="48">
        <f>VLOOKUP($A33,'Occupancy Raw Data'!$B$8:$BE$45,'Occupancy Raw Data'!J$3,FALSE)</f>
        <v>72.061098221191003</v>
      </c>
      <c r="F33" s="48">
        <f>VLOOKUP($A33,'Occupancy Raw Data'!$B$8:$BE$45,'Occupancy Raw Data'!K$3,FALSE)</f>
        <v>68.812838360402097</v>
      </c>
      <c r="G33" s="49">
        <f>VLOOKUP($A33,'Occupancy Raw Data'!$B$8:$BE$45,'Occupancy Raw Data'!L$3,FALSE)</f>
        <v>68.580819798917204</v>
      </c>
      <c r="H33" s="48">
        <f>VLOOKUP($A33,'Occupancy Raw Data'!$B$8:$BE$45,'Occupancy Raw Data'!N$3,FALSE)</f>
        <v>70.726991492652701</v>
      </c>
      <c r="I33" s="48">
        <f>VLOOKUP($A33,'Occupancy Raw Data'!$B$8:$BE$45,'Occupancy Raw Data'!O$3,FALSE)</f>
        <v>69.9342614075792</v>
      </c>
      <c r="J33" s="49">
        <f>VLOOKUP($A33,'Occupancy Raw Data'!$B$8:$BE$45,'Occupancy Raw Data'!P$3,FALSE)</f>
        <v>70.330626450116</v>
      </c>
      <c r="K33" s="50">
        <f>VLOOKUP($A33,'Occupancy Raw Data'!$B$8:$BE$45,'Occupancy Raw Data'!R$3,FALSE)</f>
        <v>69.080764556402599</v>
      </c>
      <c r="M33" s="47">
        <f>VLOOKUP($A33,'Occupancy Raw Data'!$B$8:$BE$45,'Occupancy Raw Data'!T$3,FALSE)</f>
        <v>-11.092611415029401</v>
      </c>
      <c r="N33" s="48">
        <f>VLOOKUP($A33,'Occupancy Raw Data'!$B$8:$BE$45,'Occupancy Raw Data'!U$3,FALSE)</f>
        <v>-4.6063281175717501</v>
      </c>
      <c r="O33" s="48">
        <f>VLOOKUP($A33,'Occupancy Raw Data'!$B$8:$BE$45,'Occupancy Raw Data'!V$3,FALSE)</f>
        <v>-3.3836139040369302</v>
      </c>
      <c r="P33" s="48">
        <f>VLOOKUP($A33,'Occupancy Raw Data'!$B$8:$BE$45,'Occupancy Raw Data'!W$3,FALSE)</f>
        <v>-1.7111243780855401</v>
      </c>
      <c r="Q33" s="48">
        <f>VLOOKUP($A33,'Occupancy Raw Data'!$B$8:$BE$45,'Occupancy Raw Data'!X$3,FALSE)</f>
        <v>0.77121882183407697</v>
      </c>
      <c r="R33" s="49">
        <f>VLOOKUP($A33,'Occupancy Raw Data'!$B$8:$BE$45,'Occupancy Raw Data'!Y$3,FALSE)</f>
        <v>-3.9314245970928399</v>
      </c>
      <c r="S33" s="48">
        <f>VLOOKUP($A33,'Occupancy Raw Data'!$B$8:$BE$45,'Occupancy Raw Data'!AA$3,FALSE)</f>
        <v>6.0502328328933697</v>
      </c>
      <c r="T33" s="48">
        <f>VLOOKUP($A33,'Occupancy Raw Data'!$B$8:$BE$45,'Occupancy Raw Data'!AB$3,FALSE)</f>
        <v>4.4158751364508797</v>
      </c>
      <c r="U33" s="49">
        <f>VLOOKUP($A33,'Occupancy Raw Data'!$B$8:$BE$45,'Occupancy Raw Data'!AC$3,FALSE)</f>
        <v>5.2313135782084998</v>
      </c>
      <c r="V33" s="50">
        <f>VLOOKUP($A33,'Occupancy Raw Data'!$B$8:$BE$45,'Occupancy Raw Data'!AE$3,FALSE)</f>
        <v>-1.4349772095242701</v>
      </c>
      <c r="X33" s="51">
        <f>VLOOKUP($A33,'ADR Raw Data'!$B$6:$BE$43,'ADR Raw Data'!G$1,FALSE)</f>
        <v>87.932608508541307</v>
      </c>
      <c r="Y33" s="52">
        <f>VLOOKUP($A33,'ADR Raw Data'!$B$6:$BE$43,'ADR Raw Data'!H$1,FALSE)</f>
        <v>91.386262425554904</v>
      </c>
      <c r="Z33" s="52">
        <f>VLOOKUP($A33,'ADR Raw Data'!$B$6:$BE$43,'ADR Raw Data'!I$1,FALSE)</f>
        <v>92.398846833737494</v>
      </c>
      <c r="AA33" s="52">
        <f>VLOOKUP($A33,'ADR Raw Data'!$B$6:$BE$43,'ADR Raw Data'!J$1,FALSE)</f>
        <v>91.271592755567397</v>
      </c>
      <c r="AB33" s="52">
        <f>VLOOKUP($A33,'ADR Raw Data'!$B$6:$BE$43,'ADR Raw Data'!K$1,FALSE)</f>
        <v>89.912918263557103</v>
      </c>
      <c r="AC33" s="53">
        <f>VLOOKUP($A33,'ADR Raw Data'!$B$6:$BE$43,'ADR Raw Data'!L$1,FALSE)</f>
        <v>90.685601161544895</v>
      </c>
      <c r="AD33" s="52">
        <f>VLOOKUP($A33,'ADR Raw Data'!$B$6:$BE$43,'ADR Raw Data'!N$1,FALSE)</f>
        <v>95.966779825041002</v>
      </c>
      <c r="AE33" s="52">
        <f>VLOOKUP($A33,'ADR Raw Data'!$B$6:$BE$43,'ADR Raw Data'!O$1,FALSE)</f>
        <v>94.560018413049406</v>
      </c>
      <c r="AF33" s="53">
        <f>VLOOKUP($A33,'ADR Raw Data'!$B$6:$BE$43,'ADR Raw Data'!P$1,FALSE)</f>
        <v>95.267363189003404</v>
      </c>
      <c r="AG33" s="54">
        <f>VLOOKUP($A33,'ADR Raw Data'!$B$6:$BE$43,'ADR Raw Data'!R$1,FALSE)</f>
        <v>92.018360807676899</v>
      </c>
      <c r="AI33" s="47">
        <f>VLOOKUP($A33,'ADR Raw Data'!$B$6:$BE$43,'ADR Raw Data'!T$1,FALSE)</f>
        <v>5.1074111014667896</v>
      </c>
      <c r="AJ33" s="48">
        <f>VLOOKUP($A33,'ADR Raw Data'!$B$6:$BE$43,'ADR Raw Data'!U$1,FALSE)</f>
        <v>4.9756448559502502</v>
      </c>
      <c r="AK33" s="48">
        <f>VLOOKUP($A33,'ADR Raw Data'!$B$6:$BE$43,'ADR Raw Data'!V$1,FALSE)</f>
        <v>3.0509164149240999</v>
      </c>
      <c r="AL33" s="48">
        <f>VLOOKUP($A33,'ADR Raw Data'!$B$6:$BE$43,'ADR Raw Data'!W$1,FALSE)</f>
        <v>2.9063944004317701</v>
      </c>
      <c r="AM33" s="48">
        <f>VLOOKUP($A33,'ADR Raw Data'!$B$6:$BE$43,'ADR Raw Data'!X$1,FALSE)</f>
        <v>6.0024289089258502</v>
      </c>
      <c r="AN33" s="49">
        <f>VLOOKUP($A33,'ADR Raw Data'!$B$6:$BE$43,'ADR Raw Data'!Y$1,FALSE)</f>
        <v>4.3835795309046404</v>
      </c>
      <c r="AO33" s="48">
        <f>VLOOKUP($A33,'ADR Raw Data'!$B$6:$BE$43,'ADR Raw Data'!AA$1,FALSE)</f>
        <v>8.8662287981022097</v>
      </c>
      <c r="AP33" s="48">
        <f>VLOOKUP($A33,'ADR Raw Data'!$B$6:$BE$43,'ADR Raw Data'!AB$1,FALSE)</f>
        <v>4.9945715474492101</v>
      </c>
      <c r="AQ33" s="49">
        <f>VLOOKUP($A33,'ADR Raw Data'!$B$6:$BE$43,'ADR Raw Data'!AC$1,FALSE)</f>
        <v>6.9116525512998601</v>
      </c>
      <c r="AR33" s="50">
        <f>VLOOKUP($A33,'ADR Raw Data'!$B$6:$BE$43,'ADR Raw Data'!AE$1,FALSE)</f>
        <v>5.18165662519118</v>
      </c>
      <c r="AS33" s="40"/>
      <c r="AT33" s="51">
        <f>VLOOKUP($A33,'RevPAR Raw Data'!$B$6:$BE$43,'RevPAR Raw Data'!G$1,FALSE)</f>
        <v>51.7530665699922</v>
      </c>
      <c r="AU33" s="52">
        <f>VLOOKUP($A33,'RevPAR Raw Data'!$B$6:$BE$43,'RevPAR Raw Data'!H$1,FALSE)</f>
        <v>65.270853325599305</v>
      </c>
      <c r="AV33" s="52">
        <f>VLOOKUP($A33,'RevPAR Raw Data'!$B$6:$BE$43,'RevPAR Raw Data'!I$1,FALSE)</f>
        <v>66.297780471771006</v>
      </c>
      <c r="AW33" s="52">
        <f>VLOOKUP($A33,'RevPAR Raw Data'!$B$6:$BE$43,'RevPAR Raw Data'!J$1,FALSE)</f>
        <v>65.771312103634898</v>
      </c>
      <c r="AX33" s="52">
        <f>VLOOKUP($A33,'RevPAR Raw Data'!$B$6:$BE$43,'RevPAR Raw Data'!K$1,FALSE)</f>
        <v>61.871631109822097</v>
      </c>
      <c r="AY33" s="53">
        <f>VLOOKUP($A33,'RevPAR Raw Data'!$B$6:$BE$43,'RevPAR Raw Data'!L$1,FALSE)</f>
        <v>62.192928716163898</v>
      </c>
      <c r="AZ33" s="52">
        <f>VLOOKUP($A33,'RevPAR Raw Data'!$B$6:$BE$43,'RevPAR Raw Data'!N$1,FALSE)</f>
        <v>67.874416202629504</v>
      </c>
      <c r="BA33" s="52">
        <f>VLOOKUP($A33,'RevPAR Raw Data'!$B$6:$BE$43,'RevPAR Raw Data'!O$1,FALSE)</f>
        <v>66.129850464037105</v>
      </c>
      <c r="BB33" s="53">
        <f>VLOOKUP($A33,'RevPAR Raw Data'!$B$6:$BE$43,'RevPAR Raw Data'!P$1,FALSE)</f>
        <v>67.002133333333305</v>
      </c>
      <c r="BC33" s="54">
        <f>VLOOKUP($A33,'RevPAR Raw Data'!$B$6:$BE$43,'RevPAR Raw Data'!R$1,FALSE)</f>
        <v>63.566987178212301</v>
      </c>
      <c r="BE33" s="47">
        <f>VLOOKUP($A33,'RevPAR Raw Data'!$B$6:$BE$43,'RevPAR Raw Data'!T$1,FALSE)</f>
        <v>-6.5517455804163998</v>
      </c>
      <c r="BF33" s="48">
        <f>VLOOKUP($A33,'RevPAR Raw Data'!$B$6:$BE$43,'RevPAR Raw Data'!U$1,FALSE)</f>
        <v>0.14012221034834901</v>
      </c>
      <c r="BG33" s="48">
        <f>VLOOKUP($A33,'RevPAR Raw Data'!$B$6:$BE$43,'RevPAR Raw Data'!V$1,FALSE)</f>
        <v>-0.43592872112874997</v>
      </c>
      <c r="BH33" s="48">
        <f>VLOOKUP($A33,'RevPAR Raw Data'!$B$6:$BE$43,'RevPAR Raw Data'!W$1,FALSE)</f>
        <v>1.14553799923712</v>
      </c>
      <c r="BI33" s="48">
        <f>VLOOKUP($A33,'RevPAR Raw Data'!$B$6:$BE$43,'RevPAR Raw Data'!X$1,FALSE)</f>
        <v>6.8199395922727701</v>
      </c>
      <c r="BJ33" s="49">
        <f>VLOOKUP($A33,'RevPAR Raw Data'!$B$6:$BE$43,'RevPAR Raw Data'!Y$1,FALSE)</f>
        <v>0.279817809900683</v>
      </c>
      <c r="BK33" s="48">
        <f>VLOOKUP($A33,'RevPAR Raw Data'!$B$6:$BE$43,'RevPAR Raw Data'!AA$1,FALSE)</f>
        <v>15.452889116777801</v>
      </c>
      <c r="BL33" s="48">
        <f>VLOOKUP($A33,'RevPAR Raw Data'!$B$6:$BE$43,'RevPAR Raw Data'!AB$1,FALSE)</f>
        <v>9.6310007270361595</v>
      </c>
      <c r="BM33" s="49">
        <f>VLOOKUP($A33,'RevPAR Raw Data'!$B$6:$BE$43,'RevPAR Raw Data'!AC$1,FALSE)</f>
        <v>12.5045363479031</v>
      </c>
      <c r="BN33" s="50">
        <f>VLOOKUP($A33,'RevPAR Raw Data'!$B$6:$BE$43,'RevPAR Raw Data'!AE$1,FALSE)</f>
        <v>3.6723238240196001</v>
      </c>
    </row>
    <row r="34" spans="1:66" x14ac:dyDescent="0.45">
      <c r="A34" s="63" t="s">
        <v>111</v>
      </c>
      <c r="B34" s="47">
        <f>VLOOKUP($A34,'Occupancy Raw Data'!$B$8:$BE$45,'Occupancy Raw Data'!G$3,FALSE)</f>
        <v>40.284513417394102</v>
      </c>
      <c r="C34" s="48">
        <f>VLOOKUP($A34,'Occupancy Raw Data'!$B$8:$BE$45,'Occupancy Raw Data'!H$3,FALSE)</f>
        <v>72.195279663756807</v>
      </c>
      <c r="D34" s="48">
        <f>VLOOKUP($A34,'Occupancy Raw Data'!$B$8:$BE$45,'Occupancy Raw Data'!I$3,FALSE)</f>
        <v>86.032977691561499</v>
      </c>
      <c r="E34" s="48">
        <f>VLOOKUP($A34,'Occupancy Raw Data'!$B$8:$BE$45,'Occupancy Raw Data'!J$3,FALSE)</f>
        <v>79.922405431619694</v>
      </c>
      <c r="F34" s="48">
        <f>VLOOKUP($A34,'Occupancy Raw Data'!$B$8:$BE$45,'Occupancy Raw Data'!K$3,FALSE)</f>
        <v>68.541868735855104</v>
      </c>
      <c r="G34" s="49">
        <f>VLOOKUP($A34,'Occupancy Raw Data'!$B$8:$BE$45,'Occupancy Raw Data'!L$3,FALSE)</f>
        <v>69.395408988037502</v>
      </c>
      <c r="H34" s="48">
        <f>VLOOKUP($A34,'Occupancy Raw Data'!$B$8:$BE$45,'Occupancy Raw Data'!N$3,FALSE)</f>
        <v>74.329130294212703</v>
      </c>
      <c r="I34" s="48">
        <f>VLOOKUP($A34,'Occupancy Raw Data'!$B$8:$BE$45,'Occupancy Raw Data'!O$3,FALSE)</f>
        <v>76.139670223084295</v>
      </c>
      <c r="J34" s="49">
        <f>VLOOKUP($A34,'Occupancy Raw Data'!$B$8:$BE$45,'Occupancy Raw Data'!P$3,FALSE)</f>
        <v>75.234400258648506</v>
      </c>
      <c r="K34" s="50">
        <f>VLOOKUP($A34,'Occupancy Raw Data'!$B$8:$BE$45,'Occupancy Raw Data'!R$3,FALSE)</f>
        <v>71.063692208212004</v>
      </c>
      <c r="M34" s="47">
        <f>VLOOKUP($A34,'Occupancy Raw Data'!$B$8:$BE$45,'Occupancy Raw Data'!T$3,FALSE)</f>
        <v>-5.6560652126286399</v>
      </c>
      <c r="N34" s="48">
        <f>VLOOKUP($A34,'Occupancy Raw Data'!$B$8:$BE$45,'Occupancy Raw Data'!U$3,FALSE)</f>
        <v>14.086838454923001</v>
      </c>
      <c r="O34" s="48">
        <f>VLOOKUP($A34,'Occupancy Raw Data'!$B$8:$BE$45,'Occupancy Raw Data'!V$3,FALSE)</f>
        <v>14.392137819122</v>
      </c>
      <c r="P34" s="48">
        <f>VLOOKUP($A34,'Occupancy Raw Data'!$B$8:$BE$45,'Occupancy Raw Data'!W$3,FALSE)</f>
        <v>9.7786872220458996</v>
      </c>
      <c r="Q34" s="48">
        <f>VLOOKUP($A34,'Occupancy Raw Data'!$B$8:$BE$45,'Occupancy Raw Data'!X$3,FALSE)</f>
        <v>-0.22090801244431599</v>
      </c>
      <c r="R34" s="49">
        <f>VLOOKUP($A34,'Occupancy Raw Data'!$B$8:$BE$45,'Occupancy Raw Data'!Y$3,FALSE)</f>
        <v>7.5276760722697498</v>
      </c>
      <c r="S34" s="48">
        <f>VLOOKUP($A34,'Occupancy Raw Data'!$B$8:$BE$45,'Occupancy Raw Data'!AA$3,FALSE)</f>
        <v>-0.90552918905179203</v>
      </c>
      <c r="T34" s="48">
        <f>VLOOKUP($A34,'Occupancy Raw Data'!$B$8:$BE$45,'Occupancy Raw Data'!AB$3,FALSE)</f>
        <v>-1.8155825171514099</v>
      </c>
      <c r="U34" s="49">
        <f>VLOOKUP($A34,'Occupancy Raw Data'!$B$8:$BE$45,'Occupancy Raw Data'!AC$3,FALSE)</f>
        <v>-1.3681296652934101</v>
      </c>
      <c r="V34" s="50">
        <f>VLOOKUP($A34,'Occupancy Raw Data'!$B$8:$BE$45,'Occupancy Raw Data'!AE$3,FALSE)</f>
        <v>4.6720623913281401</v>
      </c>
      <c r="X34" s="51">
        <f>VLOOKUP($A34,'ADR Raw Data'!$B$6:$BE$43,'ADR Raw Data'!G$1,FALSE)</f>
        <v>157.034093097913</v>
      </c>
      <c r="Y34" s="52">
        <f>VLOOKUP($A34,'ADR Raw Data'!$B$6:$BE$43,'ADR Raw Data'!H$1,FALSE)</f>
        <v>178.17907299596899</v>
      </c>
      <c r="Z34" s="52">
        <f>VLOOKUP($A34,'ADR Raw Data'!$B$6:$BE$43,'ADR Raw Data'!I$1,FALSE)</f>
        <v>191.168245020668</v>
      </c>
      <c r="AA34" s="52">
        <f>VLOOKUP($A34,'ADR Raw Data'!$B$6:$BE$43,'ADR Raw Data'!J$1,FALSE)</f>
        <v>184.02416666666599</v>
      </c>
      <c r="AB34" s="52">
        <f>VLOOKUP($A34,'ADR Raw Data'!$B$6:$BE$43,'ADR Raw Data'!K$1,FALSE)</f>
        <v>168.051849056603</v>
      </c>
      <c r="AC34" s="53">
        <f>VLOOKUP($A34,'ADR Raw Data'!$B$6:$BE$43,'ADR Raw Data'!L$1,FALSE)</f>
        <v>178.29059914275001</v>
      </c>
      <c r="AD34" s="52">
        <f>VLOOKUP($A34,'ADR Raw Data'!$B$6:$BE$43,'ADR Raw Data'!N$1,FALSE)</f>
        <v>193.466528925619</v>
      </c>
      <c r="AE34" s="52">
        <f>VLOOKUP($A34,'ADR Raw Data'!$B$6:$BE$43,'ADR Raw Data'!O$1,FALSE)</f>
        <v>199.38737579617799</v>
      </c>
      <c r="AF34" s="53">
        <f>VLOOKUP($A34,'ADR Raw Data'!$B$6:$BE$43,'ADR Raw Data'!P$1,FALSE)</f>
        <v>196.46257412977999</v>
      </c>
      <c r="AG34" s="54">
        <f>VLOOKUP($A34,'ADR Raw Data'!$B$6:$BE$43,'ADR Raw Data'!R$1,FALSE)</f>
        <v>183.787308592226</v>
      </c>
      <c r="AI34" s="47">
        <f>VLOOKUP($A34,'ADR Raw Data'!$B$6:$BE$43,'ADR Raw Data'!T$1,FALSE)</f>
        <v>-1.6744236304790501</v>
      </c>
      <c r="AJ34" s="48">
        <f>VLOOKUP($A34,'ADR Raw Data'!$B$6:$BE$43,'ADR Raw Data'!U$1,FALSE)</f>
        <v>-0.24809922270333101</v>
      </c>
      <c r="AK34" s="48">
        <f>VLOOKUP($A34,'ADR Raw Data'!$B$6:$BE$43,'ADR Raw Data'!V$1,FALSE)</f>
        <v>3.31046231618686</v>
      </c>
      <c r="AL34" s="48">
        <f>VLOOKUP($A34,'ADR Raw Data'!$B$6:$BE$43,'ADR Raw Data'!W$1,FALSE)</f>
        <v>2.2059494788755201</v>
      </c>
      <c r="AM34" s="48">
        <f>VLOOKUP($A34,'ADR Raw Data'!$B$6:$BE$43,'ADR Raw Data'!X$1,FALSE)</f>
        <v>-7.0271777915107903</v>
      </c>
      <c r="AN34" s="49">
        <f>VLOOKUP($A34,'ADR Raw Data'!$B$6:$BE$43,'ADR Raw Data'!Y$1,FALSE)</f>
        <v>-5.69601634155565E-2</v>
      </c>
      <c r="AO34" s="48">
        <f>VLOOKUP($A34,'ADR Raw Data'!$B$6:$BE$43,'ADR Raw Data'!AA$1,FALSE)</f>
        <v>-8.4995234791909198</v>
      </c>
      <c r="AP34" s="48">
        <f>VLOOKUP($A34,'ADR Raw Data'!$B$6:$BE$43,'ADR Raw Data'!AB$1,FALSE)</f>
        <v>-6.0136045809427099</v>
      </c>
      <c r="AQ34" s="49">
        <f>VLOOKUP($A34,'ADR Raw Data'!$B$6:$BE$43,'ADR Raw Data'!AC$1,FALSE)</f>
        <v>-7.24024730547844</v>
      </c>
      <c r="AR34" s="50">
        <f>VLOOKUP($A34,'ADR Raw Data'!$B$6:$BE$43,'ADR Raw Data'!AE$1,FALSE)</f>
        <v>-2.81739815760533</v>
      </c>
      <c r="AS34" s="40"/>
      <c r="AT34" s="51">
        <f>VLOOKUP($A34,'RevPAR Raw Data'!$B$6:$BE$43,'RevPAR Raw Data'!G$1,FALSE)</f>
        <v>63.260420303911999</v>
      </c>
      <c r="AU34" s="52">
        <f>VLOOKUP($A34,'RevPAR Raw Data'!$B$6:$BE$43,'RevPAR Raw Data'!H$1,FALSE)</f>
        <v>128.63688005172901</v>
      </c>
      <c r="AV34" s="52">
        <f>VLOOKUP($A34,'RevPAR Raw Data'!$B$6:$BE$43,'RevPAR Raw Data'!I$1,FALSE)</f>
        <v>164.46773359198099</v>
      </c>
      <c r="AW34" s="52">
        <f>VLOOKUP($A34,'RevPAR Raw Data'!$B$6:$BE$43,'RevPAR Raw Data'!J$1,FALSE)</f>
        <v>147.076540575493</v>
      </c>
      <c r="AX34" s="52">
        <f>VLOOKUP($A34,'RevPAR Raw Data'!$B$6:$BE$43,'RevPAR Raw Data'!K$1,FALSE)</f>
        <v>115.185877788554</v>
      </c>
      <c r="AY34" s="53">
        <f>VLOOKUP($A34,'RevPAR Raw Data'!$B$6:$BE$43,'RevPAR Raw Data'!L$1,FALSE)</f>
        <v>123.72549046233399</v>
      </c>
      <c r="AZ34" s="52">
        <f>VLOOKUP($A34,'RevPAR Raw Data'!$B$6:$BE$43,'RevPAR Raw Data'!N$1,FALSE)</f>
        <v>143.80198836081399</v>
      </c>
      <c r="BA34" s="52">
        <f>VLOOKUP($A34,'RevPAR Raw Data'!$B$6:$BE$43,'RevPAR Raw Data'!O$1,FALSE)</f>
        <v>151.81289039767199</v>
      </c>
      <c r="BB34" s="53">
        <f>VLOOKUP($A34,'RevPAR Raw Data'!$B$6:$BE$43,'RevPAR Raw Data'!P$1,FALSE)</f>
        <v>147.80743937924299</v>
      </c>
      <c r="BC34" s="54">
        <f>VLOOKUP($A34,'RevPAR Raw Data'!$B$6:$BE$43,'RevPAR Raw Data'!R$1,FALSE)</f>
        <v>130.606047295736</v>
      </c>
      <c r="BE34" s="47">
        <f>VLOOKUP($A34,'RevPAR Raw Data'!$B$6:$BE$43,'RevPAR Raw Data'!T$1,FALSE)</f>
        <v>-7.2357823506321299</v>
      </c>
      <c r="BF34" s="48">
        <f>VLOOKUP($A34,'RevPAR Raw Data'!$B$6:$BE$43,'RevPAR Raw Data'!U$1,FALSE)</f>
        <v>13.803789895509601</v>
      </c>
      <c r="BG34" s="48">
        <f>VLOOKUP($A34,'RevPAR Raw Data'!$B$6:$BE$43,'RevPAR Raw Data'!V$1,FALSE)</f>
        <v>18.179046434304599</v>
      </c>
      <c r="BH34" s="48">
        <f>VLOOKUP($A34,'RevPAR Raw Data'!$B$6:$BE$43,'RevPAR Raw Data'!W$1,FALSE)</f>
        <v>12.200349600737001</v>
      </c>
      <c r="BI34" s="48">
        <f>VLOOKUP($A34,'RevPAR Raw Data'!$B$6:$BE$43,'RevPAR Raw Data'!X$1,FALSE)</f>
        <v>-7.2325622051649496</v>
      </c>
      <c r="BJ34" s="49">
        <f>VLOOKUP($A34,'RevPAR Raw Data'!$B$6:$BE$43,'RevPAR Raw Data'!Y$1,FALSE)</f>
        <v>7.4664281322620303</v>
      </c>
      <c r="BK34" s="48">
        <f>VLOOKUP($A34,'RevPAR Raw Data'!$B$6:$BE$43,'RevPAR Raw Data'!AA$1,FALSE)</f>
        <v>-9.3280870022083295</v>
      </c>
      <c r="BL34" s="48">
        <f>VLOOKUP($A34,'RevPAR Raw Data'!$B$6:$BE$43,'RevPAR Raw Data'!AB$1,FALSE)</f>
        <v>-7.7200051446719096</v>
      </c>
      <c r="BM34" s="49">
        <f>VLOOKUP($A34,'RevPAR Raw Data'!$B$6:$BE$43,'RevPAR Raw Data'!AC$1,FALSE)</f>
        <v>-8.5093209995449897</v>
      </c>
      <c r="BN34" s="50">
        <f>VLOOKUP($A34,'RevPAR Raw Data'!$B$6:$BE$43,'RevPAR Raw Data'!AE$1,FALSE)</f>
        <v>1.72303363398736</v>
      </c>
    </row>
    <row r="35" spans="1:66" x14ac:dyDescent="0.45">
      <c r="A35" s="63" t="s">
        <v>94</v>
      </c>
      <c r="B35" s="47">
        <f>VLOOKUP($A35,'Occupancy Raw Data'!$B$8:$BE$45,'Occupancy Raw Data'!G$3,FALSE)</f>
        <v>46.885617214043002</v>
      </c>
      <c r="C35" s="48">
        <f>VLOOKUP($A35,'Occupancy Raw Data'!$B$8:$BE$45,'Occupancy Raw Data'!H$3,FALSE)</f>
        <v>60.962627406568501</v>
      </c>
      <c r="D35" s="48">
        <f>VLOOKUP($A35,'Occupancy Raw Data'!$B$8:$BE$45,'Occupancy Raw Data'!I$3,FALSE)</f>
        <v>72.887882219705503</v>
      </c>
      <c r="E35" s="48">
        <f>VLOOKUP($A35,'Occupancy Raw Data'!$B$8:$BE$45,'Occupancy Raw Data'!J$3,FALSE)</f>
        <v>74.405436013590005</v>
      </c>
      <c r="F35" s="48">
        <f>VLOOKUP($A35,'Occupancy Raw Data'!$B$8:$BE$45,'Occupancy Raw Data'!K$3,FALSE)</f>
        <v>66.183465458663605</v>
      </c>
      <c r="G35" s="49">
        <f>VLOOKUP($A35,'Occupancy Raw Data'!$B$8:$BE$45,'Occupancy Raw Data'!L$3,FALSE)</f>
        <v>64.265005662514099</v>
      </c>
      <c r="H35" s="48">
        <f>VLOOKUP($A35,'Occupancy Raw Data'!$B$8:$BE$45,'Occupancy Raw Data'!N$3,FALSE)</f>
        <v>65.481313703284201</v>
      </c>
      <c r="I35" s="48">
        <f>VLOOKUP($A35,'Occupancy Raw Data'!$B$8:$BE$45,'Occupancy Raw Data'!O$3,FALSE)</f>
        <v>68.414496036239996</v>
      </c>
      <c r="J35" s="49">
        <f>VLOOKUP($A35,'Occupancy Raw Data'!$B$8:$BE$45,'Occupancy Raw Data'!P$3,FALSE)</f>
        <v>66.947904869762098</v>
      </c>
      <c r="K35" s="50">
        <f>VLOOKUP($A35,'Occupancy Raw Data'!$B$8:$BE$45,'Occupancy Raw Data'!R$3,FALSE)</f>
        <v>65.031548293156405</v>
      </c>
      <c r="M35" s="47">
        <f>VLOOKUP($A35,'Occupancy Raw Data'!$B$8:$BE$45,'Occupancy Raw Data'!T$3,FALSE)</f>
        <v>-3.5706481595884698</v>
      </c>
      <c r="N35" s="48">
        <f>VLOOKUP($A35,'Occupancy Raw Data'!$B$8:$BE$45,'Occupancy Raw Data'!U$3,FALSE)</f>
        <v>-2.0377210072003402</v>
      </c>
      <c r="O35" s="48">
        <f>VLOOKUP($A35,'Occupancy Raw Data'!$B$8:$BE$45,'Occupancy Raw Data'!V$3,FALSE)</f>
        <v>4.9206360595094498</v>
      </c>
      <c r="P35" s="48">
        <f>VLOOKUP($A35,'Occupancy Raw Data'!$B$8:$BE$45,'Occupancy Raw Data'!W$3,FALSE)</f>
        <v>7.76992694872275</v>
      </c>
      <c r="Q35" s="48">
        <f>VLOOKUP($A35,'Occupancy Raw Data'!$B$8:$BE$45,'Occupancy Raw Data'!X$3,FALSE)</f>
        <v>-1.5288573547989099</v>
      </c>
      <c r="R35" s="49">
        <f>VLOOKUP($A35,'Occupancy Raw Data'!$B$8:$BE$45,'Occupancy Raw Data'!Y$3,FALSE)</f>
        <v>1.50076078186573</v>
      </c>
      <c r="S35" s="48">
        <f>VLOOKUP($A35,'Occupancy Raw Data'!$B$8:$BE$45,'Occupancy Raw Data'!AA$3,FALSE)</f>
        <v>-15.742822278069101</v>
      </c>
      <c r="T35" s="48">
        <f>VLOOKUP($A35,'Occupancy Raw Data'!$B$8:$BE$45,'Occupancy Raw Data'!AB$3,FALSE)</f>
        <v>-18.141524559742599</v>
      </c>
      <c r="U35" s="49">
        <f>VLOOKUP($A35,'Occupancy Raw Data'!$B$8:$BE$45,'Occupancy Raw Data'!AC$3,FALSE)</f>
        <v>-16.985751738399099</v>
      </c>
      <c r="V35" s="50">
        <f>VLOOKUP($A35,'Occupancy Raw Data'!$B$8:$BE$45,'Occupancy Raw Data'!AE$3,FALSE)</f>
        <v>-4.73892445910493</v>
      </c>
      <c r="X35" s="51">
        <f>VLOOKUP($A35,'ADR Raw Data'!$B$6:$BE$43,'ADR Raw Data'!G$1,FALSE)</f>
        <v>99.042908212560306</v>
      </c>
      <c r="Y35" s="52">
        <f>VLOOKUP($A35,'ADR Raw Data'!$B$6:$BE$43,'ADR Raw Data'!H$1,FALSE)</f>
        <v>105.289314508638</v>
      </c>
      <c r="Z35" s="52">
        <f>VLOOKUP($A35,'ADR Raw Data'!$B$6:$BE$43,'ADR Raw Data'!I$1,FALSE)</f>
        <v>110.326687383467</v>
      </c>
      <c r="AA35" s="52">
        <f>VLOOKUP($A35,'ADR Raw Data'!$B$6:$BE$43,'ADR Raw Data'!J$1,FALSE)</f>
        <v>108.93875342465699</v>
      </c>
      <c r="AB35" s="52">
        <f>VLOOKUP($A35,'ADR Raw Data'!$B$6:$BE$43,'ADR Raw Data'!K$1,FALSE)</f>
        <v>107.73189596167001</v>
      </c>
      <c r="AC35" s="53">
        <f>VLOOKUP($A35,'ADR Raw Data'!$B$6:$BE$43,'ADR Raw Data'!L$1,FALSE)</f>
        <v>106.868691713953</v>
      </c>
      <c r="AD35" s="52">
        <f>VLOOKUP($A35,'ADR Raw Data'!$B$6:$BE$43,'ADR Raw Data'!N$1,FALSE)</f>
        <v>112.05801106883401</v>
      </c>
      <c r="AE35" s="52">
        <f>VLOOKUP($A35,'ADR Raw Data'!$B$6:$BE$43,'ADR Raw Data'!O$1,FALSE)</f>
        <v>112.560092699884</v>
      </c>
      <c r="AF35" s="53">
        <f>VLOOKUP($A35,'ADR Raw Data'!$B$6:$BE$43,'ADR Raw Data'!P$1,FALSE)</f>
        <v>112.314551298316</v>
      </c>
      <c r="AG35" s="54">
        <f>VLOOKUP($A35,'ADR Raw Data'!$B$6:$BE$43,'ADR Raw Data'!R$1,FALSE)</f>
        <v>108.470502786346</v>
      </c>
      <c r="AI35" s="47">
        <f>VLOOKUP($A35,'ADR Raw Data'!$B$6:$BE$43,'ADR Raw Data'!T$1,FALSE)</f>
        <v>6.9125780536709502</v>
      </c>
      <c r="AJ35" s="48">
        <f>VLOOKUP($A35,'ADR Raw Data'!$B$6:$BE$43,'ADR Raw Data'!U$1,FALSE)</f>
        <v>7.4400287274738801</v>
      </c>
      <c r="AK35" s="48">
        <f>VLOOKUP($A35,'ADR Raw Data'!$B$6:$BE$43,'ADR Raw Data'!V$1,FALSE)</f>
        <v>8.0829622128179004</v>
      </c>
      <c r="AL35" s="48">
        <f>VLOOKUP($A35,'ADR Raw Data'!$B$6:$BE$43,'ADR Raw Data'!W$1,FALSE)</f>
        <v>7.5714803884469504</v>
      </c>
      <c r="AM35" s="48">
        <f>VLOOKUP($A35,'ADR Raw Data'!$B$6:$BE$43,'ADR Raw Data'!X$1,FALSE)</f>
        <v>8.7957299689677093</v>
      </c>
      <c r="AN35" s="49">
        <f>VLOOKUP($A35,'ADR Raw Data'!$B$6:$BE$43,'ADR Raw Data'!Y$1,FALSE)</f>
        <v>7.9469631192426897</v>
      </c>
      <c r="AO35" s="48">
        <f>VLOOKUP($A35,'ADR Raw Data'!$B$6:$BE$43,'ADR Raw Data'!AA$1,FALSE)</f>
        <v>-5.1223084105725096</v>
      </c>
      <c r="AP35" s="48">
        <f>VLOOKUP($A35,'ADR Raw Data'!$B$6:$BE$43,'ADR Raw Data'!AB$1,FALSE)</f>
        <v>-8.5136405873046108</v>
      </c>
      <c r="AQ35" s="49">
        <f>VLOOKUP($A35,'ADR Raw Data'!$B$6:$BE$43,'ADR Raw Data'!AC$1,FALSE)</f>
        <v>-6.9171623740819301</v>
      </c>
      <c r="AR35" s="50">
        <f>VLOOKUP($A35,'ADR Raw Data'!$B$6:$BE$43,'ADR Raw Data'!AE$1,FALSE)</f>
        <v>2.03049492790334</v>
      </c>
      <c r="AS35" s="40"/>
      <c r="AT35" s="51">
        <f>VLOOKUP($A35,'RevPAR Raw Data'!$B$6:$BE$43,'RevPAR Raw Data'!G$1,FALSE)</f>
        <v>46.436878822197002</v>
      </c>
      <c r="AU35" s="52">
        <f>VLOOKUP($A35,'RevPAR Raw Data'!$B$6:$BE$43,'RevPAR Raw Data'!H$1,FALSE)</f>
        <v>64.187132502831204</v>
      </c>
      <c r="AV35" s="52">
        <f>VLOOKUP($A35,'RevPAR Raw Data'!$B$6:$BE$43,'RevPAR Raw Data'!I$1,FALSE)</f>
        <v>80.414785956964806</v>
      </c>
      <c r="AW35" s="52">
        <f>VLOOKUP($A35,'RevPAR Raw Data'!$B$6:$BE$43,'RevPAR Raw Data'!J$1,FALSE)</f>
        <v>81.056354473386094</v>
      </c>
      <c r="AX35" s="52">
        <f>VLOOKUP($A35,'RevPAR Raw Data'!$B$6:$BE$43,'RevPAR Raw Data'!K$1,FALSE)</f>
        <v>71.300702151755303</v>
      </c>
      <c r="AY35" s="53">
        <f>VLOOKUP($A35,'RevPAR Raw Data'!$B$6:$BE$43,'RevPAR Raw Data'!L$1,FALSE)</f>
        <v>68.679170781426905</v>
      </c>
      <c r="AZ35" s="52">
        <f>VLOOKUP($A35,'RevPAR Raw Data'!$B$6:$BE$43,'RevPAR Raw Data'!N$1,FALSE)</f>
        <v>73.377057757644295</v>
      </c>
      <c r="BA35" s="52">
        <f>VLOOKUP($A35,'RevPAR Raw Data'!$B$6:$BE$43,'RevPAR Raw Data'!O$1,FALSE)</f>
        <v>77.007420158550303</v>
      </c>
      <c r="BB35" s="53">
        <f>VLOOKUP($A35,'RevPAR Raw Data'!$B$6:$BE$43,'RevPAR Raw Data'!P$1,FALSE)</f>
        <v>75.192238958097306</v>
      </c>
      <c r="BC35" s="54">
        <f>VLOOKUP($A35,'RevPAR Raw Data'!$B$6:$BE$43,'RevPAR Raw Data'!R$1,FALSE)</f>
        <v>70.540047403332693</v>
      </c>
      <c r="BE35" s="47">
        <f>VLOOKUP($A35,'RevPAR Raw Data'!$B$6:$BE$43,'RevPAR Raw Data'!T$1,FALSE)</f>
        <v>3.09510605302895</v>
      </c>
      <c r="BF35" s="48">
        <f>VLOOKUP($A35,'RevPAR Raw Data'!$B$6:$BE$43,'RevPAR Raw Data'!U$1,FALSE)</f>
        <v>5.2507006919520602</v>
      </c>
      <c r="BG35" s="48">
        <f>VLOOKUP($A35,'RevPAR Raw Data'!$B$6:$BE$43,'RevPAR Raw Data'!V$1,FALSE)</f>
        <v>13.401331425647699</v>
      </c>
      <c r="BH35" s="48">
        <f>VLOOKUP($A35,'RevPAR Raw Data'!$B$6:$BE$43,'RevPAR Raw Data'!W$1,FALSE)</f>
        <v>15.929705832288899</v>
      </c>
      <c r="BI35" s="48">
        <f>VLOOKUP($A35,'RevPAR Raw Data'!$B$6:$BE$43,'RevPAR Raw Data'!X$1,FALSE)</f>
        <v>7.1323984496299904</v>
      </c>
      <c r="BJ35" s="49">
        <f>VLOOKUP($A35,'RevPAR Raw Data'!$B$6:$BE$43,'RevPAR Raw Data'!Y$1,FALSE)</f>
        <v>9.5669888069513593</v>
      </c>
      <c r="BK35" s="48">
        <f>VLOOKUP($A35,'RevPAR Raw Data'!$B$6:$BE$43,'RevPAR Raw Data'!AA$1,FALSE)</f>
        <v>-20.058734779030601</v>
      </c>
      <c r="BL35" s="48">
        <f>VLOOKUP($A35,'RevPAR Raw Data'!$B$6:$BE$43,'RevPAR Raw Data'!AB$1,FALSE)</f>
        <v>-25.110660948973099</v>
      </c>
      <c r="BM35" s="49">
        <f>VLOOKUP($A35,'RevPAR Raw Data'!$B$6:$BE$43,'RevPAR Raw Data'!AC$1,FALSE)</f>
        <v>-22.7279820842775</v>
      </c>
      <c r="BN35" s="50">
        <f>VLOOKUP($A35,'RevPAR Raw Data'!$B$6:$BE$43,'RevPAR Raw Data'!AE$1,FALSE)</f>
        <v>-2.8046531519808799</v>
      </c>
    </row>
    <row r="36" spans="1:66" x14ac:dyDescent="0.45">
      <c r="A36" s="63" t="s">
        <v>44</v>
      </c>
      <c r="B36" s="47">
        <f>VLOOKUP($A36,'Occupancy Raw Data'!$B$8:$BE$45,'Occupancy Raw Data'!G$3,FALSE)</f>
        <v>44.831150930392802</v>
      </c>
      <c r="C36" s="48">
        <f>VLOOKUP($A36,'Occupancy Raw Data'!$B$8:$BE$45,'Occupancy Raw Data'!H$3,FALSE)</f>
        <v>57.615437629221198</v>
      </c>
      <c r="D36" s="48">
        <f>VLOOKUP($A36,'Occupancy Raw Data'!$B$8:$BE$45,'Occupancy Raw Data'!I$3,FALSE)</f>
        <v>64.438318401102606</v>
      </c>
      <c r="E36" s="48">
        <f>VLOOKUP($A36,'Occupancy Raw Data'!$B$8:$BE$45,'Occupancy Raw Data'!J$3,FALSE)</f>
        <v>63.025499655410002</v>
      </c>
      <c r="F36" s="48">
        <f>VLOOKUP($A36,'Occupancy Raw Data'!$B$8:$BE$45,'Occupancy Raw Data'!K$3,FALSE)</f>
        <v>61.612680909717398</v>
      </c>
      <c r="G36" s="49">
        <f>VLOOKUP($A36,'Occupancy Raw Data'!$B$8:$BE$45,'Occupancy Raw Data'!L$3,FALSE)</f>
        <v>58.3046175051688</v>
      </c>
      <c r="H36" s="48">
        <f>VLOOKUP($A36,'Occupancy Raw Data'!$B$8:$BE$45,'Occupancy Raw Data'!N$3,FALSE)</f>
        <v>67.470709855272204</v>
      </c>
      <c r="I36" s="48">
        <f>VLOOKUP($A36,'Occupancy Raw Data'!$B$8:$BE$45,'Occupancy Raw Data'!O$3,FALSE)</f>
        <v>70.813232253618096</v>
      </c>
      <c r="J36" s="49">
        <f>VLOOKUP($A36,'Occupancy Raw Data'!$B$8:$BE$45,'Occupancy Raw Data'!P$3,FALSE)</f>
        <v>69.141971054445193</v>
      </c>
      <c r="K36" s="50">
        <f>VLOOKUP($A36,'Occupancy Raw Data'!$B$8:$BE$45,'Occupancy Raw Data'!R$3,FALSE)</f>
        <v>61.401004233533499</v>
      </c>
      <c r="M36" s="47">
        <f>VLOOKUP($A36,'Occupancy Raw Data'!$B$8:$BE$45,'Occupancy Raw Data'!T$3,FALSE)</f>
        <v>-18.129510265655401</v>
      </c>
      <c r="N36" s="48">
        <f>VLOOKUP($A36,'Occupancy Raw Data'!$B$8:$BE$45,'Occupancy Raw Data'!U$3,FALSE)</f>
        <v>-16.582741325640701</v>
      </c>
      <c r="O36" s="48">
        <f>VLOOKUP($A36,'Occupancy Raw Data'!$B$8:$BE$45,'Occupancy Raw Data'!V$3,FALSE)</f>
        <v>-4.2177737759109197</v>
      </c>
      <c r="P36" s="48">
        <f>VLOOKUP($A36,'Occupancy Raw Data'!$B$8:$BE$45,'Occupancy Raw Data'!W$3,FALSE)</f>
        <v>-8.1999251628884</v>
      </c>
      <c r="Q36" s="48">
        <f>VLOOKUP($A36,'Occupancy Raw Data'!$B$8:$BE$45,'Occupancy Raw Data'!X$3,FALSE)</f>
        <v>-0.84529709312954204</v>
      </c>
      <c r="R36" s="49">
        <f>VLOOKUP($A36,'Occupancy Raw Data'!$B$8:$BE$45,'Occupancy Raw Data'!Y$3,FALSE)</f>
        <v>-9.4357842715641809</v>
      </c>
      <c r="S36" s="48">
        <f>VLOOKUP($A36,'Occupancy Raw Data'!$B$8:$BE$45,'Occupancy Raw Data'!AA$3,FALSE)</f>
        <v>-13.8418940641614</v>
      </c>
      <c r="T36" s="48">
        <f>VLOOKUP($A36,'Occupancy Raw Data'!$B$8:$BE$45,'Occupancy Raw Data'!AB$3,FALSE)</f>
        <v>-11.5977729076656</v>
      </c>
      <c r="U36" s="49">
        <f>VLOOKUP($A36,'Occupancy Raw Data'!$B$8:$BE$45,'Occupancy Raw Data'!AC$3,FALSE)</f>
        <v>-12.7071327566864</v>
      </c>
      <c r="V36" s="50">
        <f>VLOOKUP($A36,'Occupancy Raw Data'!$B$8:$BE$45,'Occupancy Raw Data'!AE$3,FALSE)</f>
        <v>-10.5147256844905</v>
      </c>
      <c r="X36" s="51">
        <f>VLOOKUP($A36,'ADR Raw Data'!$B$6:$BE$43,'ADR Raw Data'!G$1,FALSE)</f>
        <v>85.720670099923097</v>
      </c>
      <c r="Y36" s="52">
        <f>VLOOKUP($A36,'ADR Raw Data'!$B$6:$BE$43,'ADR Raw Data'!H$1,FALSE)</f>
        <v>93.544273086124406</v>
      </c>
      <c r="Z36" s="52">
        <f>VLOOKUP($A36,'ADR Raw Data'!$B$6:$BE$43,'ADR Raw Data'!I$1,FALSE)</f>
        <v>93.762886363636298</v>
      </c>
      <c r="AA36" s="52">
        <f>VLOOKUP($A36,'ADR Raw Data'!$B$6:$BE$43,'ADR Raw Data'!J$1,FALSE)</f>
        <v>94.997161016949093</v>
      </c>
      <c r="AB36" s="52">
        <f>VLOOKUP($A36,'ADR Raw Data'!$B$6:$BE$43,'ADR Raw Data'!K$1,FALSE)</f>
        <v>91.923089821028995</v>
      </c>
      <c r="AC36" s="53">
        <f>VLOOKUP($A36,'ADR Raw Data'!$B$6:$BE$43,'ADR Raw Data'!L$1,FALSE)</f>
        <v>92.360934515366395</v>
      </c>
      <c r="AD36" s="52">
        <f>VLOOKUP($A36,'ADR Raw Data'!$B$6:$BE$43,'ADR Raw Data'!N$1,FALSE)</f>
        <v>102.200254851889</v>
      </c>
      <c r="AE36" s="52">
        <f>VLOOKUP($A36,'ADR Raw Data'!$B$6:$BE$43,'ADR Raw Data'!O$1,FALSE)</f>
        <v>102.089272311435</v>
      </c>
      <c r="AF36" s="53">
        <f>VLOOKUP($A36,'ADR Raw Data'!$B$6:$BE$43,'ADR Raw Data'!P$1,FALSE)</f>
        <v>102.143422277597</v>
      </c>
      <c r="AG36" s="54">
        <f>VLOOKUP($A36,'ADR Raw Data'!$B$6:$BE$43,'ADR Raw Data'!R$1,FALSE)</f>
        <v>95.508302701835902</v>
      </c>
      <c r="AI36" s="47">
        <f>VLOOKUP($A36,'ADR Raw Data'!$B$6:$BE$43,'ADR Raw Data'!T$1,FALSE)</f>
        <v>-8.7630239515599395E-2</v>
      </c>
      <c r="AJ36" s="48">
        <f>VLOOKUP($A36,'ADR Raw Data'!$B$6:$BE$43,'ADR Raw Data'!U$1,FALSE)</f>
        <v>5.0838888363223802</v>
      </c>
      <c r="AK36" s="48">
        <f>VLOOKUP($A36,'ADR Raw Data'!$B$6:$BE$43,'ADR Raw Data'!V$1,FALSE)</f>
        <v>5.1046638367287098</v>
      </c>
      <c r="AL36" s="48">
        <f>VLOOKUP($A36,'ADR Raw Data'!$B$6:$BE$43,'ADR Raw Data'!W$1,FALSE)</f>
        <v>6.74182103014902</v>
      </c>
      <c r="AM36" s="48">
        <f>VLOOKUP($A36,'ADR Raw Data'!$B$6:$BE$43,'ADR Raw Data'!X$1,FALSE)</f>
        <v>2.6419471832890502</v>
      </c>
      <c r="AN36" s="49">
        <f>VLOOKUP($A36,'ADR Raw Data'!$B$6:$BE$43,'ADR Raw Data'!Y$1,FALSE)</f>
        <v>4.2336106783776701</v>
      </c>
      <c r="AO36" s="48">
        <f>VLOOKUP($A36,'ADR Raw Data'!$B$6:$BE$43,'ADR Raw Data'!AA$1,FALSE)</f>
        <v>-3.1143871799769398</v>
      </c>
      <c r="AP36" s="48">
        <f>VLOOKUP($A36,'ADR Raw Data'!$B$6:$BE$43,'ADR Raw Data'!AB$1,FALSE)</f>
        <v>-5.0715992135118801</v>
      </c>
      <c r="AQ36" s="49">
        <f>VLOOKUP($A36,'ADR Raw Data'!$B$6:$BE$43,'ADR Raw Data'!AC$1,FALSE)</f>
        <v>-4.1141912158034897</v>
      </c>
      <c r="AR36" s="50">
        <f>VLOOKUP($A36,'ADR Raw Data'!$B$6:$BE$43,'ADR Raw Data'!AE$1,FALSE)</f>
        <v>1.0469809135710699</v>
      </c>
      <c r="AS36" s="40"/>
      <c r="AT36" s="51">
        <f>VLOOKUP($A36,'RevPAR Raw Data'!$B$6:$BE$43,'RevPAR Raw Data'!G$1,FALSE)</f>
        <v>38.429562991040598</v>
      </c>
      <c r="AU36" s="52">
        <f>VLOOKUP($A36,'RevPAR Raw Data'!$B$6:$BE$43,'RevPAR Raw Data'!H$1,FALSE)</f>
        <v>53.895942315644298</v>
      </c>
      <c r="AV36" s="52">
        <f>VLOOKUP($A36,'RevPAR Raw Data'!$B$6:$BE$43,'RevPAR Raw Data'!I$1,FALSE)</f>
        <v>60.419227257064001</v>
      </c>
      <c r="AW36" s="52">
        <f>VLOOKUP($A36,'RevPAR Raw Data'!$B$6:$BE$43,'RevPAR Raw Data'!J$1,FALSE)</f>
        <v>59.872435389386602</v>
      </c>
      <c r="AX36" s="52">
        <f>VLOOKUP($A36,'RevPAR Raw Data'!$B$6:$BE$43,'RevPAR Raw Data'!K$1,FALSE)</f>
        <v>56.636280013783498</v>
      </c>
      <c r="AY36" s="53">
        <f>VLOOKUP($A36,'RevPAR Raw Data'!$B$6:$BE$43,'RevPAR Raw Data'!L$1,FALSE)</f>
        <v>53.850689593383798</v>
      </c>
      <c r="AZ36" s="52">
        <f>VLOOKUP($A36,'RevPAR Raw Data'!$B$6:$BE$43,'RevPAR Raw Data'!N$1,FALSE)</f>
        <v>68.955237422467206</v>
      </c>
      <c r="BA36" s="52">
        <f>VLOOKUP($A36,'RevPAR Raw Data'!$B$6:$BE$43,'RevPAR Raw Data'!O$1,FALSE)</f>
        <v>72.292713507925498</v>
      </c>
      <c r="BB36" s="53">
        <f>VLOOKUP($A36,'RevPAR Raw Data'!$B$6:$BE$43,'RevPAR Raw Data'!P$1,FALSE)</f>
        <v>70.623975465196395</v>
      </c>
      <c r="BC36" s="54">
        <f>VLOOKUP($A36,'RevPAR Raw Data'!$B$6:$BE$43,'RevPAR Raw Data'!R$1,FALSE)</f>
        <v>58.643056985330297</v>
      </c>
      <c r="BE36" s="47">
        <f>VLOOKUP($A36,'RevPAR Raw Data'!$B$6:$BE$43,'RevPAR Raw Data'!T$1,FALSE)</f>
        <v>-18.2012535719022</v>
      </c>
      <c r="BF36" s="48">
        <f>VLOOKUP($A36,'RevPAR Raw Data'!$B$6:$BE$43,'RevPAR Raw Data'!U$1,FALSE)</f>
        <v>-12.341900624328799</v>
      </c>
      <c r="BG36" s="48">
        <f>VLOOKUP($A36,'RevPAR Raw Data'!$B$6:$BE$43,'RevPAR Raw Data'!V$1,FALSE)</f>
        <v>0.67158688816384704</v>
      </c>
      <c r="BH36" s="48">
        <f>VLOOKUP($A36,'RevPAR Raw Data'!$B$6:$BE$43,'RevPAR Raw Data'!W$1,FALSE)</f>
        <v>-2.0109284118274702</v>
      </c>
      <c r="BI36" s="48">
        <f>VLOOKUP($A36,'RevPAR Raw Data'!$B$6:$BE$43,'RevPAR Raw Data'!X$1,FALSE)</f>
        <v>1.7743177874171401</v>
      </c>
      <c r="BJ36" s="49">
        <f>VLOOKUP($A36,'RevPAR Raw Data'!$B$6:$BE$43,'RevPAR Raw Data'!Y$1,FALSE)</f>
        <v>-5.6016479636961298</v>
      </c>
      <c r="BK36" s="48">
        <f>VLOOKUP($A36,'RevPAR Raw Data'!$B$6:$BE$43,'RevPAR Raw Data'!AA$1,FALSE)</f>
        <v>-16.525191069938099</v>
      </c>
      <c r="BL36" s="48">
        <f>VLOOKUP($A36,'RevPAR Raw Data'!$B$6:$BE$43,'RevPAR Raw Data'!AB$1,FALSE)</f>
        <v>-16.081179561607399</v>
      </c>
      <c r="BM36" s="49">
        <f>VLOOKUP($A36,'RevPAR Raw Data'!$B$6:$BE$43,'RevPAR Raw Data'!AC$1,FALSE)</f>
        <v>-16.298528232833899</v>
      </c>
      <c r="BN36" s="50">
        <f>VLOOKUP($A36,'RevPAR Raw Data'!$B$6:$BE$43,'RevPAR Raw Data'!AE$1,FALSE)</f>
        <v>-9.5778319419504907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47.746857863006198</v>
      </c>
      <c r="C39" s="48">
        <f>VLOOKUP($A39,'Occupancy Raw Data'!$B$8:$BE$45,'Occupancy Raw Data'!H$3,FALSE)</f>
        <v>63.643175857488302</v>
      </c>
      <c r="D39" s="48">
        <f>VLOOKUP($A39,'Occupancy Raw Data'!$B$8:$BE$45,'Occupancy Raw Data'!I$3,FALSE)</f>
        <v>71.518103477638803</v>
      </c>
      <c r="E39" s="48">
        <f>VLOOKUP($A39,'Occupancy Raw Data'!$B$8:$BE$45,'Occupancy Raw Data'!J$3,FALSE)</f>
        <v>72.366225007663701</v>
      </c>
      <c r="F39" s="48">
        <f>VLOOKUP($A39,'Occupancy Raw Data'!$B$8:$BE$45,'Occupancy Raw Data'!K$3,FALSE)</f>
        <v>69.218978848053396</v>
      </c>
      <c r="G39" s="49">
        <f>VLOOKUP($A39,'Occupancy Raw Data'!$B$8:$BE$45,'Occupancy Raw Data'!L$3,FALSE)</f>
        <v>64.898668210770097</v>
      </c>
      <c r="H39" s="48">
        <f>VLOOKUP($A39,'Occupancy Raw Data'!$B$8:$BE$45,'Occupancy Raw Data'!N$3,FALSE)</f>
        <v>71.913212302871301</v>
      </c>
      <c r="I39" s="48">
        <f>VLOOKUP($A39,'Occupancy Raw Data'!$B$8:$BE$45,'Occupancy Raw Data'!O$3,FALSE)</f>
        <v>69.685615995095205</v>
      </c>
      <c r="J39" s="49">
        <f>VLOOKUP($A39,'Occupancy Raw Data'!$B$8:$BE$45,'Occupancy Raw Data'!P$3,FALSE)</f>
        <v>70.799414148983203</v>
      </c>
      <c r="K39" s="50">
        <f>VLOOKUP($A39,'Occupancy Raw Data'!$B$8:$BE$45,'Occupancy Raw Data'!R$3,FALSE)</f>
        <v>66.584595621688095</v>
      </c>
      <c r="M39" s="47">
        <f>VLOOKUP($A39,'Occupancy Raw Data'!$B$8:$BE$45,'Occupancy Raw Data'!T$3,FALSE)</f>
        <v>-5.8114158636187803</v>
      </c>
      <c r="N39" s="48">
        <f>VLOOKUP($A39,'Occupancy Raw Data'!$B$8:$BE$45,'Occupancy Raw Data'!U$3,FALSE)</f>
        <v>-0.95386751094173405</v>
      </c>
      <c r="O39" s="48">
        <f>VLOOKUP($A39,'Occupancy Raw Data'!$B$8:$BE$45,'Occupancy Raw Data'!V$3,FALSE)</f>
        <v>3.3871950117090801</v>
      </c>
      <c r="P39" s="48">
        <f>VLOOKUP($A39,'Occupancy Raw Data'!$B$8:$BE$45,'Occupancy Raw Data'!W$3,FALSE)</f>
        <v>3.7435766047517798</v>
      </c>
      <c r="Q39" s="48">
        <f>VLOOKUP($A39,'Occupancy Raw Data'!$B$8:$BE$45,'Occupancy Raw Data'!X$3,FALSE)</f>
        <v>1.77989944537537</v>
      </c>
      <c r="R39" s="49">
        <f>VLOOKUP($A39,'Occupancy Raw Data'!$B$8:$BE$45,'Occupancy Raw Data'!Y$3,FALSE)</f>
        <v>0.809604493304664</v>
      </c>
      <c r="S39" s="48">
        <f>VLOOKUP($A39,'Occupancy Raw Data'!$B$8:$BE$45,'Occupancy Raw Data'!AA$3,FALSE)</f>
        <v>-4.1684881788360499</v>
      </c>
      <c r="T39" s="48">
        <f>VLOOKUP($A39,'Occupancy Raw Data'!$B$8:$BE$45,'Occupancy Raw Data'!AB$3,FALSE)</f>
        <v>-11.388791218789301</v>
      </c>
      <c r="U39" s="49">
        <f>VLOOKUP($A39,'Occupancy Raw Data'!$B$8:$BE$45,'Occupancy Raw Data'!AC$3,FALSE)</f>
        <v>-7.8632229258953599</v>
      </c>
      <c r="V39" s="50">
        <f>VLOOKUP($A39,'Occupancy Raw Data'!$B$8:$BE$45,'Occupancy Raw Data'!AE$3,FALSE)</f>
        <v>-1.99306789964306</v>
      </c>
      <c r="X39" s="51">
        <f>VLOOKUP($A39,'ADR Raw Data'!$B$6:$BE$43,'ADR Raw Data'!G$1,FALSE)</f>
        <v>106.41664930803201</v>
      </c>
      <c r="Y39" s="52">
        <f>VLOOKUP($A39,'ADR Raw Data'!$B$6:$BE$43,'ADR Raw Data'!H$1,FALSE)</f>
        <v>114.357338506823</v>
      </c>
      <c r="Z39" s="52">
        <f>VLOOKUP($A39,'ADR Raw Data'!$B$6:$BE$43,'ADR Raw Data'!I$1,FALSE)</f>
        <v>119.798276420441</v>
      </c>
      <c r="AA39" s="52">
        <f>VLOOKUP($A39,'ADR Raw Data'!$B$6:$BE$43,'ADR Raw Data'!J$1,FALSE)</f>
        <v>119.679629106655</v>
      </c>
      <c r="AB39" s="52">
        <f>VLOOKUP($A39,'ADR Raw Data'!$B$6:$BE$43,'ADR Raw Data'!K$1,FALSE)</f>
        <v>125.350098907587</v>
      </c>
      <c r="AC39" s="53">
        <f>VLOOKUP($A39,'ADR Raw Data'!$B$6:$BE$43,'ADR Raw Data'!L$1,FALSE)</f>
        <v>117.91995192509501</v>
      </c>
      <c r="AD39" s="52">
        <f>VLOOKUP($A39,'ADR Raw Data'!$B$6:$BE$43,'ADR Raw Data'!N$1,FALSE)</f>
        <v>153.27170368966901</v>
      </c>
      <c r="AE39" s="52">
        <f>VLOOKUP($A39,'ADR Raw Data'!$B$6:$BE$43,'ADR Raw Data'!O$1,FALSE)</f>
        <v>144.69309888068801</v>
      </c>
      <c r="AF39" s="53">
        <f>VLOOKUP($A39,'ADR Raw Data'!$B$6:$BE$43,'ADR Raw Data'!P$1,FALSE)</f>
        <v>149.049879486192</v>
      </c>
      <c r="AG39" s="54">
        <f>VLOOKUP($A39,'ADR Raw Data'!$B$6:$BE$43,'ADR Raw Data'!R$1,FALSE)</f>
        <v>127.377225738088</v>
      </c>
      <c r="AI39" s="47">
        <f>VLOOKUP($A39,'ADR Raw Data'!$B$6:$BE$43,'ADR Raw Data'!T$1,FALSE)</f>
        <v>3.7258412175954598</v>
      </c>
      <c r="AJ39" s="48">
        <f>VLOOKUP($A39,'ADR Raw Data'!$B$6:$BE$43,'ADR Raw Data'!U$1,FALSE)</f>
        <v>5.7381399901855099</v>
      </c>
      <c r="AK39" s="48">
        <f>VLOOKUP($A39,'ADR Raw Data'!$B$6:$BE$43,'ADR Raw Data'!V$1,FALSE)</f>
        <v>7.7201666476584103</v>
      </c>
      <c r="AL39" s="48">
        <f>VLOOKUP($A39,'ADR Raw Data'!$B$6:$BE$43,'ADR Raw Data'!W$1,FALSE)</f>
        <v>7.0481016079953402</v>
      </c>
      <c r="AM39" s="48">
        <f>VLOOKUP($A39,'ADR Raw Data'!$B$6:$BE$43,'ADR Raw Data'!X$1,FALSE)</f>
        <v>8.7116354386769501</v>
      </c>
      <c r="AN39" s="49">
        <f>VLOOKUP($A39,'ADR Raw Data'!$B$6:$BE$43,'ADR Raw Data'!Y$1,FALSE)</f>
        <v>6.9703101958660101</v>
      </c>
      <c r="AO39" s="48">
        <f>VLOOKUP($A39,'ADR Raw Data'!$B$6:$BE$43,'ADR Raw Data'!AA$1,FALSE)</f>
        <v>8.6662965630796407</v>
      </c>
      <c r="AP39" s="48">
        <f>VLOOKUP($A39,'ADR Raw Data'!$B$6:$BE$43,'ADR Raw Data'!AB$1,FALSE)</f>
        <v>0.32848557878260498</v>
      </c>
      <c r="AQ39" s="49">
        <f>VLOOKUP($A39,'ADR Raw Data'!$B$6:$BE$43,'ADR Raw Data'!AC$1,FALSE)</f>
        <v>4.4711436372936904</v>
      </c>
      <c r="AR39" s="50">
        <f>VLOOKUP($A39,'ADR Raw Data'!$B$6:$BE$43,'ADR Raw Data'!AE$1,FALSE)</f>
        <v>5.5166919910545404</v>
      </c>
      <c r="AS39" s="40"/>
      <c r="AT39" s="51">
        <f>VLOOKUP($A39,'RevPAR Raw Data'!$B$6:$BE$43,'RevPAR Raw Data'!G$1,FALSE)</f>
        <v>50.810606287680002</v>
      </c>
      <c r="AU39" s="52">
        <f>VLOOKUP($A39,'RevPAR Raw Data'!$B$6:$BE$43,'RevPAR Raw Data'!H$1,FALSE)</f>
        <v>72.780642051840999</v>
      </c>
      <c r="AV39" s="52">
        <f>VLOOKUP($A39,'RevPAR Raw Data'!$B$6:$BE$43,'RevPAR Raw Data'!I$1,FALSE)</f>
        <v>85.677455294798804</v>
      </c>
      <c r="AW39" s="52">
        <f>VLOOKUP($A39,'RevPAR Raw Data'!$B$6:$BE$43,'RevPAR Raw Data'!J$1,FALSE)</f>
        <v>86.607629687659596</v>
      </c>
      <c r="AX39" s="52">
        <f>VLOOKUP($A39,'RevPAR Raw Data'!$B$6:$BE$43,'RevPAR Raw Data'!K$1,FALSE)</f>
        <v>86.766058448857194</v>
      </c>
      <c r="AY39" s="53">
        <f>VLOOKUP($A39,'RevPAR Raw Data'!$B$6:$BE$43,'RevPAR Raw Data'!L$1,FALSE)</f>
        <v>76.528478354167305</v>
      </c>
      <c r="AZ39" s="52">
        <f>VLOOKUP($A39,'RevPAR Raw Data'!$B$6:$BE$43,'RevPAR Raw Data'!N$1,FALSE)</f>
        <v>110.22260567458</v>
      </c>
      <c r="BA39" s="52">
        <f>VLOOKUP($A39,'RevPAR Raw Data'!$B$6:$BE$43,'RevPAR Raw Data'!O$1,FALSE)</f>
        <v>100.830277257399</v>
      </c>
      <c r="BB39" s="53">
        <f>VLOOKUP($A39,'RevPAR Raw Data'!$B$6:$BE$43,'RevPAR Raw Data'!P$1,FALSE)</f>
        <v>105.526441465989</v>
      </c>
      <c r="BC39" s="54">
        <f>VLOOKUP($A39,'RevPAR Raw Data'!$B$6:$BE$43,'RevPAR Raw Data'!R$1,FALSE)</f>
        <v>84.813610671830901</v>
      </c>
      <c r="BE39" s="47">
        <f>VLOOKUP($A39,'RevPAR Raw Data'!$B$6:$BE$43,'RevPAR Raw Data'!T$1,FALSE)</f>
        <v>-2.30209877359591</v>
      </c>
      <c r="BF39" s="48">
        <f>VLOOKUP($A39,'RevPAR Raw Data'!$B$6:$BE$43,'RevPAR Raw Data'!U$1,FALSE)</f>
        <v>4.7295382261450403</v>
      </c>
      <c r="BG39" s="48">
        <f>VLOOKUP($A39,'RevPAR Raw Data'!$B$6:$BE$43,'RevPAR Raw Data'!V$1,FALSE)</f>
        <v>11.3688587589526</v>
      </c>
      <c r="BH39" s="48">
        <f>VLOOKUP($A39,'RevPAR Raw Data'!$B$6:$BE$43,'RevPAR Raw Data'!W$1,FALSE)</f>
        <v>11.055529295623099</v>
      </c>
      <c r="BI39" s="48">
        <f>VLOOKUP($A39,'RevPAR Raw Data'!$B$6:$BE$43,'RevPAR Raw Data'!X$1,FALSE)</f>
        <v>10.6465932349084</v>
      </c>
      <c r="BJ39" s="49">
        <f>VLOOKUP($A39,'RevPAR Raw Data'!$B$6:$BE$43,'RevPAR Raw Data'!Y$1,FALSE)</f>
        <v>7.8363466337136796</v>
      </c>
      <c r="BK39" s="48">
        <f>VLOOKUP($A39,'RevPAR Raw Data'!$B$6:$BE$43,'RevPAR Raw Data'!AA$1,FALSE)</f>
        <v>4.1365548364687399</v>
      </c>
      <c r="BL39" s="48">
        <f>VLOOKUP($A39,'RevPAR Raw Data'!$B$6:$BE$43,'RevPAR Raw Data'!AB$1,FALSE)</f>
        <v>-11.0977161767581</v>
      </c>
      <c r="BM39" s="49">
        <f>VLOOKUP($A39,'RevPAR Raw Data'!$B$6:$BE$43,'RevPAR Raw Data'!AC$1,FALSE)</f>
        <v>-3.7436552801390501</v>
      </c>
      <c r="BN39" s="50">
        <f>VLOOKUP($A39,'RevPAR Raw Data'!$B$6:$BE$43,'RevPAR Raw Data'!AE$1,FALSE)</f>
        <v>3.4136726742155901</v>
      </c>
    </row>
    <row r="40" spans="1:66" x14ac:dyDescent="0.45">
      <c r="A40" s="63" t="s">
        <v>78</v>
      </c>
      <c r="B40" s="47">
        <f>VLOOKUP($A40,'Occupancy Raw Data'!$B$8:$BE$45,'Occupancy Raw Data'!G$3,FALSE)</f>
        <v>46.982358402971201</v>
      </c>
      <c r="C40" s="48">
        <f>VLOOKUP($A40,'Occupancy Raw Data'!$B$8:$BE$45,'Occupancy Raw Data'!H$3,FALSE)</f>
        <v>63.788300835654503</v>
      </c>
      <c r="D40" s="48">
        <f>VLOOKUP($A40,'Occupancy Raw Data'!$B$8:$BE$45,'Occupancy Raw Data'!I$3,FALSE)</f>
        <v>70.009285051067707</v>
      </c>
      <c r="E40" s="48">
        <f>VLOOKUP($A40,'Occupancy Raw Data'!$B$8:$BE$45,'Occupancy Raw Data'!J$3,FALSE)</f>
        <v>69.637883008356496</v>
      </c>
      <c r="F40" s="48">
        <f>VLOOKUP($A40,'Occupancy Raw Data'!$B$8:$BE$45,'Occupancy Raw Data'!K$3,FALSE)</f>
        <v>62.488393686165203</v>
      </c>
      <c r="G40" s="49">
        <f>VLOOKUP($A40,'Occupancy Raw Data'!$B$8:$BE$45,'Occupancy Raw Data'!L$3,FALSE)</f>
        <v>62.581244196843002</v>
      </c>
      <c r="H40" s="48">
        <f>VLOOKUP($A40,'Occupancy Raw Data'!$B$8:$BE$45,'Occupancy Raw Data'!N$3,FALSE)</f>
        <v>63.788300835654503</v>
      </c>
      <c r="I40" s="48">
        <f>VLOOKUP($A40,'Occupancy Raw Data'!$B$8:$BE$45,'Occupancy Raw Data'!O$3,FALSE)</f>
        <v>69.452181987000898</v>
      </c>
      <c r="J40" s="49">
        <f>VLOOKUP($A40,'Occupancy Raw Data'!$B$8:$BE$45,'Occupancy Raw Data'!P$3,FALSE)</f>
        <v>66.620241411327697</v>
      </c>
      <c r="K40" s="50">
        <f>VLOOKUP($A40,'Occupancy Raw Data'!$B$8:$BE$45,'Occupancy Raw Data'!R$3,FALSE)</f>
        <v>63.735243400981503</v>
      </c>
      <c r="M40" s="47">
        <f>VLOOKUP($A40,'Occupancy Raw Data'!$B$8:$BE$45,'Occupancy Raw Data'!T$3,FALSE)</f>
        <v>-8</v>
      </c>
      <c r="N40" s="48">
        <f>VLOOKUP($A40,'Occupancy Raw Data'!$B$8:$BE$45,'Occupancy Raw Data'!U$3,FALSE)</f>
        <v>-0.86580086580086502</v>
      </c>
      <c r="O40" s="48">
        <f>VLOOKUP($A40,'Occupancy Raw Data'!$B$8:$BE$45,'Occupancy Raw Data'!V$3,FALSE)</f>
        <v>-2.3316062176165802</v>
      </c>
      <c r="P40" s="48">
        <f>VLOOKUP($A40,'Occupancy Raw Data'!$B$8:$BE$45,'Occupancy Raw Data'!W$3,FALSE)</f>
        <v>-3.2258064516128999</v>
      </c>
      <c r="Q40" s="48">
        <f>VLOOKUP($A40,'Occupancy Raw Data'!$B$8:$BE$45,'Occupancy Raw Data'!X$3,FALSE)</f>
        <v>-8.0601092896174809</v>
      </c>
      <c r="R40" s="49">
        <f>VLOOKUP($A40,'Occupancy Raw Data'!$B$8:$BE$45,'Occupancy Raw Data'!Y$3,FALSE)</f>
        <v>-4.3157296990346303</v>
      </c>
      <c r="S40" s="48">
        <f>VLOOKUP($A40,'Occupancy Raw Data'!$B$8:$BE$45,'Occupancy Raw Data'!AA$3,FALSE)</f>
        <v>-22.108843537414899</v>
      </c>
      <c r="T40" s="48">
        <f>VLOOKUP($A40,'Occupancy Raw Data'!$B$8:$BE$45,'Occupancy Raw Data'!AB$3,FALSE)</f>
        <v>-16.8888888888888</v>
      </c>
      <c r="U40" s="49">
        <f>VLOOKUP($A40,'Occupancy Raw Data'!$B$8:$BE$45,'Occupancy Raw Data'!AC$3,FALSE)</f>
        <v>-19.4725028058361</v>
      </c>
      <c r="V40" s="50">
        <f>VLOOKUP($A40,'Occupancy Raw Data'!$B$8:$BE$45,'Occupancy Raw Data'!AE$3,FALSE)</f>
        <v>-9.4079939668174895</v>
      </c>
      <c r="X40" s="51">
        <f>VLOOKUP($A40,'ADR Raw Data'!$B$6:$BE$43,'ADR Raw Data'!G$1,FALSE)</f>
        <v>103.225750988142</v>
      </c>
      <c r="Y40" s="52">
        <f>VLOOKUP($A40,'ADR Raw Data'!$B$6:$BE$43,'ADR Raw Data'!H$1,FALSE)</f>
        <v>106.35027656477401</v>
      </c>
      <c r="Z40" s="52">
        <f>VLOOKUP($A40,'ADR Raw Data'!$B$6:$BE$43,'ADR Raw Data'!I$1,FALSE)</f>
        <v>107.39973474801</v>
      </c>
      <c r="AA40" s="52">
        <f>VLOOKUP($A40,'ADR Raw Data'!$B$6:$BE$43,'ADR Raw Data'!J$1,FALSE)</f>
        <v>104.505226666666</v>
      </c>
      <c r="AB40" s="52">
        <f>VLOOKUP($A40,'ADR Raw Data'!$B$6:$BE$43,'ADR Raw Data'!K$1,FALSE)</f>
        <v>110.54760772659699</v>
      </c>
      <c r="AC40" s="53">
        <f>VLOOKUP($A40,'ADR Raw Data'!$B$6:$BE$43,'ADR Raw Data'!L$1,FALSE)</f>
        <v>106.543540059347</v>
      </c>
      <c r="AD40" s="52">
        <f>VLOOKUP($A40,'ADR Raw Data'!$B$6:$BE$43,'ADR Raw Data'!N$1,FALSE)</f>
        <v>132.76631732168801</v>
      </c>
      <c r="AE40" s="52">
        <f>VLOOKUP($A40,'ADR Raw Data'!$B$6:$BE$43,'ADR Raw Data'!O$1,FALSE)</f>
        <v>138.997286096256</v>
      </c>
      <c r="AF40" s="53">
        <f>VLOOKUP($A40,'ADR Raw Data'!$B$6:$BE$43,'ADR Raw Data'!P$1,FALSE)</f>
        <v>136.01423693379701</v>
      </c>
      <c r="AG40" s="54">
        <f>VLOOKUP($A40,'ADR Raw Data'!$B$6:$BE$43,'ADR Raw Data'!R$1,FALSE)</f>
        <v>115.344882414151</v>
      </c>
      <c r="AI40" s="47">
        <f>VLOOKUP($A40,'ADR Raw Data'!$B$6:$BE$43,'ADR Raw Data'!T$1,FALSE)</f>
        <v>-12.669966449578</v>
      </c>
      <c r="AJ40" s="48">
        <f>VLOOKUP($A40,'ADR Raw Data'!$B$6:$BE$43,'ADR Raw Data'!U$1,FALSE)</f>
        <v>-6.2959920142756003</v>
      </c>
      <c r="AK40" s="48">
        <f>VLOOKUP($A40,'ADR Raw Data'!$B$6:$BE$43,'ADR Raw Data'!V$1,FALSE)</f>
        <v>-6.3387667136021602</v>
      </c>
      <c r="AL40" s="48">
        <f>VLOOKUP($A40,'ADR Raw Data'!$B$6:$BE$43,'ADR Raw Data'!W$1,FALSE)</f>
        <v>-6.2451735343646497</v>
      </c>
      <c r="AM40" s="48">
        <f>VLOOKUP($A40,'ADR Raw Data'!$B$6:$BE$43,'ADR Raw Data'!X$1,FALSE)</f>
        <v>-3.59657848180828</v>
      </c>
      <c r="AN40" s="49">
        <f>VLOOKUP($A40,'ADR Raw Data'!$B$6:$BE$43,'ADR Raw Data'!Y$1,FALSE)</f>
        <v>-6.7743409064308402</v>
      </c>
      <c r="AO40" s="48">
        <f>VLOOKUP($A40,'ADR Raw Data'!$B$6:$BE$43,'ADR Raw Data'!AA$1,FALSE)</f>
        <v>-6.2179691200320102</v>
      </c>
      <c r="AP40" s="48">
        <f>VLOOKUP($A40,'ADR Raw Data'!$B$6:$BE$43,'ADR Raw Data'!AB$1,FALSE)</f>
        <v>-4.6350573202285998</v>
      </c>
      <c r="AQ40" s="49">
        <f>VLOOKUP($A40,'ADR Raw Data'!$B$6:$BE$43,'ADR Raw Data'!AC$1,FALSE)</f>
        <v>-5.3367262391343804</v>
      </c>
      <c r="AR40" s="50">
        <f>VLOOKUP($A40,'ADR Raw Data'!$B$6:$BE$43,'ADR Raw Data'!AE$1,FALSE)</f>
        <v>-7.1013550784370603</v>
      </c>
      <c r="AS40" s="40"/>
      <c r="AT40" s="51">
        <f>VLOOKUP($A40,'RevPAR Raw Data'!$B$6:$BE$43,'RevPAR Raw Data'!G$1,FALSE)</f>
        <v>48.497892293407602</v>
      </c>
      <c r="AU40" s="52">
        <f>VLOOKUP($A40,'RevPAR Raw Data'!$B$6:$BE$43,'RevPAR Raw Data'!H$1,FALSE)</f>
        <v>67.839034354688906</v>
      </c>
      <c r="AV40" s="52">
        <f>VLOOKUP($A40,'RevPAR Raw Data'!$B$6:$BE$43,'RevPAR Raw Data'!I$1,FALSE)</f>
        <v>75.189786443825398</v>
      </c>
      <c r="AW40" s="52">
        <f>VLOOKUP($A40,'RevPAR Raw Data'!$B$6:$BE$43,'RevPAR Raw Data'!J$1,FALSE)</f>
        <v>72.775227483751095</v>
      </c>
      <c r="AX40" s="52">
        <f>VLOOKUP($A40,'RevPAR Raw Data'!$B$6:$BE$43,'RevPAR Raw Data'!K$1,FALSE)</f>
        <v>69.079424326833703</v>
      </c>
      <c r="AY40" s="53">
        <f>VLOOKUP($A40,'RevPAR Raw Data'!$B$6:$BE$43,'RevPAR Raw Data'!L$1,FALSE)</f>
        <v>66.676272980501295</v>
      </c>
      <c r="AZ40" s="52">
        <f>VLOOKUP($A40,'RevPAR Raw Data'!$B$6:$BE$43,'RevPAR Raw Data'!N$1,FALSE)</f>
        <v>84.689377901578396</v>
      </c>
      <c r="BA40" s="52">
        <f>VLOOKUP($A40,'RevPAR Raw Data'!$B$6:$BE$43,'RevPAR Raw Data'!O$1,FALSE)</f>
        <v>96.536648096564505</v>
      </c>
      <c r="BB40" s="53">
        <f>VLOOKUP($A40,'RevPAR Raw Data'!$B$6:$BE$43,'RevPAR Raw Data'!P$1,FALSE)</f>
        <v>90.613012999071401</v>
      </c>
      <c r="BC40" s="54">
        <f>VLOOKUP($A40,'RevPAR Raw Data'!$B$6:$BE$43,'RevPAR Raw Data'!R$1,FALSE)</f>
        <v>73.515341557235701</v>
      </c>
      <c r="BE40" s="47">
        <f>VLOOKUP($A40,'RevPAR Raw Data'!$B$6:$BE$43,'RevPAR Raw Data'!T$1,FALSE)</f>
        <v>-19.656369133611701</v>
      </c>
      <c r="BF40" s="48">
        <f>VLOOKUP($A40,'RevPAR Raw Data'!$B$6:$BE$43,'RevPAR Raw Data'!U$1,FALSE)</f>
        <v>-7.1072821267061199</v>
      </c>
      <c r="BG40" s="48">
        <f>VLOOKUP($A40,'RevPAR Raw Data'!$B$6:$BE$43,'RevPAR Raw Data'!V$1,FALSE)</f>
        <v>-8.5225778524041793</v>
      </c>
      <c r="BH40" s="48">
        <f>VLOOKUP($A40,'RevPAR Raw Data'!$B$6:$BE$43,'RevPAR Raw Data'!W$1,FALSE)</f>
        <v>-9.2695227751915894</v>
      </c>
      <c r="BI40" s="48">
        <f>VLOOKUP($A40,'RevPAR Raw Data'!$B$6:$BE$43,'RevPAR Raw Data'!X$1,FALSE)</f>
        <v>-11.3667996151051</v>
      </c>
      <c r="BJ40" s="49">
        <f>VLOOKUP($A40,'RevPAR Raw Data'!$B$6:$BE$43,'RevPAR Raw Data'!Y$1,FALSE)</f>
        <v>-10.797708363052701</v>
      </c>
      <c r="BK40" s="48">
        <f>VLOOKUP($A40,'RevPAR Raw Data'!$B$6:$BE$43,'RevPAR Raw Data'!AA$1,FALSE)</f>
        <v>-26.952091593494298</v>
      </c>
      <c r="BL40" s="48">
        <f>VLOOKUP($A40,'RevPAR Raw Data'!$B$6:$BE$43,'RevPAR Raw Data'!AB$1,FALSE)</f>
        <v>-20.741136528367701</v>
      </c>
      <c r="BM40" s="49">
        <f>VLOOKUP($A40,'RevPAR Raw Data'!$B$6:$BE$43,'RevPAR Raw Data'!AC$1,FALSE)</f>
        <v>-23.770034878315201</v>
      </c>
      <c r="BN40" s="50">
        <f>VLOOKUP($A40,'RevPAR Raw Data'!$B$6:$BE$43,'RevPAR Raw Data'!AE$1,FALSE)</f>
        <v>-15.8412539879129</v>
      </c>
    </row>
    <row r="41" spans="1:66" x14ac:dyDescent="0.45">
      <c r="A41" s="63" t="s">
        <v>79</v>
      </c>
      <c r="B41" s="47">
        <f>VLOOKUP($A41,'Occupancy Raw Data'!$B$8:$BE$45,'Occupancy Raw Data'!G$3,FALSE)</f>
        <v>51.143451143451102</v>
      </c>
      <c r="C41" s="48">
        <f>VLOOKUP($A41,'Occupancy Raw Data'!$B$8:$BE$45,'Occupancy Raw Data'!H$3,FALSE)</f>
        <v>61.954261954261902</v>
      </c>
      <c r="D41" s="48">
        <f>VLOOKUP($A41,'Occupancy Raw Data'!$B$8:$BE$45,'Occupancy Raw Data'!I$3,FALSE)</f>
        <v>62.231462231462203</v>
      </c>
      <c r="E41" s="48">
        <f>VLOOKUP($A41,'Occupancy Raw Data'!$B$8:$BE$45,'Occupancy Raw Data'!J$3,FALSE)</f>
        <v>62.9937629937629</v>
      </c>
      <c r="F41" s="48">
        <f>VLOOKUP($A41,'Occupancy Raw Data'!$B$8:$BE$45,'Occupancy Raw Data'!K$3,FALSE)</f>
        <v>61.261261261261197</v>
      </c>
      <c r="G41" s="49">
        <f>VLOOKUP($A41,'Occupancy Raw Data'!$B$8:$BE$45,'Occupancy Raw Data'!L$3,FALSE)</f>
        <v>59.916839916839898</v>
      </c>
      <c r="H41" s="48">
        <f>VLOOKUP($A41,'Occupancy Raw Data'!$B$8:$BE$45,'Occupancy Raw Data'!N$3,FALSE)</f>
        <v>64.587664587664506</v>
      </c>
      <c r="I41" s="48">
        <f>VLOOKUP($A41,'Occupancy Raw Data'!$B$8:$BE$45,'Occupancy Raw Data'!O$3,FALSE)</f>
        <v>61.815661815661798</v>
      </c>
      <c r="J41" s="49">
        <f>VLOOKUP($A41,'Occupancy Raw Data'!$B$8:$BE$45,'Occupancy Raw Data'!P$3,FALSE)</f>
        <v>63.201663201663202</v>
      </c>
      <c r="K41" s="50">
        <f>VLOOKUP($A41,'Occupancy Raw Data'!$B$8:$BE$45,'Occupancy Raw Data'!R$3,FALSE)</f>
        <v>60.8553608553608</v>
      </c>
      <c r="M41" s="47">
        <f>VLOOKUP($A41,'Occupancy Raw Data'!$B$8:$BE$45,'Occupancy Raw Data'!T$3,FALSE)</f>
        <v>4.5325779036827099</v>
      </c>
      <c r="N41" s="48">
        <f>VLOOKUP($A41,'Occupancy Raw Data'!$B$8:$BE$45,'Occupancy Raw Data'!U$3,FALSE)</f>
        <v>2.4054982817869401</v>
      </c>
      <c r="O41" s="48">
        <f>VLOOKUP($A41,'Occupancy Raw Data'!$B$8:$BE$45,'Occupancy Raw Data'!V$3,FALSE)</f>
        <v>-0.44345898004434497</v>
      </c>
      <c r="P41" s="48">
        <f>VLOOKUP($A41,'Occupancy Raw Data'!$B$8:$BE$45,'Occupancy Raw Data'!W$3,FALSE)</f>
        <v>-3.2978723404255299</v>
      </c>
      <c r="Q41" s="48">
        <f>VLOOKUP($A41,'Occupancy Raw Data'!$B$8:$BE$45,'Occupancy Raw Data'!X$3,FALSE)</f>
        <v>-11.864406779661</v>
      </c>
      <c r="R41" s="49">
        <f>VLOOKUP($A41,'Occupancy Raw Data'!$B$8:$BE$45,'Occupancy Raw Data'!Y$3,FALSE)</f>
        <v>-2.2830018083182599</v>
      </c>
      <c r="S41" s="48">
        <f>VLOOKUP($A41,'Occupancy Raw Data'!$B$8:$BE$45,'Occupancy Raw Data'!AA$3,FALSE)</f>
        <v>-12.0754716981132</v>
      </c>
      <c r="T41" s="48">
        <f>VLOOKUP($A41,'Occupancy Raw Data'!$B$8:$BE$45,'Occupancy Raw Data'!AB$3,FALSE)</f>
        <v>-20.992028343666899</v>
      </c>
      <c r="U41" s="49">
        <f>VLOOKUP($A41,'Occupancy Raw Data'!$B$8:$BE$45,'Occupancy Raw Data'!AC$3,FALSE)</f>
        <v>-16.6742804933759</v>
      </c>
      <c r="V41" s="50">
        <f>VLOOKUP($A41,'Occupancy Raw Data'!$B$8:$BE$45,'Occupancy Raw Data'!AE$3,FALSE)</f>
        <v>-7.0467261454710401</v>
      </c>
      <c r="X41" s="51">
        <f>VLOOKUP($A41,'ADR Raw Data'!$B$6:$BE$43,'ADR Raw Data'!G$1,FALSE)</f>
        <v>112.435623306233</v>
      </c>
      <c r="Y41" s="52">
        <f>VLOOKUP($A41,'ADR Raw Data'!$B$6:$BE$43,'ADR Raw Data'!H$1,FALSE)</f>
        <v>112.83206935123</v>
      </c>
      <c r="Z41" s="52">
        <f>VLOOKUP($A41,'ADR Raw Data'!$B$6:$BE$43,'ADR Raw Data'!I$1,FALSE)</f>
        <v>110.968930957683</v>
      </c>
      <c r="AA41" s="52">
        <f>VLOOKUP($A41,'ADR Raw Data'!$B$6:$BE$43,'ADR Raw Data'!J$1,FALSE)</f>
        <v>112.310825082508</v>
      </c>
      <c r="AB41" s="52">
        <f>VLOOKUP($A41,'ADR Raw Data'!$B$6:$BE$43,'ADR Raw Data'!K$1,FALSE)</f>
        <v>112.92916289592701</v>
      </c>
      <c r="AC41" s="53">
        <f>VLOOKUP($A41,'ADR Raw Data'!$B$6:$BE$43,'ADR Raw Data'!L$1,FALSE)</f>
        <v>112.287619708535</v>
      </c>
      <c r="AD41" s="52">
        <f>VLOOKUP($A41,'ADR Raw Data'!$B$6:$BE$43,'ADR Raw Data'!N$1,FALSE)</f>
        <v>149.88228540772499</v>
      </c>
      <c r="AE41" s="52">
        <f>VLOOKUP($A41,'ADR Raw Data'!$B$6:$BE$43,'ADR Raw Data'!O$1,FALSE)</f>
        <v>147.81782511210699</v>
      </c>
      <c r="AF41" s="53">
        <f>VLOOKUP($A41,'ADR Raw Data'!$B$6:$BE$43,'ADR Raw Data'!P$1,FALSE)</f>
        <v>148.872691885964</v>
      </c>
      <c r="AG41" s="54">
        <f>VLOOKUP($A41,'ADR Raw Data'!$B$6:$BE$43,'ADR Raw Data'!R$1,FALSE)</f>
        <v>123.14351228241399</v>
      </c>
      <c r="AI41" s="47">
        <f>VLOOKUP($A41,'ADR Raw Data'!$B$6:$BE$43,'ADR Raw Data'!T$1,FALSE)</f>
        <v>-4.7137548548778598</v>
      </c>
      <c r="AJ41" s="48">
        <f>VLOOKUP($A41,'ADR Raw Data'!$B$6:$BE$43,'ADR Raw Data'!U$1,FALSE)</f>
        <v>-6.4761314915268304</v>
      </c>
      <c r="AK41" s="48">
        <f>VLOOKUP($A41,'ADR Raw Data'!$B$6:$BE$43,'ADR Raw Data'!V$1,FALSE)</f>
        <v>-4.8047526649799304</v>
      </c>
      <c r="AL41" s="48">
        <f>VLOOKUP($A41,'ADR Raw Data'!$B$6:$BE$43,'ADR Raw Data'!W$1,FALSE)</f>
        <v>-2.2093492145852802</v>
      </c>
      <c r="AM41" s="48">
        <f>VLOOKUP($A41,'ADR Raw Data'!$B$6:$BE$43,'ADR Raw Data'!X$1,FALSE)</f>
        <v>-11.508839952153201</v>
      </c>
      <c r="AN41" s="49">
        <f>VLOOKUP($A41,'ADR Raw Data'!$B$6:$BE$43,'ADR Raw Data'!Y$1,FALSE)</f>
        <v>-6.2242266751253803</v>
      </c>
      <c r="AO41" s="48">
        <f>VLOOKUP($A41,'ADR Raw Data'!$B$6:$BE$43,'ADR Raw Data'!AA$1,FALSE)</f>
        <v>-0.66750559203562898</v>
      </c>
      <c r="AP41" s="48">
        <f>VLOOKUP($A41,'ADR Raw Data'!$B$6:$BE$43,'ADR Raw Data'!AB$1,FALSE)</f>
        <v>-5.6838876616223999</v>
      </c>
      <c r="AQ41" s="49">
        <f>VLOOKUP($A41,'ADR Raw Data'!$B$6:$BE$43,'ADR Raw Data'!AC$1,FALSE)</f>
        <v>-3.26642032103778</v>
      </c>
      <c r="AR41" s="50">
        <f>VLOOKUP($A41,'ADR Raw Data'!$B$6:$BE$43,'ADR Raw Data'!AE$1,FALSE)</f>
        <v>-6.0315532892139201</v>
      </c>
      <c r="AS41" s="40"/>
      <c r="AT41" s="51">
        <f>VLOOKUP($A41,'RevPAR Raw Data'!$B$6:$BE$43,'RevPAR Raw Data'!G$1,FALSE)</f>
        <v>57.503458073457999</v>
      </c>
      <c r="AU41" s="52">
        <f>VLOOKUP($A41,'RevPAR Raw Data'!$B$6:$BE$43,'RevPAR Raw Data'!H$1,FALSE)</f>
        <v>69.904275814275806</v>
      </c>
      <c r="AV41" s="52">
        <f>VLOOKUP($A41,'RevPAR Raw Data'!$B$6:$BE$43,'RevPAR Raw Data'!I$1,FALSE)</f>
        <v>69.057588357588301</v>
      </c>
      <c r="AW41" s="52">
        <f>VLOOKUP($A41,'RevPAR Raw Data'!$B$6:$BE$43,'RevPAR Raw Data'!J$1,FALSE)</f>
        <v>70.748814968814898</v>
      </c>
      <c r="AX41" s="52">
        <f>VLOOKUP($A41,'RevPAR Raw Data'!$B$6:$BE$43,'RevPAR Raw Data'!K$1,FALSE)</f>
        <v>69.181829521829499</v>
      </c>
      <c r="AY41" s="53">
        <f>VLOOKUP($A41,'RevPAR Raw Data'!$B$6:$BE$43,'RevPAR Raw Data'!L$1,FALSE)</f>
        <v>67.279193347193299</v>
      </c>
      <c r="AZ41" s="52">
        <f>VLOOKUP($A41,'RevPAR Raw Data'!$B$6:$BE$43,'RevPAR Raw Data'!N$1,FALSE)</f>
        <v>96.805467775467704</v>
      </c>
      <c r="BA41" s="52">
        <f>VLOOKUP($A41,'RevPAR Raw Data'!$B$6:$BE$43,'RevPAR Raw Data'!O$1,FALSE)</f>
        <v>91.374566874566796</v>
      </c>
      <c r="BB41" s="53">
        <f>VLOOKUP($A41,'RevPAR Raw Data'!$B$6:$BE$43,'RevPAR Raw Data'!P$1,FALSE)</f>
        <v>94.0900173250173</v>
      </c>
      <c r="BC41" s="54">
        <f>VLOOKUP($A41,'RevPAR Raw Data'!$B$6:$BE$43,'RevPAR Raw Data'!R$1,FALSE)</f>
        <v>74.939428769428702</v>
      </c>
      <c r="BE41" s="47">
        <f>VLOOKUP($A41,'RevPAR Raw Data'!$B$6:$BE$43,'RevPAR Raw Data'!T$1,FALSE)</f>
        <v>-0.39483156218110899</v>
      </c>
      <c r="BF41" s="48">
        <f>VLOOKUP($A41,'RevPAR Raw Data'!$B$6:$BE$43,'RevPAR Raw Data'!U$1,FALSE)</f>
        <v>-4.2264164414948304</v>
      </c>
      <c r="BG41" s="48">
        <f>VLOOKUP($A41,'RevPAR Raw Data'!$B$6:$BE$43,'RevPAR Raw Data'!V$1,FALSE)</f>
        <v>-5.2269045378624996</v>
      </c>
      <c r="BH41" s="48">
        <f>VLOOKUP($A41,'RevPAR Raw Data'!$B$6:$BE$43,'RevPAR Raw Data'!W$1,FALSE)</f>
        <v>-5.4343600383595998</v>
      </c>
      <c r="BI41" s="48">
        <f>VLOOKUP($A41,'RevPAR Raw Data'!$B$6:$BE$43,'RevPAR Raw Data'!X$1,FALSE)</f>
        <v>-22.007791144270701</v>
      </c>
      <c r="BJ41" s="49">
        <f>VLOOKUP($A41,'RevPAR Raw Data'!$B$6:$BE$43,'RevPAR Raw Data'!Y$1,FALSE)</f>
        <v>-8.3651292758967006</v>
      </c>
      <c r="BK41" s="48">
        <f>VLOOKUP($A41,'RevPAR Raw Data'!$B$6:$BE$43,'RevPAR Raw Data'!AA$1,FALSE)</f>
        <v>-12.6623728412992</v>
      </c>
      <c r="BL41" s="48">
        <f>VLOOKUP($A41,'RevPAR Raw Data'!$B$6:$BE$43,'RevPAR Raw Data'!AB$1,FALSE)</f>
        <v>-25.482752696339301</v>
      </c>
      <c r="BM41" s="49">
        <f>VLOOKUP($A41,'RevPAR Raw Data'!$B$6:$BE$43,'RevPAR Raw Data'!AC$1,FALSE)</f>
        <v>-19.3960487279912</v>
      </c>
      <c r="BN41" s="50">
        <f>VLOOKUP($A41,'RevPAR Raw Data'!$B$6:$BE$43,'RevPAR Raw Data'!AE$1,FALSE)</f>
        <v>-12.653252392075901</v>
      </c>
    </row>
    <row r="42" spans="1:66" x14ac:dyDescent="0.45">
      <c r="A42" s="63" t="s">
        <v>80</v>
      </c>
      <c r="B42" s="47">
        <f>VLOOKUP($A42,'Occupancy Raw Data'!$B$8:$BE$45,'Occupancy Raw Data'!G$3,FALSE)</f>
        <v>53.941820122764803</v>
      </c>
      <c r="C42" s="48">
        <f>VLOOKUP($A42,'Occupancy Raw Data'!$B$8:$BE$45,'Occupancy Raw Data'!H$3,FALSE)</f>
        <v>62.487323191886802</v>
      </c>
      <c r="D42" s="48">
        <f>VLOOKUP($A42,'Occupancy Raw Data'!$B$8:$BE$45,'Occupancy Raw Data'!I$3,FALSE)</f>
        <v>70.138777688817697</v>
      </c>
      <c r="E42" s="48">
        <f>VLOOKUP($A42,'Occupancy Raw Data'!$B$8:$BE$45,'Occupancy Raw Data'!J$3,FALSE)</f>
        <v>66.026154256738707</v>
      </c>
      <c r="F42" s="48">
        <f>VLOOKUP($A42,'Occupancy Raw Data'!$B$8:$BE$45,'Occupancy Raw Data'!K$3,FALSE)</f>
        <v>62.751534560982101</v>
      </c>
      <c r="G42" s="49">
        <f>VLOOKUP($A42,'Occupancy Raw Data'!$B$8:$BE$45,'Occupancy Raw Data'!L$3,FALSE)</f>
        <v>63.069121964238001</v>
      </c>
      <c r="H42" s="48">
        <f>VLOOKUP($A42,'Occupancy Raw Data'!$B$8:$BE$45,'Occupancy Raw Data'!N$3,FALSE)</f>
        <v>63.042433947157697</v>
      </c>
      <c r="I42" s="48">
        <f>VLOOKUP($A42,'Occupancy Raw Data'!$B$8:$BE$45,'Occupancy Raw Data'!O$3,FALSE)</f>
        <v>63.194555644515603</v>
      </c>
      <c r="J42" s="49">
        <f>VLOOKUP($A42,'Occupancy Raw Data'!$B$8:$BE$45,'Occupancy Raw Data'!P$3,FALSE)</f>
        <v>63.118494795836597</v>
      </c>
      <c r="K42" s="50">
        <f>VLOOKUP($A42,'Occupancy Raw Data'!$B$8:$BE$45,'Occupancy Raw Data'!R$3,FALSE)</f>
        <v>63.083228487551899</v>
      </c>
      <c r="M42" s="47">
        <f>VLOOKUP($A42,'Occupancy Raw Data'!$B$8:$BE$45,'Occupancy Raw Data'!T$3,FALSE)</f>
        <v>-0.663460487857371</v>
      </c>
      <c r="N42" s="48">
        <f>VLOOKUP($A42,'Occupancy Raw Data'!$B$8:$BE$45,'Occupancy Raw Data'!U$3,FALSE)</f>
        <v>2.7843978909572402</v>
      </c>
      <c r="O42" s="48">
        <f>VLOOKUP($A42,'Occupancy Raw Data'!$B$8:$BE$45,'Occupancy Raw Data'!V$3,FALSE)</f>
        <v>7.7787051755278602</v>
      </c>
      <c r="P42" s="48">
        <f>VLOOKUP($A42,'Occupancy Raw Data'!$B$8:$BE$45,'Occupancy Raw Data'!W$3,FALSE)</f>
        <v>1.63811013786676</v>
      </c>
      <c r="Q42" s="48">
        <f>VLOOKUP($A42,'Occupancy Raw Data'!$B$8:$BE$45,'Occupancy Raw Data'!X$3,FALSE)</f>
        <v>-0.56629753223058099</v>
      </c>
      <c r="R42" s="49">
        <f>VLOOKUP($A42,'Occupancy Raw Data'!$B$8:$BE$45,'Occupancy Raw Data'!Y$3,FALSE)</f>
        <v>2.3038146162753201</v>
      </c>
      <c r="S42" s="48">
        <f>VLOOKUP($A42,'Occupancy Raw Data'!$B$8:$BE$45,'Occupancy Raw Data'!AA$3,FALSE)</f>
        <v>-15.263359309459499</v>
      </c>
      <c r="T42" s="48">
        <f>VLOOKUP($A42,'Occupancy Raw Data'!$B$8:$BE$45,'Occupancy Raw Data'!AB$3,FALSE)</f>
        <v>-20.4820569869302</v>
      </c>
      <c r="U42" s="49">
        <f>VLOOKUP($A42,'Occupancy Raw Data'!$B$8:$BE$45,'Occupancy Raw Data'!AC$3,FALSE)</f>
        <v>-17.958753493636799</v>
      </c>
      <c r="V42" s="50">
        <f>VLOOKUP($A42,'Occupancy Raw Data'!$B$8:$BE$45,'Occupancy Raw Data'!AE$3,FALSE)</f>
        <v>-4.4430093529769303</v>
      </c>
      <c r="X42" s="51">
        <f>VLOOKUP($A42,'ADR Raw Data'!$B$6:$BE$43,'ADR Raw Data'!G$1,FALSE)</f>
        <v>106.11735206807801</v>
      </c>
      <c r="Y42" s="52">
        <f>VLOOKUP($A42,'ADR Raw Data'!$B$6:$BE$43,'ADR Raw Data'!H$1,FALSE)</f>
        <v>111.023653369778</v>
      </c>
      <c r="Z42" s="52">
        <f>VLOOKUP($A42,'ADR Raw Data'!$B$6:$BE$43,'ADR Raw Data'!I$1,FALSE)</f>
        <v>120.53992656291599</v>
      </c>
      <c r="AA42" s="52">
        <f>VLOOKUP($A42,'ADR Raw Data'!$B$6:$BE$43,'ADR Raw Data'!J$1,FALSE)</f>
        <v>115.477411479385</v>
      </c>
      <c r="AB42" s="52">
        <f>VLOOKUP($A42,'ADR Raw Data'!$B$6:$BE$43,'ADR Raw Data'!K$1,FALSE)</f>
        <v>113.490658784502</v>
      </c>
      <c r="AC42" s="53">
        <f>VLOOKUP($A42,'ADR Raw Data'!$B$6:$BE$43,'ADR Raw Data'!L$1,FALSE)</f>
        <v>113.724429333107</v>
      </c>
      <c r="AD42" s="52">
        <f>VLOOKUP($A42,'ADR Raw Data'!$B$6:$BE$43,'ADR Raw Data'!N$1,FALSE)</f>
        <v>129.084788756244</v>
      </c>
      <c r="AE42" s="52">
        <f>VLOOKUP($A42,'ADR Raw Data'!$B$6:$BE$43,'ADR Raw Data'!O$1,FALSE)</f>
        <v>134.89273153427001</v>
      </c>
      <c r="AF42" s="53">
        <f>VLOOKUP($A42,'ADR Raw Data'!$B$6:$BE$43,'ADR Raw Data'!P$1,FALSE)</f>
        <v>131.992259571679</v>
      </c>
      <c r="AG42" s="54">
        <f>VLOOKUP($A42,'ADR Raw Data'!$B$6:$BE$43,'ADR Raw Data'!R$1,FALSE)</f>
        <v>118.94672726503499</v>
      </c>
      <c r="AI42" s="47">
        <f>VLOOKUP($A42,'ADR Raw Data'!$B$6:$BE$43,'ADR Raw Data'!T$1,FALSE)</f>
        <v>1.4921186138772899</v>
      </c>
      <c r="AJ42" s="48">
        <f>VLOOKUP($A42,'ADR Raw Data'!$B$6:$BE$43,'ADR Raw Data'!U$1,FALSE)</f>
        <v>3.9155460853238</v>
      </c>
      <c r="AK42" s="48">
        <f>VLOOKUP($A42,'ADR Raw Data'!$B$6:$BE$43,'ADR Raw Data'!V$1,FALSE)</f>
        <v>9.2409482423597193</v>
      </c>
      <c r="AL42" s="48">
        <f>VLOOKUP($A42,'ADR Raw Data'!$B$6:$BE$43,'ADR Raw Data'!W$1,FALSE)</f>
        <v>3.2155165633587899</v>
      </c>
      <c r="AM42" s="48">
        <f>VLOOKUP($A42,'ADR Raw Data'!$B$6:$BE$43,'ADR Raw Data'!X$1,FALSE)</f>
        <v>3.4464483286926999</v>
      </c>
      <c r="AN42" s="49">
        <f>VLOOKUP($A42,'ADR Raw Data'!$B$6:$BE$43,'ADR Raw Data'!Y$1,FALSE)</f>
        <v>4.5000459357710296</v>
      </c>
      <c r="AO42" s="48">
        <f>VLOOKUP($A42,'ADR Raw Data'!$B$6:$BE$43,'ADR Raw Data'!AA$1,FALSE)</f>
        <v>-7.6769100722328103</v>
      </c>
      <c r="AP42" s="48">
        <f>VLOOKUP($A42,'ADR Raw Data'!$B$6:$BE$43,'ADR Raw Data'!AB$1,FALSE)</f>
        <v>-9.9443124033207404</v>
      </c>
      <c r="AQ42" s="49">
        <f>VLOOKUP($A42,'ADR Raw Data'!$B$6:$BE$43,'ADR Raw Data'!AC$1,FALSE)</f>
        <v>-8.9505791989196695</v>
      </c>
      <c r="AR42" s="50">
        <f>VLOOKUP($A42,'ADR Raw Data'!$B$6:$BE$43,'ADR Raw Data'!AE$1,FALSE)</f>
        <v>-1.58375793222019</v>
      </c>
      <c r="AS42" s="40"/>
      <c r="AT42" s="51">
        <f>VLOOKUP($A42,'RevPAR Raw Data'!$B$6:$BE$43,'RevPAR Raw Data'!G$1,FALSE)</f>
        <v>57.241631171603899</v>
      </c>
      <c r="AU42" s="52">
        <f>VLOOKUP($A42,'RevPAR Raw Data'!$B$6:$BE$43,'RevPAR Raw Data'!H$1,FALSE)</f>
        <v>69.375709100613804</v>
      </c>
      <c r="AV42" s="52">
        <f>VLOOKUP($A42,'RevPAR Raw Data'!$B$6:$BE$43,'RevPAR Raw Data'!I$1,FALSE)</f>
        <v>84.545231118227903</v>
      </c>
      <c r="AW42" s="52">
        <f>VLOOKUP($A42,'RevPAR Raw Data'!$B$6:$BE$43,'RevPAR Raw Data'!J$1,FALSE)</f>
        <v>76.245293835067997</v>
      </c>
      <c r="AX42" s="52">
        <f>VLOOKUP($A42,'RevPAR Raw Data'!$B$6:$BE$43,'RevPAR Raw Data'!K$1,FALSE)</f>
        <v>71.2171299706431</v>
      </c>
      <c r="AY42" s="53">
        <f>VLOOKUP($A42,'RevPAR Raw Data'!$B$6:$BE$43,'RevPAR Raw Data'!L$1,FALSE)</f>
        <v>71.724999039231307</v>
      </c>
      <c r="AZ42" s="52">
        <f>VLOOKUP($A42,'RevPAR Raw Data'!$B$6:$BE$43,'RevPAR Raw Data'!N$1,FALSE)</f>
        <v>81.378192687483306</v>
      </c>
      <c r="BA42" s="52">
        <f>VLOOKUP($A42,'RevPAR Raw Data'!$B$6:$BE$43,'RevPAR Raw Data'!O$1,FALSE)</f>
        <v>85.244862289831801</v>
      </c>
      <c r="BB42" s="53">
        <f>VLOOKUP($A42,'RevPAR Raw Data'!$B$6:$BE$43,'RevPAR Raw Data'!P$1,FALSE)</f>
        <v>83.311527488657504</v>
      </c>
      <c r="BC42" s="54">
        <f>VLOOKUP($A42,'RevPAR Raw Data'!$B$6:$BE$43,'RevPAR Raw Data'!R$1,FALSE)</f>
        <v>75.035435739067395</v>
      </c>
      <c r="BE42" s="47">
        <f>VLOOKUP($A42,'RevPAR Raw Data'!$B$6:$BE$43,'RevPAR Raw Data'!T$1,FALSE)</f>
        <v>0.81875850858488297</v>
      </c>
      <c r="BF42" s="48">
        <f>VLOOKUP($A42,'RevPAR Raw Data'!$B$6:$BE$43,'RevPAR Raw Data'!U$1,FALSE)</f>
        <v>6.8089683589002599</v>
      </c>
      <c r="BG42" s="48">
        <f>VLOOKUP($A42,'RevPAR Raw Data'!$B$6:$BE$43,'RevPAR Raw Data'!V$1,FALSE)</f>
        <v>17.738479537083801</v>
      </c>
      <c r="BH42" s="48">
        <f>VLOOKUP($A42,'RevPAR Raw Data'!$B$6:$BE$43,'RevPAR Raw Data'!W$1,FALSE)</f>
        <v>4.9063004040347202</v>
      </c>
      <c r="BI42" s="48">
        <f>VLOOKUP($A42,'RevPAR Raw Data'!$B$6:$BE$43,'RevPAR Raw Data'!X$1,FALSE)</f>
        <v>2.8606336446271299</v>
      </c>
      <c r="BJ42" s="49">
        <f>VLOOKUP($A42,'RevPAR Raw Data'!$B$6:$BE$43,'RevPAR Raw Data'!Y$1,FALSE)</f>
        <v>6.9075332680537596</v>
      </c>
      <c r="BK42" s="48">
        <f>VLOOKUP($A42,'RevPAR Raw Data'!$B$6:$BE$43,'RevPAR Raw Data'!AA$1,FALSE)</f>
        <v>-21.768515013503301</v>
      </c>
      <c r="BL42" s="48">
        <f>VLOOKUP($A42,'RevPAR Raw Data'!$B$6:$BE$43,'RevPAR Raw Data'!AB$1,FALSE)</f>
        <v>-28.389569656844401</v>
      </c>
      <c r="BM42" s="49">
        <f>VLOOKUP($A42,'RevPAR Raw Data'!$B$6:$BE$43,'RevPAR Raw Data'!AC$1,FALSE)</f>
        <v>-25.301920237969799</v>
      </c>
      <c r="BN42" s="50">
        <f>VLOOKUP($A42,'RevPAR Raw Data'!$B$6:$BE$43,'RevPAR Raw Data'!AE$1,FALSE)</f>
        <v>-5.9564007721400696</v>
      </c>
    </row>
    <row r="43" spans="1:66" x14ac:dyDescent="0.45">
      <c r="A43" s="66" t="s">
        <v>81</v>
      </c>
      <c r="B43" s="47">
        <f>VLOOKUP($A43,'Occupancy Raw Data'!$B$8:$BE$45,'Occupancy Raw Data'!G$3,FALSE)</f>
        <v>56.2657091561938</v>
      </c>
      <c r="C43" s="48">
        <f>VLOOKUP($A43,'Occupancy Raw Data'!$B$8:$BE$45,'Occupancy Raw Data'!H$3,FALSE)</f>
        <v>78.011170955515595</v>
      </c>
      <c r="D43" s="48">
        <f>VLOOKUP($A43,'Occupancy Raw Data'!$B$8:$BE$45,'Occupancy Raw Data'!I$3,FALSE)</f>
        <v>87.069618990624306</v>
      </c>
      <c r="E43" s="48">
        <f>VLOOKUP($A43,'Occupancy Raw Data'!$B$8:$BE$45,'Occupancy Raw Data'!J$3,FALSE)</f>
        <v>85.888689407540298</v>
      </c>
      <c r="F43" s="48">
        <f>VLOOKUP($A43,'Occupancy Raw Data'!$B$8:$BE$45,'Occupancy Raw Data'!K$3,FALSE)</f>
        <v>76.291641731498103</v>
      </c>
      <c r="G43" s="49">
        <f>VLOOKUP($A43,'Occupancy Raw Data'!$B$8:$BE$45,'Occupancy Raw Data'!L$3,FALSE)</f>
        <v>76.705366048274399</v>
      </c>
      <c r="H43" s="48">
        <f>VLOOKUP($A43,'Occupancy Raw Data'!$B$8:$BE$45,'Occupancy Raw Data'!N$3,FALSE)</f>
        <v>74.085378017155307</v>
      </c>
      <c r="I43" s="48">
        <f>VLOOKUP($A43,'Occupancy Raw Data'!$B$8:$BE$45,'Occupancy Raw Data'!O$3,FALSE)</f>
        <v>75.126670656293598</v>
      </c>
      <c r="J43" s="49">
        <f>VLOOKUP($A43,'Occupancy Raw Data'!$B$8:$BE$45,'Occupancy Raw Data'!P$3,FALSE)</f>
        <v>74.606024336724502</v>
      </c>
      <c r="K43" s="50">
        <f>VLOOKUP($A43,'Occupancy Raw Data'!$B$8:$BE$45,'Occupancy Raw Data'!R$3,FALSE)</f>
        <v>76.105554130688702</v>
      </c>
      <c r="M43" s="47">
        <f>VLOOKUP($A43,'Occupancy Raw Data'!$B$8:$BE$45,'Occupancy Raw Data'!T$3,FALSE)</f>
        <v>-10.0774664478672</v>
      </c>
      <c r="N43" s="48">
        <f>VLOOKUP($A43,'Occupancy Raw Data'!$B$8:$BE$45,'Occupancy Raw Data'!U$3,FALSE)</f>
        <v>-1.3198899356518401</v>
      </c>
      <c r="O43" s="48">
        <f>VLOOKUP($A43,'Occupancy Raw Data'!$B$8:$BE$45,'Occupancy Raw Data'!V$3,FALSE)</f>
        <v>2.2387889387014699</v>
      </c>
      <c r="P43" s="48">
        <f>VLOOKUP($A43,'Occupancy Raw Data'!$B$8:$BE$45,'Occupancy Raw Data'!W$3,FALSE)</f>
        <v>2.8451467776442501</v>
      </c>
      <c r="Q43" s="48">
        <f>VLOOKUP($A43,'Occupancy Raw Data'!$B$8:$BE$45,'Occupancy Raw Data'!X$3,FALSE)</f>
        <v>3.1399784095947201</v>
      </c>
      <c r="R43" s="49">
        <f>VLOOKUP($A43,'Occupancy Raw Data'!$B$8:$BE$45,'Occupancy Raw Data'!Y$3,FALSE)</f>
        <v>-0.19354810049544499</v>
      </c>
      <c r="S43" s="48">
        <f>VLOOKUP($A43,'Occupancy Raw Data'!$B$8:$BE$45,'Occupancy Raw Data'!AA$3,FALSE)</f>
        <v>0.95539198384059798</v>
      </c>
      <c r="T43" s="48">
        <f>VLOOKUP($A43,'Occupancy Raw Data'!$B$8:$BE$45,'Occupancy Raw Data'!AB$3,FALSE)</f>
        <v>-1.1098804964090601</v>
      </c>
      <c r="U43" s="49">
        <f>VLOOKUP($A43,'Occupancy Raw Data'!$B$8:$BE$45,'Occupancy Raw Data'!AC$3,FALSE)</f>
        <v>-9.5120951490682198E-2</v>
      </c>
      <c r="V43" s="50">
        <f>VLOOKUP($A43,'Occupancy Raw Data'!$B$8:$BE$45,'Occupancy Raw Data'!AE$3,FALSE)</f>
        <v>-0.16599971310203601</v>
      </c>
      <c r="X43" s="51">
        <f>VLOOKUP($A43,'ADR Raw Data'!$B$6:$BE$43,'ADR Raw Data'!G$1,FALSE)</f>
        <v>144.376826207189</v>
      </c>
      <c r="Y43" s="52">
        <f>VLOOKUP($A43,'ADR Raw Data'!$B$6:$BE$43,'ADR Raw Data'!H$1,FALSE)</f>
        <v>176.87234203595199</v>
      </c>
      <c r="Z43" s="52">
        <f>VLOOKUP($A43,'ADR Raw Data'!$B$6:$BE$43,'ADR Raw Data'!I$1,FALSE)</f>
        <v>188.95253986436899</v>
      </c>
      <c r="AA43" s="52">
        <f>VLOOKUP($A43,'ADR Raw Data'!$B$6:$BE$43,'ADR Raw Data'!J$1,FALSE)</f>
        <v>185.90952503715999</v>
      </c>
      <c r="AB43" s="52">
        <f>VLOOKUP($A43,'ADR Raw Data'!$B$6:$BE$43,'ADR Raw Data'!K$1,FALSE)</f>
        <v>164.49231611975401</v>
      </c>
      <c r="AC43" s="53">
        <f>VLOOKUP($A43,'ADR Raw Data'!$B$6:$BE$43,'ADR Raw Data'!L$1,FALSE)</f>
        <v>174.40871851951999</v>
      </c>
      <c r="AD43" s="52">
        <f>VLOOKUP($A43,'ADR Raw Data'!$B$6:$BE$43,'ADR Raw Data'!N$1,FALSE)</f>
        <v>141.20887126740001</v>
      </c>
      <c r="AE43" s="52">
        <f>VLOOKUP($A43,'ADR Raw Data'!$B$6:$BE$43,'ADR Raw Data'!O$1,FALSE)</f>
        <v>140.08580175778599</v>
      </c>
      <c r="AF43" s="53">
        <f>VLOOKUP($A43,'ADR Raw Data'!$B$6:$BE$43,'ADR Raw Data'!P$1,FALSE)</f>
        <v>140.643417780748</v>
      </c>
      <c r="AG43" s="54">
        <f>VLOOKUP($A43,'ADR Raw Data'!$B$6:$BE$43,'ADR Raw Data'!R$1,FALSE)</f>
        <v>164.951571882184</v>
      </c>
      <c r="AI43" s="47">
        <f>VLOOKUP($A43,'ADR Raw Data'!$B$6:$BE$43,'ADR Raw Data'!T$1,FALSE)</f>
        <v>-1.251303334787</v>
      </c>
      <c r="AJ43" s="48">
        <f>VLOOKUP($A43,'ADR Raw Data'!$B$6:$BE$43,'ADR Raw Data'!U$1,FALSE)</f>
        <v>7.2515821261622504</v>
      </c>
      <c r="AK43" s="48">
        <f>VLOOKUP($A43,'ADR Raw Data'!$B$6:$BE$43,'ADR Raw Data'!V$1,FALSE)</f>
        <v>9.3394987664106903</v>
      </c>
      <c r="AL43" s="48">
        <f>VLOOKUP($A43,'ADR Raw Data'!$B$6:$BE$43,'ADR Raw Data'!W$1,FALSE)</f>
        <v>9.1341675137696292</v>
      </c>
      <c r="AM43" s="48">
        <f>VLOOKUP($A43,'ADR Raw Data'!$B$6:$BE$43,'ADR Raw Data'!X$1,FALSE)</f>
        <v>9.1491701429258399</v>
      </c>
      <c r="AN43" s="49">
        <f>VLOOKUP($A43,'ADR Raw Data'!$B$6:$BE$43,'ADR Raw Data'!Y$1,FALSE)</f>
        <v>7.6170340933302301</v>
      </c>
      <c r="AO43" s="48">
        <f>VLOOKUP($A43,'ADR Raw Data'!$B$6:$BE$43,'ADR Raw Data'!AA$1,FALSE)</f>
        <v>5.7254787658179902</v>
      </c>
      <c r="AP43" s="48">
        <f>VLOOKUP($A43,'ADR Raw Data'!$B$6:$BE$43,'ADR Raw Data'!AB$1,FALSE)</f>
        <v>6.9542803664650101</v>
      </c>
      <c r="AQ43" s="49">
        <f>VLOOKUP($A43,'ADR Raw Data'!$B$6:$BE$43,'ADR Raw Data'!AC$1,FALSE)</f>
        <v>6.3489015260133002</v>
      </c>
      <c r="AR43" s="50">
        <f>VLOOKUP($A43,'ADR Raw Data'!$B$6:$BE$43,'ADR Raw Data'!AE$1,FALSE)</f>
        <v>7.3073141961844401</v>
      </c>
      <c r="AS43" s="40"/>
      <c r="AT43" s="51">
        <f>VLOOKUP($A43,'RevPAR Raw Data'!$B$6:$BE$43,'RevPAR Raw Data'!G$1,FALSE)</f>
        <v>81.234645122681002</v>
      </c>
      <c r="AU43" s="52">
        <f>VLOOKUP($A43,'RevPAR Raw Data'!$B$6:$BE$43,'RevPAR Raw Data'!H$1,FALSE)</f>
        <v>137.980185118691</v>
      </c>
      <c r="AV43" s="52">
        <f>VLOOKUP($A43,'RevPAR Raw Data'!$B$6:$BE$43,'RevPAR Raw Data'!I$1,FALSE)</f>
        <v>164.52025653301399</v>
      </c>
      <c r="AW43" s="52">
        <f>VLOOKUP($A43,'RevPAR Raw Data'!$B$6:$BE$43,'RevPAR Raw Data'!J$1,FALSE)</f>
        <v>159.67525453819999</v>
      </c>
      <c r="AX43" s="52">
        <f>VLOOKUP($A43,'RevPAR Raw Data'!$B$6:$BE$43,'RevPAR Raw Data'!K$1,FALSE)</f>
        <v>125.49388848992599</v>
      </c>
      <c r="AY43" s="53">
        <f>VLOOKUP($A43,'RevPAR Raw Data'!$B$6:$BE$43,'RevPAR Raw Data'!L$1,FALSE)</f>
        <v>133.78084596050201</v>
      </c>
      <c r="AZ43" s="52">
        <f>VLOOKUP($A43,'RevPAR Raw Data'!$B$6:$BE$43,'RevPAR Raw Data'!N$1,FALSE)</f>
        <v>104.61512607221201</v>
      </c>
      <c r="BA43" s="52">
        <f>VLOOKUP($A43,'RevPAR Raw Data'!$B$6:$BE$43,'RevPAR Raw Data'!O$1,FALSE)</f>
        <v>105.2417989228</v>
      </c>
      <c r="BB43" s="53">
        <f>VLOOKUP($A43,'RevPAR Raw Data'!$B$6:$BE$43,'RevPAR Raw Data'!P$1,FALSE)</f>
        <v>104.928462497506</v>
      </c>
      <c r="BC43" s="54">
        <f>VLOOKUP($A43,'RevPAR Raw Data'!$B$6:$BE$43,'RevPAR Raw Data'!R$1,FALSE)</f>
        <v>125.537307828218</v>
      </c>
      <c r="BE43" s="47">
        <f>VLOOKUP($A43,'RevPAR Raw Data'!$B$6:$BE$43,'RevPAR Raw Data'!T$1,FALSE)</f>
        <v>-11.20267010893</v>
      </c>
      <c r="BF43" s="48">
        <f>VLOOKUP($A43,'RevPAR Raw Data'!$B$6:$BE$43,'RevPAR Raw Data'!U$1,FALSE)</f>
        <v>5.8359792878516696</v>
      </c>
      <c r="BG43" s="48">
        <f>VLOOKUP($A43,'RevPAR Raw Data'!$B$6:$BE$43,'RevPAR Raw Data'!V$1,FALSE)</f>
        <v>11.7873793704247</v>
      </c>
      <c r="BH43" s="48">
        <f>VLOOKUP($A43,'RevPAR Raw Data'!$B$6:$BE$43,'RevPAR Raw Data'!W$1,FALSE)</f>
        <v>12.239194764096499</v>
      </c>
      <c r="BI43" s="48">
        <f>VLOOKUP($A43,'RevPAR Raw Data'!$B$6:$BE$43,'RevPAR Raw Data'!X$1,FALSE)</f>
        <v>12.5764305196655</v>
      </c>
      <c r="BJ43" s="49">
        <f>VLOOKUP($A43,'RevPAR Raw Data'!$B$6:$BE$43,'RevPAR Raw Data'!Y$1,FALSE)</f>
        <v>7.4087433680330603</v>
      </c>
      <c r="BK43" s="48">
        <f>VLOOKUP($A43,'RevPAR Raw Data'!$B$6:$BE$43,'RevPAR Raw Data'!AA$1,FALSE)</f>
        <v>6.7355715148237101</v>
      </c>
      <c r="BL43" s="48">
        <f>VLOOKUP($A43,'RevPAR Raw Data'!$B$6:$BE$43,'RevPAR Raw Data'!AB$1,FALSE)</f>
        <v>5.7672156686029501</v>
      </c>
      <c r="BM43" s="49">
        <f>VLOOKUP($A43,'RevPAR Raw Data'!$B$6:$BE$43,'RevPAR Raw Data'!AC$1,FALSE)</f>
        <v>6.2477414389818602</v>
      </c>
      <c r="BN43" s="50">
        <f>VLOOKUP($A43,'RevPAR Raw Data'!$B$6:$BE$43,'RevPAR Raw Data'!AE$1,FALSE)</f>
        <v>7.1291843624812703</v>
      </c>
    </row>
    <row r="44" spans="1:66" x14ac:dyDescent="0.45">
      <c r="A44" s="63" t="s">
        <v>82</v>
      </c>
      <c r="B44" s="47">
        <f>VLOOKUP($A44,'Occupancy Raw Data'!$B$8:$BE$45,'Occupancy Raw Data'!G$3,FALSE)</f>
        <v>43.822970404561403</v>
      </c>
      <c r="C44" s="48">
        <f>VLOOKUP($A44,'Occupancy Raw Data'!$B$8:$BE$45,'Occupancy Raw Data'!H$3,FALSE)</f>
        <v>53.5071047153588</v>
      </c>
      <c r="D44" s="48">
        <f>VLOOKUP($A44,'Occupancy Raw Data'!$B$8:$BE$45,'Occupancy Raw Data'!I$3,FALSE)</f>
        <v>56.484749751108602</v>
      </c>
      <c r="E44" s="48">
        <f>VLOOKUP($A44,'Occupancy Raw Data'!$B$8:$BE$45,'Occupancy Raw Data'!J$3,FALSE)</f>
        <v>57.009684134310703</v>
      </c>
      <c r="F44" s="48">
        <f>VLOOKUP($A44,'Occupancy Raw Data'!$B$8:$BE$45,'Occupancy Raw Data'!K$3,FALSE)</f>
        <v>61.960358403475396</v>
      </c>
      <c r="G44" s="49">
        <f>VLOOKUP($A44,'Occupancy Raw Data'!$B$8:$BE$45,'Occupancy Raw Data'!L$3,FALSE)</f>
        <v>54.556973481763002</v>
      </c>
      <c r="H44" s="48">
        <f>VLOOKUP($A44,'Occupancy Raw Data'!$B$8:$BE$45,'Occupancy Raw Data'!N$3,FALSE)</f>
        <v>76.631369354692694</v>
      </c>
      <c r="I44" s="48">
        <f>VLOOKUP($A44,'Occupancy Raw Data'!$B$8:$BE$45,'Occupancy Raw Data'!O$3,FALSE)</f>
        <v>74.884604941623607</v>
      </c>
      <c r="J44" s="49">
        <f>VLOOKUP($A44,'Occupancy Raw Data'!$B$8:$BE$45,'Occupancy Raw Data'!P$3,FALSE)</f>
        <v>75.757987148158193</v>
      </c>
      <c r="K44" s="50">
        <f>VLOOKUP($A44,'Occupancy Raw Data'!$B$8:$BE$45,'Occupancy Raw Data'!R$3,FALSE)</f>
        <v>60.614405957875903</v>
      </c>
      <c r="M44" s="47">
        <f>VLOOKUP($A44,'Occupancy Raw Data'!$B$8:$BE$45,'Occupancy Raw Data'!T$3,FALSE)</f>
        <v>-6.99363076658243</v>
      </c>
      <c r="N44" s="48">
        <f>VLOOKUP($A44,'Occupancy Raw Data'!$B$8:$BE$45,'Occupancy Raw Data'!U$3,FALSE)</f>
        <v>-3.7583922811188102</v>
      </c>
      <c r="O44" s="48">
        <f>VLOOKUP($A44,'Occupancy Raw Data'!$B$8:$BE$45,'Occupancy Raw Data'!V$3,FALSE)</f>
        <v>-3.8762209531017402</v>
      </c>
      <c r="P44" s="48">
        <f>VLOOKUP($A44,'Occupancy Raw Data'!$B$8:$BE$45,'Occupancy Raw Data'!W$3,FALSE)</f>
        <v>-6.2633296756482499</v>
      </c>
      <c r="Q44" s="48">
        <f>VLOOKUP($A44,'Occupancy Raw Data'!$B$8:$BE$45,'Occupancy Raw Data'!X$3,FALSE)</f>
        <v>-3.3275410048786802</v>
      </c>
      <c r="R44" s="49">
        <f>VLOOKUP($A44,'Occupancy Raw Data'!$B$8:$BE$45,'Occupancy Raw Data'!Y$3,FALSE)</f>
        <v>-4.7503834416246198</v>
      </c>
      <c r="S44" s="48">
        <f>VLOOKUP($A44,'Occupancy Raw Data'!$B$8:$BE$45,'Occupancy Raw Data'!AA$3,FALSE)</f>
        <v>-0.40886273174559501</v>
      </c>
      <c r="T44" s="48">
        <f>VLOOKUP($A44,'Occupancy Raw Data'!$B$8:$BE$45,'Occupancy Raw Data'!AB$3,FALSE)</f>
        <v>-6.8709349424810204</v>
      </c>
      <c r="U44" s="49">
        <f>VLOOKUP($A44,'Occupancy Raw Data'!$B$8:$BE$45,'Occupancy Raw Data'!AC$3,FALSE)</f>
        <v>-3.7110164494290898</v>
      </c>
      <c r="V44" s="50">
        <f>VLOOKUP($A44,'Occupancy Raw Data'!$B$8:$BE$45,'Occupancy Raw Data'!AE$3,FALSE)</f>
        <v>-4.3818156838734197</v>
      </c>
      <c r="X44" s="51">
        <f>VLOOKUP($A44,'ADR Raw Data'!$B$6:$BE$43,'ADR Raw Data'!G$1,FALSE)</f>
        <v>95.699351507641396</v>
      </c>
      <c r="Y44" s="52">
        <f>VLOOKUP($A44,'ADR Raw Data'!$B$6:$BE$43,'ADR Raw Data'!H$1,FALSE)</f>
        <v>97.366637347767195</v>
      </c>
      <c r="Z44" s="52">
        <f>VLOOKUP($A44,'ADR Raw Data'!$B$6:$BE$43,'ADR Raw Data'!I$1,FALSE)</f>
        <v>99.170874859798104</v>
      </c>
      <c r="AA44" s="52">
        <f>VLOOKUP($A44,'ADR Raw Data'!$B$6:$BE$43,'ADR Raw Data'!J$1,FALSE)</f>
        <v>101.262865534211</v>
      </c>
      <c r="AB44" s="52">
        <f>VLOOKUP($A44,'ADR Raw Data'!$B$6:$BE$43,'ADR Raw Data'!K$1,FALSE)</f>
        <v>107.60361378907299</v>
      </c>
      <c r="AC44" s="53">
        <f>VLOOKUP($A44,'ADR Raw Data'!$B$6:$BE$43,'ADR Raw Data'!L$1,FALSE)</f>
        <v>100.611890510948</v>
      </c>
      <c r="AD44" s="52">
        <f>VLOOKUP($A44,'ADR Raw Data'!$B$6:$BE$43,'ADR Raw Data'!N$1,FALSE)</f>
        <v>141.63885437581101</v>
      </c>
      <c r="AE44" s="52">
        <f>VLOOKUP($A44,'ADR Raw Data'!$B$6:$BE$43,'ADR Raw Data'!O$1,FALSE)</f>
        <v>140.90230601885401</v>
      </c>
      <c r="AF44" s="53">
        <f>VLOOKUP($A44,'ADR Raw Data'!$B$6:$BE$43,'ADR Raw Data'!P$1,FALSE)</f>
        <v>141.27482587659</v>
      </c>
      <c r="AG44" s="54">
        <f>VLOOKUP($A44,'ADR Raw Data'!$B$6:$BE$43,'ADR Raw Data'!R$1,FALSE)</f>
        <v>115.13244683347099</v>
      </c>
      <c r="AI44" s="47">
        <f>VLOOKUP($A44,'ADR Raw Data'!$B$6:$BE$43,'ADR Raw Data'!T$1,FALSE)</f>
        <v>2.3668572471165499</v>
      </c>
      <c r="AJ44" s="48">
        <f>VLOOKUP($A44,'ADR Raw Data'!$B$6:$BE$43,'ADR Raw Data'!U$1,FALSE)</f>
        <v>1.6275762766756701</v>
      </c>
      <c r="AK44" s="48">
        <f>VLOOKUP($A44,'ADR Raw Data'!$B$6:$BE$43,'ADR Raw Data'!V$1,FALSE)</f>
        <v>3.1785432813578298</v>
      </c>
      <c r="AL44" s="48">
        <f>VLOOKUP($A44,'ADR Raw Data'!$B$6:$BE$43,'ADR Raw Data'!W$1,FALSE)</f>
        <v>3.1229010853922201</v>
      </c>
      <c r="AM44" s="48">
        <f>VLOOKUP($A44,'ADR Raw Data'!$B$6:$BE$43,'ADR Raw Data'!X$1,FALSE)</f>
        <v>4.8107897327788098</v>
      </c>
      <c r="AN44" s="49">
        <f>VLOOKUP($A44,'ADR Raw Data'!$B$6:$BE$43,'ADR Raw Data'!Y$1,FALSE)</f>
        <v>3.15911458887765</v>
      </c>
      <c r="AO44" s="48">
        <f>VLOOKUP($A44,'ADR Raw Data'!$B$6:$BE$43,'ADR Raw Data'!AA$1,FALSE)</f>
        <v>13.0265623486743</v>
      </c>
      <c r="AP44" s="48">
        <f>VLOOKUP($A44,'ADR Raw Data'!$B$6:$BE$43,'ADR Raw Data'!AB$1,FALSE)</f>
        <v>8.6754136152760992</v>
      </c>
      <c r="AQ44" s="49">
        <f>VLOOKUP($A44,'ADR Raw Data'!$B$6:$BE$43,'ADR Raw Data'!AC$1,FALSE)</f>
        <v>10.775790317366299</v>
      </c>
      <c r="AR44" s="50">
        <f>VLOOKUP($A44,'ADR Raw Data'!$B$6:$BE$43,'ADR Raw Data'!AE$1,FALSE)</f>
        <v>6.4370415889276904</v>
      </c>
      <c r="AS44" s="40"/>
      <c r="AT44" s="51">
        <f>VLOOKUP($A44,'RevPAR Raw Data'!$B$6:$BE$43,'RevPAR Raw Data'!G$1,FALSE)</f>
        <v>41.938298488550998</v>
      </c>
      <c r="AU44" s="52">
        <f>VLOOKUP($A44,'RevPAR Raw Data'!$B$6:$BE$43,'RevPAR Raw Data'!H$1,FALSE)</f>
        <v>52.098068603493502</v>
      </c>
      <c r="AV44" s="52">
        <f>VLOOKUP($A44,'RevPAR Raw Data'!$B$6:$BE$43,'RevPAR Raw Data'!I$1,FALSE)</f>
        <v>56.016420490542103</v>
      </c>
      <c r="AW44" s="52">
        <f>VLOOKUP($A44,'RevPAR Raw Data'!$B$6:$BE$43,'RevPAR Raw Data'!J$1,FALSE)</f>
        <v>57.729639786405997</v>
      </c>
      <c r="AX44" s="52">
        <f>VLOOKUP($A44,'RevPAR Raw Data'!$B$6:$BE$43,'RevPAR Raw Data'!K$1,FALSE)</f>
        <v>66.6715847588017</v>
      </c>
      <c r="AY44" s="53">
        <f>VLOOKUP($A44,'RevPAR Raw Data'!$B$6:$BE$43,'RevPAR Raw Data'!L$1,FALSE)</f>
        <v>54.890802425558803</v>
      </c>
      <c r="AZ44" s="52">
        <f>VLOOKUP($A44,'RevPAR Raw Data'!$B$6:$BE$43,'RevPAR Raw Data'!N$1,FALSE)</f>
        <v>108.53979364648301</v>
      </c>
      <c r="BA44" s="52">
        <f>VLOOKUP($A44,'RevPAR Raw Data'!$B$6:$BE$43,'RevPAR Raw Data'!O$1,FALSE)</f>
        <v>105.514135215856</v>
      </c>
      <c r="BB44" s="53">
        <f>VLOOKUP($A44,'RevPAR Raw Data'!$B$6:$BE$43,'RevPAR Raw Data'!P$1,FALSE)</f>
        <v>107.02696443117</v>
      </c>
      <c r="BC44" s="54">
        <f>VLOOKUP($A44,'RevPAR Raw Data'!$B$6:$BE$43,'RevPAR Raw Data'!R$1,FALSE)</f>
        <v>69.786848712876406</v>
      </c>
      <c r="BE44" s="47">
        <f>VLOOKUP($A44,'RevPAR Raw Data'!$B$6:$BE$43,'RevPAR Raw Data'!T$1,FALSE)</f>
        <v>-4.7923027761013</v>
      </c>
      <c r="BF44" s="48">
        <f>VLOOKUP($A44,'RevPAR Raw Data'!$B$6:$BE$43,'RevPAR Raw Data'!U$1,FALSE)</f>
        <v>-2.1919867055950299</v>
      </c>
      <c r="BG44" s="48">
        <f>VLOOKUP($A44,'RevPAR Raw Data'!$B$6:$BE$43,'RevPAR Raw Data'!V$1,FALSE)</f>
        <v>-0.82088503241930899</v>
      </c>
      <c r="BH44" s="48">
        <f>VLOOKUP($A44,'RevPAR Raw Data'!$B$6:$BE$43,'RevPAR Raw Data'!W$1,FALSE)</f>
        <v>-3.3360261806785401</v>
      </c>
      <c r="BI44" s="48">
        <f>VLOOKUP($A44,'RevPAR Raw Data'!$B$6:$BE$43,'RevPAR Raw Data'!X$1,FALSE)</f>
        <v>1.3231677268834201</v>
      </c>
      <c r="BJ44" s="49">
        <f>VLOOKUP($A44,'RevPAR Raw Data'!$B$6:$BE$43,'RevPAR Raw Data'!Y$1,FALSE)</f>
        <v>-1.7413389090789499</v>
      </c>
      <c r="BK44" s="48">
        <f>VLOOKUP($A44,'RevPAR Raw Data'!$B$6:$BE$43,'RevPAR Raw Data'!AA$1,FALSE)</f>
        <v>12.5644388582574</v>
      </c>
      <c r="BL44" s="48">
        <f>VLOOKUP($A44,'RevPAR Raw Data'!$B$6:$BE$43,'RevPAR Raw Data'!AB$1,FALSE)</f>
        <v>1.2083966472983201</v>
      </c>
      <c r="BM44" s="49">
        <f>VLOOKUP($A44,'RevPAR Raw Data'!$B$6:$BE$43,'RevPAR Raw Data'!AC$1,FALSE)</f>
        <v>6.6648825167037602</v>
      </c>
      <c r="BN44" s="50">
        <f>VLOOKUP($A44,'RevPAR Raw Data'!$B$6:$BE$43,'RevPAR Raw Data'!AE$1,FALSE)</f>
        <v>1.77316660713317</v>
      </c>
    </row>
    <row r="45" spans="1:66" x14ac:dyDescent="0.45">
      <c r="A45" s="63" t="s">
        <v>83</v>
      </c>
      <c r="B45" s="47">
        <f>VLOOKUP($A45,'Occupancy Raw Data'!$B$8:$BE$45,'Occupancy Raw Data'!G$3,FALSE)</f>
        <v>47.117794486215502</v>
      </c>
      <c r="C45" s="48">
        <f>VLOOKUP($A45,'Occupancy Raw Data'!$B$8:$BE$45,'Occupancy Raw Data'!H$3,FALSE)</f>
        <v>63.734335839598899</v>
      </c>
      <c r="D45" s="48">
        <f>VLOOKUP($A45,'Occupancy Raw Data'!$B$8:$BE$45,'Occupancy Raw Data'!I$3,FALSE)</f>
        <v>66.842105263157805</v>
      </c>
      <c r="E45" s="48">
        <f>VLOOKUP($A45,'Occupancy Raw Data'!$B$8:$BE$45,'Occupancy Raw Data'!J$3,FALSE)</f>
        <v>64.736842105263094</v>
      </c>
      <c r="F45" s="48">
        <f>VLOOKUP($A45,'Occupancy Raw Data'!$B$8:$BE$45,'Occupancy Raw Data'!K$3,FALSE)</f>
        <v>62.6817042606516</v>
      </c>
      <c r="G45" s="49">
        <f>VLOOKUP($A45,'Occupancy Raw Data'!$B$8:$BE$45,'Occupancy Raw Data'!L$3,FALSE)</f>
        <v>61.0225563909774</v>
      </c>
      <c r="H45" s="48">
        <f>VLOOKUP($A45,'Occupancy Raw Data'!$B$8:$BE$45,'Occupancy Raw Data'!N$3,FALSE)</f>
        <v>67.343358395989895</v>
      </c>
      <c r="I45" s="48">
        <f>VLOOKUP($A45,'Occupancy Raw Data'!$B$8:$BE$45,'Occupancy Raw Data'!O$3,FALSE)</f>
        <v>67.769423558897202</v>
      </c>
      <c r="J45" s="49">
        <f>VLOOKUP($A45,'Occupancy Raw Data'!$B$8:$BE$45,'Occupancy Raw Data'!P$3,FALSE)</f>
        <v>67.556390977443598</v>
      </c>
      <c r="K45" s="50">
        <f>VLOOKUP($A45,'Occupancy Raw Data'!$B$8:$BE$45,'Occupancy Raw Data'!R$3,FALSE)</f>
        <v>62.889366272824901</v>
      </c>
      <c r="M45" s="47">
        <f>VLOOKUP($A45,'Occupancy Raw Data'!$B$8:$BE$45,'Occupancy Raw Data'!T$3,FALSE)</f>
        <v>1.67658193618171</v>
      </c>
      <c r="N45" s="48">
        <f>VLOOKUP($A45,'Occupancy Raw Data'!$B$8:$BE$45,'Occupancy Raw Data'!U$3,FALSE)</f>
        <v>3.41602277348515</v>
      </c>
      <c r="O45" s="48">
        <f>VLOOKUP($A45,'Occupancy Raw Data'!$B$8:$BE$45,'Occupancy Raw Data'!V$3,FALSE)</f>
        <v>5.4984177215189796</v>
      </c>
      <c r="P45" s="48">
        <f>VLOOKUP($A45,'Occupancy Raw Data'!$B$8:$BE$45,'Occupancy Raw Data'!W$3,FALSE)</f>
        <v>-0.23174971031286201</v>
      </c>
      <c r="Q45" s="48">
        <f>VLOOKUP($A45,'Occupancy Raw Data'!$B$8:$BE$45,'Occupancy Raw Data'!X$3,FALSE)</f>
        <v>-3.2495164410058002</v>
      </c>
      <c r="R45" s="49">
        <f>VLOOKUP($A45,'Occupancy Raw Data'!$B$8:$BE$45,'Occupancy Raw Data'!Y$3,FALSE)</f>
        <v>1.36552872606161</v>
      </c>
      <c r="S45" s="48">
        <f>VLOOKUP($A45,'Occupancy Raw Data'!$B$8:$BE$45,'Occupancy Raw Data'!AA$3,FALSE)</f>
        <v>-0.55514433752775705</v>
      </c>
      <c r="T45" s="48">
        <f>VLOOKUP($A45,'Occupancy Raw Data'!$B$8:$BE$45,'Occupancy Raw Data'!AB$3,FALSE)</f>
        <v>-5.2225727304591603</v>
      </c>
      <c r="U45" s="49">
        <f>VLOOKUP($A45,'Occupancy Raw Data'!$B$8:$BE$45,'Occupancy Raw Data'!AC$3,FALSE)</f>
        <v>-2.9522952295229499</v>
      </c>
      <c r="V45" s="50">
        <f>VLOOKUP($A45,'Occupancy Raw Data'!$B$8:$BE$45,'Occupancy Raw Data'!AE$3,FALSE)</f>
        <v>0</v>
      </c>
      <c r="X45" s="51">
        <f>VLOOKUP($A45,'ADR Raw Data'!$B$6:$BE$43,'ADR Raw Data'!G$1,FALSE)</f>
        <v>90.314271276595704</v>
      </c>
      <c r="Y45" s="52">
        <f>VLOOKUP($A45,'ADR Raw Data'!$B$6:$BE$43,'ADR Raw Data'!H$1,FALSE)</f>
        <v>103.995992921745</v>
      </c>
      <c r="Z45" s="52">
        <f>VLOOKUP($A45,'ADR Raw Data'!$B$6:$BE$43,'ADR Raw Data'!I$1,FALSE)</f>
        <v>107.317067866516</v>
      </c>
      <c r="AA45" s="52">
        <f>VLOOKUP($A45,'ADR Raw Data'!$B$6:$BE$43,'ADR Raw Data'!J$1,FALSE)</f>
        <v>101.610425861401</v>
      </c>
      <c r="AB45" s="52">
        <f>VLOOKUP($A45,'ADR Raw Data'!$B$6:$BE$43,'ADR Raw Data'!K$1,FALSE)</f>
        <v>103.62110755697699</v>
      </c>
      <c r="AC45" s="53">
        <f>VLOOKUP($A45,'ADR Raw Data'!$B$6:$BE$43,'ADR Raw Data'!L$1,FALSE)</f>
        <v>102.02754887464999</v>
      </c>
      <c r="AD45" s="52">
        <f>VLOOKUP($A45,'ADR Raw Data'!$B$6:$BE$43,'ADR Raw Data'!N$1,FALSE)</f>
        <v>119.49580573129801</v>
      </c>
      <c r="AE45" s="52">
        <f>VLOOKUP($A45,'ADR Raw Data'!$B$6:$BE$43,'ADR Raw Data'!O$1,FALSE)</f>
        <v>121.576516272189</v>
      </c>
      <c r="AF45" s="53">
        <f>VLOOKUP($A45,'ADR Raw Data'!$B$6:$BE$43,'ADR Raw Data'!P$1,FALSE)</f>
        <v>120.53944166202901</v>
      </c>
      <c r="AG45" s="54">
        <f>VLOOKUP($A45,'ADR Raw Data'!$B$6:$BE$43,'ADR Raw Data'!R$1,FALSE)</f>
        <v>107.709166524338</v>
      </c>
      <c r="AI45" s="47">
        <f>VLOOKUP($A45,'ADR Raw Data'!$B$6:$BE$43,'ADR Raw Data'!T$1,FALSE)</f>
        <v>8.3575848325711508</v>
      </c>
      <c r="AJ45" s="48">
        <f>VLOOKUP($A45,'ADR Raw Data'!$B$6:$BE$43,'ADR Raw Data'!U$1,FALSE)</f>
        <v>14.736958695944899</v>
      </c>
      <c r="AK45" s="48">
        <f>VLOOKUP($A45,'ADR Raw Data'!$B$6:$BE$43,'ADR Raw Data'!V$1,FALSE)</f>
        <v>17.754867726212801</v>
      </c>
      <c r="AL45" s="48">
        <f>VLOOKUP($A45,'ADR Raw Data'!$B$6:$BE$43,'ADR Raw Data'!W$1,FALSE)</f>
        <v>11.1361034727666</v>
      </c>
      <c r="AM45" s="48">
        <f>VLOOKUP($A45,'ADR Raw Data'!$B$6:$BE$43,'ADR Raw Data'!X$1,FALSE)</f>
        <v>3.38431149064305</v>
      </c>
      <c r="AN45" s="49">
        <f>VLOOKUP($A45,'ADR Raw Data'!$B$6:$BE$43,'ADR Raw Data'!Y$1,FALSE)</f>
        <v>11.073967712579</v>
      </c>
      <c r="AO45" s="48">
        <f>VLOOKUP($A45,'ADR Raw Data'!$B$6:$BE$43,'ADR Raw Data'!AA$1,FALSE)</f>
        <v>4.3389006417397598</v>
      </c>
      <c r="AP45" s="48">
        <f>VLOOKUP($A45,'ADR Raw Data'!$B$6:$BE$43,'ADR Raw Data'!AB$1,FALSE)</f>
        <v>5.1619073192757998</v>
      </c>
      <c r="AQ45" s="49">
        <f>VLOOKUP($A45,'ADR Raw Data'!$B$6:$BE$43,'ADR Raw Data'!AC$1,FALSE)</f>
        <v>4.7418005974368702</v>
      </c>
      <c r="AR45" s="50">
        <f>VLOOKUP($A45,'ADR Raw Data'!$B$6:$BE$43,'ADR Raw Data'!AE$1,FALSE)</f>
        <v>8.5765656375493098</v>
      </c>
      <c r="AS45" s="40"/>
      <c r="AT45" s="51">
        <f>VLOOKUP($A45,'RevPAR Raw Data'!$B$6:$BE$43,'RevPAR Raw Data'!G$1,FALSE)</f>
        <v>42.554092731829499</v>
      </c>
      <c r="AU45" s="52">
        <f>VLOOKUP($A45,'RevPAR Raw Data'!$B$6:$BE$43,'RevPAR Raw Data'!H$1,FALSE)</f>
        <v>66.281155388471106</v>
      </c>
      <c r="AV45" s="52">
        <f>VLOOKUP($A45,'RevPAR Raw Data'!$B$6:$BE$43,'RevPAR Raw Data'!I$1,FALSE)</f>
        <v>71.732987468671595</v>
      </c>
      <c r="AW45" s="52">
        <f>VLOOKUP($A45,'RevPAR Raw Data'!$B$6:$BE$43,'RevPAR Raw Data'!J$1,FALSE)</f>
        <v>65.779380952380905</v>
      </c>
      <c r="AX45" s="52">
        <f>VLOOKUP($A45,'RevPAR Raw Data'!$B$6:$BE$43,'RevPAR Raw Data'!K$1,FALSE)</f>
        <v>64.9514761904761</v>
      </c>
      <c r="AY45" s="53">
        <f>VLOOKUP($A45,'RevPAR Raw Data'!$B$6:$BE$43,'RevPAR Raw Data'!L$1,FALSE)</f>
        <v>62.259818546365899</v>
      </c>
      <c r="AZ45" s="52">
        <f>VLOOKUP($A45,'RevPAR Raw Data'!$B$6:$BE$43,'RevPAR Raw Data'!N$1,FALSE)</f>
        <v>80.472488721804496</v>
      </c>
      <c r="BA45" s="52">
        <f>VLOOKUP($A45,'RevPAR Raw Data'!$B$6:$BE$43,'RevPAR Raw Data'!O$1,FALSE)</f>
        <v>82.391704260651593</v>
      </c>
      <c r="BB45" s="53">
        <f>VLOOKUP($A45,'RevPAR Raw Data'!$B$6:$BE$43,'RevPAR Raw Data'!P$1,FALSE)</f>
        <v>81.432096491227995</v>
      </c>
      <c r="BC45" s="54">
        <f>VLOOKUP($A45,'RevPAR Raw Data'!$B$6:$BE$43,'RevPAR Raw Data'!R$1,FALSE)</f>
        <v>67.737612244897903</v>
      </c>
      <c r="BE45" s="47">
        <f>VLOOKUP($A45,'RevPAR Raw Data'!$B$6:$BE$43,'RevPAR Raw Data'!T$1,FALSE)</f>
        <v>10.174288526356801</v>
      </c>
      <c r="BF45" s="48">
        <f>VLOOKUP($A45,'RevPAR Raw Data'!$B$6:$BE$43,'RevPAR Raw Data'!U$1,FALSE)</f>
        <v>18.6563993346026</v>
      </c>
      <c r="BG45" s="48">
        <f>VLOOKUP($A45,'RevPAR Raw Data'!$B$6:$BE$43,'RevPAR Raw Data'!V$1,FALSE)</f>
        <v>24.229522241222199</v>
      </c>
      <c r="BH45" s="48">
        <f>VLOOKUP($A45,'RevPAR Raw Data'!$B$6:$BE$43,'RevPAR Raw Data'!W$1,FALSE)</f>
        <v>10.8785458749154</v>
      </c>
      <c r="BI45" s="48">
        <f>VLOOKUP($A45,'RevPAR Raw Data'!$B$6:$BE$43,'RevPAR Raw Data'!X$1,FALSE)</f>
        <v>2.4821291333953499E-2</v>
      </c>
      <c r="BJ45" s="49">
        <f>VLOOKUP($A45,'RevPAR Raw Data'!$B$6:$BE$43,'RevPAR Raw Data'!Y$1,FALSE)</f>
        <v>12.5907146488707</v>
      </c>
      <c r="BK45" s="48">
        <f>VLOOKUP($A45,'RevPAR Raw Data'!$B$6:$BE$43,'RevPAR Raw Data'!AA$1,FALSE)</f>
        <v>3.7596691429884301</v>
      </c>
      <c r="BL45" s="48">
        <f>VLOOKUP($A45,'RevPAR Raw Data'!$B$6:$BE$43,'RevPAR Raw Data'!AB$1,FALSE)</f>
        <v>-0.330249775211435</v>
      </c>
      <c r="BM45" s="49">
        <f>VLOOKUP($A45,'RevPAR Raw Data'!$B$6:$BE$43,'RevPAR Raw Data'!AC$1,FALSE)</f>
        <v>1.6495134150823001</v>
      </c>
      <c r="BN45" s="50">
        <f>VLOOKUP($A45,'RevPAR Raw Data'!$B$6:$BE$43,'RevPAR Raw Data'!AE$1,FALSE)</f>
        <v>8.5765656375493098</v>
      </c>
    </row>
    <row r="46" spans="1:66" x14ac:dyDescent="0.45">
      <c r="A46" s="66" t="s">
        <v>84</v>
      </c>
      <c r="B46" s="47">
        <f>VLOOKUP($A46,'Occupancy Raw Data'!$B$8:$BE$45,'Occupancy Raw Data'!G$3,FALSE)</f>
        <v>40.3555896648759</v>
      </c>
      <c r="C46" s="48">
        <f>VLOOKUP($A46,'Occupancy Raw Data'!$B$8:$BE$45,'Occupancy Raw Data'!H$3,FALSE)</f>
        <v>50.959324635456603</v>
      </c>
      <c r="D46" s="48">
        <f>VLOOKUP($A46,'Occupancy Raw Data'!$B$8:$BE$45,'Occupancy Raw Data'!I$3,FALSE)</f>
        <v>55.998976720388796</v>
      </c>
      <c r="E46" s="48">
        <f>VLOOKUP($A46,'Occupancy Raw Data'!$B$8:$BE$45,'Occupancy Raw Data'!J$3,FALSE)</f>
        <v>56.4850345356868</v>
      </c>
      <c r="F46" s="48">
        <f>VLOOKUP($A46,'Occupancy Raw Data'!$B$8:$BE$45,'Occupancy Raw Data'!K$3,FALSE)</f>
        <v>58.096699923254</v>
      </c>
      <c r="G46" s="49">
        <f>VLOOKUP($A46,'Occupancy Raw Data'!$B$8:$BE$45,'Occupancy Raw Data'!L$3,FALSE)</f>
        <v>52.379125095932402</v>
      </c>
      <c r="H46" s="48">
        <f>VLOOKUP($A46,'Occupancy Raw Data'!$B$8:$BE$45,'Occupancy Raw Data'!N$3,FALSE)</f>
        <v>69.480685597339402</v>
      </c>
      <c r="I46" s="48">
        <f>VLOOKUP($A46,'Occupancy Raw Data'!$B$8:$BE$45,'Occupancy Raw Data'!O$3,FALSE)</f>
        <v>68.419033000767399</v>
      </c>
      <c r="J46" s="49">
        <f>VLOOKUP($A46,'Occupancy Raw Data'!$B$8:$BE$45,'Occupancy Raw Data'!P$3,FALSE)</f>
        <v>68.949859299053401</v>
      </c>
      <c r="K46" s="50">
        <f>VLOOKUP($A46,'Occupancy Raw Data'!$B$8:$BE$45,'Occupancy Raw Data'!R$3,FALSE)</f>
        <v>57.113620582538402</v>
      </c>
      <c r="M46" s="47">
        <f>VLOOKUP($A46,'Occupancy Raw Data'!$B$8:$BE$45,'Occupancy Raw Data'!T$3,FALSE)</f>
        <v>2.1190083478248098</v>
      </c>
      <c r="N46" s="48">
        <f>VLOOKUP($A46,'Occupancy Raw Data'!$B$8:$BE$45,'Occupancy Raw Data'!U$3,FALSE)</f>
        <v>-0.65286798523517098</v>
      </c>
      <c r="O46" s="48">
        <f>VLOOKUP($A46,'Occupancy Raw Data'!$B$8:$BE$45,'Occupancy Raw Data'!V$3,FALSE)</f>
        <v>-3.5710471478564498</v>
      </c>
      <c r="P46" s="48">
        <f>VLOOKUP($A46,'Occupancy Raw Data'!$B$8:$BE$45,'Occupancy Raw Data'!W$3,FALSE)</f>
        <v>-10.7673664946355</v>
      </c>
      <c r="Q46" s="48">
        <f>VLOOKUP($A46,'Occupancy Raw Data'!$B$8:$BE$45,'Occupancy Raw Data'!X$3,FALSE)</f>
        <v>-21.464291321483699</v>
      </c>
      <c r="R46" s="49">
        <f>VLOOKUP($A46,'Occupancy Raw Data'!$B$8:$BE$45,'Occupancy Raw Data'!Y$3,FALSE)</f>
        <v>-8.4796049953750305</v>
      </c>
      <c r="S46" s="48">
        <f>VLOOKUP($A46,'Occupancy Raw Data'!$B$8:$BE$45,'Occupancy Raw Data'!AA$3,FALSE)</f>
        <v>-3.4667490828489802</v>
      </c>
      <c r="T46" s="48">
        <f>VLOOKUP($A46,'Occupancy Raw Data'!$B$8:$BE$45,'Occupancy Raw Data'!AB$3,FALSE)</f>
        <v>-7.5424876990494703</v>
      </c>
      <c r="U46" s="49">
        <f>VLOOKUP($A46,'Occupancy Raw Data'!$B$8:$BE$45,'Occupancy Raw Data'!AC$3,FALSE)</f>
        <v>-5.53288237889514</v>
      </c>
      <c r="V46" s="50">
        <f>VLOOKUP($A46,'Occupancy Raw Data'!$B$8:$BE$45,'Occupancy Raw Data'!AE$3,FALSE)</f>
        <v>-7.48419922954242</v>
      </c>
      <c r="X46" s="51">
        <f>VLOOKUP($A46,'ADR Raw Data'!$B$6:$BE$43,'ADR Raw Data'!G$1,FALSE)</f>
        <v>103.808469096671</v>
      </c>
      <c r="Y46" s="52">
        <f>VLOOKUP($A46,'ADR Raw Data'!$B$6:$BE$43,'ADR Raw Data'!H$1,FALSE)</f>
        <v>104.23883032128499</v>
      </c>
      <c r="Z46" s="52">
        <f>VLOOKUP($A46,'ADR Raw Data'!$B$6:$BE$43,'ADR Raw Data'!I$1,FALSE)</f>
        <v>114.54</v>
      </c>
      <c r="AA46" s="52">
        <f>VLOOKUP($A46,'ADR Raw Data'!$B$6:$BE$43,'ADR Raw Data'!J$1,FALSE)</f>
        <v>113.557144474637</v>
      </c>
      <c r="AB46" s="52">
        <f>VLOOKUP($A46,'ADR Raw Data'!$B$6:$BE$43,'ADR Raw Data'!K$1,FALSE)</f>
        <v>113.94837956847201</v>
      </c>
      <c r="AC46" s="53">
        <f>VLOOKUP($A46,'ADR Raw Data'!$B$6:$BE$43,'ADR Raw Data'!L$1,FALSE)</f>
        <v>110.53876581196501</v>
      </c>
      <c r="AD46" s="52">
        <f>VLOOKUP($A46,'ADR Raw Data'!$B$6:$BE$43,'ADR Raw Data'!N$1,FALSE)</f>
        <v>143.77913291605299</v>
      </c>
      <c r="AE46" s="52">
        <f>VLOOKUP($A46,'ADR Raw Data'!$B$6:$BE$43,'ADR Raw Data'!O$1,FALSE)</f>
        <v>147.48842213497801</v>
      </c>
      <c r="AF46" s="53">
        <f>VLOOKUP($A46,'ADR Raw Data'!$B$6:$BE$43,'ADR Raw Data'!P$1,FALSE)</f>
        <v>145.61949911881999</v>
      </c>
      <c r="AG46" s="54">
        <f>VLOOKUP($A46,'ADR Raw Data'!$B$6:$BE$43,'ADR Raw Data'!R$1,FALSE)</f>
        <v>122.639014909137</v>
      </c>
      <c r="AI46" s="47">
        <f>VLOOKUP($A46,'ADR Raw Data'!$B$6:$BE$43,'ADR Raw Data'!T$1,FALSE)</f>
        <v>-4.0411283986733499</v>
      </c>
      <c r="AJ46" s="48">
        <f>VLOOKUP($A46,'ADR Raw Data'!$B$6:$BE$43,'ADR Raw Data'!U$1,FALSE)</f>
        <v>-0.99961092545396801</v>
      </c>
      <c r="AK46" s="48">
        <f>VLOOKUP($A46,'ADR Raw Data'!$B$6:$BE$43,'ADR Raw Data'!V$1,FALSE)</f>
        <v>2.6963710559071301</v>
      </c>
      <c r="AL46" s="48">
        <f>VLOOKUP($A46,'ADR Raw Data'!$B$6:$BE$43,'ADR Raw Data'!W$1,FALSE)</f>
        <v>-14.0198436820859</v>
      </c>
      <c r="AM46" s="48">
        <f>VLOOKUP($A46,'ADR Raw Data'!$B$6:$BE$43,'ADR Raw Data'!X$1,FALSE)</f>
        <v>-36.609836835760397</v>
      </c>
      <c r="AN46" s="49">
        <f>VLOOKUP($A46,'ADR Raw Data'!$B$6:$BE$43,'ADR Raw Data'!Y$1,FALSE)</f>
        <v>-16.341750851717102</v>
      </c>
      <c r="AO46" s="48">
        <f>VLOOKUP($A46,'ADR Raw Data'!$B$6:$BE$43,'ADR Raw Data'!AA$1,FALSE)</f>
        <v>-6.4759074901551497</v>
      </c>
      <c r="AP46" s="48">
        <f>VLOOKUP($A46,'ADR Raw Data'!$B$6:$BE$43,'ADR Raw Data'!AB$1,FALSE)</f>
        <v>4.9063278477913297</v>
      </c>
      <c r="AQ46" s="49">
        <f>VLOOKUP($A46,'ADR Raw Data'!$B$6:$BE$43,'ADR Raw Data'!AC$1,FALSE)</f>
        <v>-0.98732407343786499</v>
      </c>
      <c r="AR46" s="50">
        <f>VLOOKUP($A46,'ADR Raw Data'!$B$6:$BE$43,'ADR Raw Data'!AE$1,FALSE)</f>
        <v>-10.5987349989022</v>
      </c>
      <c r="AS46" s="40"/>
      <c r="AT46" s="51">
        <f>VLOOKUP($A46,'RevPAR Raw Data'!$B$6:$BE$43,'RevPAR Raw Data'!G$1,FALSE)</f>
        <v>41.892519826042403</v>
      </c>
      <c r="AU46" s="52">
        <f>VLOOKUP($A46,'RevPAR Raw Data'!$B$6:$BE$43,'RevPAR Raw Data'!H$1,FALSE)</f>
        <v>53.119403939626501</v>
      </c>
      <c r="AV46" s="52">
        <f>VLOOKUP($A46,'RevPAR Raw Data'!$B$6:$BE$43,'RevPAR Raw Data'!I$1,FALSE)</f>
        <v>64.141227935533294</v>
      </c>
      <c r="AW46" s="52">
        <f>VLOOKUP($A46,'RevPAR Raw Data'!$B$6:$BE$43,'RevPAR Raw Data'!J$1,FALSE)</f>
        <v>64.1427922742389</v>
      </c>
      <c r="AX46" s="52">
        <f>VLOOKUP($A46,'RevPAR Raw Data'!$B$6:$BE$43,'RevPAR Raw Data'!K$1,FALSE)</f>
        <v>66.200248145305693</v>
      </c>
      <c r="AY46" s="53">
        <f>VLOOKUP($A46,'RevPAR Raw Data'!$B$6:$BE$43,'RevPAR Raw Data'!L$1,FALSE)</f>
        <v>57.899238424149303</v>
      </c>
      <c r="AZ46" s="52">
        <f>VLOOKUP($A46,'RevPAR Raw Data'!$B$6:$BE$43,'RevPAR Raw Data'!N$1,FALSE)</f>
        <v>99.898727295983605</v>
      </c>
      <c r="BA46" s="52">
        <f>VLOOKUP($A46,'RevPAR Raw Data'!$B$6:$BE$43,'RevPAR Raw Data'!O$1,FALSE)</f>
        <v>100.91015221284199</v>
      </c>
      <c r="BB46" s="53">
        <f>VLOOKUP($A46,'RevPAR Raw Data'!$B$6:$BE$43,'RevPAR Raw Data'!P$1,FALSE)</f>
        <v>100.404439754412</v>
      </c>
      <c r="BC46" s="54">
        <f>VLOOKUP($A46,'RevPAR Raw Data'!$B$6:$BE$43,'RevPAR Raw Data'!R$1,FALSE)</f>
        <v>70.043581661367497</v>
      </c>
      <c r="BE46" s="47">
        <f>VLOOKUP($A46,'RevPAR Raw Data'!$B$6:$BE$43,'RevPAR Raw Data'!T$1,FALSE)</f>
        <v>-2.0077518989627401</v>
      </c>
      <c r="BF46" s="48">
        <f>VLOOKUP($A46,'RevPAR Raw Data'!$B$6:$BE$43,'RevPAR Raw Data'!U$1,FALSE)</f>
        <v>-1.64595277097993</v>
      </c>
      <c r="BG46" s="48">
        <f>VLOOKUP($A46,'RevPAR Raw Data'!$B$6:$BE$43,'RevPAR Raw Data'!V$1,FALSE)</f>
        <v>-0.97096477363691203</v>
      </c>
      <c r="BH46" s="48">
        <f>VLOOKUP($A46,'RevPAR Raw Data'!$B$6:$BE$43,'RevPAR Raw Data'!W$1,FALSE)</f>
        <v>-23.277642225496301</v>
      </c>
      <c r="BI46" s="48">
        <f>VLOOKUP($A46,'RevPAR Raw Data'!$B$6:$BE$43,'RevPAR Raw Data'!X$1,FALSE)</f>
        <v>-50.216086126496698</v>
      </c>
      <c r="BJ46" s="49">
        <f>VLOOKUP($A46,'RevPAR Raw Data'!$B$6:$BE$43,'RevPAR Raw Data'!Y$1,FALSE)</f>
        <v>-23.435639925538201</v>
      </c>
      <c r="BK46" s="48">
        <f>VLOOKUP($A46,'RevPAR Raw Data'!$B$6:$BE$43,'RevPAR Raw Data'!AA$1,FALSE)</f>
        <v>-9.7181531094830298</v>
      </c>
      <c r="BL46" s="48">
        <f>VLOOKUP($A46,'RevPAR Raw Data'!$B$6:$BE$43,'RevPAR Raw Data'!AB$1,FALSE)</f>
        <v>-3.00621902565284</v>
      </c>
      <c r="BM46" s="49">
        <f>VLOOKUP($A46,'RevPAR Raw Data'!$B$6:$BE$43,'RevPAR Raw Data'!AC$1,FALSE)</f>
        <v>-6.4655789726511701</v>
      </c>
      <c r="BN46" s="50">
        <f>VLOOKUP($A46,'RevPAR Raw Data'!$B$6:$BE$43,'RevPAR Raw Data'!AE$1,FALSE)</f>
        <v>-17.289703785315499</v>
      </c>
    </row>
    <row r="47" spans="1:66" x14ac:dyDescent="0.45">
      <c r="A47" s="63" t="s">
        <v>85</v>
      </c>
      <c r="B47" s="47">
        <f>VLOOKUP($A47,'Occupancy Raw Data'!$B$8:$BE$45,'Occupancy Raw Data'!G$3,FALSE)</f>
        <v>44.381625441696102</v>
      </c>
      <c r="C47" s="48">
        <f>VLOOKUP($A47,'Occupancy Raw Data'!$B$8:$BE$45,'Occupancy Raw Data'!H$3,FALSE)</f>
        <v>58.021201413427498</v>
      </c>
      <c r="D47" s="48">
        <f>VLOOKUP($A47,'Occupancy Raw Data'!$B$8:$BE$45,'Occupancy Raw Data'!I$3,FALSE)</f>
        <v>62.614840989399198</v>
      </c>
      <c r="E47" s="48">
        <f>VLOOKUP($A47,'Occupancy Raw Data'!$B$8:$BE$45,'Occupancy Raw Data'!J$3,FALSE)</f>
        <v>60.848056537102401</v>
      </c>
      <c r="F47" s="48">
        <f>VLOOKUP($A47,'Occupancy Raw Data'!$B$8:$BE$45,'Occupancy Raw Data'!K$3,FALSE)</f>
        <v>57.173144876324997</v>
      </c>
      <c r="G47" s="49">
        <f>VLOOKUP($A47,'Occupancy Raw Data'!$B$8:$BE$45,'Occupancy Raw Data'!L$3,FALSE)</f>
        <v>56.607773851590103</v>
      </c>
      <c r="H47" s="48">
        <f>VLOOKUP($A47,'Occupancy Raw Data'!$B$8:$BE$45,'Occupancy Raw Data'!N$3,FALSE)</f>
        <v>61.554770318021198</v>
      </c>
      <c r="I47" s="48">
        <f>VLOOKUP($A47,'Occupancy Raw Data'!$B$8:$BE$45,'Occupancy Raw Data'!O$3,FALSE)</f>
        <v>58.6572438162544</v>
      </c>
      <c r="J47" s="49">
        <f>VLOOKUP($A47,'Occupancy Raw Data'!$B$8:$BE$45,'Occupancy Raw Data'!P$3,FALSE)</f>
        <v>60.106007067137803</v>
      </c>
      <c r="K47" s="50">
        <f>VLOOKUP($A47,'Occupancy Raw Data'!$B$8:$BE$45,'Occupancy Raw Data'!R$3,FALSE)</f>
        <v>57.607269056032301</v>
      </c>
      <c r="M47" s="47">
        <f>VLOOKUP($A47,'Occupancy Raw Data'!$B$8:$BE$45,'Occupancy Raw Data'!T$3,FALSE)</f>
        <v>-16.378162450066501</v>
      </c>
      <c r="N47" s="48">
        <f>VLOOKUP($A47,'Occupancy Raw Data'!$B$8:$BE$45,'Occupancy Raw Data'!U$3,FALSE)</f>
        <v>-12.9374337221633</v>
      </c>
      <c r="O47" s="48">
        <f>VLOOKUP($A47,'Occupancy Raw Data'!$B$8:$BE$45,'Occupancy Raw Data'!V$3,FALSE)</f>
        <v>-11.222444889779499</v>
      </c>
      <c r="P47" s="48">
        <f>VLOOKUP($A47,'Occupancy Raw Data'!$B$8:$BE$45,'Occupancy Raw Data'!W$3,FALSE)</f>
        <v>-16.650532429816</v>
      </c>
      <c r="Q47" s="48">
        <f>VLOOKUP($A47,'Occupancy Raw Data'!$B$8:$BE$45,'Occupancy Raw Data'!X$3,FALSE)</f>
        <v>-19.502487562189</v>
      </c>
      <c r="R47" s="49">
        <f>VLOOKUP($A47,'Occupancy Raw Data'!$B$8:$BE$45,'Occupancy Raw Data'!Y$3,FALSE)</f>
        <v>-15.3276955602536</v>
      </c>
      <c r="S47" s="48">
        <f>VLOOKUP($A47,'Occupancy Raw Data'!$B$8:$BE$45,'Occupancy Raw Data'!AA$3,FALSE)</f>
        <v>-15.024390243902401</v>
      </c>
      <c r="T47" s="48">
        <f>VLOOKUP($A47,'Occupancy Raw Data'!$B$8:$BE$45,'Occupancy Raw Data'!AB$3,FALSE)</f>
        <v>-15.8215010141987</v>
      </c>
      <c r="U47" s="49">
        <f>VLOOKUP($A47,'Occupancy Raw Data'!$B$8:$BE$45,'Occupancy Raw Data'!AC$3,FALSE)</f>
        <v>-15.4152163102933</v>
      </c>
      <c r="V47" s="50">
        <f>VLOOKUP($A47,'Occupancy Raw Data'!$B$8:$BE$45,'Occupancy Raw Data'!AE$3,FALSE)</f>
        <v>-15.3538050734312</v>
      </c>
      <c r="X47" s="51">
        <f>VLOOKUP($A47,'ADR Raw Data'!$B$6:$BE$43,'ADR Raw Data'!G$1,FALSE)</f>
        <v>85.432738853503096</v>
      </c>
      <c r="Y47" s="52">
        <f>VLOOKUP($A47,'ADR Raw Data'!$B$6:$BE$43,'ADR Raw Data'!H$1,FALSE)</f>
        <v>88.530341047503001</v>
      </c>
      <c r="Z47" s="52">
        <f>VLOOKUP($A47,'ADR Raw Data'!$B$6:$BE$43,'ADR Raw Data'!I$1,FALSE)</f>
        <v>89.234582392776503</v>
      </c>
      <c r="AA47" s="52">
        <f>VLOOKUP($A47,'ADR Raw Data'!$B$6:$BE$43,'ADR Raw Data'!J$1,FALSE)</f>
        <v>90.064285714285703</v>
      </c>
      <c r="AB47" s="52">
        <f>VLOOKUP($A47,'ADR Raw Data'!$B$6:$BE$43,'ADR Raw Data'!K$1,FALSE)</f>
        <v>90.554252163164406</v>
      </c>
      <c r="AC47" s="53">
        <f>VLOOKUP($A47,'ADR Raw Data'!$B$6:$BE$43,'ADR Raw Data'!L$1,FALSE)</f>
        <v>88.939013732833899</v>
      </c>
      <c r="AD47" s="52">
        <f>VLOOKUP($A47,'ADR Raw Data'!$B$6:$BE$43,'ADR Raw Data'!N$1,FALSE)</f>
        <v>100.86808266360499</v>
      </c>
      <c r="AE47" s="52">
        <f>VLOOKUP($A47,'ADR Raw Data'!$B$6:$BE$43,'ADR Raw Data'!O$1,FALSE)</f>
        <v>99.195686746987903</v>
      </c>
      <c r="AF47" s="53">
        <f>VLOOKUP($A47,'ADR Raw Data'!$B$6:$BE$43,'ADR Raw Data'!P$1,FALSE)</f>
        <v>100.052039976484</v>
      </c>
      <c r="AG47" s="54">
        <f>VLOOKUP($A47,'ADR Raw Data'!$B$6:$BE$43,'ADR Raw Data'!R$1,FALSE)</f>
        <v>92.251887486855907</v>
      </c>
      <c r="AI47" s="47">
        <f>VLOOKUP($A47,'ADR Raw Data'!$B$6:$BE$43,'ADR Raw Data'!T$1,FALSE)</f>
        <v>7.1321308444603302</v>
      </c>
      <c r="AJ47" s="48">
        <f>VLOOKUP($A47,'ADR Raw Data'!$B$6:$BE$43,'ADR Raw Data'!U$1,FALSE)</f>
        <v>10.9636047303621</v>
      </c>
      <c r="AK47" s="48">
        <f>VLOOKUP($A47,'ADR Raw Data'!$B$6:$BE$43,'ADR Raw Data'!V$1,FALSE)</f>
        <v>9.0902949964016404</v>
      </c>
      <c r="AL47" s="48">
        <f>VLOOKUP($A47,'ADR Raw Data'!$B$6:$BE$43,'ADR Raw Data'!W$1,FALSE)</f>
        <v>9.7580583007880204</v>
      </c>
      <c r="AM47" s="48">
        <f>VLOOKUP($A47,'ADR Raw Data'!$B$6:$BE$43,'ADR Raw Data'!X$1,FALSE)</f>
        <v>3.26227253868998</v>
      </c>
      <c r="AN47" s="49">
        <f>VLOOKUP($A47,'ADR Raw Data'!$B$6:$BE$43,'ADR Raw Data'!Y$1,FALSE)</f>
        <v>7.9621860041206602</v>
      </c>
      <c r="AO47" s="48">
        <f>VLOOKUP($A47,'ADR Raw Data'!$B$6:$BE$43,'ADR Raw Data'!AA$1,FALSE)</f>
        <v>10.2954019023838</v>
      </c>
      <c r="AP47" s="48">
        <f>VLOOKUP($A47,'ADR Raw Data'!$B$6:$BE$43,'ADR Raw Data'!AB$1,FALSE)</f>
        <v>7.3466743251250604</v>
      </c>
      <c r="AQ47" s="49">
        <f>VLOOKUP($A47,'ADR Raw Data'!$B$6:$BE$43,'ADR Raw Data'!AC$1,FALSE)</f>
        <v>8.8462662064448701</v>
      </c>
      <c r="AR47" s="50">
        <f>VLOOKUP($A47,'ADR Raw Data'!$B$6:$BE$43,'ADR Raw Data'!AE$1,FALSE)</f>
        <v>8.24382280236299</v>
      </c>
      <c r="AS47" s="40"/>
      <c r="AT47" s="51">
        <f>VLOOKUP($A47,'RevPAR Raw Data'!$B$6:$BE$43,'RevPAR Raw Data'!G$1,FALSE)</f>
        <v>37.916438162544097</v>
      </c>
      <c r="AU47" s="52">
        <f>VLOOKUP($A47,'RevPAR Raw Data'!$B$6:$BE$43,'RevPAR Raw Data'!H$1,FALSE)</f>
        <v>51.366367491166002</v>
      </c>
      <c r="AV47" s="52">
        <f>VLOOKUP($A47,'RevPAR Raw Data'!$B$6:$BE$43,'RevPAR Raw Data'!I$1,FALSE)</f>
        <v>55.874091872791503</v>
      </c>
      <c r="AW47" s="52">
        <f>VLOOKUP($A47,'RevPAR Raw Data'!$B$6:$BE$43,'RevPAR Raw Data'!J$1,FALSE)</f>
        <v>54.802367491166002</v>
      </c>
      <c r="AX47" s="52">
        <f>VLOOKUP($A47,'RevPAR Raw Data'!$B$6:$BE$43,'RevPAR Raw Data'!K$1,FALSE)</f>
        <v>51.7727137809187</v>
      </c>
      <c r="AY47" s="53">
        <f>VLOOKUP($A47,'RevPAR Raw Data'!$B$6:$BE$43,'RevPAR Raw Data'!L$1,FALSE)</f>
        <v>50.346395759717304</v>
      </c>
      <c r="AZ47" s="52">
        <f>VLOOKUP($A47,'RevPAR Raw Data'!$B$6:$BE$43,'RevPAR Raw Data'!N$1,FALSE)</f>
        <v>62.089116607773803</v>
      </c>
      <c r="BA47" s="52">
        <f>VLOOKUP($A47,'RevPAR Raw Data'!$B$6:$BE$43,'RevPAR Raw Data'!O$1,FALSE)</f>
        <v>58.185455830388598</v>
      </c>
      <c r="BB47" s="53">
        <f>VLOOKUP($A47,'RevPAR Raw Data'!$B$6:$BE$43,'RevPAR Raw Data'!P$1,FALSE)</f>
        <v>60.137286219081197</v>
      </c>
      <c r="BC47" s="54">
        <f>VLOOKUP($A47,'RevPAR Raw Data'!$B$6:$BE$43,'RevPAR Raw Data'!R$1,FALSE)</f>
        <v>53.143793033821296</v>
      </c>
      <c r="BE47" s="47">
        <f>VLOOKUP($A47,'RevPAR Raw Data'!$B$6:$BE$43,'RevPAR Raw Data'!T$1,FALSE)</f>
        <v>-10.4141435814632</v>
      </c>
      <c r="BF47" s="48">
        <f>VLOOKUP($A47,'RevPAR Raw Data'!$B$6:$BE$43,'RevPAR Raw Data'!U$1,FALSE)</f>
        <v>-3.3922380873517501</v>
      </c>
      <c r="BG47" s="48">
        <f>VLOOKUP($A47,'RevPAR Raw Data'!$B$6:$BE$43,'RevPAR Raw Data'!V$1,FALSE)</f>
        <v>-3.1523032396674799</v>
      </c>
      <c r="BH47" s="48">
        <f>VLOOKUP($A47,'RevPAR Raw Data'!$B$6:$BE$43,'RevPAR Raw Data'!W$1,FALSE)</f>
        <v>-8.5172427909211095</v>
      </c>
      <c r="BI47" s="48">
        <f>VLOOKUP($A47,'RevPAR Raw Data'!$B$6:$BE$43,'RevPAR Raw Data'!X$1,FALSE)</f>
        <v>-16.876439319601701</v>
      </c>
      <c r="BJ47" s="49">
        <f>VLOOKUP($A47,'RevPAR Raw Data'!$B$6:$BE$43,'RevPAR Raw Data'!Y$1,FALSE)</f>
        <v>-8.5859291867857799</v>
      </c>
      <c r="BK47" s="48">
        <f>VLOOKUP($A47,'RevPAR Raw Data'!$B$6:$BE$43,'RevPAR Raw Data'!AA$1,FALSE)</f>
        <v>-6.2758097005109201</v>
      </c>
      <c r="BL47" s="48">
        <f>VLOOKUP($A47,'RevPAR Raw Data'!$B$6:$BE$43,'RevPAR Raw Data'!AB$1,FALSE)</f>
        <v>-9.6371808419332599</v>
      </c>
      <c r="BM47" s="49">
        <f>VLOOKUP($A47,'RevPAR Raw Data'!$B$6:$BE$43,'RevPAR Raw Data'!AC$1,FALSE)</f>
        <v>-7.9326211749563704</v>
      </c>
      <c r="BN47" s="50">
        <f>VLOOKUP($A47,'RevPAR Raw Data'!$B$6:$BE$43,'RevPAR Raw Data'!AE$1,FALSE)</f>
        <v>-8.3757227547421298</v>
      </c>
    </row>
    <row r="48" spans="1:66" ht="16.5" thickBot="1" x14ac:dyDescent="0.5">
      <c r="A48" s="63" t="s">
        <v>86</v>
      </c>
      <c r="B48" s="67">
        <f>VLOOKUP($A48,'Occupancy Raw Data'!$B$8:$BE$45,'Occupancy Raw Data'!G$3,FALSE)</f>
        <v>48.627623660648702</v>
      </c>
      <c r="C48" s="68">
        <f>VLOOKUP($A48,'Occupancy Raw Data'!$B$8:$BE$45,'Occupancy Raw Data'!H$3,FALSE)</f>
        <v>58.814031997651497</v>
      </c>
      <c r="D48" s="68">
        <f>VLOOKUP($A48,'Occupancy Raw Data'!$B$8:$BE$45,'Occupancy Raw Data'!I$3,FALSE)</f>
        <v>64.817261118450006</v>
      </c>
      <c r="E48" s="68">
        <f>VLOOKUP($A48,'Occupancy Raw Data'!$B$8:$BE$45,'Occupancy Raw Data'!J$3,FALSE)</f>
        <v>66.505210626742894</v>
      </c>
      <c r="F48" s="68">
        <f>VLOOKUP($A48,'Occupancy Raw Data'!$B$8:$BE$45,'Occupancy Raw Data'!K$3,FALSE)</f>
        <v>63.9806252752091</v>
      </c>
      <c r="G48" s="69">
        <f>VLOOKUP($A48,'Occupancy Raw Data'!$B$8:$BE$45,'Occupancy Raw Data'!L$3,FALSE)</f>
        <v>60.548950535740403</v>
      </c>
      <c r="H48" s="68">
        <f>VLOOKUP($A48,'Occupancy Raw Data'!$B$8:$BE$45,'Occupancy Raw Data'!N$3,FALSE)</f>
        <v>76.412740349332097</v>
      </c>
      <c r="I48" s="68">
        <f>VLOOKUP($A48,'Occupancy Raw Data'!$B$8:$BE$45,'Occupancy Raw Data'!O$3,FALSE)</f>
        <v>76.309995596653394</v>
      </c>
      <c r="J48" s="69">
        <f>VLOOKUP($A48,'Occupancy Raw Data'!$B$8:$BE$45,'Occupancy Raw Data'!P$3,FALSE)</f>
        <v>76.361367972992795</v>
      </c>
      <c r="K48" s="70">
        <f>VLOOKUP($A48,'Occupancy Raw Data'!$B$8:$BE$45,'Occupancy Raw Data'!R$3,FALSE)</f>
        <v>65.066784089241096</v>
      </c>
      <c r="M48" s="67">
        <f>VLOOKUP($A48,'Occupancy Raw Data'!$B$8:$BE$45,'Occupancy Raw Data'!T$3,FALSE)</f>
        <v>8.2242181379004808</v>
      </c>
      <c r="N48" s="68">
        <f>VLOOKUP($A48,'Occupancy Raw Data'!$B$8:$BE$45,'Occupancy Raw Data'!U$3,FALSE)</f>
        <v>5.4671052084450498</v>
      </c>
      <c r="O48" s="68">
        <f>VLOOKUP($A48,'Occupancy Raw Data'!$B$8:$BE$45,'Occupancy Raw Data'!V$3,FALSE)</f>
        <v>10.641838906604701</v>
      </c>
      <c r="P48" s="68">
        <f>VLOOKUP($A48,'Occupancy Raw Data'!$B$8:$BE$45,'Occupancy Raw Data'!W$3,FALSE)</f>
        <v>2.1040728458878601</v>
      </c>
      <c r="Q48" s="68">
        <f>VLOOKUP($A48,'Occupancy Raw Data'!$B$8:$BE$45,'Occupancy Raw Data'!X$3,FALSE)</f>
        <v>-11.9091616973532</v>
      </c>
      <c r="R48" s="69">
        <f>VLOOKUP($A48,'Occupancy Raw Data'!$B$8:$BE$45,'Occupancy Raw Data'!Y$3,FALSE)</f>
        <v>1.9186299596626499</v>
      </c>
      <c r="S48" s="68">
        <f>VLOOKUP($A48,'Occupancy Raw Data'!$B$8:$BE$45,'Occupancy Raw Data'!AA$3,FALSE)</f>
        <v>17.1181435417122</v>
      </c>
      <c r="T48" s="68">
        <f>VLOOKUP($A48,'Occupancy Raw Data'!$B$8:$BE$45,'Occupancy Raw Data'!AB$3,FALSE)</f>
        <v>9.7368957134408696</v>
      </c>
      <c r="U48" s="69">
        <f>VLOOKUP($A48,'Occupancy Raw Data'!$B$8:$BE$45,'Occupancy Raw Data'!AC$3,FALSE)</f>
        <v>13.3099170388776</v>
      </c>
      <c r="V48" s="70">
        <f>VLOOKUP($A48,'Occupancy Raw Data'!$B$8:$BE$45,'Occupancy Raw Data'!AE$3,FALSE)</f>
        <v>5.4740999440972598</v>
      </c>
      <c r="X48" s="71">
        <f>VLOOKUP($A48,'ADR Raw Data'!$B$6:$BE$43,'ADR Raw Data'!G$1,FALSE)</f>
        <v>98.822668276486496</v>
      </c>
      <c r="Y48" s="72">
        <f>VLOOKUP($A48,'ADR Raw Data'!$B$6:$BE$43,'ADR Raw Data'!H$1,FALSE)</f>
        <v>106.49014724232499</v>
      </c>
      <c r="Z48" s="72">
        <f>VLOOKUP($A48,'ADR Raw Data'!$B$6:$BE$43,'ADR Raw Data'!I$1,FALSE)</f>
        <v>111.313317481884</v>
      </c>
      <c r="AA48" s="72">
        <f>VLOOKUP($A48,'ADR Raw Data'!$B$6:$BE$43,'ADR Raw Data'!J$1,FALSE)</f>
        <v>114.856347384683</v>
      </c>
      <c r="AB48" s="72">
        <f>VLOOKUP($A48,'ADR Raw Data'!$B$6:$BE$43,'ADR Raw Data'!K$1,FALSE)</f>
        <v>114.742640513879</v>
      </c>
      <c r="AC48" s="73">
        <f>VLOOKUP($A48,'ADR Raw Data'!$B$6:$BE$43,'ADR Raw Data'!L$1,FALSE)</f>
        <v>109.873092698535</v>
      </c>
      <c r="AD48" s="72">
        <f>VLOOKUP($A48,'ADR Raw Data'!$B$6:$BE$43,'ADR Raw Data'!N$1,FALSE)</f>
        <v>146.31966192854301</v>
      </c>
      <c r="AE48" s="72">
        <f>VLOOKUP($A48,'ADR Raw Data'!$B$6:$BE$43,'ADR Raw Data'!O$1,FALSE)</f>
        <v>146.04564531640699</v>
      </c>
      <c r="AF48" s="73">
        <f>VLOOKUP($A48,'ADR Raw Data'!$B$6:$BE$43,'ADR Raw Data'!P$1,FALSE)</f>
        <v>146.18274579529</v>
      </c>
      <c r="AG48" s="74">
        <f>VLOOKUP($A48,'ADR Raw Data'!$B$6:$BE$43,'ADR Raw Data'!R$1,FALSE)</f>
        <v>122.048077084206</v>
      </c>
      <c r="AI48" s="67">
        <f>VLOOKUP($A48,'ADR Raw Data'!$B$6:$BE$43,'ADR Raw Data'!T$1,FALSE)</f>
        <v>0.25490341772289699</v>
      </c>
      <c r="AJ48" s="68">
        <f>VLOOKUP($A48,'ADR Raw Data'!$B$6:$BE$43,'ADR Raw Data'!U$1,FALSE)</f>
        <v>5.0169274374517201</v>
      </c>
      <c r="AK48" s="68">
        <f>VLOOKUP($A48,'ADR Raw Data'!$B$6:$BE$43,'ADR Raw Data'!V$1,FALSE)</f>
        <v>7.07950919324706</v>
      </c>
      <c r="AL48" s="68">
        <f>VLOOKUP($A48,'ADR Raw Data'!$B$6:$BE$43,'ADR Raw Data'!W$1,FALSE)</f>
        <v>1.0868383061445299</v>
      </c>
      <c r="AM48" s="68">
        <f>VLOOKUP($A48,'ADR Raw Data'!$B$6:$BE$43,'ADR Raw Data'!X$1,FALSE)</f>
        <v>-17.334214176598</v>
      </c>
      <c r="AN48" s="69">
        <f>VLOOKUP($A48,'ADR Raw Data'!$B$6:$BE$43,'ADR Raw Data'!Y$1,FALSE)</f>
        <v>-3.0259926155136601</v>
      </c>
      <c r="AO48" s="68">
        <f>VLOOKUP($A48,'ADR Raw Data'!$B$6:$BE$43,'ADR Raw Data'!AA$1,FALSE)</f>
        <v>10.7974298612907</v>
      </c>
      <c r="AP48" s="68">
        <f>VLOOKUP($A48,'ADR Raw Data'!$B$6:$BE$43,'ADR Raw Data'!AB$1,FALSE)</f>
        <v>10.7454684374878</v>
      </c>
      <c r="AQ48" s="69">
        <f>VLOOKUP($A48,'ADR Raw Data'!$B$6:$BE$43,'ADR Raw Data'!AC$1,FALSE)</f>
        <v>10.7740176597255</v>
      </c>
      <c r="AR48" s="70">
        <f>VLOOKUP($A48,'ADR Raw Data'!$B$6:$BE$43,'ADR Raw Data'!AE$1,FALSE)</f>
        <v>2.4522447885123402</v>
      </c>
      <c r="AS48" s="40"/>
      <c r="AT48" s="71">
        <f>VLOOKUP($A48,'RevPAR Raw Data'!$B$6:$BE$43,'RevPAR Raw Data'!G$1,FALSE)</f>
        <v>48.0551152209012</v>
      </c>
      <c r="AU48" s="72">
        <f>VLOOKUP($A48,'RevPAR Raw Data'!$B$6:$BE$43,'RevPAR Raw Data'!H$1,FALSE)</f>
        <v>62.631149273447797</v>
      </c>
      <c r="AV48" s="72">
        <f>VLOOKUP($A48,'RevPAR Raw Data'!$B$6:$BE$43,'RevPAR Raw Data'!I$1,FALSE)</f>
        <v>72.150243651842004</v>
      </c>
      <c r="AW48" s="72">
        <f>VLOOKUP($A48,'RevPAR Raw Data'!$B$6:$BE$43,'RevPAR Raw Data'!J$1,FALSE)</f>
        <v>76.385455746367199</v>
      </c>
      <c r="AX48" s="72">
        <f>VLOOKUP($A48,'RevPAR Raw Data'!$B$6:$BE$43,'RevPAR Raw Data'!K$1,FALSE)</f>
        <v>73.413058858065398</v>
      </c>
      <c r="AY48" s="73">
        <f>VLOOKUP($A48,'RevPAR Raw Data'!$B$6:$BE$43,'RevPAR Raw Data'!L$1,FALSE)</f>
        <v>66.527004550124701</v>
      </c>
      <c r="AZ48" s="72">
        <f>VLOOKUP($A48,'RevPAR Raw Data'!$B$6:$BE$43,'RevPAR Raw Data'!N$1,FALSE)</f>
        <v>111.80686334947799</v>
      </c>
      <c r="BA48" s="72">
        <f>VLOOKUP($A48,'RevPAR Raw Data'!$B$6:$BE$43,'RevPAR Raw Data'!O$1,FALSE)</f>
        <v>111.447425510054</v>
      </c>
      <c r="BB48" s="73">
        <f>VLOOKUP($A48,'RevPAR Raw Data'!$B$6:$BE$43,'RevPAR Raw Data'!P$1,FALSE)</f>
        <v>111.62714442976601</v>
      </c>
      <c r="BC48" s="74">
        <f>VLOOKUP($A48,'RevPAR Raw Data'!$B$6:$BE$43,'RevPAR Raw Data'!R$1,FALSE)</f>
        <v>79.412758801451005</v>
      </c>
      <c r="BE48" s="67">
        <f>VLOOKUP($A48,'RevPAR Raw Data'!$B$6:$BE$43,'RevPAR Raw Data'!T$1,FALSE)</f>
        <v>8.5000853687378708</v>
      </c>
      <c r="BF48" s="68">
        <f>VLOOKUP($A48,'RevPAR Raw Data'!$B$6:$BE$43,'RevPAR Raw Data'!U$1,FALSE)</f>
        <v>10.758313347133599</v>
      </c>
      <c r="BG48" s="68">
        <f>VLOOKUP($A48,'RevPAR Raw Data'!$B$6:$BE$43,'RevPAR Raw Data'!V$1,FALSE)</f>
        <v>18.474738063575401</v>
      </c>
      <c r="BH48" s="68">
        <f>VLOOKUP($A48,'RevPAR Raw Data'!$B$6:$BE$43,'RevPAR Raw Data'!W$1,FALSE)</f>
        <v>3.2137790217106899</v>
      </c>
      <c r="BI48" s="68">
        <f>VLOOKUP($A48,'RevPAR Raw Data'!$B$6:$BE$43,'RevPAR Raw Data'!X$1,FALSE)</f>
        <v>-27.1790162786947</v>
      </c>
      <c r="BJ48" s="69">
        <f>VLOOKUP($A48,'RevPAR Raw Data'!$B$6:$BE$43,'RevPAR Raw Data'!Y$1,FALSE)</f>
        <v>-1.1654202567494401</v>
      </c>
      <c r="BK48" s="68">
        <f>VLOOKUP($A48,'RevPAR Raw Data'!$B$6:$BE$43,'RevPAR Raw Data'!AA$1,FALSE)</f>
        <v>29.763892945474399</v>
      </c>
      <c r="BL48" s="68">
        <f>VLOOKUP($A48,'RevPAR Raw Data'!$B$6:$BE$43,'RevPAR Raw Data'!AB$1,FALSE)</f>
        <v>21.5286392066076</v>
      </c>
      <c r="BM48" s="69">
        <f>VLOOKUP($A48,'RevPAR Raw Data'!$B$6:$BE$43,'RevPAR Raw Data'!AC$1,FALSE)</f>
        <v>25.517947510866701</v>
      </c>
      <c r="BN48" s="70">
        <f>VLOOKUP($A48,'RevPAR Raw Data'!$B$6:$BE$43,'RevPAR Raw Data'!AE$1,FALSE)</f>
        <v>8.0605830632066908</v>
      </c>
    </row>
    <row r="49" spans="1:45" ht="14.25" customHeight="1" x14ac:dyDescent="0.45">
      <c r="A49" s="165" t="s">
        <v>106</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Q8yvhI4b1zvLSvOQ7QFBnTXJtt57Cv9ZMRIC0cYeMrkNWPOlfeB81u14C6QI+dC48+fRlIzbc0ejPn81DjCD3w==" saltValue="Z8n9H10RyJ/U0UpV4HeoUA=="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sqref="A1:A3"/>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7" t="str">
        <f>'Occupancy Raw Data'!B2</f>
        <v>August 27, 2023 - September 23, 2023
Rolling-28 Day Period</v>
      </c>
      <c r="B1" s="162" t="s">
        <v>66</v>
      </c>
      <c r="C1" s="163"/>
      <c r="D1" s="163"/>
      <c r="E1" s="163"/>
      <c r="F1" s="163"/>
      <c r="G1" s="163"/>
      <c r="H1" s="163"/>
      <c r="I1" s="163"/>
      <c r="J1" s="163"/>
      <c r="K1" s="164"/>
      <c r="L1" s="40"/>
      <c r="M1" s="162" t="s">
        <v>73</v>
      </c>
      <c r="N1" s="163"/>
      <c r="O1" s="163"/>
      <c r="P1" s="163"/>
      <c r="Q1" s="163"/>
      <c r="R1" s="163"/>
      <c r="S1" s="163"/>
      <c r="T1" s="163"/>
      <c r="U1" s="163"/>
      <c r="V1" s="164"/>
      <c r="X1" s="162" t="s">
        <v>67</v>
      </c>
      <c r="Y1" s="163"/>
      <c r="Z1" s="163"/>
      <c r="AA1" s="163"/>
      <c r="AB1" s="163"/>
      <c r="AC1" s="163"/>
      <c r="AD1" s="163"/>
      <c r="AE1" s="163"/>
      <c r="AF1" s="163"/>
      <c r="AG1" s="164"/>
      <c r="AI1" s="162" t="s">
        <v>74</v>
      </c>
      <c r="AJ1" s="163"/>
      <c r="AK1" s="163"/>
      <c r="AL1" s="163"/>
      <c r="AM1" s="163"/>
      <c r="AN1" s="163"/>
      <c r="AO1" s="163"/>
      <c r="AP1" s="163"/>
      <c r="AQ1" s="163"/>
      <c r="AR1" s="164"/>
      <c r="AS1" s="40"/>
      <c r="AT1" s="162" t="s">
        <v>68</v>
      </c>
      <c r="AU1" s="163"/>
      <c r="AV1" s="163"/>
      <c r="AW1" s="163"/>
      <c r="AX1" s="163"/>
      <c r="AY1" s="163"/>
      <c r="AZ1" s="163"/>
      <c r="BA1" s="163"/>
      <c r="BB1" s="163"/>
      <c r="BC1" s="164"/>
      <c r="BE1" s="162" t="s">
        <v>75</v>
      </c>
      <c r="BF1" s="163"/>
      <c r="BG1" s="163"/>
      <c r="BH1" s="163"/>
      <c r="BI1" s="163"/>
      <c r="BJ1" s="163"/>
      <c r="BK1" s="163"/>
      <c r="BL1" s="163"/>
      <c r="BM1" s="163"/>
      <c r="BN1" s="164"/>
    </row>
    <row r="2" spans="1:66" x14ac:dyDescent="0.45">
      <c r="A2" s="167"/>
      <c r="B2" s="42"/>
      <c r="C2" s="43"/>
      <c r="D2" s="43"/>
      <c r="E2" s="43"/>
      <c r="F2" s="43"/>
      <c r="G2" s="160" t="s">
        <v>64</v>
      </c>
      <c r="H2" s="43"/>
      <c r="I2" s="43"/>
      <c r="J2" s="160" t="s">
        <v>65</v>
      </c>
      <c r="K2" s="161" t="s">
        <v>56</v>
      </c>
      <c r="L2" s="44"/>
      <c r="M2" s="42"/>
      <c r="N2" s="43"/>
      <c r="O2" s="43"/>
      <c r="P2" s="43"/>
      <c r="Q2" s="43"/>
      <c r="R2" s="160" t="s">
        <v>64</v>
      </c>
      <c r="S2" s="43"/>
      <c r="T2" s="43"/>
      <c r="U2" s="160" t="s">
        <v>65</v>
      </c>
      <c r="V2" s="161" t="s">
        <v>56</v>
      </c>
      <c r="X2" s="42"/>
      <c r="Y2" s="43"/>
      <c r="Z2" s="43"/>
      <c r="AA2" s="43"/>
      <c r="AB2" s="43"/>
      <c r="AC2" s="160" t="s">
        <v>64</v>
      </c>
      <c r="AD2" s="43"/>
      <c r="AE2" s="43"/>
      <c r="AF2" s="160" t="s">
        <v>65</v>
      </c>
      <c r="AG2" s="161" t="s">
        <v>56</v>
      </c>
      <c r="AI2" s="42"/>
      <c r="AJ2" s="43"/>
      <c r="AK2" s="43"/>
      <c r="AL2" s="43"/>
      <c r="AM2" s="43"/>
      <c r="AN2" s="160" t="s">
        <v>64</v>
      </c>
      <c r="AO2" s="43"/>
      <c r="AP2" s="43"/>
      <c r="AQ2" s="160" t="s">
        <v>65</v>
      </c>
      <c r="AR2" s="161" t="s">
        <v>56</v>
      </c>
      <c r="AS2" s="44"/>
      <c r="AT2" s="42"/>
      <c r="AU2" s="43"/>
      <c r="AV2" s="43"/>
      <c r="AW2" s="43"/>
      <c r="AX2" s="43"/>
      <c r="AY2" s="160" t="s">
        <v>64</v>
      </c>
      <c r="AZ2" s="43"/>
      <c r="BA2" s="43"/>
      <c r="BB2" s="160" t="s">
        <v>65</v>
      </c>
      <c r="BC2" s="161" t="s">
        <v>56</v>
      </c>
      <c r="BE2" s="42"/>
      <c r="BF2" s="43"/>
      <c r="BG2" s="43"/>
      <c r="BH2" s="43"/>
      <c r="BI2" s="43"/>
      <c r="BJ2" s="160" t="s">
        <v>64</v>
      </c>
      <c r="BK2" s="43"/>
      <c r="BL2" s="43"/>
      <c r="BM2" s="160" t="s">
        <v>65</v>
      </c>
      <c r="BN2" s="161" t="s">
        <v>56</v>
      </c>
    </row>
    <row r="3" spans="1:66" x14ac:dyDescent="0.45">
      <c r="A3" s="167"/>
      <c r="B3" s="45" t="s">
        <v>57</v>
      </c>
      <c r="C3" s="44" t="s">
        <v>58</v>
      </c>
      <c r="D3" s="44" t="s">
        <v>59</v>
      </c>
      <c r="E3" s="44" t="s">
        <v>60</v>
      </c>
      <c r="F3" s="44" t="s">
        <v>61</v>
      </c>
      <c r="G3" s="160"/>
      <c r="H3" s="44" t="s">
        <v>62</v>
      </c>
      <c r="I3" s="44" t="s">
        <v>63</v>
      </c>
      <c r="J3" s="160"/>
      <c r="K3" s="161"/>
      <c r="L3" s="44"/>
      <c r="M3" s="45" t="s">
        <v>57</v>
      </c>
      <c r="N3" s="44" t="s">
        <v>58</v>
      </c>
      <c r="O3" s="44" t="s">
        <v>59</v>
      </c>
      <c r="P3" s="44" t="s">
        <v>60</v>
      </c>
      <c r="Q3" s="44" t="s">
        <v>61</v>
      </c>
      <c r="R3" s="160"/>
      <c r="S3" s="44" t="s">
        <v>62</v>
      </c>
      <c r="T3" s="44" t="s">
        <v>63</v>
      </c>
      <c r="U3" s="160"/>
      <c r="V3" s="161"/>
      <c r="X3" s="45" t="s">
        <v>57</v>
      </c>
      <c r="Y3" s="44" t="s">
        <v>58</v>
      </c>
      <c r="Z3" s="44" t="s">
        <v>59</v>
      </c>
      <c r="AA3" s="44" t="s">
        <v>60</v>
      </c>
      <c r="AB3" s="44" t="s">
        <v>61</v>
      </c>
      <c r="AC3" s="160"/>
      <c r="AD3" s="44" t="s">
        <v>62</v>
      </c>
      <c r="AE3" s="44" t="s">
        <v>63</v>
      </c>
      <c r="AF3" s="160"/>
      <c r="AG3" s="161"/>
      <c r="AI3" s="45" t="s">
        <v>57</v>
      </c>
      <c r="AJ3" s="44" t="s">
        <v>58</v>
      </c>
      <c r="AK3" s="44" t="s">
        <v>59</v>
      </c>
      <c r="AL3" s="44" t="s">
        <v>60</v>
      </c>
      <c r="AM3" s="44" t="s">
        <v>61</v>
      </c>
      <c r="AN3" s="160"/>
      <c r="AO3" s="44" t="s">
        <v>62</v>
      </c>
      <c r="AP3" s="44" t="s">
        <v>63</v>
      </c>
      <c r="AQ3" s="160"/>
      <c r="AR3" s="161"/>
      <c r="AS3" s="44"/>
      <c r="AT3" s="45" t="s">
        <v>57</v>
      </c>
      <c r="AU3" s="44" t="s">
        <v>58</v>
      </c>
      <c r="AV3" s="44" t="s">
        <v>59</v>
      </c>
      <c r="AW3" s="44" t="s">
        <v>60</v>
      </c>
      <c r="AX3" s="44" t="s">
        <v>61</v>
      </c>
      <c r="AY3" s="160"/>
      <c r="AZ3" s="44" t="s">
        <v>62</v>
      </c>
      <c r="BA3" s="44" t="s">
        <v>63</v>
      </c>
      <c r="BB3" s="160"/>
      <c r="BC3" s="161"/>
      <c r="BE3" s="45" t="s">
        <v>57</v>
      </c>
      <c r="BF3" s="44" t="s">
        <v>58</v>
      </c>
      <c r="BG3" s="44" t="s">
        <v>59</v>
      </c>
      <c r="BH3" s="44" t="s">
        <v>60</v>
      </c>
      <c r="BI3" s="44" t="s">
        <v>61</v>
      </c>
      <c r="BJ3" s="160"/>
      <c r="BK3" s="44" t="s">
        <v>62</v>
      </c>
      <c r="BL3" s="44" t="s">
        <v>63</v>
      </c>
      <c r="BM3" s="160"/>
      <c r="BN3" s="161"/>
    </row>
    <row r="4" spans="1:66" x14ac:dyDescent="0.45">
      <c r="A4" s="46" t="s">
        <v>15</v>
      </c>
      <c r="B4" s="47">
        <f>VLOOKUP($A4,'Occupancy Raw Data'!$B$8:$BE$45,'Occupancy Raw Data'!AG$3,FALSE)</f>
        <v>55.020068664001599</v>
      </c>
      <c r="C4" s="48">
        <f>VLOOKUP($A4,'Occupancy Raw Data'!$B$8:$BE$45,'Occupancy Raw Data'!AH$3,FALSE)</f>
        <v>57.956504071011103</v>
      </c>
      <c r="D4" s="48">
        <f>VLOOKUP($A4,'Occupancy Raw Data'!$B$8:$BE$45,'Occupancy Raw Data'!AI$3,FALSE)</f>
        <v>64.696056483071899</v>
      </c>
      <c r="E4" s="48">
        <f>VLOOKUP($A4,'Occupancy Raw Data'!$B$8:$BE$45,'Occupancy Raw Data'!AJ$3,FALSE)</f>
        <v>65.735492526573196</v>
      </c>
      <c r="F4" s="48">
        <f>VLOOKUP($A4,'Occupancy Raw Data'!$B$8:$BE$45,'Occupancy Raw Data'!AK$3,FALSE)</f>
        <v>63.7082184404725</v>
      </c>
      <c r="G4" s="49">
        <f>VLOOKUP($A4,'Occupancy Raw Data'!$B$8:$BE$45,'Occupancy Raw Data'!AL$3,FALSE)</f>
        <v>61.423255832306197</v>
      </c>
      <c r="H4" s="48">
        <f>VLOOKUP($A4,'Occupancy Raw Data'!$B$8:$BE$45,'Occupancy Raw Data'!AN$3,FALSE)</f>
        <v>70.520404437560302</v>
      </c>
      <c r="I4" s="48">
        <f>VLOOKUP($A4,'Occupancy Raw Data'!$B$8:$BE$45,'Occupancy Raw Data'!AO$3,FALSE)</f>
        <v>75.748958568183298</v>
      </c>
      <c r="J4" s="49">
        <f>VLOOKUP($A4,'Occupancy Raw Data'!$B$8:$BE$45,'Occupancy Raw Data'!AP$3,FALSE)</f>
        <v>73.1346815028718</v>
      </c>
      <c r="K4" s="50">
        <f>VLOOKUP($A4,'Occupancy Raw Data'!$B$8:$BE$45,'Occupancy Raw Data'!AR$3,FALSE)</f>
        <v>64.769239378718794</v>
      </c>
      <c r="M4" s="47">
        <f>VLOOKUP($A4,'Occupancy Raw Data'!$B$8:$BE$45,'Occupancy Raw Data'!AT$3,FALSE)</f>
        <v>-2.1977013280458699</v>
      </c>
      <c r="N4" s="48">
        <f>VLOOKUP($A4,'Occupancy Raw Data'!$B$8:$BE$45,'Occupancy Raw Data'!AU$3,FALSE)</f>
        <v>-0.17996603952239501</v>
      </c>
      <c r="O4" s="48">
        <f>VLOOKUP($A4,'Occupancy Raw Data'!$B$8:$BE$45,'Occupancy Raw Data'!AV$3,FALSE)</f>
        <v>0.61473855513857101</v>
      </c>
      <c r="P4" s="48">
        <f>VLOOKUP($A4,'Occupancy Raw Data'!$B$8:$BE$45,'Occupancy Raw Data'!AW$3,FALSE)</f>
        <v>0.103375212911968</v>
      </c>
      <c r="Q4" s="48">
        <f>VLOOKUP($A4,'Occupancy Raw Data'!$B$8:$BE$45,'Occupancy Raw Data'!AX$3,FALSE)</f>
        <v>-1.5940991126489401</v>
      </c>
      <c r="R4" s="49">
        <f>VLOOKUP($A4,'Occupancy Raw Data'!$B$8:$BE$45,'Occupancy Raw Data'!AY$3,FALSE)</f>
        <v>-0.61799159750221599</v>
      </c>
      <c r="S4" s="48">
        <f>VLOOKUP($A4,'Occupancy Raw Data'!$B$8:$BE$45,'Occupancy Raw Data'!BA$3,FALSE)</f>
        <v>-2.97672952224453</v>
      </c>
      <c r="T4" s="48">
        <f>VLOOKUP($A4,'Occupancy Raw Data'!$B$8:$BE$45,'Occupancy Raw Data'!BB$3,FALSE)</f>
        <v>-3.1150292332088498</v>
      </c>
      <c r="U4" s="49">
        <f>VLOOKUP($A4,'Occupancy Raw Data'!$B$8:$BE$45,'Occupancy Raw Data'!BC$3,FALSE)</f>
        <v>-3.0484004678972201</v>
      </c>
      <c r="V4" s="50">
        <f>VLOOKUP($A4,'Occupancy Raw Data'!$B$8:$BE$45,'Occupancy Raw Data'!BE$3,FALSE)</f>
        <v>-1.4155898404384</v>
      </c>
      <c r="X4" s="51">
        <f>VLOOKUP($A4,'ADR Raw Data'!$B$6:$BE$43,'ADR Raw Data'!AG$1,FALSE)</f>
        <v>147.06602285700399</v>
      </c>
      <c r="Y4" s="52">
        <f>VLOOKUP($A4,'ADR Raw Data'!$B$6:$BE$43,'ADR Raw Data'!AH$1,FALSE)</f>
        <v>149.051776184017</v>
      </c>
      <c r="Z4" s="52">
        <f>VLOOKUP($A4,'ADR Raw Data'!$B$6:$BE$43,'ADR Raw Data'!AI$1,FALSE)</f>
        <v>154.100373130626</v>
      </c>
      <c r="AA4" s="52">
        <f>VLOOKUP($A4,'ADR Raw Data'!$B$6:$BE$43,'ADR Raw Data'!AJ$1,FALSE)</f>
        <v>153.27204615449801</v>
      </c>
      <c r="AB4" s="52">
        <f>VLOOKUP($A4,'ADR Raw Data'!$B$6:$BE$43,'ADR Raw Data'!AK$1,FALSE)</f>
        <v>149.27243638483299</v>
      </c>
      <c r="AC4" s="53">
        <f>VLOOKUP($A4,'ADR Raw Data'!$B$6:$BE$43,'ADR Raw Data'!AL$1,FALSE)</f>
        <v>150.70862847557501</v>
      </c>
      <c r="AD4" s="52">
        <f>VLOOKUP($A4,'ADR Raw Data'!$B$6:$BE$43,'ADR Raw Data'!AN$1,FALSE)</f>
        <v>167.07904930749899</v>
      </c>
      <c r="AE4" s="52">
        <f>VLOOKUP($A4,'ADR Raw Data'!$B$6:$BE$43,'ADR Raw Data'!AO$1,FALSE)</f>
        <v>174.18521689363899</v>
      </c>
      <c r="AF4" s="53">
        <f>VLOOKUP($A4,'ADR Raw Data'!$B$6:$BE$43,'ADR Raw Data'!AP$1,FALSE)</f>
        <v>170.759141864133</v>
      </c>
      <c r="AG4" s="54">
        <f>VLOOKUP($A4,'ADR Raw Data'!$B$6:$BE$43,'ADR Raw Data'!AR$1,FALSE)</f>
        <v>157.17698737973899</v>
      </c>
      <c r="AI4" s="47">
        <f>VLOOKUP($A4,'ADR Raw Data'!$B$6:$BE$43,'ADR Raw Data'!AT$1,FALSE)</f>
        <v>0.68684907403332696</v>
      </c>
      <c r="AJ4" s="48">
        <f>VLOOKUP($A4,'ADR Raw Data'!$B$6:$BE$43,'ADR Raw Data'!AU$1,FALSE)</f>
        <v>3.64679590922528</v>
      </c>
      <c r="AK4" s="48">
        <f>VLOOKUP($A4,'ADR Raw Data'!$B$6:$BE$43,'ADR Raw Data'!AV$1,FALSE)</f>
        <v>4.5135362762737898</v>
      </c>
      <c r="AL4" s="48">
        <f>VLOOKUP($A4,'ADR Raw Data'!$B$6:$BE$43,'ADR Raw Data'!AW$1,FALSE)</f>
        <v>3.8159424253121901</v>
      </c>
      <c r="AM4" s="48">
        <f>VLOOKUP($A4,'ADR Raw Data'!$B$6:$BE$43,'ADR Raw Data'!AX$1,FALSE)</f>
        <v>1.87931009103946</v>
      </c>
      <c r="AN4" s="49">
        <f>VLOOKUP($A4,'ADR Raw Data'!$B$6:$BE$43,'ADR Raw Data'!AY$1,FALSE)</f>
        <v>2.9732555072585698</v>
      </c>
      <c r="AO4" s="48">
        <f>VLOOKUP($A4,'ADR Raw Data'!$B$6:$BE$43,'ADR Raw Data'!BA$1,FALSE)</f>
        <v>1.31072997953255</v>
      </c>
      <c r="AP4" s="48">
        <f>VLOOKUP($A4,'ADR Raw Data'!$B$6:$BE$43,'ADR Raw Data'!BB$1,FALSE)</f>
        <v>0.97447952677407002</v>
      </c>
      <c r="AQ4" s="49">
        <f>VLOOKUP($A4,'ADR Raw Data'!$B$6:$BE$43,'ADR Raw Data'!BC$1,FALSE)</f>
        <v>1.13120420658506</v>
      </c>
      <c r="AR4" s="50">
        <f>VLOOKUP($A4,'ADR Raw Data'!$B$6:$BE$43,'ADR Raw Data'!BE$1,FALSE)</f>
        <v>2.2384506580386101</v>
      </c>
      <c r="AT4" s="51">
        <f>VLOOKUP($A4,'RevPAR Raw Data'!$B$6:$BE$43,'RevPAR Raw Data'!AG$1,FALSE)</f>
        <v>80.915826757340398</v>
      </c>
      <c r="AU4" s="52">
        <f>VLOOKUP($A4,'RevPAR Raw Data'!$B$6:$BE$43,'RevPAR Raw Data'!AH$1,FALSE)</f>
        <v>86.385198732004696</v>
      </c>
      <c r="AV4" s="52">
        <f>VLOOKUP($A4,'RevPAR Raw Data'!$B$6:$BE$43,'RevPAR Raw Data'!AI$1,FALSE)</f>
        <v>99.696864441214899</v>
      </c>
      <c r="AW4" s="52">
        <f>VLOOKUP($A4,'RevPAR Raw Data'!$B$6:$BE$43,'RevPAR Raw Data'!AJ$1,FALSE)</f>
        <v>100.754134445216</v>
      </c>
      <c r="AX4" s="52">
        <f>VLOOKUP($A4,'RevPAR Raw Data'!$B$6:$BE$43,'RevPAR Raw Data'!AK$1,FALSE)</f>
        <v>95.098809843465006</v>
      </c>
      <c r="AY4" s="53">
        <f>VLOOKUP($A4,'RevPAR Raw Data'!$B$6:$BE$43,'RevPAR Raw Data'!AL$1,FALSE)</f>
        <v>92.570146429912995</v>
      </c>
      <c r="AZ4" s="52">
        <f>VLOOKUP($A4,'RevPAR Raw Data'!$B$6:$BE$43,'RevPAR Raw Data'!AN$1,FALSE)</f>
        <v>117.824821302079</v>
      </c>
      <c r="BA4" s="52">
        <f>VLOOKUP($A4,'RevPAR Raw Data'!$B$6:$BE$43,'RevPAR Raw Data'!AO$1,FALSE)</f>
        <v>131.94348777666301</v>
      </c>
      <c r="BB4" s="53">
        <f>VLOOKUP($A4,'RevPAR Raw Data'!$B$6:$BE$43,'RevPAR Raw Data'!AP$1,FALSE)</f>
        <v>124.884154539371</v>
      </c>
      <c r="BC4" s="54">
        <f>VLOOKUP($A4,'RevPAR Raw Data'!$B$6:$BE$43,'RevPAR Raw Data'!AR$1,FALSE)</f>
        <v>101.802339204242</v>
      </c>
      <c r="BE4" s="47">
        <f>VLOOKUP($A4,'RevPAR Raw Data'!$B$6:$BE$43,'RevPAR Raw Data'!AT$1,FALSE)</f>
        <v>-1.5259471452342499</v>
      </c>
      <c r="BF4" s="48">
        <f>VLOOKUP($A4,'RevPAR Raw Data'!$B$6:$BE$43,'RevPAR Raw Data'!AU$1,FALSE)</f>
        <v>3.4602668755355901</v>
      </c>
      <c r="BG4" s="48">
        <f>VLOOKUP($A4,'RevPAR Raw Data'!$B$6:$BE$43,'RevPAR Raw Data'!AV$1,FALSE)</f>
        <v>5.15602127910278</v>
      </c>
      <c r="BH4" s="48">
        <f>VLOOKUP($A4,'RevPAR Raw Data'!$B$6:$BE$43,'RevPAR Raw Data'!AW$1,FALSE)</f>
        <v>3.9232623768309201</v>
      </c>
      <c r="BI4" s="48">
        <f>VLOOKUP($A4,'RevPAR Raw Data'!$B$6:$BE$43,'RevPAR Raw Data'!AX$1,FALSE)</f>
        <v>0.25525291290532898</v>
      </c>
      <c r="BJ4" s="49">
        <f>VLOOKUP($A4,'RevPAR Raw Data'!$B$6:$BE$43,'RevPAR Raw Data'!AY$1,FALSE)</f>
        <v>2.3368894405492302</v>
      </c>
      <c r="BK4" s="48">
        <f>VLOOKUP($A4,'RevPAR Raw Data'!$B$6:$BE$43,'RevPAR Raw Data'!BA$1,FALSE)</f>
        <v>-1.7050164289696299</v>
      </c>
      <c r="BL4" s="48">
        <f>VLOOKUP($A4,'RevPAR Raw Data'!$B$6:$BE$43,'RevPAR Raw Data'!BB$1,FALSE)</f>
        <v>-2.1709050285654201</v>
      </c>
      <c r="BM4" s="49">
        <f>VLOOKUP($A4,'RevPAR Raw Data'!$B$6:$BE$43,'RevPAR Raw Data'!BC$1,FALSE)</f>
        <v>-1.9516798956385699</v>
      </c>
      <c r="BN4" s="50">
        <f>VLOOKUP($A4,'RevPAR Raw Data'!$B$6:$BE$43,'RevPAR Raw Data'!BE$1,FALSE)</f>
        <v>0.79117353750179198</v>
      </c>
    </row>
    <row r="5" spans="1:66" x14ac:dyDescent="0.45">
      <c r="A5" s="46" t="s">
        <v>69</v>
      </c>
      <c r="B5" s="47">
        <f>VLOOKUP($A5,'Occupancy Raw Data'!$B$8:$BE$45,'Occupancy Raw Data'!AG$3,FALSE)</f>
        <v>52.541516256785002</v>
      </c>
      <c r="C5" s="48">
        <f>VLOOKUP($A5,'Occupancy Raw Data'!$B$8:$BE$45,'Occupancy Raw Data'!AH$3,FALSE)</f>
        <v>57.657251673089803</v>
      </c>
      <c r="D5" s="48">
        <f>VLOOKUP($A5,'Occupancy Raw Data'!$B$8:$BE$45,'Occupancy Raw Data'!AI$3,FALSE)</f>
        <v>65.244433873842198</v>
      </c>
      <c r="E5" s="48">
        <f>VLOOKUP($A5,'Occupancy Raw Data'!$B$8:$BE$45,'Occupancy Raw Data'!AJ$3,FALSE)</f>
        <v>65.680053951797007</v>
      </c>
      <c r="F5" s="48">
        <f>VLOOKUP($A5,'Occupancy Raw Data'!$B$8:$BE$45,'Occupancy Raw Data'!AK$3,FALSE)</f>
        <v>61.974779725515504</v>
      </c>
      <c r="G5" s="49">
        <f>VLOOKUP($A5,'Occupancy Raw Data'!$B$8:$BE$45,'Occupancy Raw Data'!AL$3,FALSE)</f>
        <v>60.619614006329599</v>
      </c>
      <c r="H5" s="48">
        <f>VLOOKUP($A5,'Occupancy Raw Data'!$B$8:$BE$45,'Occupancy Raw Data'!AN$3,FALSE)</f>
        <v>68.881146232938804</v>
      </c>
      <c r="I5" s="48">
        <f>VLOOKUP($A5,'Occupancy Raw Data'!$B$8:$BE$45,'Occupancy Raw Data'!AO$3,FALSE)</f>
        <v>73.835681162503903</v>
      </c>
      <c r="J5" s="49">
        <f>VLOOKUP($A5,'Occupancy Raw Data'!$B$8:$BE$45,'Occupancy Raw Data'!AP$3,FALSE)</f>
        <v>71.358413697721403</v>
      </c>
      <c r="K5" s="50">
        <f>VLOOKUP($A5,'Occupancy Raw Data'!$B$8:$BE$45,'Occupancy Raw Data'!AR$3,FALSE)</f>
        <v>63.688129849780402</v>
      </c>
      <c r="M5" s="47">
        <f>VLOOKUP($A5,'Occupancy Raw Data'!$B$8:$BE$45,'Occupancy Raw Data'!AT$3,FALSE)</f>
        <v>-0.85954887685297199</v>
      </c>
      <c r="N5" s="48">
        <f>VLOOKUP($A5,'Occupancy Raw Data'!$B$8:$BE$45,'Occupancy Raw Data'!AU$3,FALSE)</f>
        <v>0.88141211497015903</v>
      </c>
      <c r="O5" s="48">
        <f>VLOOKUP($A5,'Occupancy Raw Data'!$B$8:$BE$45,'Occupancy Raw Data'!AV$3,FALSE)</f>
        <v>1.86416538107538</v>
      </c>
      <c r="P5" s="48">
        <f>VLOOKUP($A5,'Occupancy Raw Data'!$B$8:$BE$45,'Occupancy Raw Data'!AW$3,FALSE)</f>
        <v>0.92498293894670502</v>
      </c>
      <c r="Q5" s="48">
        <f>VLOOKUP($A5,'Occupancy Raw Data'!$B$8:$BE$45,'Occupancy Raw Data'!AX$3,FALSE)</f>
        <v>-1.85054590556721</v>
      </c>
      <c r="R5" s="49">
        <f>VLOOKUP($A5,'Occupancy Raw Data'!$B$8:$BE$45,'Occupancy Raw Data'!AY$3,FALSE)</f>
        <v>0.22364813501473499</v>
      </c>
      <c r="S5" s="48">
        <f>VLOOKUP($A5,'Occupancy Raw Data'!$B$8:$BE$45,'Occupancy Raw Data'!BA$3,FALSE)</f>
        <v>-3.3566886234675399</v>
      </c>
      <c r="T5" s="48">
        <f>VLOOKUP($A5,'Occupancy Raw Data'!$B$8:$BE$45,'Occupancy Raw Data'!BB$3,FALSE)</f>
        <v>-4.0578238301206602</v>
      </c>
      <c r="U5" s="49">
        <f>VLOOKUP($A5,'Occupancy Raw Data'!$B$8:$BE$45,'Occupancy Raw Data'!BC$3,FALSE)</f>
        <v>-3.7207010691517701</v>
      </c>
      <c r="V5" s="50">
        <f>VLOOKUP($A5,'Occupancy Raw Data'!$B$8:$BE$45,'Occupancy Raw Data'!BE$3,FALSE)</f>
        <v>-1.07250155860629</v>
      </c>
      <c r="X5" s="51">
        <f>VLOOKUP($A5,'ADR Raw Data'!$B$6:$BE$43,'ADR Raw Data'!AG$1,FALSE)</f>
        <v>122.547973733568</v>
      </c>
      <c r="Y5" s="52">
        <f>VLOOKUP($A5,'ADR Raw Data'!$B$6:$BE$43,'ADR Raw Data'!AH$1,FALSE)</f>
        <v>126.788800929494</v>
      </c>
      <c r="Z5" s="52">
        <f>VLOOKUP($A5,'ADR Raw Data'!$B$6:$BE$43,'ADR Raw Data'!AI$1,FALSE)</f>
        <v>132.72296639302499</v>
      </c>
      <c r="AA5" s="52">
        <f>VLOOKUP($A5,'ADR Raw Data'!$B$6:$BE$43,'ADR Raw Data'!AJ$1,FALSE)</f>
        <v>131.273114827255</v>
      </c>
      <c r="AB5" s="52">
        <f>VLOOKUP($A5,'ADR Raw Data'!$B$6:$BE$43,'ADR Raw Data'!AK$1,FALSE)</f>
        <v>124.89022896453601</v>
      </c>
      <c r="AC5" s="53">
        <f>VLOOKUP($A5,'ADR Raw Data'!$B$6:$BE$43,'ADR Raw Data'!AL$1,FALSE)</f>
        <v>127.91457285851099</v>
      </c>
      <c r="AD5" s="52">
        <f>VLOOKUP($A5,'ADR Raw Data'!$B$6:$BE$43,'ADR Raw Data'!AN$1,FALSE)</f>
        <v>141.01648796145</v>
      </c>
      <c r="AE5" s="52">
        <f>VLOOKUP($A5,'ADR Raw Data'!$B$6:$BE$43,'ADR Raw Data'!AO$1,FALSE)</f>
        <v>146.041303784403</v>
      </c>
      <c r="AF5" s="53">
        <f>VLOOKUP($A5,'ADR Raw Data'!$B$6:$BE$43,'ADR Raw Data'!AP$1,FALSE)</f>
        <v>143.616116230763</v>
      </c>
      <c r="AG5" s="54">
        <f>VLOOKUP($A5,'ADR Raw Data'!$B$6:$BE$43,'ADR Raw Data'!AR$1,FALSE)</f>
        <v>132.94148925233401</v>
      </c>
      <c r="AI5" s="47">
        <f>VLOOKUP($A5,'ADR Raw Data'!$B$6:$BE$43,'ADR Raw Data'!AT$1,FALSE)</f>
        <v>3.68499331059017</v>
      </c>
      <c r="AJ5" s="48">
        <f>VLOOKUP($A5,'ADR Raw Data'!$B$6:$BE$43,'ADR Raw Data'!AU$1,FALSE)</f>
        <v>6.7616834767594201</v>
      </c>
      <c r="AK5" s="48">
        <f>VLOOKUP($A5,'ADR Raw Data'!$B$6:$BE$43,'ADR Raw Data'!AV$1,FALSE)</f>
        <v>7.7059581405050803</v>
      </c>
      <c r="AL5" s="48">
        <f>VLOOKUP($A5,'ADR Raw Data'!$B$6:$BE$43,'ADR Raw Data'!AW$1,FALSE)</f>
        <v>7.0211522025453901</v>
      </c>
      <c r="AM5" s="48">
        <f>VLOOKUP($A5,'ADR Raw Data'!$B$6:$BE$43,'ADR Raw Data'!AX$1,FALSE)</f>
        <v>3.6435359878443001</v>
      </c>
      <c r="AN5" s="49">
        <f>VLOOKUP($A5,'ADR Raw Data'!$B$6:$BE$43,'ADR Raw Data'!AY$1,FALSE)</f>
        <v>5.8815514372469897</v>
      </c>
      <c r="AO5" s="48">
        <f>VLOOKUP($A5,'ADR Raw Data'!$B$6:$BE$43,'ADR Raw Data'!BA$1,FALSE)</f>
        <v>2.49301786173671</v>
      </c>
      <c r="AP5" s="48">
        <f>VLOOKUP($A5,'ADR Raw Data'!$B$6:$BE$43,'ADR Raw Data'!BB$1,FALSE)</f>
        <v>1.94135966830839</v>
      </c>
      <c r="AQ5" s="49">
        <f>VLOOKUP($A5,'ADR Raw Data'!$B$6:$BE$43,'ADR Raw Data'!BC$1,FALSE)</f>
        <v>2.1945504426881901</v>
      </c>
      <c r="AR5" s="50">
        <f>VLOOKUP($A5,'ADR Raw Data'!$B$6:$BE$43,'ADR Raw Data'!BE$1,FALSE)</f>
        <v>4.4351713570239601</v>
      </c>
      <c r="AT5" s="51">
        <f>VLOOKUP($A5,'RevPAR Raw Data'!$B$6:$BE$43,'RevPAR Raw Data'!AG$1,FALSE)</f>
        <v>64.388563541583494</v>
      </c>
      <c r="AU5" s="52">
        <f>VLOOKUP($A5,'RevPAR Raw Data'!$B$6:$BE$43,'RevPAR Raw Data'!AH$1,FALSE)</f>
        <v>73.102938045211303</v>
      </c>
      <c r="AV5" s="52">
        <f>VLOOKUP($A5,'RevPAR Raw Data'!$B$6:$BE$43,'RevPAR Raw Data'!AI$1,FALSE)</f>
        <v>86.594348043699696</v>
      </c>
      <c r="AW5" s="52">
        <f>VLOOKUP($A5,'RevPAR Raw Data'!$B$6:$BE$43,'RevPAR Raw Data'!AJ$1,FALSE)</f>
        <v>86.220252642746104</v>
      </c>
      <c r="AX5" s="52">
        <f>VLOOKUP($A5,'RevPAR Raw Data'!$B$6:$BE$43,'RevPAR Raw Data'!AK$1,FALSE)</f>
        <v>77.4004442994637</v>
      </c>
      <c r="AY5" s="53">
        <f>VLOOKUP($A5,'RevPAR Raw Data'!$B$6:$BE$43,'RevPAR Raw Data'!AL$1,FALSE)</f>
        <v>77.541320324674999</v>
      </c>
      <c r="AZ5" s="52">
        <f>VLOOKUP($A5,'RevPAR Raw Data'!$B$6:$BE$43,'RevPAR Raw Data'!AN$1,FALSE)</f>
        <v>97.133773285281507</v>
      </c>
      <c r="BA5" s="52">
        <f>VLOOKUP($A5,'RevPAR Raw Data'!$B$6:$BE$43,'RevPAR Raw Data'!AO$1,FALSE)</f>
        <v>107.83059142781499</v>
      </c>
      <c r="BB5" s="53">
        <f>VLOOKUP($A5,'RevPAR Raw Data'!$B$6:$BE$43,'RevPAR Raw Data'!AP$1,FALSE)</f>
        <v>102.48218235654799</v>
      </c>
      <c r="BC5" s="54">
        <f>VLOOKUP($A5,'RevPAR Raw Data'!$B$6:$BE$43,'RevPAR Raw Data'!AR$1,FALSE)</f>
        <v>84.667948299258896</v>
      </c>
      <c r="BE5" s="47">
        <f>VLOOKUP($A5,'RevPAR Raw Data'!$B$6:$BE$43,'RevPAR Raw Data'!AT$1,FALSE)</f>
        <v>2.7937701151239098</v>
      </c>
      <c r="BF5" s="48">
        <f>VLOOKUP($A5,'RevPAR Raw Data'!$B$6:$BE$43,'RevPAR Raw Data'!AU$1,FALSE)</f>
        <v>7.7026938890696703</v>
      </c>
      <c r="BG5" s="48">
        <f>VLOOKUP($A5,'RevPAR Raw Data'!$B$6:$BE$43,'RevPAR Raw Data'!AV$1,FALSE)</f>
        <v>9.71377532551592</v>
      </c>
      <c r="BH5" s="48">
        <f>VLOOKUP($A5,'RevPAR Raw Data'!$B$6:$BE$43,'RevPAR Raw Data'!AW$1,FALSE)</f>
        <v>8.0110796014831198</v>
      </c>
      <c r="BI5" s="48">
        <f>VLOOKUP($A5,'RevPAR Raw Data'!$B$6:$BE$43,'RevPAR Raw Data'!AX$1,FALSE)</f>
        <v>1.7255647762361599</v>
      </c>
      <c r="BJ5" s="49">
        <f>VLOOKUP($A5,'RevPAR Raw Data'!$B$6:$BE$43,'RevPAR Raw Data'!AY$1,FALSE)</f>
        <v>6.1183535523610599</v>
      </c>
      <c r="BK5" s="48">
        <f>VLOOKUP($A5,'RevPAR Raw Data'!$B$6:$BE$43,'RevPAR Raw Data'!BA$1,FALSE)</f>
        <v>-0.947353608676755</v>
      </c>
      <c r="BL5" s="48">
        <f>VLOOKUP($A5,'RevPAR Raw Data'!$B$6:$BE$43,'RevPAR Raw Data'!BB$1,FALSE)</f>
        <v>-2.1952411170612298</v>
      </c>
      <c r="BM5" s="49">
        <f>VLOOKUP($A5,'RevPAR Raw Data'!$B$6:$BE$43,'RevPAR Raw Data'!BC$1,FALSE)</f>
        <v>-1.60780328824776</v>
      </c>
      <c r="BN5" s="50">
        <f>VLOOKUP($A5,'RevPAR Raw Data'!$B$6:$BE$43,'RevPAR Raw Data'!BE$1,FALSE)</f>
        <v>3.3151025164867201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57.053666197580498</v>
      </c>
      <c r="C7" s="48">
        <f>VLOOKUP($A7,'Occupancy Raw Data'!$B$8:$BE$45,'Occupancy Raw Data'!AH$3,FALSE)</f>
        <v>64.602020313705793</v>
      </c>
      <c r="D7" s="48">
        <f>VLOOKUP($A7,'Occupancy Raw Data'!$B$8:$BE$45,'Occupancy Raw Data'!AI$3,FALSE)</f>
        <v>74.044707807283203</v>
      </c>
      <c r="E7" s="48">
        <f>VLOOKUP($A7,'Occupancy Raw Data'!$B$8:$BE$45,'Occupancy Raw Data'!AJ$3,FALSE)</f>
        <v>73.621951489154696</v>
      </c>
      <c r="F7" s="48">
        <f>VLOOKUP($A7,'Occupancy Raw Data'!$B$8:$BE$45,'Occupancy Raw Data'!AK$3,FALSE)</f>
        <v>66.213102792579605</v>
      </c>
      <c r="G7" s="49">
        <f>VLOOKUP($A7,'Occupancy Raw Data'!$B$8:$BE$45,'Occupancy Raw Data'!AL$3,FALSE)</f>
        <v>67.107099719373707</v>
      </c>
      <c r="H7" s="48">
        <f>VLOOKUP($A7,'Occupancy Raw Data'!$B$8:$BE$45,'Occupancy Raw Data'!AN$3,FALSE)</f>
        <v>69.269376609880894</v>
      </c>
      <c r="I7" s="48">
        <f>VLOOKUP($A7,'Occupancy Raw Data'!$B$8:$BE$45,'Occupancy Raw Data'!AO$3,FALSE)</f>
        <v>74.661109698530694</v>
      </c>
      <c r="J7" s="49">
        <f>VLOOKUP($A7,'Occupancy Raw Data'!$B$8:$BE$45,'Occupancy Raw Data'!AP$3,FALSE)</f>
        <v>71.965243154205794</v>
      </c>
      <c r="K7" s="50">
        <f>VLOOKUP($A7,'Occupancy Raw Data'!$B$8:$BE$45,'Occupancy Raw Data'!AR$3,FALSE)</f>
        <v>68.4951748984912</v>
      </c>
      <c r="M7" s="47">
        <f>VLOOKUP($A7,'Occupancy Raw Data'!$B$8:$BE$45,'Occupancy Raw Data'!AT$3,FALSE)</f>
        <v>4.2418016393899602</v>
      </c>
      <c r="N7" s="48">
        <f>VLOOKUP($A7,'Occupancy Raw Data'!$B$8:$BE$45,'Occupancy Raw Data'!AU$3,FALSE)</f>
        <v>7.2335912326813698</v>
      </c>
      <c r="O7" s="48">
        <f>VLOOKUP($A7,'Occupancy Raw Data'!$B$8:$BE$45,'Occupancy Raw Data'!AV$3,FALSE)</f>
        <v>7.7230197302833696</v>
      </c>
      <c r="P7" s="48">
        <f>VLOOKUP($A7,'Occupancy Raw Data'!$B$8:$BE$45,'Occupancy Raw Data'!AW$3,FALSE)</f>
        <v>6.5542449947000403</v>
      </c>
      <c r="Q7" s="48">
        <f>VLOOKUP($A7,'Occupancy Raw Data'!$B$8:$BE$45,'Occupancy Raw Data'!AX$3,FALSE)</f>
        <v>3.4190563929776201</v>
      </c>
      <c r="R7" s="49">
        <f>VLOOKUP($A7,'Occupancy Raw Data'!$B$8:$BE$45,'Occupancy Raw Data'!AY$3,FALSE)</f>
        <v>5.9040631756339801</v>
      </c>
      <c r="S7" s="48">
        <f>VLOOKUP($A7,'Occupancy Raw Data'!$B$8:$BE$45,'Occupancy Raw Data'!BA$3,FALSE)</f>
        <v>2.8031537514131499</v>
      </c>
      <c r="T7" s="48">
        <f>VLOOKUP($A7,'Occupancy Raw Data'!$B$8:$BE$45,'Occupancy Raw Data'!BB$3,FALSE)</f>
        <v>1.6806809757021799</v>
      </c>
      <c r="U7" s="49">
        <f>VLOOKUP($A7,'Occupancy Raw Data'!$B$8:$BE$45,'Occupancy Raw Data'!BC$3,FALSE)</f>
        <v>2.2178172317545601</v>
      </c>
      <c r="V7" s="50">
        <f>VLOOKUP($A7,'Occupancy Raw Data'!$B$8:$BE$45,'Occupancy Raw Data'!BE$3,FALSE)</f>
        <v>4.7706162003006396</v>
      </c>
      <c r="X7" s="51">
        <f>VLOOKUP($A7,'ADR Raw Data'!$B$6:$BE$43,'ADR Raw Data'!AG$1,FALSE)</f>
        <v>164.68047946922599</v>
      </c>
      <c r="Y7" s="52">
        <f>VLOOKUP($A7,'ADR Raw Data'!$B$6:$BE$43,'ADR Raw Data'!AH$1,FALSE)</f>
        <v>194.59579309565399</v>
      </c>
      <c r="Z7" s="52">
        <f>VLOOKUP($A7,'ADR Raw Data'!$B$6:$BE$43,'ADR Raw Data'!AI$1,FALSE)</f>
        <v>206.60244910147401</v>
      </c>
      <c r="AA7" s="52">
        <f>VLOOKUP($A7,'ADR Raw Data'!$B$6:$BE$43,'ADR Raw Data'!AJ$1,FALSE)</f>
        <v>200.73660266690601</v>
      </c>
      <c r="AB7" s="52">
        <f>VLOOKUP($A7,'ADR Raw Data'!$B$6:$BE$43,'ADR Raw Data'!AK$1,FALSE)</f>
        <v>179.80656023134799</v>
      </c>
      <c r="AC7" s="53">
        <f>VLOOKUP($A7,'ADR Raw Data'!$B$6:$BE$43,'ADR Raw Data'!AL$1,FALSE)</f>
        <v>190.58761561264399</v>
      </c>
      <c r="AD7" s="52">
        <f>VLOOKUP($A7,'ADR Raw Data'!$B$6:$BE$43,'ADR Raw Data'!AN$1,FALSE)</f>
        <v>163.260403421695</v>
      </c>
      <c r="AE7" s="52">
        <f>VLOOKUP($A7,'ADR Raw Data'!$B$6:$BE$43,'ADR Raw Data'!AO$1,FALSE)</f>
        <v>164.494472120137</v>
      </c>
      <c r="AF7" s="53">
        <f>VLOOKUP($A7,'ADR Raw Data'!$B$6:$BE$43,'ADR Raw Data'!AP$1,FALSE)</f>
        <v>163.90055229378601</v>
      </c>
      <c r="AG7" s="54">
        <f>VLOOKUP($A7,'ADR Raw Data'!$B$6:$BE$43,'ADR Raw Data'!AR$1,FALSE)</f>
        <v>182.57625539298101</v>
      </c>
      <c r="AI7" s="47">
        <f>VLOOKUP($A7,'ADR Raw Data'!$B$6:$BE$43,'ADR Raw Data'!AT$1,FALSE)</f>
        <v>6.2385294528583302</v>
      </c>
      <c r="AJ7" s="48">
        <f>VLOOKUP($A7,'ADR Raw Data'!$B$6:$BE$43,'ADR Raw Data'!AU$1,FALSE)</f>
        <v>9.2758606472642793</v>
      </c>
      <c r="AK7" s="48">
        <f>VLOOKUP($A7,'ADR Raw Data'!$B$6:$BE$43,'ADR Raw Data'!AV$1,FALSE)</f>
        <v>7.7330549564166802</v>
      </c>
      <c r="AL7" s="48">
        <f>VLOOKUP($A7,'ADR Raw Data'!$B$6:$BE$43,'ADR Raw Data'!AW$1,FALSE)</f>
        <v>5.7447474623644101</v>
      </c>
      <c r="AM7" s="48">
        <f>VLOOKUP($A7,'ADR Raw Data'!$B$6:$BE$43,'ADR Raw Data'!AX$1,FALSE)</f>
        <v>3.7625084123652899</v>
      </c>
      <c r="AN7" s="49">
        <f>VLOOKUP($A7,'ADR Raw Data'!$B$6:$BE$43,'ADR Raw Data'!AY$1,FALSE)</f>
        <v>6.6765652188762203</v>
      </c>
      <c r="AO7" s="48">
        <f>VLOOKUP($A7,'ADR Raw Data'!$B$6:$BE$43,'ADR Raw Data'!BA$1,FALSE)</f>
        <v>4.9461232399977302</v>
      </c>
      <c r="AP7" s="48">
        <f>VLOOKUP($A7,'ADR Raw Data'!$B$6:$BE$43,'ADR Raw Data'!BB$1,FALSE)</f>
        <v>4.8650995303512596</v>
      </c>
      <c r="AQ7" s="49">
        <f>VLOOKUP($A7,'ADR Raw Data'!$B$6:$BE$43,'ADR Raw Data'!BC$1,FALSE)</f>
        <v>4.90153956471661</v>
      </c>
      <c r="AR7" s="50">
        <f>VLOOKUP($A7,'ADR Raw Data'!$B$6:$BE$43,'ADR Raw Data'!BE$1,FALSE)</f>
        <v>6.2952032957711799</v>
      </c>
      <c r="AT7" s="51">
        <f>VLOOKUP($A7,'RevPAR Raw Data'!$B$6:$BE$43,'RevPAR Raw Data'!AG$1,FALSE)</f>
        <v>93.956251048947394</v>
      </c>
      <c r="AU7" s="52">
        <f>VLOOKUP($A7,'RevPAR Raw Data'!$B$6:$BE$43,'RevPAR Raw Data'!AH$1,FALSE)</f>
        <v>125.712813785271</v>
      </c>
      <c r="AV7" s="52">
        <f>VLOOKUP($A7,'RevPAR Raw Data'!$B$6:$BE$43,'RevPAR Raw Data'!AI$1,FALSE)</f>
        <v>152.97817975987701</v>
      </c>
      <c r="AW7" s="52">
        <f>VLOOKUP($A7,'RevPAR Raw Data'!$B$6:$BE$43,'RevPAR Raw Data'!AJ$1,FALSE)</f>
        <v>147.786204236407</v>
      </c>
      <c r="AX7" s="52">
        <f>VLOOKUP($A7,'RevPAR Raw Data'!$B$6:$BE$43,'RevPAR Raw Data'!AK$1,FALSE)</f>
        <v>119.055502553784</v>
      </c>
      <c r="AY7" s="53">
        <f>VLOOKUP($A7,'RevPAR Raw Data'!$B$6:$BE$43,'RevPAR Raw Data'!AL$1,FALSE)</f>
        <v>127.89782126195399</v>
      </c>
      <c r="AZ7" s="52">
        <f>VLOOKUP($A7,'RevPAR Raw Data'!$B$6:$BE$43,'RevPAR Raw Data'!AN$1,FALSE)</f>
        <v>113.089463700984</v>
      </c>
      <c r="BA7" s="52">
        <f>VLOOKUP($A7,'RevPAR Raw Data'!$B$6:$BE$43,'RevPAR Raw Data'!AO$1,FALSE)</f>
        <v>122.81339827763399</v>
      </c>
      <c r="BB7" s="53">
        <f>VLOOKUP($A7,'RevPAR Raw Data'!$B$6:$BE$43,'RevPAR Raw Data'!AP$1,FALSE)</f>
        <v>117.951430989309</v>
      </c>
      <c r="BC7" s="54">
        <f>VLOOKUP($A7,'RevPAR Raw Data'!$B$6:$BE$43,'RevPAR Raw Data'!AR$1,FALSE)</f>
        <v>125.055925454538</v>
      </c>
      <c r="BE7" s="47">
        <f>VLOOKUP($A7,'RevPAR Raw Data'!$B$6:$BE$43,'RevPAR Raw Data'!AT$1,FALSE)</f>
        <v>10.744957136853399</v>
      </c>
      <c r="BF7" s="48">
        <f>VLOOKUP($A7,'RevPAR Raw Data'!$B$6:$BE$43,'RevPAR Raw Data'!AU$1,FALSE)</f>
        <v>17.1804297224819</v>
      </c>
      <c r="BG7" s="48">
        <f>VLOOKUP($A7,'RevPAR Raw Data'!$B$6:$BE$43,'RevPAR Raw Data'!AV$1,FALSE)</f>
        <v>16.0533000467377</v>
      </c>
      <c r="BH7" s="48">
        <f>VLOOKUP($A7,'RevPAR Raw Data'!$B$6:$BE$43,'RevPAR Raw Data'!AW$1,FALSE)</f>
        <v>12.675517280074599</v>
      </c>
      <c r="BI7" s="48">
        <f>VLOOKUP($A7,'RevPAR Raw Data'!$B$6:$BE$43,'RevPAR Raw Data'!AX$1,FALSE)</f>
        <v>7.3102070897522102</v>
      </c>
      <c r="BJ7" s="49">
        <f>VLOOKUP($A7,'RevPAR Raw Data'!$B$6:$BE$43,'RevPAR Raw Data'!AY$1,FALSE)</f>
        <v>12.974817022995</v>
      </c>
      <c r="BK7" s="48">
        <f>VLOOKUP($A7,'RevPAR Raw Data'!$B$6:$BE$43,'RevPAR Raw Data'!BA$1,FALSE)</f>
        <v>7.8879244305623901</v>
      </c>
      <c r="BL7" s="48">
        <f>VLOOKUP($A7,'RevPAR Raw Data'!$B$6:$BE$43,'RevPAR Raw Data'!BB$1,FALSE)</f>
        <v>6.6275473083090404</v>
      </c>
      <c r="BM7" s="49">
        <f>VLOOKUP($A7,'RevPAR Raw Data'!$B$6:$BE$43,'RevPAR Raw Data'!BC$1,FALSE)</f>
        <v>7.2280639855587303</v>
      </c>
      <c r="BN7" s="50">
        <f>VLOOKUP($A7,'RevPAR Raw Data'!$B$6:$BE$43,'RevPAR Raw Data'!BE$1,FALSE)</f>
        <v>11.3661394843417</v>
      </c>
    </row>
    <row r="8" spans="1:66" x14ac:dyDescent="0.45">
      <c r="A8" s="63" t="s">
        <v>88</v>
      </c>
      <c r="B8" s="47">
        <f>VLOOKUP($A8,'Occupancy Raw Data'!$B$8:$BE$45,'Occupancy Raw Data'!AG$3,FALSE)</f>
        <v>56.275147013308498</v>
      </c>
      <c r="C8" s="48">
        <f>VLOOKUP($A8,'Occupancy Raw Data'!$B$8:$BE$45,'Occupancy Raw Data'!AH$3,FALSE)</f>
        <v>71.469101413391101</v>
      </c>
      <c r="D8" s="48">
        <f>VLOOKUP($A8,'Occupancy Raw Data'!$B$8:$BE$45,'Occupancy Raw Data'!AI$3,FALSE)</f>
        <v>79.425874342308802</v>
      </c>
      <c r="E8" s="48">
        <f>VLOOKUP($A8,'Occupancy Raw Data'!$B$8:$BE$45,'Occupancy Raw Data'!AJ$3,FALSE)</f>
        <v>78.579903022799897</v>
      </c>
      <c r="F8" s="48">
        <f>VLOOKUP($A8,'Occupancy Raw Data'!$B$8:$BE$45,'Occupancy Raw Data'!AK$3,FALSE)</f>
        <v>67.156711028577305</v>
      </c>
      <c r="G8" s="49">
        <f>VLOOKUP($A8,'Occupancy Raw Data'!$B$8:$BE$45,'Occupancy Raw Data'!AL$3,FALSE)</f>
        <v>70.581347364077104</v>
      </c>
      <c r="H8" s="48">
        <f>VLOOKUP($A8,'Occupancy Raw Data'!$B$8:$BE$45,'Occupancy Raw Data'!AN$3,FALSE)</f>
        <v>67.708655730939796</v>
      </c>
      <c r="I8" s="48">
        <f>VLOOKUP($A8,'Occupancy Raw Data'!$B$8:$BE$45,'Occupancy Raw Data'!AO$3,FALSE)</f>
        <v>72.794800371402005</v>
      </c>
      <c r="J8" s="49">
        <f>VLOOKUP($A8,'Occupancy Raw Data'!$B$8:$BE$45,'Occupancy Raw Data'!AP$3,FALSE)</f>
        <v>70.2517280511709</v>
      </c>
      <c r="K8" s="50">
        <f>VLOOKUP($A8,'Occupancy Raw Data'!$B$8:$BE$45,'Occupancy Raw Data'!AR$3,FALSE)</f>
        <v>70.487170417532496</v>
      </c>
      <c r="M8" s="47">
        <f>VLOOKUP($A8,'Occupancy Raw Data'!$B$8:$BE$45,'Occupancy Raw Data'!AT$3,FALSE)</f>
        <v>0.30584607946862302</v>
      </c>
      <c r="N8" s="48">
        <f>VLOOKUP($A8,'Occupancy Raw Data'!$B$8:$BE$45,'Occupancy Raw Data'!AU$3,FALSE)</f>
        <v>6.5821089637343304</v>
      </c>
      <c r="O8" s="48">
        <f>VLOOKUP($A8,'Occupancy Raw Data'!$B$8:$BE$45,'Occupancy Raw Data'!AV$3,FALSE)</f>
        <v>4.14722198847483</v>
      </c>
      <c r="P8" s="48">
        <f>VLOOKUP($A8,'Occupancy Raw Data'!$B$8:$BE$45,'Occupancy Raw Data'!AW$3,FALSE)</f>
        <v>2.7876955460036399</v>
      </c>
      <c r="Q8" s="48">
        <f>VLOOKUP($A8,'Occupancy Raw Data'!$B$8:$BE$45,'Occupancy Raw Data'!AX$3,FALSE)</f>
        <v>-2.2357001015381099</v>
      </c>
      <c r="R8" s="49">
        <f>VLOOKUP($A8,'Occupancy Raw Data'!$B$8:$BE$45,'Occupancy Raw Data'!AY$3,FALSE)</f>
        <v>2.4214571535701301</v>
      </c>
      <c r="S8" s="48">
        <f>VLOOKUP($A8,'Occupancy Raw Data'!$B$8:$BE$45,'Occupancy Raw Data'!BA$3,FALSE)</f>
        <v>2.1090426766234098</v>
      </c>
      <c r="T8" s="48">
        <f>VLOOKUP($A8,'Occupancy Raw Data'!$B$8:$BE$45,'Occupancy Raw Data'!BB$3,FALSE)</f>
        <v>4.77146923867718</v>
      </c>
      <c r="U8" s="49">
        <f>VLOOKUP($A8,'Occupancy Raw Data'!$B$8:$BE$45,'Occupancy Raw Data'!BC$3,FALSE)</f>
        <v>3.4713276846580499</v>
      </c>
      <c r="V8" s="50">
        <f>VLOOKUP($A8,'Occupancy Raw Data'!$B$8:$BE$45,'Occupancy Raw Data'!BE$3,FALSE)</f>
        <v>2.7182423218034399</v>
      </c>
      <c r="X8" s="51">
        <f>VLOOKUP($A8,'ADR Raw Data'!$B$6:$BE$43,'ADR Raw Data'!AG$1,FALSE)</f>
        <v>170.73257757000701</v>
      </c>
      <c r="Y8" s="52">
        <f>VLOOKUP($A8,'ADR Raw Data'!$B$6:$BE$43,'ADR Raw Data'!AH$1,FALSE)</f>
        <v>212.26826452544199</v>
      </c>
      <c r="Z8" s="52">
        <f>VLOOKUP($A8,'ADR Raw Data'!$B$6:$BE$43,'ADR Raw Data'!AI$1,FALSE)</f>
        <v>223.17051664231201</v>
      </c>
      <c r="AA8" s="52">
        <f>VLOOKUP($A8,'ADR Raw Data'!$B$6:$BE$43,'ADR Raw Data'!AJ$1,FALSE)</f>
        <v>218.00724390323899</v>
      </c>
      <c r="AB8" s="52">
        <f>VLOOKUP($A8,'ADR Raw Data'!$B$6:$BE$43,'ADR Raw Data'!AK$1,FALSE)</f>
        <v>190.850052231354</v>
      </c>
      <c r="AC8" s="53">
        <f>VLOOKUP($A8,'ADR Raw Data'!$B$6:$BE$43,'ADR Raw Data'!AL$1,FALSE)</f>
        <v>205.300660970992</v>
      </c>
      <c r="AD8" s="52">
        <f>VLOOKUP($A8,'ADR Raw Data'!$B$6:$BE$43,'ADR Raw Data'!AN$1,FALSE)</f>
        <v>153.10048377266401</v>
      </c>
      <c r="AE8" s="52">
        <f>VLOOKUP($A8,'ADR Raw Data'!$B$6:$BE$43,'ADR Raw Data'!AO$1,FALSE)</f>
        <v>148.09630066609901</v>
      </c>
      <c r="AF8" s="53">
        <f>VLOOKUP($A8,'ADR Raw Data'!$B$6:$BE$43,'ADR Raw Data'!AP$1,FALSE)</f>
        <v>150.50781793817401</v>
      </c>
      <c r="AG8" s="54">
        <f>VLOOKUP($A8,'ADR Raw Data'!$B$6:$BE$43,'ADR Raw Data'!AR$1,FALSE)</f>
        <v>189.69785436867801</v>
      </c>
      <c r="AI8" s="47">
        <f>VLOOKUP($A8,'ADR Raw Data'!$B$6:$BE$43,'ADR Raw Data'!AT$1,FALSE)</f>
        <v>3.9864123311656701</v>
      </c>
      <c r="AJ8" s="48">
        <f>VLOOKUP($A8,'ADR Raw Data'!$B$6:$BE$43,'ADR Raw Data'!AU$1,FALSE)</f>
        <v>7.8119501662118802</v>
      </c>
      <c r="AK8" s="48">
        <f>VLOOKUP($A8,'ADR Raw Data'!$B$6:$BE$43,'ADR Raw Data'!AV$1,FALSE)</f>
        <v>7.3800585330933997</v>
      </c>
      <c r="AL8" s="48">
        <f>VLOOKUP($A8,'ADR Raw Data'!$B$6:$BE$43,'ADR Raw Data'!AW$1,FALSE)</f>
        <v>6.4261181789821196</v>
      </c>
      <c r="AM8" s="48">
        <f>VLOOKUP($A8,'ADR Raw Data'!$B$6:$BE$43,'ADR Raw Data'!AX$1,FALSE)</f>
        <v>3.7806586946962999</v>
      </c>
      <c r="AN8" s="49">
        <f>VLOOKUP($A8,'ADR Raw Data'!$B$6:$BE$43,'ADR Raw Data'!AY$1,FALSE)</f>
        <v>6.2846681274033802</v>
      </c>
      <c r="AO8" s="48">
        <f>VLOOKUP($A8,'ADR Raw Data'!$B$6:$BE$43,'ADR Raw Data'!BA$1,FALSE)</f>
        <v>2.4249604532980702</v>
      </c>
      <c r="AP8" s="48">
        <f>VLOOKUP($A8,'ADR Raw Data'!$B$6:$BE$43,'ADR Raw Data'!BB$1,FALSE)</f>
        <v>1.56659282437671</v>
      </c>
      <c r="AQ8" s="49">
        <f>VLOOKUP($A8,'ADR Raw Data'!$B$6:$BE$43,'ADR Raw Data'!BC$1,FALSE)</f>
        <v>1.9692853803616901</v>
      </c>
      <c r="AR8" s="50">
        <f>VLOOKUP($A8,'ADR Raw Data'!$B$6:$BE$43,'ADR Raw Data'!BE$1,FALSE)</f>
        <v>5.2229125761666504</v>
      </c>
      <c r="AT8" s="51">
        <f>VLOOKUP($A8,'RevPAR Raw Data'!$B$6:$BE$43,'RevPAR Raw Data'!AG$1,FALSE)</f>
        <v>96.080009027132903</v>
      </c>
      <c r="AU8" s="52">
        <f>VLOOKUP($A8,'RevPAR Raw Data'!$B$6:$BE$43,'RevPAR Raw Data'!AH$1,FALSE)</f>
        <v>151.70622124213301</v>
      </c>
      <c r="AV8" s="52">
        <f>VLOOKUP($A8,'RevPAR Raw Data'!$B$6:$BE$43,'RevPAR Raw Data'!AI$1,FALSE)</f>
        <v>177.255134117404</v>
      </c>
      <c r="AW8" s="52">
        <f>VLOOKUP($A8,'RevPAR Raw Data'!$B$6:$BE$43,'RevPAR Raw Data'!AJ$1,FALSE)</f>
        <v>171.30988084184401</v>
      </c>
      <c r="AX8" s="52">
        <f>VLOOKUP($A8,'RevPAR Raw Data'!$B$6:$BE$43,'RevPAR Raw Data'!AK$1,FALSE)</f>
        <v>128.168618074899</v>
      </c>
      <c r="AY8" s="53">
        <f>VLOOKUP($A8,'RevPAR Raw Data'!$B$6:$BE$43,'RevPAR Raw Data'!AL$1,FALSE)</f>
        <v>144.903972660682</v>
      </c>
      <c r="AZ8" s="52">
        <f>VLOOKUP($A8,'RevPAR Raw Data'!$B$6:$BE$43,'RevPAR Raw Data'!AN$1,FALSE)</f>
        <v>103.662279480037</v>
      </c>
      <c r="BA8" s="52">
        <f>VLOOKUP($A8,'RevPAR Raw Data'!$B$6:$BE$43,'RevPAR Raw Data'!AO$1,FALSE)</f>
        <v>107.806406427318</v>
      </c>
      <c r="BB8" s="53">
        <f>VLOOKUP($A8,'RevPAR Raw Data'!$B$6:$BE$43,'RevPAR Raw Data'!AP$1,FALSE)</f>
        <v>105.734342953677</v>
      </c>
      <c r="BC8" s="54">
        <f>VLOOKUP($A8,'RevPAR Raw Data'!$B$6:$BE$43,'RevPAR Raw Data'!AR$1,FALSE)</f>
        <v>133.71264988725201</v>
      </c>
      <c r="BE8" s="47">
        <f>VLOOKUP($A8,'RevPAR Raw Data'!$B$6:$BE$43,'RevPAR Raw Data'!AT$1,FALSE)</f>
        <v>4.30445069646062</v>
      </c>
      <c r="BF8" s="48">
        <f>VLOOKUP($A8,'RevPAR Raw Data'!$B$6:$BE$43,'RevPAR Raw Data'!AU$1,FALSE)</f>
        <v>14.9082502020789</v>
      </c>
      <c r="BG8" s="48">
        <f>VLOOKUP($A8,'RevPAR Raw Data'!$B$6:$BE$43,'RevPAR Raw Data'!AV$1,FALSE)</f>
        <v>11.833347931815</v>
      </c>
      <c r="BH8" s="48">
        <f>VLOOKUP($A8,'RevPAR Raw Data'!$B$6:$BE$43,'RevPAR Raw Data'!AW$1,FALSE)</f>
        <v>9.3929543352421803</v>
      </c>
      <c r="BI8" s="48">
        <f>VLOOKUP($A8,'RevPAR Raw Data'!$B$6:$BE$43,'RevPAR Raw Data'!AX$1,FALSE)</f>
        <v>1.46043440288205</v>
      </c>
      <c r="BJ8" s="49">
        <f>VLOOKUP($A8,'RevPAR Raw Data'!$B$6:$BE$43,'RevPAR Raw Data'!AY$1,FALSE)</f>
        <v>8.8583058269226704</v>
      </c>
      <c r="BK8" s="48">
        <f>VLOOKUP($A8,'RevPAR Raw Data'!$B$6:$BE$43,'RevPAR Raw Data'!BA$1,FALSE)</f>
        <v>4.5851465807727898</v>
      </c>
      <c r="BL8" s="48">
        <f>VLOOKUP($A8,'RevPAR Raw Data'!$B$6:$BE$43,'RevPAR Raw Data'!BB$1,FALSE)</f>
        <v>6.4128115577643499</v>
      </c>
      <c r="BM8" s="49">
        <f>VLOOKUP($A8,'RevPAR Raw Data'!$B$6:$BE$43,'RevPAR Raw Data'!BC$1,FALSE)</f>
        <v>5.5089734136181701</v>
      </c>
      <c r="BN8" s="50">
        <f>VLOOKUP($A8,'RevPAR Raw Data'!$B$6:$BE$43,'RevPAR Raw Data'!BE$1,FALSE)</f>
        <v>8.0831263180462507</v>
      </c>
    </row>
    <row r="9" spans="1:66" x14ac:dyDescent="0.45">
      <c r="A9" s="63" t="s">
        <v>89</v>
      </c>
      <c r="B9" s="47">
        <f>VLOOKUP($A9,'Occupancy Raw Data'!$B$8:$BE$45,'Occupancy Raw Data'!AG$3,FALSE)</f>
        <v>58.081509783489601</v>
      </c>
      <c r="C9" s="48">
        <f>VLOOKUP($A9,'Occupancy Raw Data'!$B$8:$BE$45,'Occupancy Raw Data'!AH$3,FALSE)</f>
        <v>65.529118907027893</v>
      </c>
      <c r="D9" s="48">
        <f>VLOOKUP($A9,'Occupancy Raw Data'!$B$8:$BE$45,'Occupancy Raw Data'!AI$3,FALSE)</f>
        <v>73.240129674655506</v>
      </c>
      <c r="E9" s="48">
        <f>VLOOKUP($A9,'Occupancy Raw Data'!$B$8:$BE$45,'Occupancy Raw Data'!AJ$3,FALSE)</f>
        <v>72.064953108718299</v>
      </c>
      <c r="F9" s="48">
        <f>VLOOKUP($A9,'Occupancy Raw Data'!$B$8:$BE$45,'Occupancy Raw Data'!AK$3,FALSE)</f>
        <v>62.900891513256902</v>
      </c>
      <c r="G9" s="49">
        <f>VLOOKUP($A9,'Occupancy Raw Data'!$B$8:$BE$45,'Occupancy Raw Data'!AL$3,FALSE)</f>
        <v>66.363320597429606</v>
      </c>
      <c r="H9" s="48">
        <f>VLOOKUP($A9,'Occupancy Raw Data'!$B$8:$BE$45,'Occupancy Raw Data'!AN$3,FALSE)</f>
        <v>63.3784879008915</v>
      </c>
      <c r="I9" s="48">
        <f>VLOOKUP($A9,'Occupancy Raw Data'!$B$8:$BE$45,'Occupancy Raw Data'!AO$3,FALSE)</f>
        <v>70.455598008567705</v>
      </c>
      <c r="J9" s="49">
        <f>VLOOKUP($A9,'Occupancy Raw Data'!$B$8:$BE$45,'Occupancy Raw Data'!AP$3,FALSE)</f>
        <v>66.917042954729595</v>
      </c>
      <c r="K9" s="50">
        <f>VLOOKUP($A9,'Occupancy Raw Data'!$B$8:$BE$45,'Occupancy Raw Data'!AR$3,FALSE)</f>
        <v>66.521526985229599</v>
      </c>
      <c r="M9" s="47">
        <f>VLOOKUP($A9,'Occupancy Raw Data'!$B$8:$BE$45,'Occupancy Raw Data'!AT$3,FALSE)</f>
        <v>0.32722022926815902</v>
      </c>
      <c r="N9" s="48">
        <f>VLOOKUP($A9,'Occupancy Raw Data'!$B$8:$BE$45,'Occupancy Raw Data'!AU$3,FALSE)</f>
        <v>6.1756813601315796</v>
      </c>
      <c r="O9" s="48">
        <f>VLOOKUP($A9,'Occupancy Raw Data'!$B$8:$BE$45,'Occupancy Raw Data'!AV$3,FALSE)</f>
        <v>5.4858697147909599</v>
      </c>
      <c r="P9" s="48">
        <f>VLOOKUP($A9,'Occupancy Raw Data'!$B$8:$BE$45,'Occupancy Raw Data'!AW$3,FALSE)</f>
        <v>3.5891329728330801</v>
      </c>
      <c r="Q9" s="48">
        <f>VLOOKUP($A9,'Occupancy Raw Data'!$B$8:$BE$45,'Occupancy Raw Data'!AX$3,FALSE)</f>
        <v>0.226400393878018</v>
      </c>
      <c r="R9" s="49">
        <f>VLOOKUP($A9,'Occupancy Raw Data'!$B$8:$BE$45,'Occupancy Raw Data'!AY$3,FALSE)</f>
        <v>3.2513530932415402</v>
      </c>
      <c r="S9" s="48">
        <f>VLOOKUP($A9,'Occupancy Raw Data'!$B$8:$BE$45,'Occupancy Raw Data'!BA$3,FALSE)</f>
        <v>-5.6786236374902899</v>
      </c>
      <c r="T9" s="48">
        <f>VLOOKUP($A9,'Occupancy Raw Data'!$B$8:$BE$45,'Occupancy Raw Data'!BB$3,FALSE)</f>
        <v>-7.0691602191001</v>
      </c>
      <c r="U9" s="49">
        <f>VLOOKUP($A9,'Occupancy Raw Data'!$B$8:$BE$45,'Occupancy Raw Data'!BC$3,FALSE)</f>
        <v>-6.4158041366979202</v>
      </c>
      <c r="V9" s="50">
        <f>VLOOKUP($A9,'Occupancy Raw Data'!$B$8:$BE$45,'Occupancy Raw Data'!BE$3,FALSE)</f>
        <v>0.27426128534231198</v>
      </c>
      <c r="X9" s="51">
        <f>VLOOKUP($A9,'ADR Raw Data'!$B$6:$BE$43,'ADR Raw Data'!AG$1,FALSE)</f>
        <v>151.20773547293899</v>
      </c>
      <c r="Y9" s="52">
        <f>VLOOKUP($A9,'ADR Raw Data'!$B$6:$BE$43,'ADR Raw Data'!AH$1,FALSE)</f>
        <v>171.20237731348499</v>
      </c>
      <c r="Z9" s="52">
        <f>VLOOKUP($A9,'ADR Raw Data'!$B$6:$BE$43,'ADR Raw Data'!AI$1,FALSE)</f>
        <v>181.333076710271</v>
      </c>
      <c r="AA9" s="52">
        <f>VLOOKUP($A9,'ADR Raw Data'!$B$6:$BE$43,'ADR Raw Data'!AJ$1,FALSE)</f>
        <v>175.845398642406</v>
      </c>
      <c r="AB9" s="52">
        <f>VLOOKUP($A9,'ADR Raw Data'!$B$6:$BE$43,'ADR Raw Data'!AK$1,FALSE)</f>
        <v>155.28573742579701</v>
      </c>
      <c r="AC9" s="53">
        <f>VLOOKUP($A9,'ADR Raw Data'!$B$6:$BE$43,'ADR Raw Data'!AL$1,FALSE)</f>
        <v>167.92973524896101</v>
      </c>
      <c r="AD9" s="52">
        <f>VLOOKUP($A9,'ADR Raw Data'!$B$6:$BE$43,'ADR Raw Data'!AN$1,FALSE)</f>
        <v>140.64845999269201</v>
      </c>
      <c r="AE9" s="52">
        <f>VLOOKUP($A9,'ADR Raw Data'!$B$6:$BE$43,'ADR Raw Data'!AO$1,FALSE)</f>
        <v>141.828154554044</v>
      </c>
      <c r="AF9" s="53">
        <f>VLOOKUP($A9,'ADR Raw Data'!$B$6:$BE$43,'ADR Raw Data'!AP$1,FALSE)</f>
        <v>141.26949823734199</v>
      </c>
      <c r="AG9" s="54">
        <f>VLOOKUP($A9,'ADR Raw Data'!$B$6:$BE$43,'ADR Raw Data'!AR$1,FALSE)</f>
        <v>160.267235148222</v>
      </c>
      <c r="AI9" s="47">
        <f>VLOOKUP($A9,'ADR Raw Data'!$B$6:$BE$43,'ADR Raw Data'!AT$1,FALSE)</f>
        <v>8.9048842030314699</v>
      </c>
      <c r="AJ9" s="48">
        <f>VLOOKUP($A9,'ADR Raw Data'!$B$6:$BE$43,'ADR Raw Data'!AU$1,FALSE)</f>
        <v>11.196836278894899</v>
      </c>
      <c r="AK9" s="48">
        <f>VLOOKUP($A9,'ADR Raw Data'!$B$6:$BE$43,'ADR Raw Data'!AV$1,FALSE)</f>
        <v>12.9898009206746</v>
      </c>
      <c r="AL9" s="48">
        <f>VLOOKUP($A9,'ADR Raw Data'!$B$6:$BE$43,'ADR Raw Data'!AW$1,FALSE)</f>
        <v>12.2059682099187</v>
      </c>
      <c r="AM9" s="48">
        <f>VLOOKUP($A9,'ADR Raw Data'!$B$6:$BE$43,'ADR Raw Data'!AX$1,FALSE)</f>
        <v>9.1205798539771106</v>
      </c>
      <c r="AN9" s="49">
        <f>VLOOKUP($A9,'ADR Raw Data'!$B$6:$BE$43,'ADR Raw Data'!AY$1,FALSE)</f>
        <v>11.234917330663301</v>
      </c>
      <c r="AO9" s="48">
        <f>VLOOKUP($A9,'ADR Raw Data'!$B$6:$BE$43,'ADR Raw Data'!BA$1,FALSE)</f>
        <v>5.1755211337461198</v>
      </c>
      <c r="AP9" s="48">
        <f>VLOOKUP($A9,'ADR Raw Data'!$B$6:$BE$43,'ADR Raw Data'!BB$1,FALSE)</f>
        <v>4.3460417885726299</v>
      </c>
      <c r="AQ9" s="49">
        <f>VLOOKUP($A9,'ADR Raw Data'!$B$6:$BE$43,'ADR Raw Data'!BC$1,FALSE)</f>
        <v>4.7291831922804199</v>
      </c>
      <c r="AR9" s="50">
        <f>VLOOKUP($A9,'ADR Raw Data'!$B$6:$BE$43,'ADR Raw Data'!BE$1,FALSE)</f>
        <v>9.7592275306929501</v>
      </c>
      <c r="AT9" s="51">
        <f>VLOOKUP($A9,'RevPAR Raw Data'!$B$6:$BE$43,'RevPAR Raw Data'!AG$1,FALSE)</f>
        <v>87.823735672108299</v>
      </c>
      <c r="AU9" s="52">
        <f>VLOOKUP($A9,'RevPAR Raw Data'!$B$6:$BE$43,'RevPAR Raw Data'!AH$1,FALSE)</f>
        <v>112.187409401412</v>
      </c>
      <c r="AV9" s="52">
        <f>VLOOKUP($A9,'RevPAR Raw Data'!$B$6:$BE$43,'RevPAR Raw Data'!AI$1,FALSE)</f>
        <v>132.808580525645</v>
      </c>
      <c r="AW9" s="52">
        <f>VLOOKUP($A9,'RevPAR Raw Data'!$B$6:$BE$43,'RevPAR Raw Data'!AJ$1,FALSE)</f>
        <v>126.722904075489</v>
      </c>
      <c r="AX9" s="52">
        <f>VLOOKUP($A9,'RevPAR Raw Data'!$B$6:$BE$43,'RevPAR Raw Data'!AK$1,FALSE)</f>
        <v>97.676113233761697</v>
      </c>
      <c r="AY9" s="53">
        <f>VLOOKUP($A9,'RevPAR Raw Data'!$B$6:$BE$43,'RevPAR Raw Data'!AL$1,FALSE)</f>
        <v>111.443748581683</v>
      </c>
      <c r="AZ9" s="52">
        <f>VLOOKUP($A9,'RevPAR Raw Data'!$B$6:$BE$43,'RevPAR Raw Data'!AN$1,FALSE)</f>
        <v>89.140867199259006</v>
      </c>
      <c r="BA9" s="52">
        <f>VLOOKUP($A9,'RevPAR Raw Data'!$B$6:$BE$43,'RevPAR Raw Data'!AO$1,FALSE)</f>
        <v>99.925874435567906</v>
      </c>
      <c r="BB9" s="53">
        <f>VLOOKUP($A9,'RevPAR Raw Data'!$B$6:$BE$43,'RevPAR Raw Data'!AP$1,FALSE)</f>
        <v>94.533370817413399</v>
      </c>
      <c r="BC9" s="54">
        <f>VLOOKUP($A9,'RevPAR Raw Data'!$B$6:$BE$43,'RevPAR Raw Data'!AR$1,FALSE)</f>
        <v>106.612212077606</v>
      </c>
      <c r="BE9" s="47">
        <f>VLOOKUP($A9,'RevPAR Raw Data'!$B$6:$BE$43,'RevPAR Raw Data'!AT$1,FALSE)</f>
        <v>9.2612430148048599</v>
      </c>
      <c r="BF9" s="48">
        <f>VLOOKUP($A9,'RevPAR Raw Data'!$B$6:$BE$43,'RevPAR Raw Data'!AU$1,FALSE)</f>
        <v>18.063998570026701</v>
      </c>
      <c r="BG9" s="48">
        <f>VLOOKUP($A9,'RevPAR Raw Data'!$B$6:$BE$43,'RevPAR Raw Data'!AV$1,FALSE)</f>
        <v>19.188274190184401</v>
      </c>
      <c r="BH9" s="48">
        <f>VLOOKUP($A9,'RevPAR Raw Data'!$B$6:$BE$43,'RevPAR Raw Data'!AW$1,FALSE)</f>
        <v>16.233189612427498</v>
      </c>
      <c r="BI9" s="48">
        <f>VLOOKUP($A9,'RevPAR Raw Data'!$B$6:$BE$43,'RevPAR Raw Data'!AX$1,FALSE)</f>
        <v>9.3676292765684899</v>
      </c>
      <c r="BJ9" s="49">
        <f>VLOOKUP($A9,'RevPAR Raw Data'!$B$6:$BE$43,'RevPAR Raw Data'!AY$1,FALSE)</f>
        <v>14.8515572560585</v>
      </c>
      <c r="BK9" s="48">
        <f>VLOOKUP($A9,'RevPAR Raw Data'!$B$6:$BE$43,'RevPAR Raw Data'!BA$1,FALSE)</f>
        <v>-0.79700087020839006</v>
      </c>
      <c r="BL9" s="48">
        <f>VLOOKUP($A9,'RevPAR Raw Data'!$B$6:$BE$43,'RevPAR Raw Data'!BB$1,FALSE)</f>
        <v>-3.0303470877506999</v>
      </c>
      <c r="BM9" s="49">
        <f>VLOOKUP($A9,'RevPAR Raw Data'!$B$6:$BE$43,'RevPAR Raw Data'!BC$1,FALSE)</f>
        <v>-1.99003607529985</v>
      </c>
      <c r="BN9" s="50">
        <f>VLOOKUP($A9,'RevPAR Raw Data'!$B$6:$BE$43,'RevPAR Raw Data'!BE$1,FALSE)</f>
        <v>10.0602545989004</v>
      </c>
    </row>
    <row r="10" spans="1:66" x14ac:dyDescent="0.45">
      <c r="A10" s="63" t="s">
        <v>26</v>
      </c>
      <c r="B10" s="47">
        <f>VLOOKUP($A10,'Occupancy Raw Data'!$B$8:$BE$45,'Occupancy Raw Data'!AG$3,FALSE)</f>
        <v>54.274985557481202</v>
      </c>
      <c r="C10" s="48">
        <f>VLOOKUP($A10,'Occupancy Raw Data'!$B$8:$BE$45,'Occupancy Raw Data'!AH$3,FALSE)</f>
        <v>65.496822645869401</v>
      </c>
      <c r="D10" s="48">
        <f>VLOOKUP($A10,'Occupancy Raw Data'!$B$8:$BE$45,'Occupancy Raw Data'!AI$3,FALSE)</f>
        <v>77.8191796649335</v>
      </c>
      <c r="E10" s="48">
        <f>VLOOKUP($A10,'Occupancy Raw Data'!$B$8:$BE$45,'Occupancy Raw Data'!AJ$3,FALSE)</f>
        <v>76.689774696707104</v>
      </c>
      <c r="F10" s="48">
        <f>VLOOKUP($A10,'Occupancy Raw Data'!$B$8:$BE$45,'Occupancy Raw Data'!AK$3,FALSE)</f>
        <v>64.430964760254099</v>
      </c>
      <c r="G10" s="49">
        <f>VLOOKUP($A10,'Occupancy Raw Data'!$B$8:$BE$45,'Occupancy Raw Data'!AL$3,FALSE)</f>
        <v>67.742345465049098</v>
      </c>
      <c r="H10" s="48">
        <f>VLOOKUP($A10,'Occupancy Raw Data'!$B$8:$BE$45,'Occupancy Raw Data'!AN$3,FALSE)</f>
        <v>65.086655112651599</v>
      </c>
      <c r="I10" s="48">
        <f>VLOOKUP($A10,'Occupancy Raw Data'!$B$8:$BE$45,'Occupancy Raw Data'!AO$3,FALSE)</f>
        <v>71.320046216060007</v>
      </c>
      <c r="J10" s="49">
        <f>VLOOKUP($A10,'Occupancy Raw Data'!$B$8:$BE$45,'Occupancy Raw Data'!AP$3,FALSE)</f>
        <v>68.203350664355796</v>
      </c>
      <c r="K10" s="50">
        <f>VLOOKUP($A10,'Occupancy Raw Data'!$B$8:$BE$45,'Occupancy Raw Data'!AR$3,FALSE)</f>
        <v>67.874061236279601</v>
      </c>
      <c r="M10" s="47">
        <f>VLOOKUP($A10,'Occupancy Raw Data'!$B$8:$BE$45,'Occupancy Raw Data'!AT$3,FALSE)</f>
        <v>12.3203742486859</v>
      </c>
      <c r="N10" s="48">
        <f>VLOOKUP($A10,'Occupancy Raw Data'!$B$8:$BE$45,'Occupancy Raw Data'!AU$3,FALSE)</f>
        <v>14.402967641003899</v>
      </c>
      <c r="O10" s="48">
        <f>VLOOKUP($A10,'Occupancy Raw Data'!$B$8:$BE$45,'Occupancy Raw Data'!AV$3,FALSE)</f>
        <v>15.533913333390799</v>
      </c>
      <c r="P10" s="48">
        <f>VLOOKUP($A10,'Occupancy Raw Data'!$B$8:$BE$45,'Occupancy Raw Data'!AW$3,FALSE)</f>
        <v>16.240180440547</v>
      </c>
      <c r="Q10" s="48">
        <f>VLOOKUP($A10,'Occupancy Raw Data'!$B$8:$BE$45,'Occupancy Raw Data'!AX$3,FALSE)</f>
        <v>12.592370949616701</v>
      </c>
      <c r="R10" s="49">
        <f>VLOOKUP($A10,'Occupancy Raw Data'!$B$8:$BE$45,'Occupancy Raw Data'!AY$3,FALSE)</f>
        <v>14.379805996514399</v>
      </c>
      <c r="S10" s="48">
        <f>VLOOKUP($A10,'Occupancy Raw Data'!$B$8:$BE$45,'Occupancy Raw Data'!BA$3,FALSE)</f>
        <v>5.50902188721314</v>
      </c>
      <c r="T10" s="48">
        <f>VLOOKUP($A10,'Occupancy Raw Data'!$B$8:$BE$45,'Occupancy Raw Data'!BB$3,FALSE)</f>
        <v>4.73061213316657</v>
      </c>
      <c r="U10" s="49">
        <f>VLOOKUP($A10,'Occupancy Raw Data'!$B$8:$BE$45,'Occupancy Raw Data'!BC$3,FALSE)</f>
        <v>5.1005937007742501</v>
      </c>
      <c r="V10" s="50">
        <f>VLOOKUP($A10,'Occupancy Raw Data'!$B$8:$BE$45,'Occupancy Raw Data'!BE$3,FALSE)</f>
        <v>11.5522062351909</v>
      </c>
      <c r="X10" s="51">
        <f>VLOOKUP($A10,'ADR Raw Data'!$B$6:$BE$43,'ADR Raw Data'!AG$1,FALSE)</f>
        <v>139.09156625864799</v>
      </c>
      <c r="Y10" s="52">
        <f>VLOOKUP($A10,'ADR Raw Data'!$B$6:$BE$43,'ADR Raw Data'!AH$1,FALSE)</f>
        <v>166.590193164277</v>
      </c>
      <c r="Z10" s="52">
        <f>VLOOKUP($A10,'ADR Raw Data'!$B$6:$BE$43,'ADR Raw Data'!AI$1,FALSE)</f>
        <v>182.69594484243299</v>
      </c>
      <c r="AA10" s="52">
        <f>VLOOKUP($A10,'ADR Raw Data'!$B$6:$BE$43,'ADR Raw Data'!AJ$1,FALSE)</f>
        <v>181.071921280602</v>
      </c>
      <c r="AB10" s="52">
        <f>VLOOKUP($A10,'ADR Raw Data'!$B$6:$BE$43,'ADR Raw Data'!AK$1,FALSE)</f>
        <v>153.851996323859</v>
      </c>
      <c r="AC10" s="53">
        <f>VLOOKUP($A10,'ADR Raw Data'!$B$6:$BE$43,'ADR Raw Data'!AL$1,FALSE)</f>
        <v>166.739922140164</v>
      </c>
      <c r="AD10" s="52">
        <f>VLOOKUP($A10,'ADR Raw Data'!$B$6:$BE$43,'ADR Raw Data'!AN$1,FALSE)</f>
        <v>134.701123241468</v>
      </c>
      <c r="AE10" s="52">
        <f>VLOOKUP($A10,'ADR Raw Data'!$B$6:$BE$43,'ADR Raw Data'!AO$1,FALSE)</f>
        <v>135.25188408731901</v>
      </c>
      <c r="AF10" s="53">
        <f>VLOOKUP($A10,'ADR Raw Data'!$B$6:$BE$43,'ADR Raw Data'!AP$1,FALSE)</f>
        <v>134.98908775199001</v>
      </c>
      <c r="AG10" s="54">
        <f>VLOOKUP($A10,'ADR Raw Data'!$B$6:$BE$43,'ADR Raw Data'!AR$1,FALSE)</f>
        <v>157.62424419099401</v>
      </c>
      <c r="AI10" s="47">
        <f>VLOOKUP($A10,'ADR Raw Data'!$B$6:$BE$43,'ADR Raw Data'!AT$1,FALSE)</f>
        <v>4.5696435577003403</v>
      </c>
      <c r="AJ10" s="48">
        <f>VLOOKUP($A10,'ADR Raw Data'!$B$6:$BE$43,'ADR Raw Data'!AU$1,FALSE)</f>
        <v>5.3960745237767096</v>
      </c>
      <c r="AK10" s="48">
        <f>VLOOKUP($A10,'ADR Raw Data'!$B$6:$BE$43,'ADR Raw Data'!AV$1,FALSE)</f>
        <v>7.1412333060712196</v>
      </c>
      <c r="AL10" s="48">
        <f>VLOOKUP($A10,'ADR Raw Data'!$B$6:$BE$43,'ADR Raw Data'!AW$1,FALSE)</f>
        <v>10.146848333947499</v>
      </c>
      <c r="AM10" s="48">
        <f>VLOOKUP($A10,'ADR Raw Data'!$B$6:$BE$43,'ADR Raw Data'!AX$1,FALSE)</f>
        <v>5.0229599133954297</v>
      </c>
      <c r="AN10" s="49">
        <f>VLOOKUP($A10,'ADR Raw Data'!$B$6:$BE$43,'ADR Raw Data'!AY$1,FALSE)</f>
        <v>6.8965931768138402</v>
      </c>
      <c r="AO10" s="48">
        <f>VLOOKUP($A10,'ADR Raw Data'!$B$6:$BE$43,'ADR Raw Data'!BA$1,FALSE)</f>
        <v>7.7338679568353799</v>
      </c>
      <c r="AP10" s="48">
        <f>VLOOKUP($A10,'ADR Raw Data'!$B$6:$BE$43,'ADR Raw Data'!BB$1,FALSE)</f>
        <v>7.4648370654446401</v>
      </c>
      <c r="AQ10" s="49">
        <f>VLOOKUP($A10,'ADR Raw Data'!$B$6:$BE$43,'ADR Raw Data'!BC$1,FALSE)</f>
        <v>7.5914563552396599</v>
      </c>
      <c r="AR10" s="50">
        <f>VLOOKUP($A10,'ADR Raw Data'!$B$6:$BE$43,'ADR Raw Data'!BE$1,FALSE)</f>
        <v>7.4591860381961599</v>
      </c>
      <c r="AT10" s="51">
        <f>VLOOKUP($A10,'RevPAR Raw Data'!$B$6:$BE$43,'RevPAR Raw Data'!AG$1,FALSE)</f>
        <v>75.491927498555697</v>
      </c>
      <c r="AU10" s="52">
        <f>VLOOKUP($A10,'RevPAR Raw Data'!$B$6:$BE$43,'RevPAR Raw Data'!AH$1,FALSE)</f>
        <v>109.111283362218</v>
      </c>
      <c r="AV10" s="52">
        <f>VLOOKUP($A10,'RevPAR Raw Data'!$B$6:$BE$43,'RevPAR Raw Data'!AI$1,FALSE)</f>
        <v>142.172485557481</v>
      </c>
      <c r="AW10" s="52">
        <f>VLOOKUP($A10,'RevPAR Raw Data'!$B$6:$BE$43,'RevPAR Raw Data'!AJ$1,FALSE)</f>
        <v>138.86364846909299</v>
      </c>
      <c r="AX10" s="52">
        <f>VLOOKUP($A10,'RevPAR Raw Data'!$B$6:$BE$43,'RevPAR Raw Data'!AK$1,FALSE)</f>
        <v>99.128325534373104</v>
      </c>
      <c r="AY10" s="53">
        <f>VLOOKUP($A10,'RevPAR Raw Data'!$B$6:$BE$43,'RevPAR Raw Data'!AL$1,FALSE)</f>
        <v>112.953534084344</v>
      </c>
      <c r="AZ10" s="52">
        <f>VLOOKUP($A10,'RevPAR Raw Data'!$B$6:$BE$43,'RevPAR Raw Data'!AN$1,FALSE)</f>
        <v>87.672455517042096</v>
      </c>
      <c r="BA10" s="52">
        <f>VLOOKUP($A10,'RevPAR Raw Data'!$B$6:$BE$43,'RevPAR Raw Data'!AO$1,FALSE)</f>
        <v>96.461706239168095</v>
      </c>
      <c r="BB10" s="53">
        <f>VLOOKUP($A10,'RevPAR Raw Data'!$B$6:$BE$43,'RevPAR Raw Data'!AP$1,FALSE)</f>
        <v>92.067080878105102</v>
      </c>
      <c r="BC10" s="54">
        <f>VLOOKUP($A10,'RevPAR Raw Data'!$B$6:$BE$43,'RevPAR Raw Data'!AR$1,FALSE)</f>
        <v>106.985976025418</v>
      </c>
      <c r="BE10" s="47">
        <f>VLOOKUP($A10,'RevPAR Raw Data'!$B$6:$BE$43,'RevPAR Raw Data'!AT$1,FALSE)</f>
        <v>17.453014994525901</v>
      </c>
      <c r="BF10" s="48">
        <f>VLOOKUP($A10,'RevPAR Raw Data'!$B$6:$BE$43,'RevPAR Raw Data'!AU$1,FALSE)</f>
        <v>20.576237032324599</v>
      </c>
      <c r="BG10" s="48">
        <f>VLOOKUP($A10,'RevPAR Raw Data'!$B$6:$BE$43,'RevPAR Raw Data'!AV$1,FALSE)</f>
        <v>23.784459632162299</v>
      </c>
      <c r="BH10" s="48">
        <f>VLOOKUP($A10,'RevPAR Raw Data'!$B$6:$BE$43,'RevPAR Raw Data'!AW$1,FALSE)</f>
        <v>28.0348952529563</v>
      </c>
      <c r="BI10" s="48">
        <f>VLOOKUP($A10,'RevPAR Raw Data'!$B$6:$BE$43,'RevPAR Raw Data'!AX$1,FALSE)</f>
        <v>18.2478406079575</v>
      </c>
      <c r="BJ10" s="49">
        <f>VLOOKUP($A10,'RevPAR Raw Data'!$B$6:$BE$43,'RevPAR Raw Data'!AY$1,FALSE)</f>
        <v>22.2681158925229</v>
      </c>
      <c r="BK10" s="48">
        <f>VLOOKUP($A10,'RevPAR Raw Data'!$B$6:$BE$43,'RevPAR Raw Data'!BA$1,FALSE)</f>
        <v>13.6689503225187</v>
      </c>
      <c r="BL10" s="48">
        <f>VLOOKUP($A10,'RevPAR Raw Data'!$B$6:$BE$43,'RevPAR Raw Data'!BB$1,FALSE)</f>
        <v>12.5485816865502</v>
      </c>
      <c r="BM10" s="49">
        <f>VLOOKUP($A10,'RevPAR Raw Data'!$B$6:$BE$43,'RevPAR Raw Data'!BC$1,FALSE)</f>
        <v>13.079259400666301</v>
      </c>
      <c r="BN10" s="50">
        <f>VLOOKUP($A10,'RevPAR Raw Data'!$B$6:$BE$43,'RevPAR Raw Data'!BE$1,FALSE)</f>
        <v>19.873092827986099</v>
      </c>
    </row>
    <row r="11" spans="1:66" x14ac:dyDescent="0.45">
      <c r="A11" s="63" t="s">
        <v>24</v>
      </c>
      <c r="B11" s="47">
        <f>VLOOKUP($A11,'Occupancy Raw Data'!$B$8:$BE$45,'Occupancy Raw Data'!AG$3,FALSE)</f>
        <v>51.919223544145197</v>
      </c>
      <c r="C11" s="48">
        <f>VLOOKUP($A11,'Occupancy Raw Data'!$B$8:$BE$45,'Occupancy Raw Data'!AH$3,FALSE)</f>
        <v>56.643706950532199</v>
      </c>
      <c r="D11" s="48">
        <f>VLOOKUP($A11,'Occupancy Raw Data'!$B$8:$BE$45,'Occupancy Raw Data'!AI$3,FALSE)</f>
        <v>66.073888541014398</v>
      </c>
      <c r="E11" s="48">
        <f>VLOOKUP($A11,'Occupancy Raw Data'!$B$8:$BE$45,'Occupancy Raw Data'!AJ$3,FALSE)</f>
        <v>64.787100814026203</v>
      </c>
      <c r="F11" s="48">
        <f>VLOOKUP($A11,'Occupancy Raw Data'!$B$8:$BE$45,'Occupancy Raw Data'!AK$3,FALSE)</f>
        <v>60.3757044458359</v>
      </c>
      <c r="G11" s="49">
        <f>VLOOKUP($A11,'Occupancy Raw Data'!$B$8:$BE$45,'Occupancy Raw Data'!AL$3,FALSE)</f>
        <v>59.959924859110799</v>
      </c>
      <c r="H11" s="48">
        <f>VLOOKUP($A11,'Occupancy Raw Data'!$B$8:$BE$45,'Occupancy Raw Data'!AN$3,FALSE)</f>
        <v>68.747651847213504</v>
      </c>
      <c r="I11" s="48">
        <f>VLOOKUP($A11,'Occupancy Raw Data'!$B$8:$BE$45,'Occupancy Raw Data'!AO$3,FALSE)</f>
        <v>75.751408891671801</v>
      </c>
      <c r="J11" s="49">
        <f>VLOOKUP($A11,'Occupancy Raw Data'!$B$8:$BE$45,'Occupancy Raw Data'!AP$3,FALSE)</f>
        <v>72.249530369442695</v>
      </c>
      <c r="K11" s="50">
        <f>VLOOKUP($A11,'Occupancy Raw Data'!$B$8:$BE$45,'Occupancy Raw Data'!AR$3,FALSE)</f>
        <v>63.471240719205603</v>
      </c>
      <c r="M11" s="47">
        <f>VLOOKUP($A11,'Occupancy Raw Data'!$B$8:$BE$45,'Occupancy Raw Data'!AT$3,FALSE)</f>
        <v>-5.6753869915678496</v>
      </c>
      <c r="N11" s="48">
        <f>VLOOKUP($A11,'Occupancy Raw Data'!$B$8:$BE$45,'Occupancy Raw Data'!AU$3,FALSE)</f>
        <v>-6.8714657902129197</v>
      </c>
      <c r="O11" s="48">
        <f>VLOOKUP($A11,'Occupancy Raw Data'!$B$8:$BE$45,'Occupancy Raw Data'!AV$3,FALSE)</f>
        <v>-2.0214498581621001</v>
      </c>
      <c r="P11" s="48">
        <f>VLOOKUP($A11,'Occupancy Raw Data'!$B$8:$BE$45,'Occupancy Raw Data'!AW$3,FALSE)</f>
        <v>-4.6563084719523999</v>
      </c>
      <c r="Q11" s="48">
        <f>VLOOKUP($A11,'Occupancy Raw Data'!$B$8:$BE$45,'Occupancy Raw Data'!AX$3,FALSE)</f>
        <v>-9.0506769718888904</v>
      </c>
      <c r="R11" s="49">
        <f>VLOOKUP($A11,'Occupancy Raw Data'!$B$8:$BE$45,'Occupancy Raw Data'!AY$3,FALSE)</f>
        <v>-5.6160608835615404</v>
      </c>
      <c r="S11" s="48">
        <f>VLOOKUP($A11,'Occupancy Raw Data'!$B$8:$BE$45,'Occupancy Raw Data'!BA$3,FALSE)</f>
        <v>-10.2295388693039</v>
      </c>
      <c r="T11" s="48">
        <f>VLOOKUP($A11,'Occupancy Raw Data'!$B$8:$BE$45,'Occupancy Raw Data'!BB$3,FALSE)</f>
        <v>-8.0177995126222399</v>
      </c>
      <c r="U11" s="49">
        <f>VLOOKUP($A11,'Occupancy Raw Data'!$B$8:$BE$45,'Occupancy Raw Data'!BC$3,FALSE)</f>
        <v>-9.0835021314503308</v>
      </c>
      <c r="V11" s="50">
        <f>VLOOKUP($A11,'Occupancy Raw Data'!$B$8:$BE$45,'Occupancy Raw Data'!BE$3,FALSE)</f>
        <v>-6.7724412808722896</v>
      </c>
      <c r="X11" s="51">
        <f>VLOOKUP($A11,'ADR Raw Data'!$B$6:$BE$43,'ADR Raw Data'!AG$1,FALSE)</f>
        <v>134.780851474401</v>
      </c>
      <c r="Y11" s="52">
        <f>VLOOKUP($A11,'ADR Raw Data'!$B$6:$BE$43,'ADR Raw Data'!AH$1,FALSE)</f>
        <v>135.397324784435</v>
      </c>
      <c r="Z11" s="52">
        <f>VLOOKUP($A11,'ADR Raw Data'!$B$6:$BE$43,'ADR Raw Data'!AI$1,FALSE)</f>
        <v>142.27851639499599</v>
      </c>
      <c r="AA11" s="52">
        <f>VLOOKUP($A11,'ADR Raw Data'!$B$6:$BE$43,'ADR Raw Data'!AJ$1,FALSE)</f>
        <v>142.34501280626199</v>
      </c>
      <c r="AB11" s="52">
        <f>VLOOKUP($A11,'ADR Raw Data'!$B$6:$BE$43,'ADR Raw Data'!AK$1,FALSE)</f>
        <v>137.35157384359999</v>
      </c>
      <c r="AC11" s="53">
        <f>VLOOKUP($A11,'ADR Raw Data'!$B$6:$BE$43,'ADR Raw Data'!AL$1,FALSE)</f>
        <v>138.70209877187801</v>
      </c>
      <c r="AD11" s="52">
        <f>VLOOKUP($A11,'ADR Raw Data'!$B$6:$BE$43,'ADR Raw Data'!AN$1,FALSE)</f>
        <v>156.15570634848299</v>
      </c>
      <c r="AE11" s="52">
        <f>VLOOKUP($A11,'ADR Raw Data'!$B$6:$BE$43,'ADR Raw Data'!AO$1,FALSE)</f>
        <v>164.22293655713901</v>
      </c>
      <c r="AF11" s="53">
        <f>VLOOKUP($A11,'ADR Raw Data'!$B$6:$BE$43,'ADR Raw Data'!AP$1,FALSE)</f>
        <v>160.38482763850601</v>
      </c>
      <c r="AG11" s="54">
        <f>VLOOKUP($A11,'ADR Raw Data'!$B$6:$BE$43,'ADR Raw Data'!AR$1,FALSE)</f>
        <v>145.75396289171201</v>
      </c>
      <c r="AI11" s="47">
        <f>VLOOKUP($A11,'ADR Raw Data'!$B$6:$BE$43,'ADR Raw Data'!AT$1,FALSE)</f>
        <v>10.7299896722882</v>
      </c>
      <c r="AJ11" s="48">
        <f>VLOOKUP($A11,'ADR Raw Data'!$B$6:$BE$43,'ADR Raw Data'!AU$1,FALSE)</f>
        <v>16.450390046932501</v>
      </c>
      <c r="AK11" s="48">
        <f>VLOOKUP($A11,'ADR Raw Data'!$B$6:$BE$43,'ADR Raw Data'!AV$1,FALSE)</f>
        <v>16.379083119518199</v>
      </c>
      <c r="AL11" s="48">
        <f>VLOOKUP($A11,'ADR Raw Data'!$B$6:$BE$43,'ADR Raw Data'!AW$1,FALSE)</f>
        <v>16.985508324662799</v>
      </c>
      <c r="AM11" s="48">
        <f>VLOOKUP($A11,'ADR Raw Data'!$B$6:$BE$43,'ADR Raw Data'!AX$1,FALSE)</f>
        <v>12.431044675627501</v>
      </c>
      <c r="AN11" s="49">
        <f>VLOOKUP($A11,'ADR Raw Data'!$B$6:$BE$43,'ADR Raw Data'!AY$1,FALSE)</f>
        <v>14.7494029160165</v>
      </c>
      <c r="AO11" s="48">
        <f>VLOOKUP($A11,'ADR Raw Data'!$B$6:$BE$43,'ADR Raw Data'!BA$1,FALSE)</f>
        <v>5.7572082732854</v>
      </c>
      <c r="AP11" s="48">
        <f>VLOOKUP($A11,'ADR Raw Data'!$B$6:$BE$43,'ADR Raw Data'!BB$1,FALSE)</f>
        <v>7.0787337836558697</v>
      </c>
      <c r="AQ11" s="49">
        <f>VLOOKUP($A11,'ADR Raw Data'!$B$6:$BE$43,'ADR Raw Data'!BC$1,FALSE)</f>
        <v>6.4870156653279203</v>
      </c>
      <c r="AR11" s="50">
        <f>VLOOKUP($A11,'ADR Raw Data'!$B$6:$BE$43,'ADR Raw Data'!BE$1,FALSE)</f>
        <v>11.439264727626499</v>
      </c>
      <c r="AT11" s="51">
        <f>VLOOKUP($A11,'RevPAR Raw Data'!$B$6:$BE$43,'RevPAR Raw Data'!AG$1,FALSE)</f>
        <v>69.9771715716969</v>
      </c>
      <c r="AU11" s="52">
        <f>VLOOKUP($A11,'RevPAR Raw Data'!$B$6:$BE$43,'RevPAR Raw Data'!AH$1,FALSE)</f>
        <v>76.694063869755695</v>
      </c>
      <c r="AV11" s="52">
        <f>VLOOKUP($A11,'RevPAR Raw Data'!$B$6:$BE$43,'RevPAR Raw Data'!AI$1,FALSE)</f>
        <v>94.008948340638597</v>
      </c>
      <c r="AW11" s="52">
        <f>VLOOKUP($A11,'RevPAR Raw Data'!$B$6:$BE$43,'RevPAR Raw Data'!AJ$1,FALSE)</f>
        <v>92.221206950532206</v>
      </c>
      <c r="AX11" s="52">
        <f>VLOOKUP($A11,'RevPAR Raw Data'!$B$6:$BE$43,'RevPAR Raw Data'!AK$1,FALSE)</f>
        <v>82.926980275516499</v>
      </c>
      <c r="AY11" s="53">
        <f>VLOOKUP($A11,'RevPAR Raw Data'!$B$6:$BE$43,'RevPAR Raw Data'!AL$1,FALSE)</f>
        <v>83.165674201627994</v>
      </c>
      <c r="AZ11" s="52">
        <f>VLOOKUP($A11,'RevPAR Raw Data'!$B$6:$BE$43,'RevPAR Raw Data'!AN$1,FALSE)</f>
        <v>107.35338134001201</v>
      </c>
      <c r="BA11" s="52">
        <f>VLOOKUP($A11,'RevPAR Raw Data'!$B$6:$BE$43,'RevPAR Raw Data'!AO$1,FALSE)</f>
        <v>124.40118816530899</v>
      </c>
      <c r="BB11" s="53">
        <f>VLOOKUP($A11,'RevPAR Raw Data'!$B$6:$BE$43,'RevPAR Raw Data'!AP$1,FALSE)</f>
        <v>115.877284752661</v>
      </c>
      <c r="BC11" s="54">
        <f>VLOOKUP($A11,'RevPAR Raw Data'!$B$6:$BE$43,'RevPAR Raw Data'!AR$1,FALSE)</f>
        <v>92.511848644780301</v>
      </c>
      <c r="BE11" s="47">
        <f>VLOOKUP($A11,'RevPAR Raw Data'!$B$6:$BE$43,'RevPAR Raw Data'!AT$1,FALSE)</f>
        <v>4.44563424266277</v>
      </c>
      <c r="BF11" s="48">
        <f>VLOOKUP($A11,'RevPAR Raw Data'!$B$6:$BE$43,'RevPAR Raw Data'!AU$1,FALSE)</f>
        <v>8.4485413322880696</v>
      </c>
      <c r="BG11" s="48">
        <f>VLOOKUP($A11,'RevPAR Raw Data'!$B$6:$BE$43,'RevPAR Raw Data'!AV$1,FALSE)</f>
        <v>14.0265383088684</v>
      </c>
      <c r="BH11" s="48">
        <f>VLOOKUP($A11,'RevPAR Raw Data'!$B$6:$BE$43,'RevPAR Raw Data'!AW$1,FALSE)</f>
        <v>11.538302189585</v>
      </c>
      <c r="BI11" s="48">
        <f>VLOOKUP($A11,'RevPAR Raw Data'!$B$6:$BE$43,'RevPAR Raw Data'!AX$1,FALSE)</f>
        <v>2.2552740059163798</v>
      </c>
      <c r="BJ11" s="49">
        <f>VLOOKUP($A11,'RevPAR Raw Data'!$B$6:$BE$43,'RevPAR Raw Data'!AY$1,FALSE)</f>
        <v>8.3050065847297105</v>
      </c>
      <c r="BK11" s="48">
        <f>VLOOKUP($A11,'RevPAR Raw Data'!$B$6:$BE$43,'RevPAR Raw Data'!BA$1,FALSE)</f>
        <v>-5.06126645412101</v>
      </c>
      <c r="BL11" s="48">
        <f>VLOOKUP($A11,'RevPAR Raw Data'!$B$6:$BE$43,'RevPAR Raw Data'!BB$1,FALSE)</f>
        <v>-1.5066244117721499</v>
      </c>
      <c r="BM11" s="49">
        <f>VLOOKUP($A11,'RevPAR Raw Data'!$B$6:$BE$43,'RevPAR Raw Data'!BC$1,FALSE)</f>
        <v>-3.1857346723499802</v>
      </c>
      <c r="BN11" s="50">
        <f>VLOOKUP($A11,'RevPAR Raw Data'!$B$6:$BE$43,'RevPAR Raw Data'!BE$1,FALSE)</f>
        <v>3.8921059601122199</v>
      </c>
    </row>
    <row r="12" spans="1:66" x14ac:dyDescent="0.45">
      <c r="A12" s="63" t="s">
        <v>27</v>
      </c>
      <c r="B12" s="47">
        <f>VLOOKUP($A12,'Occupancy Raw Data'!$B$8:$BE$45,'Occupancy Raw Data'!AG$3,FALSE)</f>
        <v>54.215373715905002</v>
      </c>
      <c r="C12" s="48">
        <f>VLOOKUP($A12,'Occupancy Raw Data'!$B$8:$BE$45,'Occupancy Raw Data'!AH$3,FALSE)</f>
        <v>57.028574802219801</v>
      </c>
      <c r="D12" s="48">
        <f>VLOOKUP($A12,'Occupancy Raw Data'!$B$8:$BE$45,'Occupancy Raw Data'!AI$3,FALSE)</f>
        <v>63.522848034006302</v>
      </c>
      <c r="E12" s="48">
        <f>VLOOKUP($A12,'Occupancy Raw Data'!$B$8:$BE$45,'Occupancy Raw Data'!AJ$3,FALSE)</f>
        <v>64.340536072735802</v>
      </c>
      <c r="F12" s="48">
        <f>VLOOKUP($A12,'Occupancy Raw Data'!$B$8:$BE$45,'Occupancy Raw Data'!AK$3,FALSE)</f>
        <v>61.958318573621398</v>
      </c>
      <c r="G12" s="49">
        <f>VLOOKUP($A12,'Occupancy Raw Data'!$B$8:$BE$45,'Occupancy Raw Data'!AL$3,FALSE)</f>
        <v>60.213130239697698</v>
      </c>
      <c r="H12" s="48">
        <f>VLOOKUP($A12,'Occupancy Raw Data'!$B$8:$BE$45,'Occupancy Raw Data'!AN$3,FALSE)</f>
        <v>67.502066359664596</v>
      </c>
      <c r="I12" s="48">
        <f>VLOOKUP($A12,'Occupancy Raw Data'!$B$8:$BE$45,'Occupancy Raw Data'!AO$3,FALSE)</f>
        <v>70.144054788050497</v>
      </c>
      <c r="J12" s="49">
        <f>VLOOKUP($A12,'Occupancy Raw Data'!$B$8:$BE$45,'Occupancy Raw Data'!AP$3,FALSE)</f>
        <v>68.823060573857504</v>
      </c>
      <c r="K12" s="50">
        <f>VLOOKUP($A12,'Occupancy Raw Data'!$B$8:$BE$45,'Occupancy Raw Data'!AR$3,FALSE)</f>
        <v>62.673110335171899</v>
      </c>
      <c r="M12" s="47">
        <f>VLOOKUP($A12,'Occupancy Raw Data'!$B$8:$BE$45,'Occupancy Raw Data'!AT$3,FALSE)</f>
        <v>-2.9201941836502399</v>
      </c>
      <c r="N12" s="48">
        <f>VLOOKUP($A12,'Occupancy Raw Data'!$B$8:$BE$45,'Occupancy Raw Data'!AU$3,FALSE)</f>
        <v>-2.21483872077384</v>
      </c>
      <c r="O12" s="48">
        <f>VLOOKUP($A12,'Occupancy Raw Data'!$B$8:$BE$45,'Occupancy Raw Data'!AV$3,FALSE)</f>
        <v>1.1294468029393301</v>
      </c>
      <c r="P12" s="48">
        <f>VLOOKUP($A12,'Occupancy Raw Data'!$B$8:$BE$45,'Occupancy Raw Data'!AW$3,FALSE)</f>
        <v>0.32782054591733301</v>
      </c>
      <c r="Q12" s="48">
        <f>VLOOKUP($A12,'Occupancy Raw Data'!$B$8:$BE$45,'Occupancy Raw Data'!AX$3,FALSE)</f>
        <v>-1.2096461874373401</v>
      </c>
      <c r="R12" s="49">
        <f>VLOOKUP($A12,'Occupancy Raw Data'!$B$8:$BE$45,'Occupancy Raw Data'!AY$3,FALSE)</f>
        <v>-0.90890312262555895</v>
      </c>
      <c r="S12" s="48">
        <f>VLOOKUP($A12,'Occupancy Raw Data'!$B$8:$BE$45,'Occupancy Raw Data'!BA$3,FALSE)</f>
        <v>-6.2138431552875497</v>
      </c>
      <c r="T12" s="48">
        <f>VLOOKUP($A12,'Occupancy Raw Data'!$B$8:$BE$45,'Occupancy Raw Data'!BB$3,FALSE)</f>
        <v>-7.3199158237440098</v>
      </c>
      <c r="U12" s="49">
        <f>VLOOKUP($A12,'Occupancy Raw Data'!$B$8:$BE$45,'Occupancy Raw Data'!BC$3,FALSE)</f>
        <v>-6.78077340015549</v>
      </c>
      <c r="V12" s="50">
        <f>VLOOKUP($A12,'Occupancy Raw Data'!$B$8:$BE$45,'Occupancy Raw Data'!BE$3,FALSE)</f>
        <v>-2.8292999410200999</v>
      </c>
      <c r="X12" s="51">
        <f>VLOOKUP($A12,'ADR Raw Data'!$B$6:$BE$43,'ADR Raw Data'!AG$1,FALSE)</f>
        <v>93.0898747685941</v>
      </c>
      <c r="Y12" s="52">
        <f>VLOOKUP($A12,'ADR Raw Data'!$B$6:$BE$43,'ADR Raw Data'!AH$1,FALSE)</f>
        <v>96.184942802422398</v>
      </c>
      <c r="Z12" s="52">
        <f>VLOOKUP($A12,'ADR Raw Data'!$B$6:$BE$43,'ADR Raw Data'!AI$1,FALSE)</f>
        <v>98.426817695989499</v>
      </c>
      <c r="AA12" s="52">
        <f>VLOOKUP($A12,'ADR Raw Data'!$B$6:$BE$43,'ADR Raw Data'!AJ$1,FALSE)</f>
        <v>97.676321802165504</v>
      </c>
      <c r="AB12" s="52">
        <f>VLOOKUP($A12,'ADR Raw Data'!$B$6:$BE$43,'ADR Raw Data'!AK$1,FALSE)</f>
        <v>97.227683072085298</v>
      </c>
      <c r="AC12" s="53">
        <f>VLOOKUP($A12,'ADR Raw Data'!$B$6:$BE$43,'ADR Raw Data'!AL$1,FALSE)</f>
        <v>96.633923168184793</v>
      </c>
      <c r="AD12" s="52">
        <f>VLOOKUP($A12,'ADR Raw Data'!$B$6:$BE$43,'ADR Raw Data'!AN$1,FALSE)</f>
        <v>104.918085450649</v>
      </c>
      <c r="AE12" s="52">
        <f>VLOOKUP($A12,'ADR Raw Data'!$B$6:$BE$43,'ADR Raw Data'!AO$1,FALSE)</f>
        <v>107.230693123474</v>
      </c>
      <c r="AF12" s="53">
        <f>VLOOKUP($A12,'ADR Raw Data'!$B$6:$BE$43,'ADR Raw Data'!AP$1,FALSE)</f>
        <v>106.096583456647</v>
      </c>
      <c r="AG12" s="54">
        <f>VLOOKUP($A12,'ADR Raw Data'!$B$6:$BE$43,'ADR Raw Data'!AR$1,FALSE)</f>
        <v>99.602839359969806</v>
      </c>
      <c r="AI12" s="47">
        <f>VLOOKUP($A12,'ADR Raw Data'!$B$6:$BE$43,'ADR Raw Data'!AT$1,FALSE)</f>
        <v>2.44699962061416</v>
      </c>
      <c r="AJ12" s="48">
        <f>VLOOKUP($A12,'ADR Raw Data'!$B$6:$BE$43,'ADR Raw Data'!AU$1,FALSE)</f>
        <v>4.4566250771742597</v>
      </c>
      <c r="AK12" s="48">
        <f>VLOOKUP($A12,'ADR Raw Data'!$B$6:$BE$43,'ADR Raw Data'!AV$1,FALSE)</f>
        <v>4.97690142033301</v>
      </c>
      <c r="AL12" s="48">
        <f>VLOOKUP($A12,'ADR Raw Data'!$B$6:$BE$43,'ADR Raw Data'!AW$1,FALSE)</f>
        <v>4.2345577926951501</v>
      </c>
      <c r="AM12" s="48">
        <f>VLOOKUP($A12,'ADR Raw Data'!$B$6:$BE$43,'ADR Raw Data'!AX$1,FALSE)</f>
        <v>4.4604396936101898</v>
      </c>
      <c r="AN12" s="49">
        <f>VLOOKUP($A12,'ADR Raw Data'!$B$6:$BE$43,'ADR Raw Data'!AY$1,FALSE)</f>
        <v>4.1831787791297099</v>
      </c>
      <c r="AO12" s="48">
        <f>VLOOKUP($A12,'ADR Raw Data'!$B$6:$BE$43,'ADR Raw Data'!BA$1,FALSE)</f>
        <v>1.52425837507947</v>
      </c>
      <c r="AP12" s="48">
        <f>VLOOKUP($A12,'ADR Raw Data'!$B$6:$BE$43,'ADR Raw Data'!BB$1,FALSE)</f>
        <v>1.0576235007372601</v>
      </c>
      <c r="AQ12" s="49">
        <f>VLOOKUP($A12,'ADR Raw Data'!$B$6:$BE$43,'ADR Raw Data'!BC$1,FALSE)</f>
        <v>1.27545747636634</v>
      </c>
      <c r="AR12" s="50">
        <f>VLOOKUP($A12,'ADR Raw Data'!$B$6:$BE$43,'ADR Raw Data'!BE$1,FALSE)</f>
        <v>3.0225626910366099</v>
      </c>
      <c r="AT12" s="51">
        <f>VLOOKUP($A12,'RevPAR Raw Data'!$B$6:$BE$43,'RevPAR Raw Data'!AG$1,FALSE)</f>
        <v>50.469023497461301</v>
      </c>
      <c r="AU12" s="52">
        <f>VLOOKUP($A12,'RevPAR Raw Data'!$B$6:$BE$43,'RevPAR Raw Data'!AH$1,FALSE)</f>
        <v>54.852902054551798</v>
      </c>
      <c r="AV12" s="52">
        <f>VLOOKUP($A12,'RevPAR Raw Data'!$B$6:$BE$43,'RevPAR Raw Data'!AI$1,FALSE)</f>
        <v>62.523517829731901</v>
      </c>
      <c r="AW12" s="52">
        <f>VLOOKUP($A12,'RevPAR Raw Data'!$B$6:$BE$43,'RevPAR Raw Data'!AJ$1,FALSE)</f>
        <v>62.845469063643797</v>
      </c>
      <c r="AX12" s="52">
        <f>VLOOKUP($A12,'RevPAR Raw Data'!$B$6:$BE$43,'RevPAR Raw Data'!AK$1,FALSE)</f>
        <v>60.240637619553603</v>
      </c>
      <c r="AY12" s="53">
        <f>VLOOKUP($A12,'RevPAR Raw Data'!$B$6:$BE$43,'RevPAR Raw Data'!AL$1,FALSE)</f>
        <v>58.1863100129885</v>
      </c>
      <c r="AZ12" s="52">
        <f>VLOOKUP($A12,'RevPAR Raw Data'!$B$6:$BE$43,'RevPAR Raw Data'!AN$1,FALSE)</f>
        <v>70.821875664187004</v>
      </c>
      <c r="BA12" s="52">
        <f>VLOOKUP($A12,'RevPAR Raw Data'!$B$6:$BE$43,'RevPAR Raw Data'!AO$1,FALSE)</f>
        <v>75.215956134136206</v>
      </c>
      <c r="BB12" s="53">
        <f>VLOOKUP($A12,'RevPAR Raw Data'!$B$6:$BE$43,'RevPAR Raw Data'!AP$1,FALSE)</f>
        <v>73.018915899161598</v>
      </c>
      <c r="BC12" s="54">
        <f>VLOOKUP($A12,'RevPAR Raw Data'!$B$6:$BE$43,'RevPAR Raw Data'!AR$1,FALSE)</f>
        <v>62.424197409038001</v>
      </c>
      <c r="BE12" s="47">
        <f>VLOOKUP($A12,'RevPAR Raw Data'!$B$6:$BE$43,'RevPAR Raw Data'!AT$1,FALSE)</f>
        <v>-0.54465170363119597</v>
      </c>
      <c r="BF12" s="48">
        <f>VLOOKUP($A12,'RevPAR Raw Data'!$B$6:$BE$43,'RevPAR Raw Data'!AU$1,FALSE)</f>
        <v>2.1430792985514402</v>
      </c>
      <c r="BG12" s="48">
        <f>VLOOKUP($A12,'RevPAR Raw Data'!$B$6:$BE$43,'RevPAR Raw Data'!AV$1,FALSE)</f>
        <v>6.1625596772497397</v>
      </c>
      <c r="BH12" s="48">
        <f>VLOOKUP($A12,'RevPAR Raw Data'!$B$6:$BE$43,'RevPAR Raw Data'!AW$1,FALSE)</f>
        <v>4.5762600890856797</v>
      </c>
      <c r="BI12" s="48">
        <f>VLOOKUP($A12,'RevPAR Raw Data'!$B$6:$BE$43,'RevPAR Raw Data'!AX$1,FALSE)</f>
        <v>3.19683796747614</v>
      </c>
      <c r="BJ12" s="49">
        <f>VLOOKUP($A12,'RevPAR Raw Data'!$B$6:$BE$43,'RevPAR Raw Data'!AY$1,FALSE)</f>
        <v>3.2362546139556301</v>
      </c>
      <c r="BK12" s="48">
        <f>VLOOKUP($A12,'RevPAR Raw Data'!$B$6:$BE$43,'RevPAR Raw Data'!BA$1,FALSE)</f>
        <v>-4.7842998049168504</v>
      </c>
      <c r="BL12" s="48">
        <f>VLOOKUP($A12,'RevPAR Raw Data'!$B$6:$BE$43,'RevPAR Raw Data'!BB$1,FALSE)</f>
        <v>-6.3397094729928503</v>
      </c>
      <c r="BM12" s="49">
        <f>VLOOKUP($A12,'RevPAR Raw Data'!$B$6:$BE$43,'RevPAR Raw Data'!BC$1,FALSE)</f>
        <v>-5.5918018050768898</v>
      </c>
      <c r="BN12" s="50">
        <f>VLOOKUP($A12,'RevPAR Raw Data'!$B$6:$BE$43,'RevPAR Raw Data'!BE$1,FALSE)</f>
        <v>0.10774538558171699</v>
      </c>
    </row>
    <row r="13" spans="1:66" x14ac:dyDescent="0.45">
      <c r="A13" s="63" t="s">
        <v>90</v>
      </c>
      <c r="B13" s="47">
        <f>VLOOKUP($A13,'Occupancy Raw Data'!$B$8:$BE$45,'Occupancy Raw Data'!AG$3,FALSE)</f>
        <v>57.574464048567599</v>
      </c>
      <c r="C13" s="48">
        <f>VLOOKUP($A13,'Occupancy Raw Data'!$B$8:$BE$45,'Occupancy Raw Data'!AH$3,FALSE)</f>
        <v>68.755928666287204</v>
      </c>
      <c r="D13" s="48">
        <f>VLOOKUP($A13,'Occupancy Raw Data'!$B$8:$BE$45,'Occupancy Raw Data'!AI$3,FALSE)</f>
        <v>79.225953329538896</v>
      </c>
      <c r="E13" s="48">
        <f>VLOOKUP($A13,'Occupancy Raw Data'!$B$8:$BE$45,'Occupancy Raw Data'!AJ$3,FALSE)</f>
        <v>77.900303547713904</v>
      </c>
      <c r="F13" s="48">
        <f>VLOOKUP($A13,'Occupancy Raw Data'!$B$8:$BE$45,'Occupancy Raw Data'!AK$3,FALSE)</f>
        <v>68.2010055018023</v>
      </c>
      <c r="G13" s="49">
        <f>VLOOKUP($A13,'Occupancy Raw Data'!$B$8:$BE$45,'Occupancy Raw Data'!AL$3,FALSE)</f>
        <v>70.331531018782002</v>
      </c>
      <c r="H13" s="48">
        <f>VLOOKUP($A13,'Occupancy Raw Data'!$B$8:$BE$45,'Occupancy Raw Data'!AN$3,FALSE)</f>
        <v>70.003320053120802</v>
      </c>
      <c r="I13" s="48">
        <f>VLOOKUP($A13,'Occupancy Raw Data'!$B$8:$BE$45,'Occupancy Raw Data'!AO$3,FALSE)</f>
        <v>75.505122367672101</v>
      </c>
      <c r="J13" s="49">
        <f>VLOOKUP($A13,'Occupancy Raw Data'!$B$8:$BE$45,'Occupancy Raw Data'!AP$3,FALSE)</f>
        <v>72.754221210396494</v>
      </c>
      <c r="K13" s="50">
        <f>VLOOKUP($A13,'Occupancy Raw Data'!$B$8:$BE$45,'Occupancy Raw Data'!AR$3,FALSE)</f>
        <v>71.023728216386104</v>
      </c>
      <c r="M13" s="47">
        <f>VLOOKUP($A13,'Occupancy Raw Data'!$B$8:$BE$45,'Occupancy Raw Data'!AT$3,FALSE)</f>
        <v>1.0058225576064701</v>
      </c>
      <c r="N13" s="48">
        <f>VLOOKUP($A13,'Occupancy Raw Data'!$B$8:$BE$45,'Occupancy Raw Data'!AU$3,FALSE)</f>
        <v>-0.28941883273605801</v>
      </c>
      <c r="O13" s="48">
        <f>VLOOKUP($A13,'Occupancy Raw Data'!$B$8:$BE$45,'Occupancy Raw Data'!AV$3,FALSE)</f>
        <v>1.17063192348694</v>
      </c>
      <c r="P13" s="48">
        <f>VLOOKUP($A13,'Occupancy Raw Data'!$B$8:$BE$45,'Occupancy Raw Data'!AW$3,FALSE)</f>
        <v>1.9722729267211601</v>
      </c>
      <c r="Q13" s="48">
        <f>VLOOKUP($A13,'Occupancy Raw Data'!$B$8:$BE$45,'Occupancy Raw Data'!AX$3,FALSE)</f>
        <v>-1.07663731425426</v>
      </c>
      <c r="R13" s="49">
        <f>VLOOKUP($A13,'Occupancy Raw Data'!$B$8:$BE$45,'Occupancy Raw Data'!AY$3,FALSE)</f>
        <v>0.58666316531402296</v>
      </c>
      <c r="S13" s="48">
        <f>VLOOKUP($A13,'Occupancy Raw Data'!$B$8:$BE$45,'Occupancy Raw Data'!BA$3,FALSE)</f>
        <v>3.8925843803892501</v>
      </c>
      <c r="T13" s="48">
        <f>VLOOKUP($A13,'Occupancy Raw Data'!$B$8:$BE$45,'Occupancy Raw Data'!BB$3,FALSE)</f>
        <v>6.6525977288714699</v>
      </c>
      <c r="U13" s="49">
        <f>VLOOKUP($A13,'Occupancy Raw Data'!$B$8:$BE$45,'Occupancy Raw Data'!BC$3,FALSE)</f>
        <v>5.3066968729619299</v>
      </c>
      <c r="V13" s="50">
        <f>VLOOKUP($A13,'Occupancy Raw Data'!$B$8:$BE$45,'Occupancy Raw Data'!BE$3,FALSE)</f>
        <v>1.9229326310956201</v>
      </c>
      <c r="X13" s="51">
        <f>VLOOKUP($A13,'ADR Raw Data'!$B$6:$BE$43,'ADR Raw Data'!AG$1,FALSE)</f>
        <v>117.914648241206</v>
      </c>
      <c r="Y13" s="52">
        <f>VLOOKUP($A13,'ADR Raw Data'!$B$6:$BE$43,'ADR Raw Data'!AH$1,FALSE)</f>
        <v>136.365633083847</v>
      </c>
      <c r="Z13" s="52">
        <f>VLOOKUP($A13,'ADR Raw Data'!$B$6:$BE$43,'ADR Raw Data'!AI$1,FALSE)</f>
        <v>146.934580639367</v>
      </c>
      <c r="AA13" s="52">
        <f>VLOOKUP($A13,'ADR Raw Data'!$B$6:$BE$43,'ADR Raw Data'!AJ$1,FALSE)</f>
        <v>144.03063046059199</v>
      </c>
      <c r="AB13" s="52">
        <f>VLOOKUP($A13,'ADR Raw Data'!$B$6:$BE$43,'ADR Raw Data'!AK$1,FALSE)</f>
        <v>127.78150665878501</v>
      </c>
      <c r="AC13" s="53">
        <f>VLOOKUP($A13,'ADR Raw Data'!$B$6:$BE$43,'ADR Raw Data'!AL$1,FALSE)</f>
        <v>135.759045836789</v>
      </c>
      <c r="AD13" s="52">
        <f>VLOOKUP($A13,'ADR Raw Data'!$B$6:$BE$43,'ADR Raw Data'!AN$1,FALSE)</f>
        <v>115.297716724821</v>
      </c>
      <c r="AE13" s="52">
        <f>VLOOKUP($A13,'ADR Raw Data'!$B$6:$BE$43,'ADR Raw Data'!AO$1,FALSE)</f>
        <v>115.394224378906</v>
      </c>
      <c r="AF13" s="53">
        <f>VLOOKUP($A13,'ADR Raw Data'!$B$6:$BE$43,'ADR Raw Data'!AP$1,FALSE)</f>
        <v>115.347795071547</v>
      </c>
      <c r="AG13" s="54">
        <f>VLOOKUP($A13,'ADR Raw Data'!$B$6:$BE$43,'ADR Raw Data'!AR$1,FALSE)</f>
        <v>129.785168451429</v>
      </c>
      <c r="AI13" s="47">
        <f>VLOOKUP($A13,'ADR Raw Data'!$B$6:$BE$43,'ADR Raw Data'!AT$1,FALSE)</f>
        <v>4.7939154602358602</v>
      </c>
      <c r="AJ13" s="48">
        <f>VLOOKUP($A13,'ADR Raw Data'!$B$6:$BE$43,'ADR Raw Data'!AU$1,FALSE)</f>
        <v>6.54196517714142</v>
      </c>
      <c r="AK13" s="48">
        <f>VLOOKUP($A13,'ADR Raw Data'!$B$6:$BE$43,'ADR Raw Data'!AV$1,FALSE)</f>
        <v>9.1321841800789496</v>
      </c>
      <c r="AL13" s="48">
        <f>VLOOKUP($A13,'ADR Raw Data'!$B$6:$BE$43,'ADR Raw Data'!AW$1,FALSE)</f>
        <v>8.0144020285521496</v>
      </c>
      <c r="AM13" s="48">
        <f>VLOOKUP($A13,'ADR Raw Data'!$B$6:$BE$43,'ADR Raw Data'!AX$1,FALSE)</f>
        <v>3.7790881285709301</v>
      </c>
      <c r="AN13" s="49">
        <f>VLOOKUP($A13,'ADR Raw Data'!$B$6:$BE$43,'ADR Raw Data'!AY$1,FALSE)</f>
        <v>6.7523491052016702</v>
      </c>
      <c r="AO13" s="48">
        <f>VLOOKUP($A13,'ADR Raw Data'!$B$6:$BE$43,'ADR Raw Data'!BA$1,FALSE)</f>
        <v>5.0147599836457903</v>
      </c>
      <c r="AP13" s="48">
        <f>VLOOKUP($A13,'ADR Raw Data'!$B$6:$BE$43,'ADR Raw Data'!BB$1,FALSE)</f>
        <v>5.67912989620429</v>
      </c>
      <c r="AQ13" s="49">
        <f>VLOOKUP($A13,'ADR Raw Data'!$B$6:$BE$43,'ADR Raw Data'!BC$1,FALSE)</f>
        <v>5.3548238503276204</v>
      </c>
      <c r="AR13" s="50">
        <f>VLOOKUP($A13,'ADR Raw Data'!$B$6:$BE$43,'ADR Raw Data'!BE$1,FALSE)</f>
        <v>6.2305221645156301</v>
      </c>
      <c r="AT13" s="51">
        <f>VLOOKUP($A13,'RevPAR Raw Data'!$B$6:$BE$43,'RevPAR Raw Data'!AG$1,FALSE)</f>
        <v>67.888726759628099</v>
      </c>
      <c r="AU13" s="52">
        <f>VLOOKUP($A13,'RevPAR Raw Data'!$B$6:$BE$43,'RevPAR Raw Data'!AH$1,FALSE)</f>
        <v>93.759457408461301</v>
      </c>
      <c r="AV13" s="52">
        <f>VLOOKUP($A13,'RevPAR Raw Data'!$B$6:$BE$43,'RevPAR Raw Data'!AI$1,FALSE)</f>
        <v>116.41032228229901</v>
      </c>
      <c r="AW13" s="52">
        <f>VLOOKUP($A13,'RevPAR Raw Data'!$B$6:$BE$43,'RevPAR Raw Data'!AJ$1,FALSE)</f>
        <v>112.200298330487</v>
      </c>
      <c r="AX13" s="52">
        <f>VLOOKUP($A13,'RevPAR Raw Data'!$B$6:$BE$43,'RevPAR Raw Data'!AK$1,FALSE)</f>
        <v>87.148272386643896</v>
      </c>
      <c r="AY13" s="53">
        <f>VLOOKUP($A13,'RevPAR Raw Data'!$B$6:$BE$43,'RevPAR Raw Data'!AL$1,FALSE)</f>
        <v>95.481415433503997</v>
      </c>
      <c r="AZ13" s="52">
        <f>VLOOKUP($A13,'RevPAR Raw Data'!$B$6:$BE$43,'RevPAR Raw Data'!AN$1,FALSE)</f>
        <v>80.7122296528173</v>
      </c>
      <c r="BA13" s="52">
        <f>VLOOKUP($A13,'RevPAR Raw Data'!$B$6:$BE$43,'RevPAR Raw Data'!AO$1,FALSE)</f>
        <v>87.128550322519402</v>
      </c>
      <c r="BB13" s="53">
        <f>VLOOKUP($A13,'RevPAR Raw Data'!$B$6:$BE$43,'RevPAR Raw Data'!AP$1,FALSE)</f>
        <v>83.920389987668301</v>
      </c>
      <c r="BC13" s="54">
        <f>VLOOKUP($A13,'RevPAR Raw Data'!$B$6:$BE$43,'RevPAR Raw Data'!AR$1,FALSE)</f>
        <v>92.178265306122398</v>
      </c>
      <c r="BE13" s="47">
        <f>VLOOKUP($A13,'RevPAR Raw Data'!$B$6:$BE$43,'RevPAR Raw Data'!AT$1,FALSE)</f>
        <v>5.8479563009339701</v>
      </c>
      <c r="BF13" s="48">
        <f>VLOOKUP($A13,'RevPAR Raw Data'!$B$6:$BE$43,'RevPAR Raw Data'!AU$1,FALSE)</f>
        <v>6.2336126651516803</v>
      </c>
      <c r="BG13" s="48">
        <f>VLOOKUP($A13,'RevPAR Raw Data'!$B$6:$BE$43,'RevPAR Raw Data'!AV$1,FALSE)</f>
        <v>10.4097203668895</v>
      </c>
      <c r="BH13" s="48">
        <f>VLOOKUP($A13,'RevPAR Raw Data'!$B$6:$BE$43,'RevPAR Raw Data'!AW$1,FALSE)</f>
        <v>10.144740836721001</v>
      </c>
      <c r="BI13" s="48">
        <f>VLOOKUP($A13,'RevPAR Raw Data'!$B$6:$BE$43,'RevPAR Raw Data'!AX$1,FALSE)</f>
        <v>2.6617637413859199</v>
      </c>
      <c r="BJ13" s="49">
        <f>VLOOKUP($A13,'RevPAR Raw Data'!$B$6:$BE$43,'RevPAR Raw Data'!AY$1,FALSE)</f>
        <v>7.3786258155093298</v>
      </c>
      <c r="BK13" s="48">
        <f>VLOOKUP($A13,'RevPAR Raw Data'!$B$6:$BE$43,'RevPAR Raw Data'!BA$1,FALSE)</f>
        <v>9.1025481278724492</v>
      </c>
      <c r="BL13" s="48">
        <f>VLOOKUP($A13,'RevPAR Raw Data'!$B$6:$BE$43,'RevPAR Raw Data'!BB$1,FALSE)</f>
        <v>12.7095372915703</v>
      </c>
      <c r="BM13" s="49">
        <f>VLOOKUP($A13,'RevPAR Raw Data'!$B$6:$BE$43,'RevPAR Raw Data'!BC$1,FALSE)</f>
        <v>10.9456849931075</v>
      </c>
      <c r="BN13" s="50">
        <f>VLOOKUP($A13,'RevPAR Raw Data'!$B$6:$BE$43,'RevPAR Raw Data'!BE$1,FALSE)</f>
        <v>8.2732635394003697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56.894360244920598</v>
      </c>
      <c r="C15" s="48">
        <f>VLOOKUP($A15,'Occupancy Raw Data'!$B$8:$BE$45,'Occupancy Raw Data'!AH$3,FALSE)</f>
        <v>55.799443831497697</v>
      </c>
      <c r="D15" s="48">
        <f>VLOOKUP($A15,'Occupancy Raw Data'!$B$8:$BE$45,'Occupancy Raw Data'!AI$3,FALSE)</f>
        <v>61.235313473859399</v>
      </c>
      <c r="E15" s="48">
        <f>VLOOKUP($A15,'Occupancy Raw Data'!$B$8:$BE$45,'Occupancy Raw Data'!AJ$3,FALSE)</f>
        <v>61.553400563910898</v>
      </c>
      <c r="F15" s="48">
        <f>VLOOKUP($A15,'Occupancy Raw Data'!$B$8:$BE$45,'Occupancy Raw Data'!AK$3,FALSE)</f>
        <v>59.567453174096201</v>
      </c>
      <c r="G15" s="49">
        <f>VLOOKUP($A15,'Occupancy Raw Data'!$B$8:$BE$45,'Occupancy Raw Data'!AL$3,FALSE)</f>
        <v>59.009994257656899</v>
      </c>
      <c r="H15" s="48">
        <f>VLOOKUP($A15,'Occupancy Raw Data'!$B$8:$BE$45,'Occupancy Raw Data'!AN$3,FALSE)</f>
        <v>70.282215397320996</v>
      </c>
      <c r="I15" s="48">
        <f>VLOOKUP($A15,'Occupancy Raw Data'!$B$8:$BE$45,'Occupancy Raw Data'!AO$3,FALSE)</f>
        <v>76.721423594084698</v>
      </c>
      <c r="J15" s="49">
        <f>VLOOKUP($A15,'Occupancy Raw Data'!$B$8:$BE$45,'Occupancy Raw Data'!AP$3,FALSE)</f>
        <v>73.501819495702804</v>
      </c>
      <c r="K15" s="50">
        <f>VLOOKUP($A15,'Occupancy Raw Data'!$B$8:$BE$45,'Occupancy Raw Data'!AR$3,FALSE)</f>
        <v>63.150496672107899</v>
      </c>
      <c r="M15" s="47">
        <f>VLOOKUP($A15,'Occupancy Raw Data'!$B$8:$BE$45,'Occupancy Raw Data'!AT$3,FALSE)</f>
        <v>-1.65615141964976</v>
      </c>
      <c r="N15" s="48">
        <f>VLOOKUP($A15,'Occupancy Raw Data'!$B$8:$BE$45,'Occupancy Raw Data'!AU$3,FALSE)</f>
        <v>-0.70955712137862004</v>
      </c>
      <c r="O15" s="48">
        <f>VLOOKUP($A15,'Occupancy Raw Data'!$B$8:$BE$45,'Occupancy Raw Data'!AV$3,FALSE)</f>
        <v>0.18206339127282201</v>
      </c>
      <c r="P15" s="48">
        <f>VLOOKUP($A15,'Occupancy Raw Data'!$B$8:$BE$45,'Occupancy Raw Data'!AW$3,FALSE)</f>
        <v>-0.76743385629779903</v>
      </c>
      <c r="Q15" s="48">
        <f>VLOOKUP($A15,'Occupancy Raw Data'!$B$8:$BE$45,'Occupancy Raw Data'!AX$3,FALSE)</f>
        <v>-3.3761774972180798</v>
      </c>
      <c r="R15" s="49">
        <f>VLOOKUP($A15,'Occupancy Raw Data'!$B$8:$BE$45,'Occupancy Raw Data'!AY$3,FALSE)</f>
        <v>-1.2725345243922099</v>
      </c>
      <c r="S15" s="48">
        <f>VLOOKUP($A15,'Occupancy Raw Data'!$B$8:$BE$45,'Occupancy Raw Data'!BA$3,FALSE)</f>
        <v>-6.6460965428110397</v>
      </c>
      <c r="T15" s="48">
        <f>VLOOKUP($A15,'Occupancy Raw Data'!$B$8:$BE$45,'Occupancy Raw Data'!BB$3,FALSE)</f>
        <v>-7.3484041175943799</v>
      </c>
      <c r="U15" s="49">
        <f>VLOOKUP($A15,'Occupancy Raw Data'!$B$8:$BE$45,'Occupancy Raw Data'!BC$3,FALSE)</f>
        <v>-7.0139550392440499</v>
      </c>
      <c r="V15" s="50">
        <f>VLOOKUP($A15,'Occupancy Raw Data'!$B$8:$BE$45,'Occupancy Raw Data'!BE$3,FALSE)</f>
        <v>-3.2589587560875399</v>
      </c>
      <c r="X15" s="51">
        <f>VLOOKUP($A15,'ADR Raw Data'!$B$6:$BE$43,'ADR Raw Data'!AG$1,FALSE)</f>
        <v>127.67025550464901</v>
      </c>
      <c r="Y15" s="52">
        <f>VLOOKUP($A15,'ADR Raw Data'!$B$6:$BE$43,'ADR Raw Data'!AH$1,FALSE)</f>
        <v>113.104405871674</v>
      </c>
      <c r="Z15" s="52">
        <f>VLOOKUP($A15,'ADR Raw Data'!$B$6:$BE$43,'ADR Raw Data'!AI$1,FALSE)</f>
        <v>116.69350542525299</v>
      </c>
      <c r="AA15" s="52">
        <f>VLOOKUP($A15,'ADR Raw Data'!$B$6:$BE$43,'ADR Raw Data'!AJ$1,FALSE)</f>
        <v>114.723628367627</v>
      </c>
      <c r="AB15" s="52">
        <f>VLOOKUP($A15,'ADR Raw Data'!$B$6:$BE$43,'ADR Raw Data'!AK$1,FALSE)</f>
        <v>114.144612341453</v>
      </c>
      <c r="AC15" s="53">
        <f>VLOOKUP($A15,'ADR Raw Data'!$B$6:$BE$43,'ADR Raw Data'!AL$1,FALSE)</f>
        <v>117.20583122798099</v>
      </c>
      <c r="AD15" s="52">
        <f>VLOOKUP($A15,'ADR Raw Data'!$B$6:$BE$43,'ADR Raw Data'!AN$1,FALSE)</f>
        <v>145.44224251025801</v>
      </c>
      <c r="AE15" s="52">
        <f>VLOOKUP($A15,'ADR Raw Data'!$B$6:$BE$43,'ADR Raw Data'!AO$1,FALSE)</f>
        <v>159.74080438150099</v>
      </c>
      <c r="AF15" s="53">
        <f>VLOOKUP($A15,'ADR Raw Data'!$B$6:$BE$43,'ADR Raw Data'!AP$1,FALSE)</f>
        <v>152.90468377794701</v>
      </c>
      <c r="AG15" s="54">
        <f>VLOOKUP($A15,'ADR Raw Data'!$B$6:$BE$43,'ADR Raw Data'!AR$1,FALSE)</f>
        <v>129.077329414872</v>
      </c>
      <c r="AI15" s="47">
        <f>VLOOKUP($A15,'ADR Raw Data'!$B$6:$BE$43,'ADR Raw Data'!AT$1,FALSE)</f>
        <v>0.53304619873928805</v>
      </c>
      <c r="AJ15" s="48">
        <f>VLOOKUP($A15,'ADR Raw Data'!$B$6:$BE$43,'ADR Raw Data'!AU$1,FALSE)</f>
        <v>2.8029767520233899</v>
      </c>
      <c r="AK15" s="48">
        <f>VLOOKUP($A15,'ADR Raw Data'!$B$6:$BE$43,'ADR Raw Data'!AV$1,FALSE)</f>
        <v>4.0310994012749797</v>
      </c>
      <c r="AL15" s="48">
        <f>VLOOKUP($A15,'ADR Raw Data'!$B$6:$BE$43,'ADR Raw Data'!AW$1,FALSE)</f>
        <v>1.8957163504983201</v>
      </c>
      <c r="AM15" s="48">
        <f>VLOOKUP($A15,'ADR Raw Data'!$B$6:$BE$43,'ADR Raw Data'!AX$1,FALSE)</f>
        <v>2.1433618982955398</v>
      </c>
      <c r="AN15" s="49">
        <f>VLOOKUP($A15,'ADR Raw Data'!$B$6:$BE$43,'ADR Raw Data'!AY$1,FALSE)</f>
        <v>2.2417778045591499</v>
      </c>
      <c r="AO15" s="48">
        <f>VLOOKUP($A15,'ADR Raw Data'!$B$6:$BE$43,'ADR Raw Data'!BA$1,FALSE)</f>
        <v>-0.45508267679451803</v>
      </c>
      <c r="AP15" s="48">
        <f>VLOOKUP($A15,'ADR Raw Data'!$B$6:$BE$43,'ADR Raw Data'!BB$1,FALSE)</f>
        <v>0.87787530366708599</v>
      </c>
      <c r="AQ15" s="49">
        <f>VLOOKUP($A15,'ADR Raw Data'!$B$6:$BE$43,'ADR Raw Data'!BC$1,FALSE)</f>
        <v>0.252129916249129</v>
      </c>
      <c r="AR15" s="50">
        <f>VLOOKUP($A15,'ADR Raw Data'!$B$6:$BE$43,'ADR Raw Data'!BE$1,FALSE)</f>
        <v>1.0445610960068701</v>
      </c>
      <c r="AT15" s="51">
        <f>VLOOKUP($A15,'RevPAR Raw Data'!$B$6:$BE$43,'RevPAR Raw Data'!AG$1,FALSE)</f>
        <v>72.637175092425906</v>
      </c>
      <c r="AU15" s="52">
        <f>VLOOKUP($A15,'RevPAR Raw Data'!$B$6:$BE$43,'RevPAR Raw Data'!AH$1,FALSE)</f>
        <v>63.111629425314</v>
      </c>
      <c r="AV15" s="52">
        <f>VLOOKUP($A15,'RevPAR Raw Data'!$B$6:$BE$43,'RevPAR Raw Data'!AI$1,FALSE)</f>
        <v>71.457633850789406</v>
      </c>
      <c r="AW15" s="52">
        <f>VLOOKUP($A15,'RevPAR Raw Data'!$B$6:$BE$43,'RevPAR Raw Data'!AJ$1,FALSE)</f>
        <v>70.616294510578101</v>
      </c>
      <c r="AX15" s="52">
        <f>VLOOKUP($A15,'RevPAR Raw Data'!$B$6:$BE$43,'RevPAR Raw Data'!AK$1,FALSE)</f>
        <v>67.993038507248897</v>
      </c>
      <c r="AY15" s="53">
        <f>VLOOKUP($A15,'RevPAR Raw Data'!$B$6:$BE$43,'RevPAR Raw Data'!AL$1,FALSE)</f>
        <v>69.163154277271204</v>
      </c>
      <c r="AZ15" s="52">
        <f>VLOOKUP($A15,'RevPAR Raw Data'!$B$6:$BE$43,'RevPAR Raw Data'!AN$1,FALSE)</f>
        <v>102.220030159754</v>
      </c>
      <c r="BA15" s="52">
        <f>VLOOKUP($A15,'RevPAR Raw Data'!$B$6:$BE$43,'RevPAR Raw Data'!AO$1,FALSE)</f>
        <v>122.55541918213</v>
      </c>
      <c r="BB15" s="53">
        <f>VLOOKUP($A15,'RevPAR Raw Data'!$B$6:$BE$43,'RevPAR Raw Data'!AP$1,FALSE)</f>
        <v>112.38772467094201</v>
      </c>
      <c r="BC15" s="54">
        <f>VLOOKUP($A15,'RevPAR Raw Data'!$B$6:$BE$43,'RevPAR Raw Data'!AR$1,FALSE)</f>
        <v>81.512974616584899</v>
      </c>
      <c r="BE15" s="47">
        <f>VLOOKUP($A15,'RevPAR Raw Data'!$B$6:$BE$43,'RevPAR Raw Data'!AT$1,FALSE)</f>
        <v>-1.1319332730982801</v>
      </c>
      <c r="BF15" s="48">
        <f>VLOOKUP($A15,'RevPAR Raw Data'!$B$6:$BE$43,'RevPAR Raw Data'!AU$1,FALSE)</f>
        <v>2.0735309094901999</v>
      </c>
      <c r="BG15" s="48">
        <f>VLOOKUP($A15,'RevPAR Raw Data'!$B$6:$BE$43,'RevPAR Raw Data'!AV$1,FALSE)</f>
        <v>4.2205019488233404</v>
      </c>
      <c r="BH15" s="48">
        <f>VLOOKUP($A15,'RevPAR Raw Data'!$B$6:$BE$43,'RevPAR Raw Data'!AW$1,FALSE)</f>
        <v>1.11373412510742</v>
      </c>
      <c r="BI15" s="48">
        <f>VLOOKUP($A15,'RevPAR Raw Data'!$B$6:$BE$43,'RevPAR Raw Data'!AX$1,FALSE)</f>
        <v>-1.3051793010167301</v>
      </c>
      <c r="BJ15" s="49">
        <f>VLOOKUP($A15,'RevPAR Raw Data'!$B$6:$BE$43,'RevPAR Raw Data'!AY$1,FALSE)</f>
        <v>0.94071588364376202</v>
      </c>
      <c r="BK15" s="48">
        <f>VLOOKUP($A15,'RevPAR Raw Data'!$B$6:$BE$43,'RevPAR Raw Data'!BA$1,FALSE)</f>
        <v>-7.0709339855561897</v>
      </c>
      <c r="BL15" s="48">
        <f>VLOOKUP($A15,'RevPAR Raw Data'!$B$6:$BE$43,'RevPAR Raw Data'!BB$1,FALSE)</f>
        <v>-6.5350386388893096</v>
      </c>
      <c r="BM15" s="49">
        <f>VLOOKUP($A15,'RevPAR Raw Data'!$B$6:$BE$43,'RevPAR Raw Data'!BC$1,FALSE)</f>
        <v>-6.7795094019611204</v>
      </c>
      <c r="BN15" s="50">
        <f>VLOOKUP($A15,'RevPAR Raw Data'!$B$6:$BE$43,'RevPAR Raw Data'!BE$1,FALSE)</f>
        <v>-2.2484394753816699</v>
      </c>
    </row>
    <row r="16" spans="1:66" x14ac:dyDescent="0.45">
      <c r="A16" s="63" t="s">
        <v>91</v>
      </c>
      <c r="B16" s="47">
        <f>VLOOKUP($A16,'Occupancy Raw Data'!$B$8:$BE$45,'Occupancy Raw Data'!AG$3,FALSE)</f>
        <v>61.199371508379798</v>
      </c>
      <c r="C16" s="48">
        <f>VLOOKUP($A16,'Occupancy Raw Data'!$B$8:$BE$45,'Occupancy Raw Data'!AH$3,FALSE)</f>
        <v>67.715607541899402</v>
      </c>
      <c r="D16" s="48">
        <f>VLOOKUP($A16,'Occupancy Raw Data'!$B$8:$BE$45,'Occupancy Raw Data'!AI$3,FALSE)</f>
        <v>74.637744413407802</v>
      </c>
      <c r="E16" s="48">
        <f>VLOOKUP($A16,'Occupancy Raw Data'!$B$8:$BE$45,'Occupancy Raw Data'!AJ$3,FALSE)</f>
        <v>75.061103351955296</v>
      </c>
      <c r="F16" s="48">
        <f>VLOOKUP($A16,'Occupancy Raw Data'!$B$8:$BE$45,'Occupancy Raw Data'!AK$3,FALSE)</f>
        <v>70.207751396648007</v>
      </c>
      <c r="G16" s="49">
        <f>VLOOKUP($A16,'Occupancy Raw Data'!$B$8:$BE$45,'Occupancy Raw Data'!AL$3,FALSE)</f>
        <v>69.764315642458101</v>
      </c>
      <c r="H16" s="48">
        <f>VLOOKUP($A16,'Occupancy Raw Data'!$B$8:$BE$45,'Occupancy Raw Data'!AN$3,FALSE)</f>
        <v>76.191515363128403</v>
      </c>
      <c r="I16" s="48">
        <f>VLOOKUP($A16,'Occupancy Raw Data'!$B$8:$BE$45,'Occupancy Raw Data'!AO$3,FALSE)</f>
        <v>80.630237430167497</v>
      </c>
      <c r="J16" s="49">
        <f>VLOOKUP($A16,'Occupancy Raw Data'!$B$8:$BE$45,'Occupancy Raw Data'!AP$3,FALSE)</f>
        <v>78.410876396648007</v>
      </c>
      <c r="K16" s="50">
        <f>VLOOKUP($A16,'Occupancy Raw Data'!$B$8:$BE$45,'Occupancy Raw Data'!AR$3,FALSE)</f>
        <v>72.234761572226603</v>
      </c>
      <c r="M16" s="47">
        <f>VLOOKUP($A16,'Occupancy Raw Data'!$B$8:$BE$45,'Occupancy Raw Data'!AT$3,FALSE)</f>
        <v>-1.93714810214544</v>
      </c>
      <c r="N16" s="48">
        <f>VLOOKUP($A16,'Occupancy Raw Data'!$B$8:$BE$45,'Occupancy Raw Data'!AU$3,FALSE)</f>
        <v>0.41164541885697198</v>
      </c>
      <c r="O16" s="48">
        <f>VLOOKUP($A16,'Occupancy Raw Data'!$B$8:$BE$45,'Occupancy Raw Data'!AV$3,FALSE)</f>
        <v>0.89729670334018297</v>
      </c>
      <c r="P16" s="48">
        <f>VLOOKUP($A16,'Occupancy Raw Data'!$B$8:$BE$45,'Occupancy Raw Data'!AW$3,FALSE)</f>
        <v>0.50859463158049401</v>
      </c>
      <c r="Q16" s="48">
        <f>VLOOKUP($A16,'Occupancy Raw Data'!$B$8:$BE$45,'Occupancy Raw Data'!AX$3,FALSE)</f>
        <v>-1.8950437441994401</v>
      </c>
      <c r="R16" s="49">
        <f>VLOOKUP($A16,'Occupancy Raw Data'!$B$8:$BE$45,'Occupancy Raw Data'!AY$3,FALSE)</f>
        <v>-0.355337091079937</v>
      </c>
      <c r="S16" s="48">
        <f>VLOOKUP($A16,'Occupancy Raw Data'!$B$8:$BE$45,'Occupancy Raw Data'!BA$3,FALSE)</f>
        <v>-1.7680569728626501</v>
      </c>
      <c r="T16" s="48">
        <f>VLOOKUP($A16,'Occupancy Raw Data'!$B$8:$BE$45,'Occupancy Raw Data'!BB$3,FALSE)</f>
        <v>-2.9708948615268902</v>
      </c>
      <c r="U16" s="49">
        <f>VLOOKUP($A16,'Occupancy Raw Data'!$B$8:$BE$45,'Occupancy Raw Data'!BC$3,FALSE)</f>
        <v>-2.3901998484250799</v>
      </c>
      <c r="V16" s="50">
        <f>VLOOKUP($A16,'Occupancy Raw Data'!$B$8:$BE$45,'Occupancy Raw Data'!BE$3,FALSE)</f>
        <v>-0.99545335106939503</v>
      </c>
      <c r="X16" s="51">
        <f>VLOOKUP($A16,'ADR Raw Data'!$B$6:$BE$43,'ADR Raw Data'!AG$1,FALSE)</f>
        <v>94.747221287976004</v>
      </c>
      <c r="Y16" s="52">
        <f>VLOOKUP($A16,'ADR Raw Data'!$B$6:$BE$43,'ADR Raw Data'!AH$1,FALSE)</f>
        <v>95.5194130389945</v>
      </c>
      <c r="Z16" s="52">
        <f>VLOOKUP($A16,'ADR Raw Data'!$B$6:$BE$43,'ADR Raw Data'!AI$1,FALSE)</f>
        <v>97.750832378223393</v>
      </c>
      <c r="AA16" s="52">
        <f>VLOOKUP($A16,'ADR Raw Data'!$B$6:$BE$43,'ADR Raw Data'!AJ$1,FALSE)</f>
        <v>97.383157745086606</v>
      </c>
      <c r="AB16" s="52">
        <f>VLOOKUP($A16,'ADR Raw Data'!$B$6:$BE$43,'ADR Raw Data'!AK$1,FALSE)</f>
        <v>94.629800963570801</v>
      </c>
      <c r="AC16" s="53">
        <f>VLOOKUP($A16,'ADR Raw Data'!$B$6:$BE$43,'ADR Raw Data'!AL$1,FALSE)</f>
        <v>96.0833905545406</v>
      </c>
      <c r="AD16" s="52">
        <f>VLOOKUP($A16,'ADR Raw Data'!$B$6:$BE$43,'ADR Raw Data'!AN$1,FALSE)</f>
        <v>109.560441708197</v>
      </c>
      <c r="AE16" s="52">
        <f>VLOOKUP($A16,'ADR Raw Data'!$B$6:$BE$43,'ADR Raw Data'!AO$1,FALSE)</f>
        <v>115.86444778607699</v>
      </c>
      <c r="AF16" s="53">
        <f>VLOOKUP($A16,'ADR Raw Data'!$B$6:$BE$43,'ADR Raw Data'!AP$1,FALSE)</f>
        <v>112.80165982856001</v>
      </c>
      <c r="AG16" s="54">
        <f>VLOOKUP($A16,'ADR Raw Data'!$B$6:$BE$43,'ADR Raw Data'!AR$1,FALSE)</f>
        <v>101.268445177941</v>
      </c>
      <c r="AI16" s="47">
        <f>VLOOKUP($A16,'ADR Raw Data'!$B$6:$BE$43,'ADR Raw Data'!AT$1,FALSE)</f>
        <v>0.73609927893945104</v>
      </c>
      <c r="AJ16" s="48">
        <f>VLOOKUP($A16,'ADR Raw Data'!$B$6:$BE$43,'ADR Raw Data'!AU$1,FALSE)</f>
        <v>3.55058534855455</v>
      </c>
      <c r="AK16" s="48">
        <f>VLOOKUP($A16,'ADR Raw Data'!$B$6:$BE$43,'ADR Raw Data'!AV$1,FALSE)</f>
        <v>3.7339228747567699</v>
      </c>
      <c r="AL16" s="48">
        <f>VLOOKUP($A16,'ADR Raw Data'!$B$6:$BE$43,'ADR Raw Data'!AW$1,FALSE)</f>
        <v>3.1592536678011198</v>
      </c>
      <c r="AM16" s="48">
        <f>VLOOKUP($A16,'ADR Raw Data'!$B$6:$BE$43,'ADR Raw Data'!AX$1,FALSE)</f>
        <v>2.8828474061785299</v>
      </c>
      <c r="AN16" s="49">
        <f>VLOOKUP($A16,'ADR Raw Data'!$B$6:$BE$43,'ADR Raw Data'!AY$1,FALSE)</f>
        <v>2.88092594662825</v>
      </c>
      <c r="AO16" s="48">
        <f>VLOOKUP($A16,'ADR Raw Data'!$B$6:$BE$43,'ADR Raw Data'!BA$1,FALSE)</f>
        <v>1.43969025680369</v>
      </c>
      <c r="AP16" s="48">
        <f>VLOOKUP($A16,'ADR Raw Data'!$B$6:$BE$43,'ADR Raw Data'!BB$1,FALSE)</f>
        <v>1.06561462769389</v>
      </c>
      <c r="AQ16" s="49">
        <f>VLOOKUP($A16,'ADR Raw Data'!$B$6:$BE$43,'ADR Raw Data'!BC$1,FALSE)</f>
        <v>1.22323722283377</v>
      </c>
      <c r="AR16" s="50">
        <f>VLOOKUP($A16,'ADR Raw Data'!$B$6:$BE$43,'ADR Raw Data'!BE$1,FALSE)</f>
        <v>2.2195680904564998</v>
      </c>
      <c r="AT16" s="51">
        <f>VLOOKUP($A16,'RevPAR Raw Data'!$B$6:$BE$43,'RevPAR Raw Data'!AG$1,FALSE)</f>
        <v>57.984703949895199</v>
      </c>
      <c r="AU16" s="52">
        <f>VLOOKUP($A16,'RevPAR Raw Data'!$B$6:$BE$43,'RevPAR Raw Data'!AH$1,FALSE)</f>
        <v>64.681550859811395</v>
      </c>
      <c r="AV16" s="52">
        <f>VLOOKUP($A16,'RevPAR Raw Data'!$B$6:$BE$43,'RevPAR Raw Data'!AI$1,FALSE)</f>
        <v>72.959016432437096</v>
      </c>
      <c r="AW16" s="52">
        <f>VLOOKUP($A16,'RevPAR Raw Data'!$B$6:$BE$43,'RevPAR Raw Data'!AJ$1,FALSE)</f>
        <v>73.096872682437095</v>
      </c>
      <c r="AX16" s="52">
        <f>VLOOKUP($A16,'RevPAR Raw Data'!$B$6:$BE$43,'RevPAR Raw Data'!AK$1,FALSE)</f>
        <v>66.437455407646596</v>
      </c>
      <c r="AY16" s="53">
        <f>VLOOKUP($A16,'RevPAR Raw Data'!$B$6:$BE$43,'RevPAR Raw Data'!AL$1,FALSE)</f>
        <v>67.031919866445506</v>
      </c>
      <c r="AZ16" s="52">
        <f>VLOOKUP($A16,'RevPAR Raw Data'!$B$6:$BE$43,'RevPAR Raw Data'!AN$1,FALSE)</f>
        <v>83.475760776012507</v>
      </c>
      <c r="BA16" s="52">
        <f>VLOOKUP($A16,'RevPAR Raw Data'!$B$6:$BE$43,'RevPAR Raw Data'!AO$1,FALSE)</f>
        <v>93.421779347067002</v>
      </c>
      <c r="BB16" s="53">
        <f>VLOOKUP($A16,'RevPAR Raw Data'!$B$6:$BE$43,'RevPAR Raw Data'!AP$1,FALSE)</f>
        <v>88.448770061539804</v>
      </c>
      <c r="BC16" s="54">
        <f>VLOOKUP($A16,'RevPAR Raw Data'!$B$6:$BE$43,'RevPAR Raw Data'!AR$1,FALSE)</f>
        <v>73.151019922186705</v>
      </c>
      <c r="BE16" s="47">
        <f>VLOOKUP($A16,'RevPAR Raw Data'!$B$6:$BE$43,'RevPAR Raw Data'!AT$1,FALSE)</f>
        <v>-1.21530815641787</v>
      </c>
      <c r="BF16" s="48">
        <f>VLOOKUP($A16,'RevPAR Raw Data'!$B$6:$BE$43,'RevPAR Raw Data'!AU$1,FALSE)</f>
        <v>3.97684658934145</v>
      </c>
      <c r="BG16" s="48">
        <f>VLOOKUP($A16,'RevPAR Raw Data'!$B$6:$BE$43,'RevPAR Raw Data'!AV$1,FALSE)</f>
        <v>4.6647239449574096</v>
      </c>
      <c r="BH16" s="48">
        <f>VLOOKUP($A16,'RevPAR Raw Data'!$B$6:$BE$43,'RevPAR Raw Data'!AW$1,FALSE)</f>
        <v>3.6839160939340601</v>
      </c>
      <c r="BI16" s="48">
        <f>VLOOKUP($A16,'RevPAR Raw Data'!$B$6:$BE$43,'RevPAR Raw Data'!AX$1,FALSE)</f>
        <v>0.93317244255348097</v>
      </c>
      <c r="BJ16" s="49">
        <f>VLOOKUP($A16,'RevPAR Raw Data'!$B$6:$BE$43,'RevPAR Raw Data'!AY$1,FALSE)</f>
        <v>2.5153518570933899</v>
      </c>
      <c r="BK16" s="48">
        <f>VLOOKUP($A16,'RevPAR Raw Data'!$B$6:$BE$43,'RevPAR Raw Data'!BA$1,FALSE)</f>
        <v>-0.35382126003200398</v>
      </c>
      <c r="BL16" s="48">
        <f>VLOOKUP($A16,'RevPAR Raw Data'!$B$6:$BE$43,'RevPAR Raw Data'!BB$1,FALSE)</f>
        <v>-1.9369385240508299</v>
      </c>
      <c r="BM16" s="49">
        <f>VLOOKUP($A16,'RevPAR Raw Data'!$B$6:$BE$43,'RevPAR Raw Data'!BC$1,FALSE)</f>
        <v>-1.19620043983736</v>
      </c>
      <c r="BN16" s="50">
        <f>VLOOKUP($A16,'RevPAR Raw Data'!$B$6:$BE$43,'RevPAR Raw Data'!BE$1,FALSE)</f>
        <v>1.20201997445139</v>
      </c>
    </row>
    <row r="17" spans="1:66" x14ac:dyDescent="0.45">
      <c r="A17" s="63" t="s">
        <v>32</v>
      </c>
      <c r="B17" s="47">
        <f>VLOOKUP($A17,'Occupancy Raw Data'!$B$8:$BE$45,'Occupancy Raw Data'!AG$3,FALSE)</f>
        <v>58.918996725322899</v>
      </c>
      <c r="C17" s="48">
        <f>VLOOKUP($A17,'Occupancy Raw Data'!$B$8:$BE$45,'Occupancy Raw Data'!AH$3,FALSE)</f>
        <v>59.757457986973201</v>
      </c>
      <c r="D17" s="48">
        <f>VLOOKUP($A17,'Occupancy Raw Data'!$B$8:$BE$45,'Occupancy Raw Data'!AI$3,FALSE)</f>
        <v>65.238043830292497</v>
      </c>
      <c r="E17" s="48">
        <f>VLOOKUP($A17,'Occupancy Raw Data'!$B$8:$BE$45,'Occupancy Raw Data'!AJ$3,FALSE)</f>
        <v>66.000935622008697</v>
      </c>
      <c r="F17" s="48">
        <f>VLOOKUP($A17,'Occupancy Raw Data'!$B$8:$BE$45,'Occupancy Raw Data'!AK$3,FALSE)</f>
        <v>64.151282881715701</v>
      </c>
      <c r="G17" s="49">
        <f>VLOOKUP($A17,'Occupancy Raw Data'!$B$8:$BE$45,'Occupancy Raw Data'!AL$3,FALSE)</f>
        <v>62.8133434092626</v>
      </c>
      <c r="H17" s="48">
        <f>VLOOKUP($A17,'Occupancy Raw Data'!$B$8:$BE$45,'Occupancy Raw Data'!AN$3,FALSE)</f>
        <v>70.105801065207999</v>
      </c>
      <c r="I17" s="48">
        <f>VLOOKUP($A17,'Occupancy Raw Data'!$B$8:$BE$45,'Occupancy Raw Data'!AO$3,FALSE)</f>
        <v>75.687347056283201</v>
      </c>
      <c r="J17" s="49">
        <f>VLOOKUP($A17,'Occupancy Raw Data'!$B$8:$BE$45,'Occupancy Raw Data'!AP$3,FALSE)</f>
        <v>72.896574060745607</v>
      </c>
      <c r="K17" s="50">
        <f>VLOOKUP($A17,'Occupancy Raw Data'!$B$8:$BE$45,'Occupancy Raw Data'!AR$3,FALSE)</f>
        <v>65.694192400820398</v>
      </c>
      <c r="M17" s="47">
        <f>VLOOKUP($A17,'Occupancy Raw Data'!$B$8:$BE$45,'Occupancy Raw Data'!AT$3,FALSE)</f>
        <v>4.5576117099914404</v>
      </c>
      <c r="N17" s="48">
        <f>VLOOKUP($A17,'Occupancy Raw Data'!$B$8:$BE$45,'Occupancy Raw Data'!AU$3,FALSE)</f>
        <v>2.13266541872953</v>
      </c>
      <c r="O17" s="48">
        <f>VLOOKUP($A17,'Occupancy Raw Data'!$B$8:$BE$45,'Occupancy Raw Data'!AV$3,FALSE)</f>
        <v>3.0870885906010201</v>
      </c>
      <c r="P17" s="48">
        <f>VLOOKUP($A17,'Occupancy Raw Data'!$B$8:$BE$45,'Occupancy Raw Data'!AW$3,FALSE)</f>
        <v>2.9116922580153699</v>
      </c>
      <c r="Q17" s="48">
        <f>VLOOKUP($A17,'Occupancy Raw Data'!$B$8:$BE$45,'Occupancy Raw Data'!AX$3,FALSE)</f>
        <v>1.47944981778388</v>
      </c>
      <c r="R17" s="49">
        <f>VLOOKUP($A17,'Occupancy Raw Data'!$B$8:$BE$45,'Occupancy Raw Data'!AY$3,FALSE)</f>
        <v>2.8060516136195202</v>
      </c>
      <c r="S17" s="48">
        <f>VLOOKUP($A17,'Occupancy Raw Data'!$B$8:$BE$45,'Occupancy Raw Data'!BA$3,FALSE)</f>
        <v>-4.9894951380377002</v>
      </c>
      <c r="T17" s="48">
        <f>VLOOKUP($A17,'Occupancy Raw Data'!$B$8:$BE$45,'Occupancy Raw Data'!BB$3,FALSE)</f>
        <v>-6.2944249203392202</v>
      </c>
      <c r="U17" s="49">
        <f>VLOOKUP($A17,'Occupancy Raw Data'!$B$8:$BE$45,'Occupancy Raw Data'!BC$3,FALSE)</f>
        <v>-5.6714428450125398</v>
      </c>
      <c r="V17" s="50">
        <f>VLOOKUP($A17,'Occupancy Raw Data'!$B$8:$BE$45,'Occupancy Raw Data'!BE$3,FALSE)</f>
        <v>-4.2148583387673202E-2</v>
      </c>
      <c r="X17" s="51">
        <f>VLOOKUP($A17,'ADR Raw Data'!$B$6:$BE$43,'ADR Raw Data'!AG$1,FALSE)</f>
        <v>85.981269858914004</v>
      </c>
      <c r="Y17" s="52">
        <f>VLOOKUP($A17,'ADR Raw Data'!$B$6:$BE$43,'ADR Raw Data'!AH$1,FALSE)</f>
        <v>84.615615921955893</v>
      </c>
      <c r="Z17" s="52">
        <f>VLOOKUP($A17,'ADR Raw Data'!$B$6:$BE$43,'ADR Raw Data'!AI$1,FALSE)</f>
        <v>88.844842870538898</v>
      </c>
      <c r="AA17" s="52">
        <f>VLOOKUP($A17,'ADR Raw Data'!$B$6:$BE$43,'ADR Raw Data'!AJ$1,FALSE)</f>
        <v>87.922765819748093</v>
      </c>
      <c r="AB17" s="52">
        <f>VLOOKUP($A17,'ADR Raw Data'!$B$6:$BE$43,'ADR Raw Data'!AK$1,FALSE)</f>
        <v>86.917084635665006</v>
      </c>
      <c r="AC17" s="53">
        <f>VLOOKUP($A17,'ADR Raw Data'!$B$6:$BE$43,'ADR Raw Data'!AL$1,FALSE)</f>
        <v>86.915403106237605</v>
      </c>
      <c r="AD17" s="52">
        <f>VLOOKUP($A17,'ADR Raw Data'!$B$6:$BE$43,'ADR Raw Data'!AN$1,FALSE)</f>
        <v>100.63342124120901</v>
      </c>
      <c r="AE17" s="52">
        <f>VLOOKUP($A17,'ADR Raw Data'!$B$6:$BE$43,'ADR Raw Data'!AO$1,FALSE)</f>
        <v>106.497347014073</v>
      </c>
      <c r="AF17" s="53">
        <f>VLOOKUP($A17,'ADR Raw Data'!$B$6:$BE$43,'ADR Raw Data'!AP$1,FALSE)</f>
        <v>103.677631417076</v>
      </c>
      <c r="AG17" s="54">
        <f>VLOOKUP($A17,'ADR Raw Data'!$B$6:$BE$43,'ADR Raw Data'!AR$1,FALSE)</f>
        <v>92.229539342979393</v>
      </c>
      <c r="AI17" s="47">
        <f>VLOOKUP($A17,'ADR Raw Data'!$B$6:$BE$43,'ADR Raw Data'!AT$1,FALSE)</f>
        <v>3.5491854260195601</v>
      </c>
      <c r="AJ17" s="48">
        <f>VLOOKUP($A17,'ADR Raw Data'!$B$6:$BE$43,'ADR Raw Data'!AU$1,FALSE)</f>
        <v>4.5080993030185699</v>
      </c>
      <c r="AK17" s="48">
        <f>VLOOKUP($A17,'ADR Raw Data'!$B$6:$BE$43,'ADR Raw Data'!AV$1,FALSE)</f>
        <v>8.1738203211278595</v>
      </c>
      <c r="AL17" s="48">
        <f>VLOOKUP($A17,'ADR Raw Data'!$B$6:$BE$43,'ADR Raw Data'!AW$1,FALSE)</f>
        <v>6.2519182295245299</v>
      </c>
      <c r="AM17" s="48">
        <f>VLOOKUP($A17,'ADR Raw Data'!$B$6:$BE$43,'ADR Raw Data'!AX$1,FALSE)</f>
        <v>4.4530608175766302</v>
      </c>
      <c r="AN17" s="49">
        <f>VLOOKUP($A17,'ADR Raw Data'!$B$6:$BE$43,'ADR Raw Data'!AY$1,FALSE)</f>
        <v>5.4440965146971401</v>
      </c>
      <c r="AO17" s="48">
        <f>VLOOKUP($A17,'ADR Raw Data'!$B$6:$BE$43,'ADR Raw Data'!BA$1,FALSE)</f>
        <v>-2.0919562969440499</v>
      </c>
      <c r="AP17" s="48">
        <f>VLOOKUP($A17,'ADR Raw Data'!$B$6:$BE$43,'ADR Raw Data'!BB$1,FALSE)</f>
        <v>-2.4649136111641501</v>
      </c>
      <c r="AQ17" s="49">
        <f>VLOOKUP($A17,'ADR Raw Data'!$B$6:$BE$43,'ADR Raw Data'!BC$1,FALSE)</f>
        <v>-2.3115466233632298</v>
      </c>
      <c r="AR17" s="50">
        <f>VLOOKUP($A17,'ADR Raw Data'!$B$6:$BE$43,'ADR Raw Data'!BE$1,FALSE)</f>
        <v>2.0338075268729598</v>
      </c>
      <c r="AT17" s="51">
        <f>VLOOKUP($A17,'RevPAR Raw Data'!$B$6:$BE$43,'RevPAR Raw Data'!AG$1,FALSE)</f>
        <v>50.659301572564601</v>
      </c>
      <c r="AU17" s="52">
        <f>VLOOKUP($A17,'RevPAR Raw Data'!$B$6:$BE$43,'RevPAR Raw Data'!AH$1,FALSE)</f>
        <v>50.564141134981398</v>
      </c>
      <c r="AV17" s="52">
        <f>VLOOKUP($A17,'RevPAR Raw Data'!$B$6:$BE$43,'RevPAR Raw Data'!AI$1,FALSE)</f>
        <v>57.960637532836699</v>
      </c>
      <c r="AW17" s="52">
        <f>VLOOKUP($A17,'RevPAR Raw Data'!$B$6:$BE$43,'RevPAR Raw Data'!AJ$1,FALSE)</f>
        <v>58.029848065781401</v>
      </c>
      <c r="AX17" s="52">
        <f>VLOOKUP($A17,'RevPAR Raw Data'!$B$6:$BE$43,'RevPAR Raw Data'!AK$1,FALSE)</f>
        <v>55.758424837165698</v>
      </c>
      <c r="AY17" s="53">
        <f>VLOOKUP($A17,'RevPAR Raw Data'!$B$6:$BE$43,'RevPAR Raw Data'!AL$1,FALSE)</f>
        <v>54.594470628666002</v>
      </c>
      <c r="AZ17" s="52">
        <f>VLOOKUP($A17,'RevPAR Raw Data'!$B$6:$BE$43,'RevPAR Raw Data'!AN$1,FALSE)</f>
        <v>70.549866100475001</v>
      </c>
      <c r="BA17" s="52">
        <f>VLOOKUP($A17,'RevPAR Raw Data'!$B$6:$BE$43,'RevPAR Raw Data'!AO$1,FALSE)</f>
        <v>80.605016640276304</v>
      </c>
      <c r="BB17" s="53">
        <f>VLOOKUP($A17,'RevPAR Raw Data'!$B$6:$BE$43,'RevPAR Raw Data'!AP$1,FALSE)</f>
        <v>75.577441370375695</v>
      </c>
      <c r="BC17" s="54">
        <f>VLOOKUP($A17,'RevPAR Raw Data'!$B$6:$BE$43,'RevPAR Raw Data'!AR$1,FALSE)</f>
        <v>60.5894510263673</v>
      </c>
      <c r="BE17" s="47">
        <f>VLOOKUP($A17,'RevPAR Raw Data'!$B$6:$BE$43,'RevPAR Raw Data'!AT$1,FALSE)</f>
        <v>8.2685552265965807</v>
      </c>
      <c r="BF17" s="48">
        <f>VLOOKUP($A17,'RevPAR Raw Data'!$B$6:$BE$43,'RevPAR Raw Data'!AU$1,FALSE)</f>
        <v>6.7369073966255701</v>
      </c>
      <c r="BG17" s="48">
        <f>VLOOKUP($A17,'RevPAR Raw Data'!$B$6:$BE$43,'RevPAR Raw Data'!AV$1,FALSE)</f>
        <v>11.513241986278601</v>
      </c>
      <c r="BH17" s="48">
        <f>VLOOKUP($A17,'RevPAR Raw Data'!$B$6:$BE$43,'RevPAR Raw Data'!AW$1,FALSE)</f>
        <v>9.3456471066064193</v>
      </c>
      <c r="BI17" s="48">
        <f>VLOOKUP($A17,'RevPAR Raw Data'!$B$6:$BE$43,'RevPAR Raw Data'!AX$1,FALSE)</f>
        <v>5.9983914355119596</v>
      </c>
      <c r="BJ17" s="49">
        <f>VLOOKUP($A17,'RevPAR Raw Data'!$B$6:$BE$43,'RevPAR Raw Data'!AY$1,FALSE)</f>
        <v>8.4029122864143293</v>
      </c>
      <c r="BK17" s="48">
        <f>VLOOKUP($A17,'RevPAR Raw Data'!$B$6:$BE$43,'RevPAR Raw Data'!BA$1,FALSE)</f>
        <v>-6.9770733772558602</v>
      </c>
      <c r="BL17" s="48">
        <f>VLOOKUP($A17,'RevPAR Raw Data'!$B$6:$BE$43,'RevPAR Raw Data'!BB$1,FALSE)</f>
        <v>-8.60418639489742</v>
      </c>
      <c r="BM17" s="49">
        <f>VLOOKUP($A17,'RevPAR Raw Data'!$B$6:$BE$43,'RevPAR Raw Data'!BC$1,FALSE)</f>
        <v>-7.8518914227959096</v>
      </c>
      <c r="BN17" s="50">
        <f>VLOOKUP($A17,'RevPAR Raw Data'!$B$6:$BE$43,'RevPAR Raw Data'!BE$1,FALSE)</f>
        <v>1.9908017224238801</v>
      </c>
    </row>
    <row r="18" spans="1:66" x14ac:dyDescent="0.45">
      <c r="A18" s="63" t="s">
        <v>92</v>
      </c>
      <c r="B18" s="47">
        <f>VLOOKUP($A18,'Occupancy Raw Data'!$B$8:$BE$45,'Occupancy Raw Data'!AG$3,FALSE)</f>
        <v>59.933251361320899</v>
      </c>
      <c r="C18" s="48">
        <f>VLOOKUP($A18,'Occupancy Raw Data'!$B$8:$BE$45,'Occupancy Raw Data'!AH$3,FALSE)</f>
        <v>61.922536448269803</v>
      </c>
      <c r="D18" s="48">
        <f>VLOOKUP($A18,'Occupancy Raw Data'!$B$8:$BE$45,'Occupancy Raw Data'!AI$3,FALSE)</f>
        <v>67.547865800105299</v>
      </c>
      <c r="E18" s="48">
        <f>VLOOKUP($A18,'Occupancy Raw Data'!$B$8:$BE$45,'Occupancy Raw Data'!AJ$3,FALSE)</f>
        <v>66.340242402950906</v>
      </c>
      <c r="F18" s="48">
        <f>VLOOKUP($A18,'Occupancy Raw Data'!$B$8:$BE$45,'Occupancy Raw Data'!AK$3,FALSE)</f>
        <v>63.551730194976201</v>
      </c>
      <c r="G18" s="49">
        <f>VLOOKUP($A18,'Occupancy Raw Data'!$B$8:$BE$45,'Occupancy Raw Data'!AL$3,FALSE)</f>
        <v>63.859125241524602</v>
      </c>
      <c r="H18" s="48">
        <f>VLOOKUP($A18,'Occupancy Raw Data'!$B$8:$BE$45,'Occupancy Raw Data'!AN$3,FALSE)</f>
        <v>74.288600035130798</v>
      </c>
      <c r="I18" s="48">
        <f>VLOOKUP($A18,'Occupancy Raw Data'!$B$8:$BE$45,'Occupancy Raw Data'!AO$3,FALSE)</f>
        <v>79.470402248375095</v>
      </c>
      <c r="J18" s="49">
        <f>VLOOKUP($A18,'Occupancy Raw Data'!$B$8:$BE$45,'Occupancy Raw Data'!AP$3,FALSE)</f>
        <v>76.879501141752996</v>
      </c>
      <c r="K18" s="50">
        <f>VLOOKUP($A18,'Occupancy Raw Data'!$B$8:$BE$45,'Occupancy Raw Data'!AR$3,FALSE)</f>
        <v>67.579232641589897</v>
      </c>
      <c r="M18" s="47">
        <f>VLOOKUP($A18,'Occupancy Raw Data'!$B$8:$BE$45,'Occupancy Raw Data'!AT$3,FALSE)</f>
        <v>-3.9109733825396198</v>
      </c>
      <c r="N18" s="48">
        <f>VLOOKUP($A18,'Occupancy Raw Data'!$B$8:$BE$45,'Occupancy Raw Data'!AU$3,FALSE)</f>
        <v>-4.9131779959393702</v>
      </c>
      <c r="O18" s="48">
        <f>VLOOKUP($A18,'Occupancy Raw Data'!$B$8:$BE$45,'Occupancy Raw Data'!AV$3,FALSE)</f>
        <v>-6.6506944742458503</v>
      </c>
      <c r="P18" s="48">
        <f>VLOOKUP($A18,'Occupancy Raw Data'!$B$8:$BE$45,'Occupancy Raw Data'!AW$3,FALSE)</f>
        <v>-8.7736522902465293</v>
      </c>
      <c r="Q18" s="48">
        <f>VLOOKUP($A18,'Occupancy Raw Data'!$B$8:$BE$45,'Occupancy Raw Data'!AX$3,FALSE)</f>
        <v>-11.889794599974399</v>
      </c>
      <c r="R18" s="49">
        <f>VLOOKUP($A18,'Occupancy Raw Data'!$B$8:$BE$45,'Occupancy Raw Data'!AY$3,FALSE)</f>
        <v>-7.3708262086189196</v>
      </c>
      <c r="S18" s="48">
        <f>VLOOKUP($A18,'Occupancy Raw Data'!$B$8:$BE$45,'Occupancy Raw Data'!BA$3,FALSE)</f>
        <v>-6.2571165770736803</v>
      </c>
      <c r="T18" s="48">
        <f>VLOOKUP($A18,'Occupancy Raw Data'!$B$8:$BE$45,'Occupancy Raw Data'!BB$3,FALSE)</f>
        <v>-5.0143252458918299</v>
      </c>
      <c r="U18" s="49">
        <f>VLOOKUP($A18,'Occupancy Raw Data'!$B$8:$BE$45,'Occupancy Raw Data'!BC$3,FALSE)</f>
        <v>-5.6188675727686297</v>
      </c>
      <c r="V18" s="50">
        <f>VLOOKUP($A18,'Occupancy Raw Data'!$B$8:$BE$45,'Occupancy Raw Data'!BE$3,FALSE)</f>
        <v>-6.8085574481627704</v>
      </c>
      <c r="X18" s="51">
        <f>VLOOKUP($A18,'ADR Raw Data'!$B$6:$BE$43,'ADR Raw Data'!AG$1,FALSE)</f>
        <v>107.852111496189</v>
      </c>
      <c r="Y18" s="52">
        <f>VLOOKUP($A18,'ADR Raw Data'!$B$6:$BE$43,'ADR Raw Data'!AH$1,FALSE)</f>
        <v>108.425264725905</v>
      </c>
      <c r="Z18" s="52">
        <f>VLOOKUP($A18,'ADR Raw Data'!$B$6:$BE$43,'ADR Raw Data'!AI$1,FALSE)</f>
        <v>111.434404732804</v>
      </c>
      <c r="AA18" s="52">
        <f>VLOOKUP($A18,'ADR Raw Data'!$B$6:$BE$43,'ADR Raw Data'!AJ$1,FALSE)</f>
        <v>110.74807980406401</v>
      </c>
      <c r="AB18" s="52">
        <f>VLOOKUP($A18,'ADR Raw Data'!$B$6:$BE$43,'ADR Raw Data'!AK$1,FALSE)</f>
        <v>109.80839077528999</v>
      </c>
      <c r="AC18" s="53">
        <f>VLOOKUP($A18,'ADR Raw Data'!$B$6:$BE$43,'ADR Raw Data'!AL$1,FALSE)</f>
        <v>109.712179371475</v>
      </c>
      <c r="AD18" s="52">
        <f>VLOOKUP($A18,'ADR Raw Data'!$B$6:$BE$43,'ADR Raw Data'!AN$1,FALSE)</f>
        <v>131.30021390908499</v>
      </c>
      <c r="AE18" s="52">
        <f>VLOOKUP($A18,'ADR Raw Data'!$B$6:$BE$43,'ADR Raw Data'!AO$1,FALSE)</f>
        <v>141.78667709012501</v>
      </c>
      <c r="AF18" s="53">
        <f>VLOOKUP($A18,'ADR Raw Data'!$B$6:$BE$43,'ADR Raw Data'!AP$1,FALSE)</f>
        <v>136.720146627063</v>
      </c>
      <c r="AG18" s="54">
        <f>VLOOKUP($A18,'ADR Raw Data'!$B$6:$BE$43,'ADR Raw Data'!AR$1,FALSE)</f>
        <v>118.49069637313799</v>
      </c>
      <c r="AI18" s="47">
        <f>VLOOKUP($A18,'ADR Raw Data'!$B$6:$BE$43,'ADR Raw Data'!AT$1,FALSE)</f>
        <v>2.2115945220836299</v>
      </c>
      <c r="AJ18" s="48">
        <f>VLOOKUP($A18,'ADR Raw Data'!$B$6:$BE$43,'ADR Raw Data'!AU$1,FALSE)</f>
        <v>3.8094781433558298</v>
      </c>
      <c r="AK18" s="48">
        <f>VLOOKUP($A18,'ADR Raw Data'!$B$6:$BE$43,'ADR Raw Data'!AV$1,FALSE)</f>
        <v>2.7746217997984002</v>
      </c>
      <c r="AL18" s="48">
        <f>VLOOKUP($A18,'ADR Raw Data'!$B$6:$BE$43,'ADR Raw Data'!AW$1,FALSE)</f>
        <v>2.12278180700934</v>
      </c>
      <c r="AM18" s="48">
        <f>VLOOKUP($A18,'ADR Raw Data'!$B$6:$BE$43,'ADR Raw Data'!AX$1,FALSE)</f>
        <v>2.7138025088497502</v>
      </c>
      <c r="AN18" s="49">
        <f>VLOOKUP($A18,'ADR Raw Data'!$B$6:$BE$43,'ADR Raw Data'!AY$1,FALSE)</f>
        <v>2.69361985394112</v>
      </c>
      <c r="AO18" s="48">
        <f>VLOOKUP($A18,'ADR Raw Data'!$B$6:$BE$43,'ADR Raw Data'!BA$1,FALSE)</f>
        <v>4.6206677094016602</v>
      </c>
      <c r="AP18" s="48">
        <f>VLOOKUP($A18,'ADR Raw Data'!$B$6:$BE$43,'ADR Raw Data'!BB$1,FALSE)</f>
        <v>6.6127234215574804</v>
      </c>
      <c r="AQ18" s="49">
        <f>VLOOKUP($A18,'ADR Raw Data'!$B$6:$BE$43,'ADR Raw Data'!BC$1,FALSE)</f>
        <v>5.6991989133749099</v>
      </c>
      <c r="AR18" s="50">
        <f>VLOOKUP($A18,'ADR Raw Data'!$B$6:$BE$43,'ADR Raw Data'!BE$1,FALSE)</f>
        <v>3.88452946717634</v>
      </c>
      <c r="AT18" s="51">
        <f>VLOOKUP($A18,'RevPAR Raw Data'!$B$6:$BE$43,'RevPAR Raw Data'!AG$1,FALSE)</f>
        <v>64.639277081503593</v>
      </c>
      <c r="AU18" s="52">
        <f>VLOOKUP($A18,'RevPAR Raw Data'!$B$6:$BE$43,'RevPAR Raw Data'!AH$1,FALSE)</f>
        <v>67.139674069032097</v>
      </c>
      <c r="AV18" s="52">
        <f>VLOOKUP($A18,'RevPAR Raw Data'!$B$6:$BE$43,'RevPAR Raw Data'!AI$1,FALSE)</f>
        <v>75.271562164061095</v>
      </c>
      <c r="AW18" s="52">
        <f>VLOOKUP($A18,'RevPAR Raw Data'!$B$6:$BE$43,'RevPAR Raw Data'!AJ$1,FALSE)</f>
        <v>73.4705445986298</v>
      </c>
      <c r="AX18" s="52">
        <f>VLOOKUP($A18,'RevPAR Raw Data'!$B$6:$BE$43,'RevPAR Raw Data'!AK$1,FALSE)</f>
        <v>69.785132236957594</v>
      </c>
      <c r="AY18" s="53">
        <f>VLOOKUP($A18,'RevPAR Raw Data'!$B$6:$BE$43,'RevPAR Raw Data'!AL$1,FALSE)</f>
        <v>70.061238030036805</v>
      </c>
      <c r="AZ18" s="52">
        <f>VLOOKUP($A18,'RevPAR Raw Data'!$B$6:$BE$43,'RevPAR Raw Data'!AN$1,FALSE)</f>
        <v>97.541090756191807</v>
      </c>
      <c r="BA18" s="52">
        <f>VLOOKUP($A18,'RevPAR Raw Data'!$B$6:$BE$43,'RevPAR Raw Data'!AO$1,FALSE)</f>
        <v>112.67844261812699</v>
      </c>
      <c r="BB18" s="53">
        <f>VLOOKUP($A18,'RevPAR Raw Data'!$B$6:$BE$43,'RevPAR Raw Data'!AP$1,FALSE)</f>
        <v>105.109766687159</v>
      </c>
      <c r="BC18" s="54">
        <f>VLOOKUP($A18,'RevPAR Raw Data'!$B$6:$BE$43,'RevPAR Raw Data'!AR$1,FALSE)</f>
        <v>80.075103360643297</v>
      </c>
      <c r="BE18" s="47">
        <f>VLOOKUP($A18,'RevPAR Raw Data'!$B$6:$BE$43,'RevPAR Raw Data'!AT$1,FALSE)</f>
        <v>-1.7858737335443799</v>
      </c>
      <c r="BF18" s="48">
        <f>VLOOKUP($A18,'RevPAR Raw Data'!$B$6:$BE$43,'RevPAR Raw Data'!AU$1,FALSE)</f>
        <v>-1.29086629448301</v>
      </c>
      <c r="BG18" s="48">
        <f>VLOOKUP($A18,'RevPAR Raw Data'!$B$6:$BE$43,'RevPAR Raw Data'!AV$1,FALSE)</f>
        <v>-4.0606042931678497</v>
      </c>
      <c r="BH18" s="48">
        <f>VLOOKUP($A18,'RevPAR Raw Data'!$B$6:$BE$43,'RevPAR Raw Data'!AW$1,FALSE)</f>
        <v>-6.8371159778647899</v>
      </c>
      <c r="BI18" s="48">
        <f>VLOOKUP($A18,'RevPAR Raw Data'!$B$6:$BE$43,'RevPAR Raw Data'!AX$1,FALSE)</f>
        <v>-9.4986576352758405</v>
      </c>
      <c r="BJ18" s="49">
        <f>VLOOKUP($A18,'RevPAR Raw Data'!$B$6:$BE$43,'RevPAR Raw Data'!AY$1,FALSE)</f>
        <v>-4.8757483928326497</v>
      </c>
      <c r="BK18" s="48">
        <f>VLOOKUP($A18,'RevPAR Raw Data'!$B$6:$BE$43,'RevPAR Raw Data'!BA$1,FALSE)</f>
        <v>-1.92556943288848</v>
      </c>
      <c r="BL18" s="48">
        <f>VLOOKUP($A18,'RevPAR Raw Data'!$B$6:$BE$43,'RevPAR Raw Data'!BB$1,FALSE)</f>
        <v>1.26681471569749</v>
      </c>
      <c r="BM18" s="49">
        <f>VLOOKUP($A18,'RevPAR Raw Data'!$B$6:$BE$43,'RevPAR Raw Data'!BC$1,FALSE)</f>
        <v>-0.23989909904492299</v>
      </c>
      <c r="BN18" s="50">
        <f>VLOOKUP($A18,'RevPAR Raw Data'!$B$6:$BE$43,'RevPAR Raw Data'!BE$1,FALSE)</f>
        <v>-3.1885084013499401</v>
      </c>
    </row>
    <row r="19" spans="1:66" x14ac:dyDescent="0.45">
      <c r="A19" s="63" t="s">
        <v>93</v>
      </c>
      <c r="B19" s="47">
        <f>VLOOKUP($A19,'Occupancy Raw Data'!$B$8:$BE$45,'Occupancy Raw Data'!AG$3,FALSE)</f>
        <v>60.120358716173598</v>
      </c>
      <c r="C19" s="48">
        <f>VLOOKUP($A19,'Occupancy Raw Data'!$B$8:$BE$45,'Occupancy Raw Data'!AH$3,FALSE)</f>
        <v>56.556796727501499</v>
      </c>
      <c r="D19" s="48">
        <f>VLOOKUP($A19,'Occupancy Raw Data'!$B$8:$BE$45,'Occupancy Raw Data'!AI$3,FALSE)</f>
        <v>64.635777218376305</v>
      </c>
      <c r="E19" s="48">
        <f>VLOOKUP($A19,'Occupancy Raw Data'!$B$8:$BE$45,'Occupancy Raw Data'!AJ$3,FALSE)</f>
        <v>64.299480805537996</v>
      </c>
      <c r="F19" s="48">
        <f>VLOOKUP($A19,'Occupancy Raw Data'!$B$8:$BE$45,'Occupancy Raw Data'!AK$3,FALSE)</f>
        <v>61.139081183134003</v>
      </c>
      <c r="G19" s="49">
        <f>VLOOKUP($A19,'Occupancy Raw Data'!$B$8:$BE$45,'Occupancy Raw Data'!AL$3,FALSE)</f>
        <v>61.350298930144703</v>
      </c>
      <c r="H19" s="48">
        <f>VLOOKUP($A19,'Occupancy Raw Data'!$B$8:$BE$45,'Occupancy Raw Data'!AN$3,FALSE)</f>
        <v>71.521003775959699</v>
      </c>
      <c r="I19" s="48">
        <f>VLOOKUP($A19,'Occupancy Raw Data'!$B$8:$BE$45,'Occupancy Raw Data'!AO$3,FALSE)</f>
        <v>79.668816865953403</v>
      </c>
      <c r="J19" s="49">
        <f>VLOOKUP($A19,'Occupancy Raw Data'!$B$8:$BE$45,'Occupancy Raw Data'!AP$3,FALSE)</f>
        <v>75.594910320956501</v>
      </c>
      <c r="K19" s="50">
        <f>VLOOKUP($A19,'Occupancy Raw Data'!$B$8:$BE$45,'Occupancy Raw Data'!AR$3,FALSE)</f>
        <v>65.4201878989481</v>
      </c>
      <c r="M19" s="47">
        <f>VLOOKUP($A19,'Occupancy Raw Data'!$B$8:$BE$45,'Occupancy Raw Data'!AT$3,FALSE)</f>
        <v>-3.53543218692983</v>
      </c>
      <c r="N19" s="48">
        <f>VLOOKUP($A19,'Occupancy Raw Data'!$B$8:$BE$45,'Occupancy Raw Data'!AU$3,FALSE)</f>
        <v>-1.38509372405154</v>
      </c>
      <c r="O19" s="48">
        <f>VLOOKUP($A19,'Occupancy Raw Data'!$B$8:$BE$45,'Occupancy Raw Data'!AV$3,FALSE)</f>
        <v>2.5891254178570402</v>
      </c>
      <c r="P19" s="48">
        <f>VLOOKUP($A19,'Occupancy Raw Data'!$B$8:$BE$45,'Occupancy Raw Data'!AW$3,FALSE)</f>
        <v>0.74146669264385601</v>
      </c>
      <c r="Q19" s="48">
        <f>VLOOKUP($A19,'Occupancy Raw Data'!$B$8:$BE$45,'Occupancy Raw Data'!AX$3,FALSE)</f>
        <v>-2.1348960667664398</v>
      </c>
      <c r="R19" s="49">
        <f>VLOOKUP($A19,'Occupancy Raw Data'!$B$8:$BE$45,'Occupancy Raw Data'!AY$3,FALSE)</f>
        <v>-0.72076073632305704</v>
      </c>
      <c r="S19" s="48">
        <f>VLOOKUP($A19,'Occupancy Raw Data'!$B$8:$BE$45,'Occupancy Raw Data'!BA$3,FALSE)</f>
        <v>-8.5977329485238201</v>
      </c>
      <c r="T19" s="48">
        <f>VLOOKUP($A19,'Occupancy Raw Data'!$B$8:$BE$45,'Occupancy Raw Data'!BB$3,FALSE)</f>
        <v>-8.4515703897725007</v>
      </c>
      <c r="U19" s="49">
        <f>VLOOKUP($A19,'Occupancy Raw Data'!$B$8:$BE$45,'Occupancy Raw Data'!BC$3,FALSE)</f>
        <v>-8.5207714442637492</v>
      </c>
      <c r="V19" s="50">
        <f>VLOOKUP($A19,'Occupancy Raw Data'!$B$8:$BE$45,'Occupancy Raw Data'!BE$3,FALSE)</f>
        <v>-3.4389969767066302</v>
      </c>
      <c r="X19" s="51">
        <f>VLOOKUP($A19,'ADR Raw Data'!$B$6:$BE$43,'ADR Raw Data'!AG$1,FALSE)</f>
        <v>174.58654577690501</v>
      </c>
      <c r="Y19" s="52">
        <f>VLOOKUP($A19,'ADR Raw Data'!$B$6:$BE$43,'ADR Raw Data'!AH$1,FALSE)</f>
        <v>144.05887209819801</v>
      </c>
      <c r="Z19" s="52">
        <f>VLOOKUP($A19,'ADR Raw Data'!$B$6:$BE$43,'ADR Raw Data'!AI$1,FALSE)</f>
        <v>148.634762623988</v>
      </c>
      <c r="AA19" s="52">
        <f>VLOOKUP($A19,'ADR Raw Data'!$B$6:$BE$43,'ADR Raw Data'!AJ$1,FALSE)</f>
        <v>145.01708865269899</v>
      </c>
      <c r="AB19" s="52">
        <f>VLOOKUP($A19,'ADR Raw Data'!$B$6:$BE$43,'ADR Raw Data'!AK$1,FALSE)</f>
        <v>143.47068926273801</v>
      </c>
      <c r="AC19" s="53">
        <f>VLOOKUP($A19,'ADR Raw Data'!$B$6:$BE$43,'ADR Raw Data'!AL$1,FALSE)</f>
        <v>151.089816818505</v>
      </c>
      <c r="AD19" s="52">
        <f>VLOOKUP($A19,'ADR Raw Data'!$B$6:$BE$43,'ADR Raw Data'!AN$1,FALSE)</f>
        <v>191.76254009404099</v>
      </c>
      <c r="AE19" s="52">
        <f>VLOOKUP($A19,'ADR Raw Data'!$B$6:$BE$43,'ADR Raw Data'!AO$1,FALSE)</f>
        <v>210.872094349543</v>
      </c>
      <c r="AF19" s="53">
        <f>VLOOKUP($A19,'ADR Raw Data'!$B$6:$BE$43,'ADR Raw Data'!AP$1,FALSE)</f>
        <v>201.83223639970299</v>
      </c>
      <c r="AG19" s="54">
        <f>VLOOKUP($A19,'ADR Raw Data'!$B$6:$BE$43,'ADR Raw Data'!AR$1,FALSE)</f>
        <v>167.84248153606899</v>
      </c>
      <c r="AI19" s="47">
        <f>VLOOKUP($A19,'ADR Raw Data'!$B$6:$BE$43,'ADR Raw Data'!AT$1,FALSE)</f>
        <v>0.93347226548908602</v>
      </c>
      <c r="AJ19" s="48">
        <f>VLOOKUP($A19,'ADR Raw Data'!$B$6:$BE$43,'ADR Raw Data'!AU$1,FALSE)</f>
        <v>2.45407578705702</v>
      </c>
      <c r="AK19" s="48">
        <f>VLOOKUP($A19,'ADR Raw Data'!$B$6:$BE$43,'ADR Raw Data'!AV$1,FALSE)</f>
        <v>3.65636836839988</v>
      </c>
      <c r="AL19" s="48">
        <f>VLOOKUP($A19,'ADR Raw Data'!$B$6:$BE$43,'ADR Raw Data'!AW$1,FALSE)</f>
        <v>1.13526559247848</v>
      </c>
      <c r="AM19" s="48">
        <f>VLOOKUP($A19,'ADR Raw Data'!$B$6:$BE$43,'ADR Raw Data'!AX$1,FALSE)</f>
        <v>3.2925402104114401</v>
      </c>
      <c r="AN19" s="49">
        <f>VLOOKUP($A19,'ADR Raw Data'!$B$6:$BE$43,'ADR Raw Data'!AY$1,FALSE)</f>
        <v>2.1343239925065198</v>
      </c>
      <c r="AO19" s="48">
        <f>VLOOKUP($A19,'ADR Raw Data'!$B$6:$BE$43,'ADR Raw Data'!BA$1,FALSE)</f>
        <v>1.4824812668915699</v>
      </c>
      <c r="AP19" s="48">
        <f>VLOOKUP($A19,'ADR Raw Data'!$B$6:$BE$43,'ADR Raw Data'!BB$1,FALSE)</f>
        <v>1.56148453715542</v>
      </c>
      <c r="AQ19" s="49">
        <f>VLOOKUP($A19,'ADR Raw Data'!$B$6:$BE$43,'ADR Raw Data'!BC$1,FALSE)</f>
        <v>1.52975878695578</v>
      </c>
      <c r="AR19" s="50">
        <f>VLOOKUP($A19,'ADR Raw Data'!$B$6:$BE$43,'ADR Raw Data'!BE$1,FALSE)</f>
        <v>1.3197131166603899</v>
      </c>
      <c r="AT19" s="51">
        <f>VLOOKUP($A19,'RevPAR Raw Data'!$B$6:$BE$43,'RevPAR Raw Data'!AG$1,FALSE)</f>
        <v>104.96205759125201</v>
      </c>
      <c r="AU19" s="52">
        <f>VLOOKUP($A19,'RevPAR Raw Data'!$B$6:$BE$43,'RevPAR Raw Data'!AH$1,FALSE)</f>
        <v>81.475083460509694</v>
      </c>
      <c r="AV19" s="52">
        <f>VLOOKUP($A19,'RevPAR Raw Data'!$B$6:$BE$43,'RevPAR Raw Data'!AI$1,FALSE)</f>
        <v>96.071234038703494</v>
      </c>
      <c r="AW19" s="52">
        <f>VLOOKUP($A19,'RevPAR Raw Data'!$B$6:$BE$43,'RevPAR Raw Data'!AJ$1,FALSE)</f>
        <v>93.245235082992394</v>
      </c>
      <c r="AX19" s="52">
        <f>VLOOKUP($A19,'RevPAR Raw Data'!$B$6:$BE$43,'RevPAR Raw Data'!AK$1,FALSE)</f>
        <v>87.716661182347295</v>
      </c>
      <c r="AY19" s="53">
        <f>VLOOKUP($A19,'RevPAR Raw Data'!$B$6:$BE$43,'RevPAR Raw Data'!AL$1,FALSE)</f>
        <v>92.694054271161093</v>
      </c>
      <c r="AZ19" s="52">
        <f>VLOOKUP($A19,'RevPAR Raw Data'!$B$6:$BE$43,'RevPAR Raw Data'!AN$1,FALSE)</f>
        <v>137.15049354153501</v>
      </c>
      <c r="BA19" s="52">
        <f>VLOOKUP($A19,'RevPAR Raw Data'!$B$6:$BE$43,'RevPAR Raw Data'!AO$1,FALSE)</f>
        <v>167.99930266873801</v>
      </c>
      <c r="BB19" s="53">
        <f>VLOOKUP($A19,'RevPAR Raw Data'!$B$6:$BE$43,'RevPAR Raw Data'!AP$1,FALSE)</f>
        <v>152.57489810513599</v>
      </c>
      <c r="BC19" s="54">
        <f>VLOOKUP($A19,'RevPAR Raw Data'!$B$6:$BE$43,'RevPAR Raw Data'!AR$1,FALSE)</f>
        <v>109.802866795154</v>
      </c>
      <c r="BE19" s="47">
        <f>VLOOKUP($A19,'RevPAR Raw Data'!$B$6:$BE$43,'RevPAR Raw Data'!AT$1,FALSE)</f>
        <v>-2.6349622003709099</v>
      </c>
      <c r="BF19" s="48">
        <f>VLOOKUP($A19,'RevPAR Raw Data'!$B$6:$BE$43,'RevPAR Raw Data'!AU$1,FALSE)</f>
        <v>1.0349908132954799</v>
      </c>
      <c r="BG19" s="48">
        <f>VLOOKUP($A19,'RevPAR Raw Data'!$B$6:$BE$43,'RevPAR Raw Data'!AV$1,FALSE)</f>
        <v>6.3401617490536504</v>
      </c>
      <c r="BH19" s="48">
        <f>VLOOKUP($A19,'RevPAR Raw Data'!$B$6:$BE$43,'RevPAR Raw Data'!AW$1,FALSE)</f>
        <v>1.8851499013636099</v>
      </c>
      <c r="BI19" s="48">
        <f>VLOOKUP($A19,'RevPAR Raw Data'!$B$6:$BE$43,'RevPAR Raw Data'!AX$1,FALSE)</f>
        <v>1.0873518321962199</v>
      </c>
      <c r="BJ19" s="49">
        <f>VLOOKUP($A19,'RevPAR Raw Data'!$B$6:$BE$43,'RevPAR Raw Data'!AY$1,FALSE)</f>
        <v>1.3981798868595601</v>
      </c>
      <c r="BK19" s="48">
        <f>VLOOKUP($A19,'RevPAR Raw Data'!$B$6:$BE$43,'RevPAR Raw Data'!BA$1,FALSE)</f>
        <v>-7.2427114619714796</v>
      </c>
      <c r="BL19" s="48">
        <f>VLOOKUP($A19,'RevPAR Raw Data'!$B$6:$BE$43,'RevPAR Raw Data'!BB$1,FALSE)</f>
        <v>-7.0220558174001804</v>
      </c>
      <c r="BM19" s="49">
        <f>VLOOKUP($A19,'RevPAR Raw Data'!$B$6:$BE$43,'RevPAR Raw Data'!BC$1,FALSE)</f>
        <v>-7.1213599071930096</v>
      </c>
      <c r="BN19" s="50">
        <f>VLOOKUP($A19,'RevPAR Raw Data'!$B$6:$BE$43,'RevPAR Raw Data'!BE$1,FALSE)</f>
        <v>-2.1646687542293899</v>
      </c>
    </row>
    <row r="20" spans="1:66" x14ac:dyDescent="0.45">
      <c r="A20" s="63" t="s">
        <v>29</v>
      </c>
      <c r="B20" s="47">
        <f>VLOOKUP($A20,'Occupancy Raw Data'!$B$8:$BE$45,'Occupancy Raw Data'!AG$3,FALSE)</f>
        <v>44.238293987217901</v>
      </c>
      <c r="C20" s="48">
        <f>VLOOKUP($A20,'Occupancy Raw Data'!$B$8:$BE$45,'Occupancy Raw Data'!AH$3,FALSE)</f>
        <v>37.508151819486102</v>
      </c>
      <c r="D20" s="48">
        <f>VLOOKUP($A20,'Occupancy Raw Data'!$B$8:$BE$45,'Occupancy Raw Data'!AI$3,FALSE)</f>
        <v>37.270118690491699</v>
      </c>
      <c r="E20" s="48">
        <f>VLOOKUP($A20,'Occupancy Raw Data'!$B$8:$BE$45,'Occupancy Raw Data'!AJ$3,FALSE)</f>
        <v>39.324377200991201</v>
      </c>
      <c r="F20" s="48">
        <f>VLOOKUP($A20,'Occupancy Raw Data'!$B$8:$BE$45,'Occupancy Raw Data'!AK$3,FALSE)</f>
        <v>41.900352158601699</v>
      </c>
      <c r="G20" s="49">
        <f>VLOOKUP($A20,'Occupancy Raw Data'!$B$8:$BE$45,'Occupancy Raw Data'!AL$3,FALSE)</f>
        <v>40.048258771357702</v>
      </c>
      <c r="H20" s="48">
        <f>VLOOKUP($A20,'Occupancy Raw Data'!$B$8:$BE$45,'Occupancy Raw Data'!AN$3,FALSE)</f>
        <v>60.998434850658597</v>
      </c>
      <c r="I20" s="48">
        <f>VLOOKUP($A20,'Occupancy Raw Data'!$B$8:$BE$45,'Occupancy Raw Data'!AO$3,FALSE)</f>
        <v>67.8100952132515</v>
      </c>
      <c r="J20" s="49">
        <f>VLOOKUP($A20,'Occupancy Raw Data'!$B$8:$BE$45,'Occupancy Raw Data'!AP$3,FALSE)</f>
        <v>64.404265031955106</v>
      </c>
      <c r="K20" s="50">
        <f>VLOOKUP($A20,'Occupancy Raw Data'!$B$8:$BE$45,'Occupancy Raw Data'!AR$3,FALSE)</f>
        <v>47.007117702956997</v>
      </c>
      <c r="M20" s="47">
        <f>VLOOKUP($A20,'Occupancy Raw Data'!$B$8:$BE$45,'Occupancy Raw Data'!AT$3,FALSE)</f>
        <v>-2.32174555023267</v>
      </c>
      <c r="N20" s="48">
        <f>VLOOKUP($A20,'Occupancy Raw Data'!$B$8:$BE$45,'Occupancy Raw Data'!AU$3,FALSE)</f>
        <v>0.48210745353951301</v>
      </c>
      <c r="O20" s="48">
        <f>VLOOKUP($A20,'Occupancy Raw Data'!$B$8:$BE$45,'Occupancy Raw Data'!AV$3,FALSE)</f>
        <v>-2.7319271265407301</v>
      </c>
      <c r="P20" s="48">
        <f>VLOOKUP($A20,'Occupancy Raw Data'!$B$8:$BE$45,'Occupancy Raw Data'!AW$3,FALSE)</f>
        <v>-1.5837751179475501</v>
      </c>
      <c r="Q20" s="48">
        <f>VLOOKUP($A20,'Occupancy Raw Data'!$B$8:$BE$45,'Occupancy Raw Data'!AX$3,FALSE)</f>
        <v>-4.3694833243157403</v>
      </c>
      <c r="R20" s="49">
        <f>VLOOKUP($A20,'Occupancy Raw Data'!$B$8:$BE$45,'Occupancy Raw Data'!AY$3,FALSE)</f>
        <v>-2.1814874122027299</v>
      </c>
      <c r="S20" s="48">
        <f>VLOOKUP($A20,'Occupancy Raw Data'!$B$8:$BE$45,'Occupancy Raw Data'!BA$3,FALSE)</f>
        <v>-9.29915558309464</v>
      </c>
      <c r="T20" s="48">
        <f>VLOOKUP($A20,'Occupancy Raw Data'!$B$8:$BE$45,'Occupancy Raw Data'!BB$3,FALSE)</f>
        <v>-11.935089582857501</v>
      </c>
      <c r="U20" s="49">
        <f>VLOOKUP($A20,'Occupancy Raw Data'!$B$8:$BE$45,'Occupancy Raw Data'!BC$3,FALSE)</f>
        <v>-10.7061836128563</v>
      </c>
      <c r="V20" s="50">
        <f>VLOOKUP($A20,'Occupancy Raw Data'!$B$8:$BE$45,'Occupancy Raw Data'!BE$3,FALSE)</f>
        <v>-5.7054170733441101</v>
      </c>
      <c r="X20" s="51">
        <f>VLOOKUP($A20,'ADR Raw Data'!$B$6:$BE$43,'ADR Raw Data'!AG$1,FALSE)</f>
        <v>126.230555023218</v>
      </c>
      <c r="Y20" s="52">
        <f>VLOOKUP($A20,'ADR Raw Data'!$B$6:$BE$43,'ADR Raw Data'!AH$1,FALSE)</f>
        <v>106.29818482135001</v>
      </c>
      <c r="Z20" s="52">
        <f>VLOOKUP($A20,'ADR Raw Data'!$B$6:$BE$43,'ADR Raw Data'!AI$1,FALSE)</f>
        <v>104.438140857392</v>
      </c>
      <c r="AA20" s="52">
        <f>VLOOKUP($A20,'ADR Raw Data'!$B$6:$BE$43,'ADR Raw Data'!AJ$1,FALSE)</f>
        <v>103.064421227197</v>
      </c>
      <c r="AB20" s="52">
        <f>VLOOKUP($A20,'ADR Raw Data'!$B$6:$BE$43,'ADR Raw Data'!AK$1,FALSE)</f>
        <v>110.281975097276</v>
      </c>
      <c r="AC20" s="53">
        <f>VLOOKUP($A20,'ADR Raw Data'!$B$6:$BE$43,'ADR Raw Data'!AL$1,FALSE)</f>
        <v>110.554082559843</v>
      </c>
      <c r="AD20" s="52">
        <f>VLOOKUP($A20,'ADR Raw Data'!$B$6:$BE$43,'ADR Raw Data'!AN$1,FALSE)</f>
        <v>148.32991447051899</v>
      </c>
      <c r="AE20" s="52">
        <f>VLOOKUP($A20,'ADR Raw Data'!$B$6:$BE$43,'ADR Raw Data'!AO$1,FALSE)</f>
        <v>168.587481246393</v>
      </c>
      <c r="AF20" s="53">
        <f>VLOOKUP($A20,'ADR Raw Data'!$B$6:$BE$43,'ADR Raw Data'!AP$1,FALSE)</f>
        <v>158.99432878515501</v>
      </c>
      <c r="AG20" s="54">
        <f>VLOOKUP($A20,'ADR Raw Data'!$B$6:$BE$43,'ADR Raw Data'!AR$1,FALSE)</f>
        <v>129.51630790879199</v>
      </c>
      <c r="AI20" s="47">
        <f>VLOOKUP($A20,'ADR Raw Data'!$B$6:$BE$43,'ADR Raw Data'!AT$1,FALSE)</f>
        <v>-2.86835849637191</v>
      </c>
      <c r="AJ20" s="48">
        <f>VLOOKUP($A20,'ADR Raw Data'!$B$6:$BE$43,'ADR Raw Data'!AU$1,FALSE)</f>
        <v>-0.12502341750875501</v>
      </c>
      <c r="AK20" s="48">
        <f>VLOOKUP($A20,'ADR Raw Data'!$B$6:$BE$43,'ADR Raw Data'!AV$1,FALSE)</f>
        <v>-0.70465568612152396</v>
      </c>
      <c r="AL20" s="48">
        <f>VLOOKUP($A20,'ADR Raw Data'!$B$6:$BE$43,'ADR Raw Data'!AW$1,FALSE)</f>
        <v>-3.9977172925078199</v>
      </c>
      <c r="AM20" s="48">
        <f>VLOOKUP($A20,'ADR Raw Data'!$B$6:$BE$43,'ADR Raw Data'!AX$1,FALSE)</f>
        <v>-5.2565572559097502</v>
      </c>
      <c r="AN20" s="49">
        <f>VLOOKUP($A20,'ADR Raw Data'!$B$6:$BE$43,'ADR Raw Data'!AY$1,FALSE)</f>
        <v>-2.7809078322328999</v>
      </c>
      <c r="AO20" s="48">
        <f>VLOOKUP($A20,'ADR Raw Data'!$B$6:$BE$43,'ADR Raw Data'!BA$1,FALSE)</f>
        <v>-6.8424356694993502</v>
      </c>
      <c r="AP20" s="48">
        <f>VLOOKUP($A20,'ADR Raw Data'!$B$6:$BE$43,'ADR Raw Data'!BB$1,FALSE)</f>
        <v>-1.1373238315094001</v>
      </c>
      <c r="AQ20" s="49">
        <f>VLOOKUP($A20,'ADR Raw Data'!$B$6:$BE$43,'ADR Raw Data'!BC$1,FALSE)</f>
        <v>-3.7900717695908699</v>
      </c>
      <c r="AR20" s="50">
        <f>VLOOKUP($A20,'ADR Raw Data'!$B$6:$BE$43,'ADR Raw Data'!BE$1,FALSE)</f>
        <v>-4.07798921265079</v>
      </c>
      <c r="AT20" s="51">
        <f>VLOOKUP($A20,'RevPAR Raw Data'!$B$6:$BE$43,'RevPAR Raw Data'!AG$1,FALSE)</f>
        <v>55.842244032868102</v>
      </c>
      <c r="AU20" s="52">
        <f>VLOOKUP($A20,'RevPAR Raw Data'!$B$6:$BE$43,'RevPAR Raw Data'!AH$1,FALSE)</f>
        <v>39.870484544150202</v>
      </c>
      <c r="AV20" s="52">
        <f>VLOOKUP($A20,'RevPAR Raw Data'!$B$6:$BE$43,'RevPAR Raw Data'!AI$1,FALSE)</f>
        <v>38.9242190556932</v>
      </c>
      <c r="AW20" s="52">
        <f>VLOOKUP($A20,'RevPAR Raw Data'!$B$6:$BE$43,'RevPAR Raw Data'!AJ$1,FALSE)</f>
        <v>40.529441763401501</v>
      </c>
      <c r="AX20" s="52">
        <f>VLOOKUP($A20,'RevPAR Raw Data'!$B$6:$BE$43,'RevPAR Raw Data'!AK$1,FALSE)</f>
        <v>46.208535933220197</v>
      </c>
      <c r="AY20" s="53">
        <f>VLOOKUP($A20,'RevPAR Raw Data'!$B$6:$BE$43,'RevPAR Raw Data'!AL$1,FALSE)</f>
        <v>44.274985065866701</v>
      </c>
      <c r="AZ20" s="52">
        <f>VLOOKUP($A20,'RevPAR Raw Data'!$B$6:$BE$43,'RevPAR Raw Data'!AN$1,FALSE)</f>
        <v>90.478926242337195</v>
      </c>
      <c r="BA20" s="52">
        <f>VLOOKUP($A20,'RevPAR Raw Data'!$B$6:$BE$43,'RevPAR Raw Data'!AO$1,FALSE)</f>
        <v>114.319331550802</v>
      </c>
      <c r="BB20" s="53">
        <f>VLOOKUP($A20,'RevPAR Raw Data'!$B$6:$BE$43,'RevPAR Raw Data'!AP$1,FALSE)</f>
        <v>102.399128896569</v>
      </c>
      <c r="BC20" s="54">
        <f>VLOOKUP($A20,'RevPAR Raw Data'!$B$6:$BE$43,'RevPAR Raw Data'!AR$1,FALSE)</f>
        <v>60.881883303210401</v>
      </c>
      <c r="BE20" s="47">
        <f>VLOOKUP($A20,'RevPAR Raw Data'!$B$6:$BE$43,'RevPAR Raw Data'!AT$1,FALSE)</f>
        <v>-5.1235080608503596</v>
      </c>
      <c r="BF20" s="48">
        <f>VLOOKUP($A20,'RevPAR Raw Data'!$B$6:$BE$43,'RevPAR Raw Data'!AU$1,FALSE)</f>
        <v>0.356481288816279</v>
      </c>
      <c r="BG20" s="48">
        <f>VLOOKUP($A20,'RevPAR Raw Data'!$B$6:$BE$43,'RevPAR Raw Data'!AV$1,FALSE)</f>
        <v>-3.4173321328243902</v>
      </c>
      <c r="BH20" s="48">
        <f>VLOOKUP($A20,'RevPAR Raw Data'!$B$6:$BE$43,'RevPAR Raw Data'!AW$1,FALSE)</f>
        <v>-5.5181775586907502</v>
      </c>
      <c r="BI20" s="48">
        <f>VLOOKUP($A20,'RevPAR Raw Data'!$B$6:$BE$43,'RevPAR Raw Data'!AX$1,FALSE)</f>
        <v>-9.3963561874954102</v>
      </c>
      <c r="BJ20" s="49">
        <f>VLOOKUP($A20,'RevPAR Raw Data'!$B$6:$BE$43,'RevPAR Raw Data'!AY$1,FALSE)</f>
        <v>-4.9017300901305099</v>
      </c>
      <c r="BK20" s="48">
        <f>VLOOKUP($A20,'RevPAR Raw Data'!$B$6:$BE$43,'RevPAR Raw Data'!BA$1,FALSE)</f>
        <v>-15.505302514014</v>
      </c>
      <c r="BL20" s="48">
        <f>VLOOKUP($A20,'RevPAR Raw Data'!$B$6:$BE$43,'RevPAR Raw Data'!BB$1,FALSE)</f>
        <v>-12.936672796229001</v>
      </c>
      <c r="BM20" s="49">
        <f>VLOOKUP($A20,'RevPAR Raw Data'!$B$6:$BE$43,'RevPAR Raw Data'!BC$1,FALSE)</f>
        <v>-14.090483339735799</v>
      </c>
      <c r="BN20" s="50">
        <f>VLOOKUP($A20,'RevPAR Raw Data'!$B$6:$BE$43,'RevPAR Raw Data'!BE$1,FALSE)</f>
        <v>-9.5507399932072001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46.803447759302102</v>
      </c>
      <c r="C22" s="48">
        <f>VLOOKUP($A22,'Occupancy Raw Data'!$B$8:$BE$45,'Occupancy Raw Data'!AH$3,FALSE)</f>
        <v>51.284843456516903</v>
      </c>
      <c r="D22" s="48">
        <f>VLOOKUP($A22,'Occupancy Raw Data'!$B$8:$BE$45,'Occupancy Raw Data'!AI$3,FALSE)</f>
        <v>58.6700006913876</v>
      </c>
      <c r="E22" s="48">
        <f>VLOOKUP($A22,'Occupancy Raw Data'!$B$8:$BE$45,'Occupancy Raw Data'!AJ$3,FALSE)</f>
        <v>60.772971353506399</v>
      </c>
      <c r="F22" s="48">
        <f>VLOOKUP($A22,'Occupancy Raw Data'!$B$8:$BE$45,'Occupancy Raw Data'!AK$3,FALSE)</f>
        <v>61.400405614067402</v>
      </c>
      <c r="G22" s="49">
        <f>VLOOKUP($A22,'Occupancy Raw Data'!$B$8:$BE$45,'Occupancy Raw Data'!AL$3,FALSE)</f>
        <v>55.786364851535303</v>
      </c>
      <c r="H22" s="48">
        <f>VLOOKUP($A22,'Occupancy Raw Data'!$B$8:$BE$45,'Occupancy Raw Data'!AN$3,FALSE)</f>
        <v>71.309200221137004</v>
      </c>
      <c r="I22" s="48">
        <f>VLOOKUP($A22,'Occupancy Raw Data'!$B$8:$BE$45,'Occupancy Raw Data'!AO$3,FALSE)</f>
        <v>74.976389016861603</v>
      </c>
      <c r="J22" s="49">
        <f>VLOOKUP($A22,'Occupancy Raw Data'!$B$8:$BE$45,'Occupancy Raw Data'!AP$3,FALSE)</f>
        <v>73.142794618999304</v>
      </c>
      <c r="K22" s="50">
        <f>VLOOKUP($A22,'Occupancy Raw Data'!$B$8:$BE$45,'Occupancy Raw Data'!AR$3,FALSE)</f>
        <v>60.747075166733602</v>
      </c>
      <c r="M22" s="47">
        <f>VLOOKUP($A22,'Occupancy Raw Data'!$B$8:$BE$45,'Occupancy Raw Data'!AT$3,FALSE)</f>
        <v>-0.81205850860867501</v>
      </c>
      <c r="N22" s="48">
        <f>VLOOKUP($A22,'Occupancy Raw Data'!$B$8:$BE$45,'Occupancy Raw Data'!AU$3,FALSE)</f>
        <v>0.98729881677053299</v>
      </c>
      <c r="O22" s="48">
        <f>VLOOKUP($A22,'Occupancy Raw Data'!$B$8:$BE$45,'Occupancy Raw Data'!AV$3,FALSE)</f>
        <v>1.9352226163758499</v>
      </c>
      <c r="P22" s="48">
        <f>VLOOKUP($A22,'Occupancy Raw Data'!$B$8:$BE$45,'Occupancy Raw Data'!AW$3,FALSE)</f>
        <v>0.43404703601574102</v>
      </c>
      <c r="Q22" s="48">
        <f>VLOOKUP($A22,'Occupancy Raw Data'!$B$8:$BE$45,'Occupancy Raw Data'!AX$3,FALSE)</f>
        <v>-2.68070452852275</v>
      </c>
      <c r="R22" s="49">
        <f>VLOOKUP($A22,'Occupancy Raw Data'!$B$8:$BE$45,'Occupancy Raw Data'!AY$3,FALSE)</f>
        <v>-7.0653869638379094E-2</v>
      </c>
      <c r="S22" s="48">
        <f>VLOOKUP($A22,'Occupancy Raw Data'!$B$8:$BE$45,'Occupancy Raw Data'!BA$3,FALSE)</f>
        <v>-2.01120835531382</v>
      </c>
      <c r="T22" s="48">
        <f>VLOOKUP($A22,'Occupancy Raw Data'!$B$8:$BE$45,'Occupancy Raw Data'!BB$3,FALSE)</f>
        <v>-3.31603714509014</v>
      </c>
      <c r="U22" s="49">
        <f>VLOOKUP($A22,'Occupancy Raw Data'!$B$8:$BE$45,'Occupancy Raw Data'!BC$3,FALSE)</f>
        <v>-2.68434736888624</v>
      </c>
      <c r="V22" s="50">
        <f>VLOOKUP($A22,'Occupancy Raw Data'!$B$8:$BE$45,'Occupancy Raw Data'!BE$3,FALSE)</f>
        <v>-0.98327179637342299</v>
      </c>
      <c r="X22" s="51">
        <f>VLOOKUP($A22,'ADR Raw Data'!$B$6:$BE$43,'ADR Raw Data'!AG$1,FALSE)</f>
        <v>111.174590375832</v>
      </c>
      <c r="Y22" s="52">
        <f>VLOOKUP($A22,'ADR Raw Data'!$B$6:$BE$43,'ADR Raw Data'!AH$1,FALSE)</f>
        <v>106.645169810472</v>
      </c>
      <c r="Z22" s="52">
        <f>VLOOKUP($A22,'ADR Raw Data'!$B$6:$BE$43,'ADR Raw Data'!AI$1,FALSE)</f>
        <v>108.82611646862399</v>
      </c>
      <c r="AA22" s="52">
        <f>VLOOKUP($A22,'ADR Raw Data'!$B$6:$BE$43,'ADR Raw Data'!AJ$1,FALSE)</f>
        <v>110.984054133485</v>
      </c>
      <c r="AB22" s="52">
        <f>VLOOKUP($A22,'ADR Raw Data'!$B$6:$BE$43,'ADR Raw Data'!AK$1,FALSE)</f>
        <v>116.411629366889</v>
      </c>
      <c r="AC22" s="53">
        <f>VLOOKUP($A22,'ADR Raw Data'!$B$6:$BE$43,'ADR Raw Data'!AL$1,FALSE)</f>
        <v>110.959138710616</v>
      </c>
      <c r="AD22" s="52">
        <f>VLOOKUP($A22,'ADR Raw Data'!$B$6:$BE$43,'ADR Raw Data'!AN$1,FALSE)</f>
        <v>155.76767570885099</v>
      </c>
      <c r="AE22" s="52">
        <f>VLOOKUP($A22,'ADR Raw Data'!$B$6:$BE$43,'ADR Raw Data'!AO$1,FALSE)</f>
        <v>158.47020668996501</v>
      </c>
      <c r="AF22" s="53">
        <f>VLOOKUP($A22,'ADR Raw Data'!$B$6:$BE$43,'ADR Raw Data'!AP$1,FALSE)</f>
        <v>157.152815661635</v>
      </c>
      <c r="AG22" s="54">
        <f>VLOOKUP($A22,'ADR Raw Data'!$B$6:$BE$43,'ADR Raw Data'!AR$1,FALSE)</f>
        <v>126.85602916771001</v>
      </c>
      <c r="AH22" s="65"/>
      <c r="AI22" s="47">
        <f>VLOOKUP($A22,'ADR Raw Data'!$B$6:$BE$43,'ADR Raw Data'!AT$1,FALSE)</f>
        <v>2.20539681553407</v>
      </c>
      <c r="AJ22" s="48">
        <f>VLOOKUP($A22,'ADR Raw Data'!$B$6:$BE$43,'ADR Raw Data'!AU$1,FALSE)</f>
        <v>3.9351264745369399</v>
      </c>
      <c r="AK22" s="48">
        <f>VLOOKUP($A22,'ADR Raw Data'!$B$6:$BE$43,'ADR Raw Data'!AV$1,FALSE)</f>
        <v>5.3136109319892899</v>
      </c>
      <c r="AL22" s="48">
        <f>VLOOKUP($A22,'ADR Raw Data'!$B$6:$BE$43,'ADR Raw Data'!AW$1,FALSE)</f>
        <v>4.80030918706405</v>
      </c>
      <c r="AM22" s="48">
        <f>VLOOKUP($A22,'ADR Raw Data'!$B$6:$BE$43,'ADR Raw Data'!AX$1,FALSE)</f>
        <v>-0.564755412471727</v>
      </c>
      <c r="AN22" s="49">
        <f>VLOOKUP($A22,'ADR Raw Data'!$B$6:$BE$43,'ADR Raw Data'!AY$1,FALSE)</f>
        <v>2.9458547309893999</v>
      </c>
      <c r="AO22" s="48">
        <f>VLOOKUP($A22,'ADR Raw Data'!$B$6:$BE$43,'ADR Raw Data'!BA$1,FALSE)</f>
        <v>3.24011592274223</v>
      </c>
      <c r="AP22" s="48">
        <f>VLOOKUP($A22,'ADR Raw Data'!$B$6:$BE$43,'ADR Raw Data'!BB$1,FALSE)</f>
        <v>1.5308274839778699</v>
      </c>
      <c r="AQ22" s="49">
        <f>VLOOKUP($A22,'ADR Raw Data'!$B$6:$BE$43,'ADR Raw Data'!BC$1,FALSE)</f>
        <v>2.3379690353385199</v>
      </c>
      <c r="AR22" s="50">
        <f>VLOOKUP($A22,'ADR Raw Data'!$B$6:$BE$43,'ADR Raw Data'!BE$1,FALSE)</f>
        <v>2.4612148783190602</v>
      </c>
      <c r="AT22" s="51">
        <f>VLOOKUP($A22,'RevPAR Raw Data'!$B$6:$BE$43,'RevPAR Raw Data'!AG$1,FALSE)</f>
        <v>52.033541328170898</v>
      </c>
      <c r="AU22" s="52">
        <f>VLOOKUP($A22,'RevPAR Raw Data'!$B$6:$BE$43,'RevPAR Raw Data'!AH$1,FALSE)</f>
        <v>54.692808391237698</v>
      </c>
      <c r="AV22" s="52">
        <f>VLOOKUP($A22,'RevPAR Raw Data'!$B$6:$BE$43,'RevPAR Raw Data'!AI$1,FALSE)</f>
        <v>63.848283284551997</v>
      </c>
      <c r="AW22" s="52">
        <f>VLOOKUP($A22,'RevPAR Raw Data'!$B$6:$BE$43,'RevPAR Raw Data'!AJ$1,FALSE)</f>
        <v>67.448307425502904</v>
      </c>
      <c r="AX22" s="52">
        <f>VLOOKUP($A22,'RevPAR Raw Data'!$B$6:$BE$43,'RevPAR Raw Data'!AK$1,FALSE)</f>
        <v>71.477212613214704</v>
      </c>
      <c r="AY22" s="53">
        <f>VLOOKUP($A22,'RevPAR Raw Data'!$B$6:$BE$43,'RevPAR Raw Data'!AL$1,FALSE)</f>
        <v>61.900069957225902</v>
      </c>
      <c r="AZ22" s="52">
        <f>VLOOKUP($A22,'RevPAR Raw Data'!$B$6:$BE$43,'RevPAR Raw Data'!AN$1,FALSE)</f>
        <v>111.076683751036</v>
      </c>
      <c r="BA22" s="52">
        <f>VLOOKUP($A22,'RevPAR Raw Data'!$B$6:$BE$43,'RevPAR Raw Data'!AO$1,FALSE)</f>
        <v>118.815238643692</v>
      </c>
      <c r="BB22" s="53">
        <f>VLOOKUP($A22,'RevPAR Raw Data'!$B$6:$BE$43,'RevPAR Raw Data'!AP$1,FALSE)</f>
        <v>114.945961197364</v>
      </c>
      <c r="BC22" s="54">
        <f>VLOOKUP($A22,'RevPAR Raw Data'!$B$6:$BE$43,'RevPAR Raw Data'!AR$1,FALSE)</f>
        <v>77.061327392042799</v>
      </c>
      <c r="BE22" s="47">
        <f>VLOOKUP($A22,'RevPAR Raw Data'!$B$6:$BE$43,'RevPAR Raw Data'!AT$1,FALSE)</f>
        <v>1.37542919443627</v>
      </c>
      <c r="BF22" s="48">
        <f>VLOOKUP($A22,'RevPAR Raw Data'!$B$6:$BE$43,'RevPAR Raw Data'!AU$1,FALSE)</f>
        <v>4.9612767484290003</v>
      </c>
      <c r="BG22" s="48">
        <f>VLOOKUP($A22,'RevPAR Raw Data'!$B$6:$BE$43,'RevPAR Raw Data'!AV$1,FALSE)</f>
        <v>7.3516637488672201</v>
      </c>
      <c r="BH22" s="48">
        <f>VLOOKUP($A22,'RevPAR Raw Data'!$B$6:$BE$43,'RevPAR Raw Data'!AW$1,FALSE)</f>
        <v>5.2551918228258296</v>
      </c>
      <c r="BI22" s="48">
        <f>VLOOKUP($A22,'RevPAR Raw Data'!$B$6:$BE$43,'RevPAR Raw Data'!AX$1,FALSE)</f>
        <v>-3.2303205170772702</v>
      </c>
      <c r="BJ22" s="49">
        <f>VLOOKUP($A22,'RevPAR Raw Data'!$B$6:$BE$43,'RevPAR Raw Data'!AY$1,FALSE)</f>
        <v>2.8731195009896502</v>
      </c>
      <c r="BK22" s="48">
        <f>VLOOKUP($A22,'RevPAR Raw Data'!$B$6:$BE$43,'RevPAR Raw Data'!BA$1,FALSE)</f>
        <v>1.16374208526836</v>
      </c>
      <c r="BL22" s="48">
        <f>VLOOKUP($A22,'RevPAR Raw Data'!$B$6:$BE$43,'RevPAR Raw Data'!BB$1,FALSE)</f>
        <v>-1.83597246910822</v>
      </c>
      <c r="BM22" s="49">
        <f>VLOOKUP($A22,'RevPAR Raw Data'!$B$6:$BE$43,'RevPAR Raw Data'!BC$1,FALSE)</f>
        <v>-0.409137543833203</v>
      </c>
      <c r="BN22" s="50">
        <f>VLOOKUP($A22,'RevPAR Raw Data'!$B$6:$BE$43,'RevPAR Raw Data'!BE$1,FALSE)</f>
        <v>1.4537426501989701</v>
      </c>
    </row>
    <row r="23" spans="1:66" x14ac:dyDescent="0.45">
      <c r="A23" s="63" t="s">
        <v>70</v>
      </c>
      <c r="B23" s="47">
        <f>VLOOKUP($A23,'Occupancy Raw Data'!$B$8:$BE$45,'Occupancy Raw Data'!AG$3,FALSE)</f>
        <v>47.418725946931303</v>
      </c>
      <c r="C23" s="48">
        <f>VLOOKUP($A23,'Occupancy Raw Data'!$B$8:$BE$45,'Occupancy Raw Data'!AH$3,FALSE)</f>
        <v>50.469667814462198</v>
      </c>
      <c r="D23" s="48">
        <f>VLOOKUP($A23,'Occupancy Raw Data'!$B$8:$BE$45,'Occupancy Raw Data'!AI$3,FALSE)</f>
        <v>57.250101276078503</v>
      </c>
      <c r="E23" s="48">
        <f>VLOOKUP($A23,'Occupancy Raw Data'!$B$8:$BE$45,'Occupancy Raw Data'!AJ$3,FALSE)</f>
        <v>59.197133886975799</v>
      </c>
      <c r="F23" s="48">
        <f>VLOOKUP($A23,'Occupancy Raw Data'!$B$8:$BE$45,'Occupancy Raw Data'!AK$3,FALSE)</f>
        <v>59.569323475795002</v>
      </c>
      <c r="G23" s="49">
        <f>VLOOKUP($A23,'Occupancy Raw Data'!$B$8:$BE$45,'Occupancy Raw Data'!AL$3,FALSE)</f>
        <v>54.780990480048601</v>
      </c>
      <c r="H23" s="48">
        <f>VLOOKUP($A23,'Occupancy Raw Data'!$B$8:$BE$45,'Occupancy Raw Data'!AN$3,FALSE)</f>
        <v>68.517065019242395</v>
      </c>
      <c r="I23" s="48">
        <f>VLOOKUP($A23,'Occupancy Raw Data'!$B$8:$BE$45,'Occupancy Raw Data'!AO$3,FALSE)</f>
        <v>72.576969819728504</v>
      </c>
      <c r="J23" s="49">
        <f>VLOOKUP($A23,'Occupancy Raw Data'!$B$8:$BE$45,'Occupancy Raw Data'!AP$3,FALSE)</f>
        <v>70.547017419485499</v>
      </c>
      <c r="K23" s="50">
        <f>VLOOKUP($A23,'Occupancy Raw Data'!$B$8:$BE$45,'Occupancy Raw Data'!AR$3,FALSE)</f>
        <v>59.285569605601999</v>
      </c>
      <c r="M23" s="47">
        <f>VLOOKUP($A23,'Occupancy Raw Data'!$B$8:$BE$45,'Occupancy Raw Data'!AT$3,FALSE)</f>
        <v>-0.80908957199074305</v>
      </c>
      <c r="N23" s="48">
        <f>VLOOKUP($A23,'Occupancy Raw Data'!$B$8:$BE$45,'Occupancy Raw Data'!AU$3,FALSE)</f>
        <v>0.26020039525539101</v>
      </c>
      <c r="O23" s="48">
        <f>VLOOKUP($A23,'Occupancy Raw Data'!$B$8:$BE$45,'Occupancy Raw Data'!AV$3,FALSE)</f>
        <v>0.78503124089188603</v>
      </c>
      <c r="P23" s="48">
        <f>VLOOKUP($A23,'Occupancy Raw Data'!$B$8:$BE$45,'Occupancy Raw Data'!AW$3,FALSE)</f>
        <v>0.24158206091414</v>
      </c>
      <c r="Q23" s="48">
        <f>VLOOKUP($A23,'Occupancy Raw Data'!$B$8:$BE$45,'Occupancy Raw Data'!AX$3,FALSE)</f>
        <v>-2.5376586895190898</v>
      </c>
      <c r="R23" s="49">
        <f>VLOOKUP($A23,'Occupancy Raw Data'!$B$8:$BE$45,'Occupancy Raw Data'!AY$3,FALSE)</f>
        <v>-0.441258234484665</v>
      </c>
      <c r="S23" s="48">
        <f>VLOOKUP($A23,'Occupancy Raw Data'!$B$8:$BE$45,'Occupancy Raw Data'!BA$3,FALSE)</f>
        <v>-3.7864179135160798</v>
      </c>
      <c r="T23" s="48">
        <f>VLOOKUP($A23,'Occupancy Raw Data'!$B$8:$BE$45,'Occupancy Raw Data'!BB$3,FALSE)</f>
        <v>-4.3301371662168204</v>
      </c>
      <c r="U23" s="49">
        <f>VLOOKUP($A23,'Occupancy Raw Data'!$B$8:$BE$45,'Occupancy Raw Data'!BC$3,FALSE)</f>
        <v>-4.0668697925695296</v>
      </c>
      <c r="V23" s="50">
        <f>VLOOKUP($A23,'Occupancy Raw Data'!$B$8:$BE$45,'Occupancy Raw Data'!BE$3,FALSE)</f>
        <v>-1.7009145380076101</v>
      </c>
      <c r="X23" s="51">
        <f>VLOOKUP($A23,'ADR Raw Data'!$B$6:$BE$43,'ADR Raw Data'!AG$1,FALSE)</f>
        <v>117.308050564647</v>
      </c>
      <c r="Y23" s="52">
        <f>VLOOKUP($A23,'ADR Raw Data'!$B$6:$BE$43,'ADR Raw Data'!AH$1,FALSE)</f>
        <v>107.89606993252499</v>
      </c>
      <c r="Z23" s="52">
        <f>VLOOKUP($A23,'ADR Raw Data'!$B$6:$BE$43,'ADR Raw Data'!AI$1,FALSE)</f>
        <v>108.752273621829</v>
      </c>
      <c r="AA23" s="52">
        <f>VLOOKUP($A23,'ADR Raw Data'!$B$6:$BE$43,'ADR Raw Data'!AJ$1,FALSE)</f>
        <v>112.042893650691</v>
      </c>
      <c r="AB23" s="52">
        <f>VLOOKUP($A23,'ADR Raw Data'!$B$6:$BE$43,'ADR Raw Data'!AK$1,FALSE)</f>
        <v>117.027987673998</v>
      </c>
      <c r="AC23" s="53">
        <f>VLOOKUP($A23,'ADR Raw Data'!$B$6:$BE$43,'ADR Raw Data'!AL$1,FALSE)</f>
        <v>112.586690191945</v>
      </c>
      <c r="AD23" s="52">
        <f>VLOOKUP($A23,'ADR Raw Data'!$B$6:$BE$43,'ADR Raw Data'!AN$1,FALSE)</f>
        <v>144.630325924283</v>
      </c>
      <c r="AE23" s="52">
        <f>VLOOKUP($A23,'ADR Raw Data'!$B$6:$BE$43,'ADR Raw Data'!AO$1,FALSE)</f>
        <v>148.660354962497</v>
      </c>
      <c r="AF23" s="53">
        <f>VLOOKUP($A23,'ADR Raw Data'!$B$6:$BE$43,'ADR Raw Data'!AP$1,FALSE)</f>
        <v>146.703321400052</v>
      </c>
      <c r="AG23" s="54">
        <f>VLOOKUP($A23,'ADR Raw Data'!$B$6:$BE$43,'ADR Raw Data'!AR$1,FALSE)</f>
        <v>124.185882720794</v>
      </c>
      <c r="AH23" s="65"/>
      <c r="AI23" s="47">
        <f>VLOOKUP($A23,'ADR Raw Data'!$B$6:$BE$43,'ADR Raw Data'!AT$1,FALSE)</f>
        <v>3.7315785987974799</v>
      </c>
      <c r="AJ23" s="48">
        <f>VLOOKUP($A23,'ADR Raw Data'!$B$6:$BE$43,'ADR Raw Data'!AU$1,FALSE)</f>
        <v>3.56523382063618</v>
      </c>
      <c r="AK23" s="48">
        <f>VLOOKUP($A23,'ADR Raw Data'!$B$6:$BE$43,'ADR Raw Data'!AV$1,FALSE)</f>
        <v>4.79457805891641</v>
      </c>
      <c r="AL23" s="48">
        <f>VLOOKUP($A23,'ADR Raw Data'!$B$6:$BE$43,'ADR Raw Data'!AW$1,FALSE)</f>
        <v>7.06537283782703</v>
      </c>
      <c r="AM23" s="48">
        <f>VLOOKUP($A23,'ADR Raw Data'!$B$6:$BE$43,'ADR Raw Data'!AX$1,FALSE)</f>
        <v>2.9151744441535898</v>
      </c>
      <c r="AN23" s="49">
        <f>VLOOKUP($A23,'ADR Raw Data'!$B$6:$BE$43,'ADR Raw Data'!AY$1,FALSE)</f>
        <v>4.3798189044062399</v>
      </c>
      <c r="AO23" s="48">
        <f>VLOOKUP($A23,'ADR Raw Data'!$B$6:$BE$43,'ADR Raw Data'!BA$1,FALSE)</f>
        <v>3.5428341384528501</v>
      </c>
      <c r="AP23" s="48">
        <f>VLOOKUP($A23,'ADR Raw Data'!$B$6:$BE$43,'ADR Raw Data'!BB$1,FALSE)</f>
        <v>3.3162730696894802</v>
      </c>
      <c r="AQ23" s="49">
        <f>VLOOKUP($A23,'ADR Raw Data'!$B$6:$BE$43,'ADR Raw Data'!BC$1,FALSE)</f>
        <v>3.4202737018670599</v>
      </c>
      <c r="AR23" s="50">
        <f>VLOOKUP($A23,'ADR Raw Data'!$B$6:$BE$43,'ADR Raw Data'!BE$1,FALSE)</f>
        <v>3.74871131532083</v>
      </c>
      <c r="AT23" s="51">
        <f>VLOOKUP($A23,'RevPAR Raw Data'!$B$6:$BE$43,'RevPAR Raw Data'!AG$1,FALSE)</f>
        <v>55.625983010937802</v>
      </c>
      <c r="AU23" s="52">
        <f>VLOOKUP($A23,'RevPAR Raw Data'!$B$6:$BE$43,'RevPAR Raw Data'!AH$1,FALSE)</f>
        <v>54.454788079805503</v>
      </c>
      <c r="AV23" s="52">
        <f>VLOOKUP($A23,'RevPAR Raw Data'!$B$6:$BE$43,'RevPAR Raw Data'!AI$1,FALSE)</f>
        <v>62.260786788535498</v>
      </c>
      <c r="AW23" s="52">
        <f>VLOOKUP($A23,'RevPAR Raw Data'!$B$6:$BE$43,'RevPAR Raw Data'!AJ$1,FALSE)</f>
        <v>66.326181765241998</v>
      </c>
      <c r="AX23" s="52">
        <f>VLOOKUP($A23,'RevPAR Raw Data'!$B$6:$BE$43,'RevPAR Raw Data'!AK$1,FALSE)</f>
        <v>69.712780534737604</v>
      </c>
      <c r="AY23" s="53">
        <f>VLOOKUP($A23,'RevPAR Raw Data'!$B$6:$BE$43,'RevPAR Raw Data'!AL$1,FALSE)</f>
        <v>61.676104035851701</v>
      </c>
      <c r="AZ23" s="52">
        <f>VLOOKUP($A23,'RevPAR Raw Data'!$B$6:$BE$43,'RevPAR Raw Data'!AN$1,FALSE)</f>
        <v>99.096454451083602</v>
      </c>
      <c r="BA23" s="52">
        <f>VLOOKUP($A23,'RevPAR Raw Data'!$B$6:$BE$43,'RevPAR Raw Data'!AO$1,FALSE)</f>
        <v>107.893180955033</v>
      </c>
      <c r="BB23" s="53">
        <f>VLOOKUP($A23,'RevPAR Raw Data'!$B$6:$BE$43,'RevPAR Raw Data'!AP$1,FALSE)</f>
        <v>103.494817703058</v>
      </c>
      <c r="BC23" s="54">
        <f>VLOOKUP($A23,'RevPAR Raw Data'!$B$6:$BE$43,'RevPAR Raw Data'!AR$1,FALSE)</f>
        <v>73.624307940767906</v>
      </c>
      <c r="BE23" s="47">
        <f>VLOOKUP($A23,'RevPAR Raw Data'!$B$6:$BE$43,'RevPAR Raw Data'!AT$1,FALSE)</f>
        <v>2.8922972134932299</v>
      </c>
      <c r="BF23" s="48">
        <f>VLOOKUP($A23,'RevPAR Raw Data'!$B$6:$BE$43,'RevPAR Raw Data'!AU$1,FALSE)</f>
        <v>3.8347109683846399</v>
      </c>
      <c r="BG23" s="48">
        <f>VLOOKUP($A23,'RevPAR Raw Data'!$B$6:$BE$43,'RevPAR Raw Data'!AV$1,FALSE)</f>
        <v>5.6172482354397397</v>
      </c>
      <c r="BH23" s="48">
        <f>VLOOKUP($A23,'RevPAR Raw Data'!$B$6:$BE$43,'RevPAR Raw Data'!AW$1,FALSE)</f>
        <v>7.3240235720540596</v>
      </c>
      <c r="BI23" s="48">
        <f>VLOOKUP($A23,'RevPAR Raw Data'!$B$6:$BE$43,'RevPAR Raw Data'!AX$1,FALSE)</f>
        <v>0.30353857703779902</v>
      </c>
      <c r="BJ23" s="49">
        <f>VLOOKUP($A23,'RevPAR Raw Data'!$B$6:$BE$43,'RevPAR Raw Data'!AY$1,FALSE)</f>
        <v>3.9192343583503702</v>
      </c>
      <c r="BK23" s="48">
        <f>VLOOKUP($A23,'RevPAR Raw Data'!$B$6:$BE$43,'RevPAR Raw Data'!BA$1,FALSE)</f>
        <v>-0.37773028152777599</v>
      </c>
      <c r="BL23" s="48">
        <f>VLOOKUP($A23,'RevPAR Raw Data'!$B$6:$BE$43,'RevPAR Raw Data'!BB$1,FALSE)</f>
        <v>-1.1574632692511999</v>
      </c>
      <c r="BM23" s="49">
        <f>VLOOKUP($A23,'RevPAR Raw Data'!$B$6:$BE$43,'RevPAR Raw Data'!BC$1,FALSE)</f>
        <v>-0.78569416870690201</v>
      </c>
      <c r="BN23" s="50">
        <f>VLOOKUP($A23,'RevPAR Raw Data'!$B$6:$BE$43,'RevPAR Raw Data'!BE$1,FALSE)</f>
        <v>1.9840344015629801</v>
      </c>
    </row>
    <row r="24" spans="1:66" x14ac:dyDescent="0.45">
      <c r="A24" s="63" t="s">
        <v>52</v>
      </c>
      <c r="B24" s="47">
        <f>VLOOKUP($A24,'Occupancy Raw Data'!$B$8:$BE$45,'Occupancy Raw Data'!AG$3,FALSE)</f>
        <v>41.584731058415201</v>
      </c>
      <c r="C24" s="48">
        <f>VLOOKUP($A24,'Occupancy Raw Data'!$B$8:$BE$45,'Occupancy Raw Data'!AH$3,FALSE)</f>
        <v>49.434024621994503</v>
      </c>
      <c r="D24" s="48">
        <f>VLOOKUP($A24,'Occupancy Raw Data'!$B$8:$BE$45,'Occupancy Raw Data'!AI$3,FALSE)</f>
        <v>58.944063455341599</v>
      </c>
      <c r="E24" s="48">
        <f>VLOOKUP($A24,'Occupancy Raw Data'!$B$8:$BE$45,'Occupancy Raw Data'!AJ$3,FALSE)</f>
        <v>61.381475667189903</v>
      </c>
      <c r="F24" s="48">
        <f>VLOOKUP($A24,'Occupancy Raw Data'!$B$8:$BE$45,'Occupancy Raw Data'!AK$3,FALSE)</f>
        <v>61.728497066842898</v>
      </c>
      <c r="G24" s="49">
        <f>VLOOKUP($A24,'Occupancy Raw Data'!$B$8:$BE$45,'Occupancy Raw Data'!AL$3,FALSE)</f>
        <v>54.614558373956797</v>
      </c>
      <c r="H24" s="48">
        <f>VLOOKUP($A24,'Occupancy Raw Data'!$B$8:$BE$45,'Occupancy Raw Data'!AN$3,FALSE)</f>
        <v>69.953673064195797</v>
      </c>
      <c r="I24" s="48">
        <f>VLOOKUP($A24,'Occupancy Raw Data'!$B$8:$BE$45,'Occupancy Raw Data'!AO$3,FALSE)</f>
        <v>73.701191264063496</v>
      </c>
      <c r="J24" s="49">
        <f>VLOOKUP($A24,'Occupancy Raw Data'!$B$8:$BE$45,'Occupancy Raw Data'!AP$3,FALSE)</f>
        <v>71.827432164129704</v>
      </c>
      <c r="K24" s="50">
        <f>VLOOKUP($A24,'Occupancy Raw Data'!$B$8:$BE$45,'Occupancy Raw Data'!AR$3,FALSE)</f>
        <v>59.528167101580998</v>
      </c>
      <c r="M24" s="47">
        <f>VLOOKUP($A24,'Occupancy Raw Data'!$B$8:$BE$45,'Occupancy Raw Data'!AT$3,FALSE)</f>
        <v>-4.45616557569336</v>
      </c>
      <c r="N24" s="48">
        <f>VLOOKUP($A24,'Occupancy Raw Data'!$B$8:$BE$45,'Occupancy Raw Data'!AU$3,FALSE)</f>
        <v>-3.6404962490394901</v>
      </c>
      <c r="O24" s="48">
        <f>VLOOKUP($A24,'Occupancy Raw Data'!$B$8:$BE$45,'Occupancy Raw Data'!AV$3,FALSE)</f>
        <v>0.22692322493561601</v>
      </c>
      <c r="P24" s="48">
        <f>VLOOKUP($A24,'Occupancy Raw Data'!$B$8:$BE$45,'Occupancy Raw Data'!AW$3,FALSE)</f>
        <v>-1.4754375945287399</v>
      </c>
      <c r="Q24" s="48">
        <f>VLOOKUP($A24,'Occupancy Raw Data'!$B$8:$BE$45,'Occupancy Raw Data'!AX$3,FALSE)</f>
        <v>-7.4223174785708403</v>
      </c>
      <c r="R24" s="49">
        <f>VLOOKUP($A24,'Occupancy Raw Data'!$B$8:$BE$45,'Occupancy Raw Data'!AY$3,FALSE)</f>
        <v>-3.3762987517375498</v>
      </c>
      <c r="S24" s="48">
        <f>VLOOKUP($A24,'Occupancy Raw Data'!$B$8:$BE$45,'Occupancy Raw Data'!BA$3,FALSE)</f>
        <v>-9.1718021226263904</v>
      </c>
      <c r="T24" s="48">
        <f>VLOOKUP($A24,'Occupancy Raw Data'!$B$8:$BE$45,'Occupancy Raw Data'!BB$3,FALSE)</f>
        <v>-8.1015375311555093</v>
      </c>
      <c r="U24" s="49">
        <f>VLOOKUP($A24,'Occupancy Raw Data'!$B$8:$BE$45,'Occupancy Raw Data'!BC$3,FALSE)</f>
        <v>-8.6258425706098301</v>
      </c>
      <c r="V24" s="50">
        <f>VLOOKUP($A24,'Occupancy Raw Data'!$B$8:$BE$45,'Occupancy Raw Data'!BE$3,FALSE)</f>
        <v>-5.2596624354757404</v>
      </c>
      <c r="X24" s="51">
        <f>VLOOKUP($A24,'ADR Raw Data'!$B$6:$BE$43,'ADR Raw Data'!AG$1,FALSE)</f>
        <v>104.977383270415</v>
      </c>
      <c r="Y24" s="52">
        <f>VLOOKUP($A24,'ADR Raw Data'!$B$6:$BE$43,'ADR Raw Data'!AH$1,FALSE)</f>
        <v>105.893916095604</v>
      </c>
      <c r="Z24" s="52">
        <f>VLOOKUP($A24,'ADR Raw Data'!$B$6:$BE$43,'ADR Raw Data'!AI$1,FALSE)</f>
        <v>110.876997476871</v>
      </c>
      <c r="AA24" s="52">
        <f>VLOOKUP($A24,'ADR Raw Data'!$B$6:$BE$43,'ADR Raw Data'!AJ$1,FALSE)</f>
        <v>111.260195181047</v>
      </c>
      <c r="AB24" s="52">
        <f>VLOOKUP($A24,'ADR Raw Data'!$B$6:$BE$43,'ADR Raw Data'!AK$1,FALSE)</f>
        <v>119.501256859858</v>
      </c>
      <c r="AC24" s="53">
        <f>VLOOKUP($A24,'ADR Raw Data'!$B$6:$BE$43,'ADR Raw Data'!AL$1,FALSE)</f>
        <v>111.112158850226</v>
      </c>
      <c r="AD24" s="52">
        <f>VLOOKUP($A24,'ADR Raw Data'!$B$6:$BE$43,'ADR Raw Data'!AN$1,FALSE)</f>
        <v>149.53025898770099</v>
      </c>
      <c r="AE24" s="52">
        <f>VLOOKUP($A24,'ADR Raw Data'!$B$6:$BE$43,'ADR Raw Data'!AO$1,FALSE)</f>
        <v>150.90722864519</v>
      </c>
      <c r="AF24" s="53">
        <f>VLOOKUP($A24,'ADR Raw Data'!$B$6:$BE$43,'ADR Raw Data'!AP$1,FALSE)</f>
        <v>150.23670429023801</v>
      </c>
      <c r="AG24" s="54">
        <f>VLOOKUP($A24,'ADR Raw Data'!$B$6:$BE$43,'ADR Raw Data'!AR$1,FALSE)</f>
        <v>124.588261826837</v>
      </c>
      <c r="AH24" s="65"/>
      <c r="AI24" s="47">
        <f>VLOOKUP($A24,'ADR Raw Data'!$B$6:$BE$43,'ADR Raw Data'!AT$1,FALSE)</f>
        <v>3.0097204712043499</v>
      </c>
      <c r="AJ24" s="48">
        <f>VLOOKUP($A24,'ADR Raw Data'!$B$6:$BE$43,'ADR Raw Data'!AU$1,FALSE)</f>
        <v>2.2528848013061</v>
      </c>
      <c r="AK24" s="48">
        <f>VLOOKUP($A24,'ADR Raw Data'!$B$6:$BE$43,'ADR Raw Data'!AV$1,FALSE)</f>
        <v>4.6004100105645396</v>
      </c>
      <c r="AL24" s="48">
        <f>VLOOKUP($A24,'ADR Raw Data'!$B$6:$BE$43,'ADR Raw Data'!AW$1,FALSE)</f>
        <v>4.3394499360925201</v>
      </c>
      <c r="AM24" s="48">
        <f>VLOOKUP($A24,'ADR Raw Data'!$B$6:$BE$43,'ADR Raw Data'!AX$1,FALSE)</f>
        <v>5.2623429297917097</v>
      </c>
      <c r="AN24" s="49">
        <f>VLOOKUP($A24,'ADR Raw Data'!$B$6:$BE$43,'ADR Raw Data'!AY$1,FALSE)</f>
        <v>3.9958558600000602</v>
      </c>
      <c r="AO24" s="48">
        <f>VLOOKUP($A24,'ADR Raw Data'!$B$6:$BE$43,'ADR Raw Data'!BA$1,FALSE)</f>
        <v>5.6309129485920897</v>
      </c>
      <c r="AP24" s="48">
        <f>VLOOKUP($A24,'ADR Raw Data'!$B$6:$BE$43,'ADR Raw Data'!BB$1,FALSE)</f>
        <v>2.9301929285055501</v>
      </c>
      <c r="AQ24" s="49">
        <f>VLOOKUP($A24,'ADR Raw Data'!$B$6:$BE$43,'ADR Raw Data'!BC$1,FALSE)</f>
        <v>4.2323718583564496</v>
      </c>
      <c r="AR24" s="50">
        <f>VLOOKUP($A24,'ADR Raw Data'!$B$6:$BE$43,'ADR Raw Data'!BE$1,FALSE)</f>
        <v>3.67383563595331</v>
      </c>
      <c r="AT24" s="51">
        <f>VLOOKUP($A24,'RevPAR Raw Data'!$B$6:$BE$43,'RevPAR Raw Data'!AG$1,FALSE)</f>
        <v>43.654562505164002</v>
      </c>
      <c r="AU24" s="52">
        <f>VLOOKUP($A24,'RevPAR Raw Data'!$B$6:$BE$43,'RevPAR Raw Data'!AH$1,FALSE)</f>
        <v>52.347624555895202</v>
      </c>
      <c r="AV24" s="52">
        <f>VLOOKUP($A24,'RevPAR Raw Data'!$B$6:$BE$43,'RevPAR Raw Data'!AI$1,FALSE)</f>
        <v>65.355407750144494</v>
      </c>
      <c r="AW24" s="52">
        <f>VLOOKUP($A24,'RevPAR Raw Data'!$B$6:$BE$43,'RevPAR Raw Data'!AJ$1,FALSE)</f>
        <v>68.293149632322496</v>
      </c>
      <c r="AX24" s="52">
        <f>VLOOKUP($A24,'RevPAR Raw Data'!$B$6:$BE$43,'RevPAR Raw Data'!AK$1,FALSE)</f>
        <v>73.766329835577906</v>
      </c>
      <c r="AY24" s="53">
        <f>VLOOKUP($A24,'RevPAR Raw Data'!$B$6:$BE$43,'RevPAR Raw Data'!AL$1,FALSE)</f>
        <v>60.6834148558208</v>
      </c>
      <c r="AZ24" s="52">
        <f>VLOOKUP($A24,'RevPAR Raw Data'!$B$6:$BE$43,'RevPAR Raw Data'!AN$1,FALSE)</f>
        <v>104.60190850430099</v>
      </c>
      <c r="BA24" s="52">
        <f>VLOOKUP($A24,'RevPAR Raw Data'!$B$6:$BE$43,'RevPAR Raw Data'!AO$1,FALSE)</f>
        <v>111.22042521508899</v>
      </c>
      <c r="BB24" s="53">
        <f>VLOOKUP($A24,'RevPAR Raw Data'!$B$6:$BE$43,'RevPAR Raw Data'!AP$1,FALSE)</f>
        <v>107.911166859695</v>
      </c>
      <c r="BC24" s="54">
        <f>VLOOKUP($A24,'RevPAR Raw Data'!$B$6:$BE$43,'RevPAR Raw Data'!AR$1,FALSE)</f>
        <v>74.165108689234899</v>
      </c>
      <c r="BE24" s="47">
        <f>VLOOKUP($A24,'RevPAR Raw Data'!$B$6:$BE$43,'RevPAR Raw Data'!AT$1,FALSE)</f>
        <v>-1.58056323205141</v>
      </c>
      <c r="BF24" s="48">
        <f>VLOOKUP($A24,'RevPAR Raw Data'!$B$6:$BE$43,'RevPAR Raw Data'!AU$1,FALSE)</f>
        <v>-1.46962763442011</v>
      </c>
      <c r="BG24" s="48">
        <f>VLOOKUP($A24,'RevPAR Raw Data'!$B$6:$BE$43,'RevPAR Raw Data'!AV$1,FALSE)</f>
        <v>4.8377726342563898</v>
      </c>
      <c r="BH24" s="48">
        <f>VLOOKUP($A24,'RevPAR Raw Data'!$B$6:$BE$43,'RevPAR Raw Data'!AW$1,FALSE)</f>
        <v>2.7999864658109099</v>
      </c>
      <c r="BI24" s="48">
        <f>VLOOKUP($A24,'RevPAR Raw Data'!$B$6:$BE$43,'RevPAR Raw Data'!AX$1,FALSE)</f>
        <v>-2.5505623478394002</v>
      </c>
      <c r="BJ24" s="49">
        <f>VLOOKUP($A24,'RevPAR Raw Data'!$B$6:$BE$43,'RevPAR Raw Data'!AY$1,FALSE)</f>
        <v>0.48464507674009999</v>
      </c>
      <c r="BK24" s="48">
        <f>VLOOKUP($A24,'RevPAR Raw Data'!$B$6:$BE$43,'RevPAR Raw Data'!BA$1,FALSE)</f>
        <v>-4.0573453673764996</v>
      </c>
      <c r="BL24" s="48">
        <f>VLOOKUP($A24,'RevPAR Raw Data'!$B$6:$BE$43,'RevPAR Raw Data'!BB$1,FALSE)</f>
        <v>-5.4087352824880899</v>
      </c>
      <c r="BM24" s="49">
        <f>VLOOKUP($A24,'RevPAR Raw Data'!$B$6:$BE$43,'RevPAR Raw Data'!BC$1,FALSE)</f>
        <v>-4.7585484457579996</v>
      </c>
      <c r="BN24" s="50">
        <f>VLOOKUP($A24,'RevPAR Raw Data'!$B$6:$BE$43,'RevPAR Raw Data'!BE$1,FALSE)</f>
        <v>-1.77905815240779</v>
      </c>
    </row>
    <row r="25" spans="1:66" x14ac:dyDescent="0.45">
      <c r="A25" s="63" t="s">
        <v>51</v>
      </c>
      <c r="B25" s="47">
        <f>VLOOKUP($A25,'Occupancy Raw Data'!$B$8:$BE$45,'Occupancy Raw Data'!AG$3,FALSE)</f>
        <v>41.968217499521302</v>
      </c>
      <c r="C25" s="48">
        <f>VLOOKUP($A25,'Occupancy Raw Data'!$B$8:$BE$45,'Occupancy Raw Data'!AH$3,FALSE)</f>
        <v>49.5022017997319</v>
      </c>
      <c r="D25" s="48">
        <f>VLOOKUP($A25,'Occupancy Raw Data'!$B$8:$BE$45,'Occupancy Raw Data'!AI$3,FALSE)</f>
        <v>56.031016657093602</v>
      </c>
      <c r="E25" s="48">
        <f>VLOOKUP($A25,'Occupancy Raw Data'!$B$8:$BE$45,'Occupancy Raw Data'!AJ$3,FALSE)</f>
        <v>58.926861956729802</v>
      </c>
      <c r="F25" s="48">
        <f>VLOOKUP($A25,'Occupancy Raw Data'!$B$8:$BE$45,'Occupancy Raw Data'!AK$3,FALSE)</f>
        <v>57.6392877656519</v>
      </c>
      <c r="G25" s="49">
        <f>VLOOKUP($A25,'Occupancy Raw Data'!$B$8:$BE$45,'Occupancy Raw Data'!AL$3,FALSE)</f>
        <v>52.813517135745698</v>
      </c>
      <c r="H25" s="48">
        <f>VLOOKUP($A25,'Occupancy Raw Data'!$B$8:$BE$45,'Occupancy Raw Data'!AN$3,FALSE)</f>
        <v>71.960559065671006</v>
      </c>
      <c r="I25" s="48">
        <f>VLOOKUP($A25,'Occupancy Raw Data'!$B$8:$BE$45,'Occupancy Raw Data'!AO$3,FALSE)</f>
        <v>76.210989852575096</v>
      </c>
      <c r="J25" s="49">
        <f>VLOOKUP($A25,'Occupancy Raw Data'!$B$8:$BE$45,'Occupancy Raw Data'!AP$3,FALSE)</f>
        <v>74.085774459123101</v>
      </c>
      <c r="K25" s="50">
        <f>VLOOKUP($A25,'Occupancy Raw Data'!$B$8:$BE$45,'Occupancy Raw Data'!AR$3,FALSE)</f>
        <v>58.891304942424902</v>
      </c>
      <c r="M25" s="47">
        <f>VLOOKUP($A25,'Occupancy Raw Data'!$B$8:$BE$45,'Occupancy Raw Data'!AT$3,FALSE)</f>
        <v>-1.16584000228048</v>
      </c>
      <c r="N25" s="48">
        <f>VLOOKUP($A25,'Occupancy Raw Data'!$B$8:$BE$45,'Occupancy Raw Data'!AU$3,FALSE)</f>
        <v>0.81130555006746896</v>
      </c>
      <c r="O25" s="48">
        <f>VLOOKUP($A25,'Occupancy Raw Data'!$B$8:$BE$45,'Occupancy Raw Data'!AV$3,FALSE)</f>
        <v>-2.5090865594877401</v>
      </c>
      <c r="P25" s="48">
        <f>VLOOKUP($A25,'Occupancy Raw Data'!$B$8:$BE$45,'Occupancy Raw Data'!AW$3,FALSE)</f>
        <v>-5.3648036841192601</v>
      </c>
      <c r="Q25" s="48">
        <f>VLOOKUP($A25,'Occupancy Raw Data'!$B$8:$BE$45,'Occupancy Raw Data'!AX$3,FALSE)</f>
        <v>-13.488110534758301</v>
      </c>
      <c r="R25" s="49">
        <f>VLOOKUP($A25,'Occupancy Raw Data'!$B$8:$BE$45,'Occupancy Raw Data'!AY$3,FALSE)</f>
        <v>-4.98889770659971</v>
      </c>
      <c r="S25" s="48">
        <f>VLOOKUP($A25,'Occupancy Raw Data'!$B$8:$BE$45,'Occupancy Raw Data'!BA$3,FALSE)</f>
        <v>-2.7251015410430699</v>
      </c>
      <c r="T25" s="48">
        <f>VLOOKUP($A25,'Occupancy Raw Data'!$B$8:$BE$45,'Occupancy Raw Data'!BB$3,FALSE)</f>
        <v>-1.6974030200502399</v>
      </c>
      <c r="U25" s="49">
        <f>VLOOKUP($A25,'Occupancy Raw Data'!$B$8:$BE$45,'Occupancy Raw Data'!BC$3,FALSE)</f>
        <v>-2.1992103658859001</v>
      </c>
      <c r="V25" s="50">
        <f>VLOOKUP($A25,'Occupancy Raw Data'!$B$8:$BE$45,'Occupancy Raw Data'!BE$3,FALSE)</f>
        <v>-4.0047082543222396</v>
      </c>
      <c r="X25" s="51">
        <f>VLOOKUP($A25,'ADR Raw Data'!$B$6:$BE$43,'ADR Raw Data'!AG$1,FALSE)</f>
        <v>94.209111541970799</v>
      </c>
      <c r="Y25" s="52">
        <f>VLOOKUP($A25,'ADR Raw Data'!$B$6:$BE$43,'ADR Raw Data'!AH$1,FALSE)</f>
        <v>97.540984335718406</v>
      </c>
      <c r="Z25" s="52">
        <f>VLOOKUP($A25,'ADR Raw Data'!$B$6:$BE$43,'ADR Raw Data'!AI$1,FALSE)</f>
        <v>99.723493080471499</v>
      </c>
      <c r="AA25" s="52">
        <f>VLOOKUP($A25,'ADR Raw Data'!$B$6:$BE$43,'ADR Raw Data'!AJ$1,FALSE)</f>
        <v>100.819552432783</v>
      </c>
      <c r="AB25" s="52">
        <f>VLOOKUP($A25,'ADR Raw Data'!$B$6:$BE$43,'ADR Raw Data'!AK$1,FALSE)</f>
        <v>101.18503903006101</v>
      </c>
      <c r="AC25" s="53">
        <f>VLOOKUP($A25,'ADR Raw Data'!$B$6:$BE$43,'ADR Raw Data'!AL$1,FALSE)</f>
        <v>99.001564465551297</v>
      </c>
      <c r="AD25" s="52">
        <f>VLOOKUP($A25,'ADR Raw Data'!$B$6:$BE$43,'ADR Raw Data'!AN$1,FALSE)</f>
        <v>172.182954636158</v>
      </c>
      <c r="AE25" s="52">
        <f>VLOOKUP($A25,'ADR Raw Data'!$B$6:$BE$43,'ADR Raw Data'!AO$1,FALSE)</f>
        <v>177.821381107901</v>
      </c>
      <c r="AF25" s="53">
        <f>VLOOKUP($A25,'ADR Raw Data'!$B$6:$BE$43,'ADR Raw Data'!AP$1,FALSE)</f>
        <v>175.083039475384</v>
      </c>
      <c r="AG25" s="54">
        <f>VLOOKUP($A25,'ADR Raw Data'!$B$6:$BE$43,'ADR Raw Data'!AR$1,FALSE)</f>
        <v>126.347609637155</v>
      </c>
      <c r="AI25" s="47">
        <f>VLOOKUP($A25,'ADR Raw Data'!$B$6:$BE$43,'ADR Raw Data'!AT$1,FALSE)</f>
        <v>-0.78205031602986796</v>
      </c>
      <c r="AJ25" s="48">
        <f>VLOOKUP($A25,'ADR Raw Data'!$B$6:$BE$43,'ADR Raw Data'!AU$1,FALSE)</f>
        <v>2.3227476749913398</v>
      </c>
      <c r="AK25" s="48">
        <f>VLOOKUP($A25,'ADR Raw Data'!$B$6:$BE$43,'ADR Raw Data'!AV$1,FALSE)</f>
        <v>1.2762655122932001</v>
      </c>
      <c r="AL25" s="48">
        <f>VLOOKUP($A25,'ADR Raw Data'!$B$6:$BE$43,'ADR Raw Data'!AW$1,FALSE)</f>
        <v>-7.3723816800846</v>
      </c>
      <c r="AM25" s="48">
        <f>VLOOKUP($A25,'ADR Raw Data'!$B$6:$BE$43,'ADR Raw Data'!AX$1,FALSE)</f>
        <v>-25.196875503701801</v>
      </c>
      <c r="AN25" s="49">
        <f>VLOOKUP($A25,'ADR Raw Data'!$B$6:$BE$43,'ADR Raw Data'!AY$1,FALSE)</f>
        <v>-8.7727366325544995</v>
      </c>
      <c r="AO25" s="48">
        <f>VLOOKUP($A25,'ADR Raw Data'!$B$6:$BE$43,'ADR Raw Data'!BA$1,FALSE)</f>
        <v>-5.4141353547917399</v>
      </c>
      <c r="AP25" s="48">
        <f>VLOOKUP($A25,'ADR Raw Data'!$B$6:$BE$43,'ADR Raw Data'!BB$1,FALSE)</f>
        <v>0.151027328356517</v>
      </c>
      <c r="AQ25" s="49">
        <f>VLOOKUP($A25,'ADR Raw Data'!$B$6:$BE$43,'ADR Raw Data'!BC$1,FALSE)</f>
        <v>-2.5928097620966901</v>
      </c>
      <c r="AR25" s="50">
        <f>VLOOKUP($A25,'ADR Raw Data'!$B$6:$BE$43,'ADR Raw Data'!BE$1,FALSE)</f>
        <v>-5.4627920201129196</v>
      </c>
      <c r="AT25" s="51">
        <f>VLOOKUP($A25,'RevPAR Raw Data'!$B$6:$BE$43,'RevPAR Raw Data'!AG$1,FALSE)</f>
        <v>39.537884836300897</v>
      </c>
      <c r="AU25" s="52">
        <f>VLOOKUP($A25,'RevPAR Raw Data'!$B$6:$BE$43,'RevPAR Raw Data'!AH$1,FALSE)</f>
        <v>48.284934903312198</v>
      </c>
      <c r="AV25" s="52">
        <f>VLOOKUP($A25,'RevPAR Raw Data'!$B$6:$BE$43,'RevPAR Raw Data'!AI$1,FALSE)</f>
        <v>55.8760870189546</v>
      </c>
      <c r="AW25" s="52">
        <f>VLOOKUP($A25,'RevPAR Raw Data'!$B$6:$BE$43,'RevPAR Raw Data'!AJ$1,FALSE)</f>
        <v>59.409798487459298</v>
      </c>
      <c r="AX25" s="52">
        <f>VLOOKUP($A25,'RevPAR Raw Data'!$B$6:$BE$43,'RevPAR Raw Data'!AK$1,FALSE)</f>
        <v>58.322335822324298</v>
      </c>
      <c r="AY25" s="53">
        <f>VLOOKUP($A25,'RevPAR Raw Data'!$B$6:$BE$43,'RevPAR Raw Data'!AL$1,FALSE)</f>
        <v>52.286208213670299</v>
      </c>
      <c r="AZ25" s="52">
        <f>VLOOKUP($A25,'RevPAR Raw Data'!$B$6:$BE$43,'RevPAR Raw Data'!AN$1,FALSE)</f>
        <v>123.90381677197</v>
      </c>
      <c r="BA25" s="52">
        <f>VLOOKUP($A25,'RevPAR Raw Data'!$B$6:$BE$43,'RevPAR Raw Data'!AO$1,FALSE)</f>
        <v>135.51943471185101</v>
      </c>
      <c r="BB25" s="53">
        <f>VLOOKUP($A25,'RevPAR Raw Data'!$B$6:$BE$43,'RevPAR Raw Data'!AP$1,FALSE)</f>
        <v>129.71162574191001</v>
      </c>
      <c r="BC25" s="54">
        <f>VLOOKUP($A25,'RevPAR Raw Data'!$B$6:$BE$43,'RevPAR Raw Data'!AR$1,FALSE)</f>
        <v>74.407756078881803</v>
      </c>
      <c r="BE25" s="47">
        <f>VLOOKUP($A25,'RevPAR Raw Data'!$B$6:$BE$43,'RevPAR Raw Data'!AT$1,FALSE)</f>
        <v>-1.93877286288811</v>
      </c>
      <c r="BF25" s="48">
        <f>VLOOKUP($A25,'RevPAR Raw Data'!$B$6:$BE$43,'RevPAR Raw Data'!AU$1,FALSE)</f>
        <v>3.1528978058600798</v>
      </c>
      <c r="BG25" s="48">
        <f>VLOOKUP($A25,'RevPAR Raw Data'!$B$6:$BE$43,'RevPAR Raw Data'!AV$1,FALSE)</f>
        <v>-1.2648436536268599</v>
      </c>
      <c r="BH25" s="48">
        <f>VLOOKUP($A25,'RevPAR Raw Data'!$B$6:$BE$43,'RevPAR Raw Data'!AW$1,FALSE)</f>
        <v>-12.3416715602233</v>
      </c>
      <c r="BI25" s="48">
        <f>VLOOKUP($A25,'RevPAR Raw Data'!$B$6:$BE$43,'RevPAR Raw Data'!AX$1,FALSE)</f>
        <v>-35.286403619215399</v>
      </c>
      <c r="BJ25" s="49">
        <f>VLOOKUP($A25,'RevPAR Raw Data'!$B$6:$BE$43,'RevPAR Raw Data'!AY$1,FALSE)</f>
        <v>-13.3239714824866</v>
      </c>
      <c r="BK25" s="48">
        <f>VLOOKUP($A25,'RevPAR Raw Data'!$B$6:$BE$43,'RevPAR Raw Data'!BA$1,FALSE)</f>
        <v>-7.9916962098472304</v>
      </c>
      <c r="BL25" s="48">
        <f>VLOOKUP($A25,'RevPAR Raw Data'!$B$6:$BE$43,'RevPAR Raw Data'!BB$1,FALSE)</f>
        <v>-1.5489392341263499</v>
      </c>
      <c r="BM25" s="49">
        <f>VLOOKUP($A25,'RevPAR Raw Data'!$B$6:$BE$43,'RevPAR Raw Data'!BC$1,FALSE)</f>
        <v>-4.7349987869268597</v>
      </c>
      <c r="BN25" s="50">
        <f>VLOOKUP($A25,'RevPAR Raw Data'!$B$6:$BE$43,'RevPAR Raw Data'!BE$1,FALSE)</f>
        <v>-9.2487313914892404</v>
      </c>
    </row>
    <row r="26" spans="1:66" x14ac:dyDescent="0.45">
      <c r="A26" s="63" t="s">
        <v>50</v>
      </c>
      <c r="B26" s="47">
        <f>VLOOKUP($A26,'Occupancy Raw Data'!$B$8:$BE$45,'Occupancy Raw Data'!AG$3,FALSE)</f>
        <v>43.703637099312097</v>
      </c>
      <c r="C26" s="48">
        <f>VLOOKUP($A26,'Occupancy Raw Data'!$B$8:$BE$45,'Occupancy Raw Data'!AH$3,FALSE)</f>
        <v>47.471114507934999</v>
      </c>
      <c r="D26" s="48">
        <f>VLOOKUP($A26,'Occupancy Raw Data'!$B$8:$BE$45,'Occupancy Raw Data'!AI$3,FALSE)</f>
        <v>52.883794111036103</v>
      </c>
      <c r="E26" s="48">
        <f>VLOOKUP($A26,'Occupancy Raw Data'!$B$8:$BE$45,'Occupancy Raw Data'!AJ$3,FALSE)</f>
        <v>54.115531580130302</v>
      </c>
      <c r="F26" s="48">
        <f>VLOOKUP($A26,'Occupancy Raw Data'!$B$8:$BE$45,'Occupancy Raw Data'!AK$3,FALSE)</f>
        <v>57.514048100696698</v>
      </c>
      <c r="G26" s="49">
        <f>VLOOKUP($A26,'Occupancy Raw Data'!$B$8:$BE$45,'Occupancy Raw Data'!AL$3,FALSE)</f>
        <v>51.137824691380203</v>
      </c>
      <c r="H26" s="48">
        <f>VLOOKUP($A26,'Occupancy Raw Data'!$B$8:$BE$45,'Occupancy Raw Data'!AN$3,FALSE)</f>
        <v>68.765664160401002</v>
      </c>
      <c r="I26" s="48">
        <f>VLOOKUP($A26,'Occupancy Raw Data'!$B$8:$BE$45,'Occupancy Raw Data'!AO$3,FALSE)</f>
        <v>73.106874328678799</v>
      </c>
      <c r="J26" s="49">
        <f>VLOOKUP($A26,'Occupancy Raw Data'!$B$8:$BE$45,'Occupancy Raw Data'!AP$3,FALSE)</f>
        <v>70.936269244539901</v>
      </c>
      <c r="K26" s="50">
        <f>VLOOKUP($A26,'Occupancy Raw Data'!$B$8:$BE$45,'Occupancy Raw Data'!AR$3,FALSE)</f>
        <v>56.812627879083301</v>
      </c>
      <c r="M26" s="47">
        <f>VLOOKUP($A26,'Occupancy Raw Data'!$B$8:$BE$45,'Occupancy Raw Data'!AT$3,FALSE)</f>
        <v>-8.3269001122838997</v>
      </c>
      <c r="N26" s="48">
        <f>VLOOKUP($A26,'Occupancy Raw Data'!$B$8:$BE$45,'Occupancy Raw Data'!AU$3,FALSE)</f>
        <v>-5.9743353079624599</v>
      </c>
      <c r="O26" s="48">
        <f>VLOOKUP($A26,'Occupancy Raw Data'!$B$8:$BE$45,'Occupancy Raw Data'!AV$3,FALSE)</f>
        <v>-5.5345581661753496</v>
      </c>
      <c r="P26" s="48">
        <f>VLOOKUP($A26,'Occupancy Raw Data'!$B$8:$BE$45,'Occupancy Raw Data'!AW$3,FALSE)</f>
        <v>-9.73273655432771</v>
      </c>
      <c r="Q26" s="48">
        <f>VLOOKUP($A26,'Occupancy Raw Data'!$B$8:$BE$45,'Occupancy Raw Data'!AX$3,FALSE)</f>
        <v>-6.1019804748927404</v>
      </c>
      <c r="R26" s="49">
        <f>VLOOKUP($A26,'Occupancy Raw Data'!$B$8:$BE$45,'Occupancy Raw Data'!AY$3,FALSE)</f>
        <v>-7.1385882745952696</v>
      </c>
      <c r="S26" s="48">
        <f>VLOOKUP($A26,'Occupancy Raw Data'!$B$8:$BE$45,'Occupancy Raw Data'!BA$3,FALSE)</f>
        <v>-6.5477932787351696</v>
      </c>
      <c r="T26" s="48">
        <f>VLOOKUP($A26,'Occupancy Raw Data'!$B$8:$BE$45,'Occupancy Raw Data'!BB$3,FALSE)</f>
        <v>-8.3456330835241008</v>
      </c>
      <c r="U26" s="49">
        <f>VLOOKUP($A26,'Occupancy Raw Data'!$B$8:$BE$45,'Occupancy Raw Data'!BC$3,FALSE)</f>
        <v>-7.4829395184255301</v>
      </c>
      <c r="V26" s="50">
        <f>VLOOKUP($A26,'Occupancy Raw Data'!$B$8:$BE$45,'Occupancy Raw Data'!BE$3,FALSE)</f>
        <v>-7.2322033443439198</v>
      </c>
      <c r="X26" s="51">
        <f>VLOOKUP($A26,'ADR Raw Data'!$B$6:$BE$43,'ADR Raw Data'!AG$1,FALSE)</f>
        <v>97.060941261187097</v>
      </c>
      <c r="Y26" s="52">
        <f>VLOOKUP($A26,'ADR Raw Data'!$B$6:$BE$43,'ADR Raw Data'!AH$1,FALSE)</f>
        <v>95.452658395681397</v>
      </c>
      <c r="Z26" s="52">
        <f>VLOOKUP($A26,'ADR Raw Data'!$B$6:$BE$43,'ADR Raw Data'!AI$1,FALSE)</f>
        <v>97.078497959877495</v>
      </c>
      <c r="AA26" s="52">
        <f>VLOOKUP($A26,'ADR Raw Data'!$B$6:$BE$43,'ADR Raw Data'!AJ$1,FALSE)</f>
        <v>96.829754942681504</v>
      </c>
      <c r="AB26" s="52">
        <f>VLOOKUP($A26,'ADR Raw Data'!$B$6:$BE$43,'ADR Raw Data'!AK$1,FALSE)</f>
        <v>101.991692981084</v>
      </c>
      <c r="AC26" s="53">
        <f>VLOOKUP($A26,'ADR Raw Data'!$B$6:$BE$43,'ADR Raw Data'!AL$1,FALSE)</f>
        <v>97.826214747872498</v>
      </c>
      <c r="AD26" s="52">
        <f>VLOOKUP($A26,'ADR Raw Data'!$B$6:$BE$43,'ADR Raw Data'!AN$1,FALSE)</f>
        <v>131.374262935242</v>
      </c>
      <c r="AE26" s="52">
        <f>VLOOKUP($A26,'ADR Raw Data'!$B$6:$BE$43,'ADR Raw Data'!AO$1,FALSE)</f>
        <v>136.36228956228899</v>
      </c>
      <c r="AF26" s="53">
        <f>VLOOKUP($A26,'ADR Raw Data'!$B$6:$BE$43,'ADR Raw Data'!AP$1,FALSE)</f>
        <v>133.944591482649</v>
      </c>
      <c r="AG26" s="54">
        <f>VLOOKUP($A26,'ADR Raw Data'!$B$6:$BE$43,'ADR Raw Data'!AR$1,FALSE)</f>
        <v>110.752431132586</v>
      </c>
      <c r="AI26" s="47">
        <f>VLOOKUP($A26,'ADR Raw Data'!$B$6:$BE$43,'ADR Raw Data'!AT$1,FALSE)</f>
        <v>4.23216228180606</v>
      </c>
      <c r="AJ26" s="48">
        <f>VLOOKUP($A26,'ADR Raw Data'!$B$6:$BE$43,'ADR Raw Data'!AU$1,FALSE)</f>
        <v>5.8950834886481998</v>
      </c>
      <c r="AK26" s="48">
        <f>VLOOKUP($A26,'ADR Raw Data'!$B$6:$BE$43,'ADR Raw Data'!AV$1,FALSE)</f>
        <v>6.9821322632745701</v>
      </c>
      <c r="AL26" s="48">
        <f>VLOOKUP($A26,'ADR Raw Data'!$B$6:$BE$43,'ADR Raw Data'!AW$1,FALSE)</f>
        <v>4.0222890766155004</v>
      </c>
      <c r="AM26" s="48">
        <f>VLOOKUP($A26,'ADR Raw Data'!$B$6:$BE$43,'ADR Raw Data'!AX$1,FALSE)</f>
        <v>5.9464874189289798</v>
      </c>
      <c r="AN26" s="49">
        <f>VLOOKUP($A26,'ADR Raw Data'!$B$6:$BE$43,'ADR Raw Data'!AY$1,FALSE)</f>
        <v>5.4358988872949796</v>
      </c>
      <c r="AO26" s="48">
        <f>VLOOKUP($A26,'ADR Raw Data'!$B$6:$BE$43,'ADR Raw Data'!BA$1,FALSE)</f>
        <v>3.6818046605306001</v>
      </c>
      <c r="AP26" s="48">
        <f>VLOOKUP($A26,'ADR Raw Data'!$B$6:$BE$43,'ADR Raw Data'!BB$1,FALSE)</f>
        <v>0.14685882949519699</v>
      </c>
      <c r="AQ26" s="49">
        <f>VLOOKUP($A26,'ADR Raw Data'!$B$6:$BE$43,'ADR Raw Data'!BC$1,FALSE)</f>
        <v>1.7613568152515</v>
      </c>
      <c r="AR26" s="50">
        <f>VLOOKUP($A26,'ADR Raw Data'!$B$6:$BE$43,'ADR Raw Data'!BE$1,FALSE)</f>
        <v>3.8199970413808102</v>
      </c>
      <c r="AT26" s="51">
        <f>VLOOKUP($A26,'RevPAR Raw Data'!$B$6:$BE$43,'RevPAR Raw Data'!AG$1,FALSE)</f>
        <v>42.419161533965699</v>
      </c>
      <c r="AU26" s="52">
        <f>VLOOKUP($A26,'RevPAR Raw Data'!$B$6:$BE$43,'RevPAR Raw Data'!AH$1,FALSE)</f>
        <v>45.312440767882002</v>
      </c>
      <c r="AV26" s="52">
        <f>VLOOKUP($A26,'RevPAR Raw Data'!$B$6:$BE$43,'RevPAR Raw Data'!AI$1,FALSE)</f>
        <v>51.3387929871881</v>
      </c>
      <c r="AW26" s="52">
        <f>VLOOKUP($A26,'RevPAR Raw Data'!$B$6:$BE$43,'RevPAR Raw Data'!AJ$1,FALSE)</f>
        <v>52.399936614969597</v>
      </c>
      <c r="AX26" s="52">
        <f>VLOOKUP($A26,'RevPAR Raw Data'!$B$6:$BE$43,'RevPAR Raw Data'!AK$1,FALSE)</f>
        <v>58.659551359856103</v>
      </c>
      <c r="AY26" s="53">
        <f>VLOOKUP($A26,'RevPAR Raw Data'!$B$6:$BE$43,'RevPAR Raw Data'!AL$1,FALSE)</f>
        <v>50.0261981999802</v>
      </c>
      <c r="AZ26" s="52">
        <f>VLOOKUP($A26,'RevPAR Raw Data'!$B$6:$BE$43,'RevPAR Raw Data'!AN$1,FALSE)</f>
        <v>90.340384443250898</v>
      </c>
      <c r="BA26" s="52">
        <f>VLOOKUP($A26,'RevPAR Raw Data'!$B$6:$BE$43,'RevPAR Raw Data'!AO$1,FALSE)</f>
        <v>99.690207662012099</v>
      </c>
      <c r="BB26" s="53">
        <f>VLOOKUP($A26,'RevPAR Raw Data'!$B$6:$BE$43,'RevPAR Raw Data'!AP$1,FALSE)</f>
        <v>95.015296052631498</v>
      </c>
      <c r="BC26" s="54">
        <f>VLOOKUP($A26,'RevPAR Raw Data'!$B$6:$BE$43,'RevPAR Raw Data'!AR$1,FALSE)</f>
        <v>62.921366566394397</v>
      </c>
      <c r="BE26" s="47">
        <f>VLOOKUP($A26,'RevPAR Raw Data'!$B$6:$BE$43,'RevPAR Raw Data'!AT$1,FALSE)</f>
        <v>-4.4471457562735797</v>
      </c>
      <c r="BF26" s="48">
        <f>VLOOKUP($A26,'RevPAR Raw Data'!$B$6:$BE$43,'RevPAR Raw Data'!AU$1,FALSE)</f>
        <v>-0.43144387361043601</v>
      </c>
      <c r="BG26" s="48">
        <f>VLOOKUP($A26,'RevPAR Raw Data'!$B$6:$BE$43,'RevPAR Raw Data'!AV$1,FALSE)</f>
        <v>1.0611439257489801</v>
      </c>
      <c r="BH26" s="48">
        <f>VLOOKUP($A26,'RevPAR Raw Data'!$B$6:$BE$43,'RevPAR Raw Data'!AW$1,FALSE)</f>
        <v>-6.1019262769926996</v>
      </c>
      <c r="BI26" s="48">
        <f>VLOOKUP($A26,'RevPAR Raw Data'!$B$6:$BE$43,'RevPAR Raw Data'!AX$1,FALSE)</f>
        <v>-0.51834655720876599</v>
      </c>
      <c r="BJ26" s="49">
        <f>VLOOKUP($A26,'RevPAR Raw Data'!$B$6:$BE$43,'RevPAR Raw Data'!AY$1,FALSE)</f>
        <v>-2.0907358278875798</v>
      </c>
      <c r="BK26" s="48">
        <f>VLOOKUP($A26,'RevPAR Raw Data'!$B$6:$BE$43,'RevPAR Raw Data'!BA$1,FALSE)</f>
        <v>-3.1070655763029502</v>
      </c>
      <c r="BL26" s="48">
        <f>VLOOKUP($A26,'RevPAR Raw Data'!$B$6:$BE$43,'RevPAR Raw Data'!BB$1,FALSE)</f>
        <v>-8.2110305530893299</v>
      </c>
      <c r="BM26" s="49">
        <f>VLOOKUP($A26,'RevPAR Raw Data'!$B$6:$BE$43,'RevPAR Raw Data'!BC$1,FALSE)</f>
        <v>-5.8533839683629596</v>
      </c>
      <c r="BN26" s="50">
        <f>VLOOKUP($A26,'RevPAR Raw Data'!$B$6:$BE$43,'RevPAR Raw Data'!BE$1,FALSE)</f>
        <v>-3.68847625674369</v>
      </c>
    </row>
    <row r="27" spans="1:66" x14ac:dyDescent="0.45">
      <c r="A27" s="63" t="s">
        <v>47</v>
      </c>
      <c r="B27" s="47">
        <f>VLOOKUP($A27,'Occupancy Raw Data'!$B$8:$BE$45,'Occupancy Raw Data'!AG$3,FALSE)</f>
        <v>51.291462751495303</v>
      </c>
      <c r="C27" s="48">
        <f>VLOOKUP($A27,'Occupancy Raw Data'!$B$8:$BE$45,'Occupancy Raw Data'!AH$3,FALSE)</f>
        <v>57.640021750951597</v>
      </c>
      <c r="D27" s="48">
        <f>VLOOKUP($A27,'Occupancy Raw Data'!$B$8:$BE$45,'Occupancy Raw Data'!AI$3,FALSE)</f>
        <v>66.381185426862402</v>
      </c>
      <c r="E27" s="48">
        <f>VLOOKUP($A27,'Occupancy Raw Data'!$B$8:$BE$45,'Occupancy Raw Data'!AJ$3,FALSE)</f>
        <v>67.935472176907695</v>
      </c>
      <c r="F27" s="48">
        <f>VLOOKUP($A27,'Occupancy Raw Data'!$B$8:$BE$45,'Occupancy Raw Data'!AK$3,FALSE)</f>
        <v>66.789015769439899</v>
      </c>
      <c r="G27" s="49">
        <f>VLOOKUP($A27,'Occupancy Raw Data'!$B$8:$BE$45,'Occupancy Raw Data'!AL$3,FALSE)</f>
        <v>62.007431575131399</v>
      </c>
      <c r="H27" s="48">
        <f>VLOOKUP($A27,'Occupancy Raw Data'!$B$8:$BE$45,'Occupancy Raw Data'!AN$3,FALSE)</f>
        <v>77.442450607213999</v>
      </c>
      <c r="I27" s="48">
        <f>VLOOKUP($A27,'Occupancy Raw Data'!$B$8:$BE$45,'Occupancy Raw Data'!AO$3,FALSE)</f>
        <v>81.013231828892501</v>
      </c>
      <c r="J27" s="49">
        <f>VLOOKUP($A27,'Occupancy Raw Data'!$B$8:$BE$45,'Occupancy Raw Data'!AP$3,FALSE)</f>
        <v>79.2278412180532</v>
      </c>
      <c r="K27" s="50">
        <f>VLOOKUP($A27,'Occupancy Raw Data'!$B$8:$BE$45,'Occupancy Raw Data'!AR$3,FALSE)</f>
        <v>66.927548615966202</v>
      </c>
      <c r="M27" s="47">
        <f>VLOOKUP($A27,'Occupancy Raw Data'!$B$8:$BE$45,'Occupancy Raw Data'!AT$3,FALSE)</f>
        <v>10.6010419951696</v>
      </c>
      <c r="N27" s="48">
        <f>VLOOKUP($A27,'Occupancy Raw Data'!$B$8:$BE$45,'Occupancy Raw Data'!AU$3,FALSE)</f>
        <v>12.3203443344341</v>
      </c>
      <c r="O27" s="48">
        <f>VLOOKUP($A27,'Occupancy Raw Data'!$B$8:$BE$45,'Occupancy Raw Data'!AV$3,FALSE)</f>
        <v>13.202208846636999</v>
      </c>
      <c r="P27" s="48">
        <f>VLOOKUP($A27,'Occupancy Raw Data'!$B$8:$BE$45,'Occupancy Raw Data'!AW$3,FALSE)</f>
        <v>10.3035787190862</v>
      </c>
      <c r="Q27" s="48">
        <f>VLOOKUP($A27,'Occupancy Raw Data'!$B$8:$BE$45,'Occupancy Raw Data'!AX$3,FALSE)</f>
        <v>5.3918413976483004</v>
      </c>
      <c r="R27" s="49">
        <f>VLOOKUP($A27,'Occupancy Raw Data'!$B$8:$BE$45,'Occupancy Raw Data'!AY$3,FALSE)</f>
        <v>10.2095942255129</v>
      </c>
      <c r="S27" s="48">
        <f>VLOOKUP($A27,'Occupancy Raw Data'!$B$8:$BE$45,'Occupancy Raw Data'!BA$3,FALSE)</f>
        <v>8.6287223113513996</v>
      </c>
      <c r="T27" s="48">
        <f>VLOOKUP($A27,'Occupancy Raw Data'!$B$8:$BE$45,'Occupancy Raw Data'!BB$3,FALSE)</f>
        <v>7.5490588628745403</v>
      </c>
      <c r="U27" s="49">
        <f>VLOOKUP($A27,'Occupancy Raw Data'!$B$8:$BE$45,'Occupancy Raw Data'!BC$3,FALSE)</f>
        <v>8.0740311130398901</v>
      </c>
      <c r="V27" s="50">
        <f>VLOOKUP($A27,'Occupancy Raw Data'!$B$8:$BE$45,'Occupancy Raw Data'!BE$3,FALSE)</f>
        <v>9.46244755260083</v>
      </c>
      <c r="X27" s="51">
        <f>VLOOKUP($A27,'ADR Raw Data'!$B$6:$BE$43,'ADR Raw Data'!AG$1,FALSE)</f>
        <v>91.827811644138094</v>
      </c>
      <c r="Y27" s="52">
        <f>VLOOKUP($A27,'ADR Raw Data'!$B$6:$BE$43,'ADR Raw Data'!AH$1,FALSE)</f>
        <v>98.866845125786099</v>
      </c>
      <c r="Z27" s="52">
        <f>VLOOKUP($A27,'ADR Raw Data'!$B$6:$BE$43,'ADR Raw Data'!AI$1,FALSE)</f>
        <v>101.88484879513901</v>
      </c>
      <c r="AA27" s="52">
        <f>VLOOKUP($A27,'ADR Raw Data'!$B$6:$BE$43,'ADR Raw Data'!AJ$1,FALSE)</f>
        <v>101.945538954108</v>
      </c>
      <c r="AB27" s="52">
        <f>VLOOKUP($A27,'ADR Raw Data'!$B$6:$BE$43,'ADR Raw Data'!AK$1,FALSE)</f>
        <v>100.43103059908999</v>
      </c>
      <c r="AC27" s="53">
        <f>VLOOKUP($A27,'ADR Raw Data'!$B$6:$BE$43,'ADR Raw Data'!AL$1,FALSE)</f>
        <v>99.360073956064795</v>
      </c>
      <c r="AD27" s="52">
        <f>VLOOKUP($A27,'ADR Raw Data'!$B$6:$BE$43,'ADR Raw Data'!AN$1,FALSE)</f>
        <v>128.72073785839601</v>
      </c>
      <c r="AE27" s="52">
        <f>VLOOKUP($A27,'ADR Raw Data'!$B$6:$BE$43,'ADR Raw Data'!AO$1,FALSE)</f>
        <v>131.775592907484</v>
      </c>
      <c r="AF27" s="53">
        <f>VLOOKUP($A27,'ADR Raw Data'!$B$6:$BE$43,'ADR Raw Data'!AP$1,FALSE)</f>
        <v>130.28258579272401</v>
      </c>
      <c r="AG27" s="54">
        <f>VLOOKUP($A27,'ADR Raw Data'!$B$6:$BE$43,'ADR Raw Data'!AR$1,FALSE)</f>
        <v>109.818820161142</v>
      </c>
      <c r="AI27" s="47">
        <f>VLOOKUP($A27,'ADR Raw Data'!$B$6:$BE$43,'ADR Raw Data'!AT$1,FALSE)</f>
        <v>-2.0659461606329601</v>
      </c>
      <c r="AJ27" s="48">
        <f>VLOOKUP($A27,'ADR Raw Data'!$B$6:$BE$43,'ADR Raw Data'!AU$1,FALSE)</f>
        <v>4.2587340992352098</v>
      </c>
      <c r="AK27" s="48">
        <f>VLOOKUP($A27,'ADR Raw Data'!$B$6:$BE$43,'ADR Raw Data'!AV$1,FALSE)</f>
        <v>4.5564439301956696</v>
      </c>
      <c r="AL27" s="48">
        <f>VLOOKUP($A27,'ADR Raw Data'!$B$6:$BE$43,'ADR Raw Data'!AW$1,FALSE)</f>
        <v>0.715834672204399</v>
      </c>
      <c r="AM27" s="48">
        <f>VLOOKUP($A27,'ADR Raw Data'!$B$6:$BE$43,'ADR Raw Data'!AX$1,FALSE)</f>
        <v>-8.4272202167211301</v>
      </c>
      <c r="AN27" s="49">
        <f>VLOOKUP($A27,'ADR Raw Data'!$B$6:$BE$43,'ADR Raw Data'!AY$1,FALSE)</f>
        <v>-0.58959754512197404</v>
      </c>
      <c r="AO27" s="48">
        <f>VLOOKUP($A27,'ADR Raw Data'!$B$6:$BE$43,'ADR Raw Data'!BA$1,FALSE)</f>
        <v>2.1290809932459398</v>
      </c>
      <c r="AP27" s="48">
        <f>VLOOKUP($A27,'ADR Raw Data'!$B$6:$BE$43,'ADR Raw Data'!BB$1,FALSE)</f>
        <v>-0.32714433082772798</v>
      </c>
      <c r="AQ27" s="49">
        <f>VLOOKUP($A27,'ADR Raw Data'!$B$6:$BE$43,'ADR Raw Data'!BC$1,FALSE)</f>
        <v>0.83195838882059503</v>
      </c>
      <c r="AR27" s="50">
        <f>VLOOKUP($A27,'ADR Raw Data'!$B$6:$BE$43,'ADR Raw Data'!BE$1,FALSE)</f>
        <v>-0.155754000695671</v>
      </c>
      <c r="AT27" s="51">
        <f>VLOOKUP($A27,'RevPAR Raw Data'!$B$6:$BE$43,'RevPAR Raw Data'!AG$1,FALSE)</f>
        <v>47.099827804966402</v>
      </c>
      <c r="AU27" s="52">
        <f>VLOOKUP($A27,'RevPAR Raw Data'!$B$6:$BE$43,'RevPAR Raw Data'!AH$1,FALSE)</f>
        <v>56.986871034982698</v>
      </c>
      <c r="AV27" s="52">
        <f>VLOOKUP($A27,'RevPAR Raw Data'!$B$6:$BE$43,'RevPAR Raw Data'!AI$1,FALSE)</f>
        <v>67.632370400580001</v>
      </c>
      <c r="AW27" s="52">
        <f>VLOOKUP($A27,'RevPAR Raw Data'!$B$6:$BE$43,'RevPAR Raw Data'!AJ$1,FALSE)</f>
        <v>69.257183251767202</v>
      </c>
      <c r="AX27" s="52">
        <f>VLOOKUP($A27,'RevPAR Raw Data'!$B$6:$BE$43,'RevPAR Raw Data'!AK$1,FALSE)</f>
        <v>67.076896864237796</v>
      </c>
      <c r="AY27" s="53">
        <f>VLOOKUP($A27,'RevPAR Raw Data'!$B$6:$BE$43,'RevPAR Raw Data'!AL$1,FALSE)</f>
        <v>61.610629871306799</v>
      </c>
      <c r="AZ27" s="52">
        <f>VLOOKUP($A27,'RevPAR Raw Data'!$B$6:$BE$43,'RevPAR Raw Data'!AN$1,FALSE)</f>
        <v>99.684493837230306</v>
      </c>
      <c r="BA27" s="52">
        <f>VLOOKUP($A27,'RevPAR Raw Data'!$B$6:$BE$43,'RevPAR Raw Data'!AO$1,FALSE)</f>
        <v>106.755666576037</v>
      </c>
      <c r="BB27" s="53">
        <f>VLOOKUP($A27,'RevPAR Raw Data'!$B$6:$BE$43,'RevPAR Raw Data'!AP$1,FALSE)</f>
        <v>103.22008020663399</v>
      </c>
      <c r="BC27" s="54">
        <f>VLOOKUP($A27,'RevPAR Raw Data'!$B$6:$BE$43,'RevPAR Raw Data'!AR$1,FALSE)</f>
        <v>73.499044252828895</v>
      </c>
      <c r="BE27" s="47">
        <f>VLOOKUP($A27,'RevPAR Raw Data'!$B$6:$BE$43,'RevPAR Raw Data'!AT$1,FALSE)</f>
        <v>8.3160840144503592</v>
      </c>
      <c r="BF27" s="48">
        <f>VLOOKUP($A27,'RevPAR Raw Data'!$B$6:$BE$43,'RevPAR Raw Data'!AU$1,FALSE)</f>
        <v>17.1037691389831</v>
      </c>
      <c r="BG27" s="48">
        <f>VLOOKUP($A27,'RevPAR Raw Data'!$B$6:$BE$43,'RevPAR Raw Data'!AV$1,FALSE)</f>
        <v>18.360204020476999</v>
      </c>
      <c r="BH27" s="48">
        <f>VLOOKUP($A27,'RevPAR Raw Data'!$B$6:$BE$43,'RevPAR Raw Data'!AW$1,FALSE)</f>
        <v>11.093169980239701</v>
      </c>
      <c r="BI27" s="48">
        <f>VLOOKUP($A27,'RevPAR Raw Data'!$B$6:$BE$43,'RevPAR Raw Data'!AX$1,FALSE)</f>
        <v>-3.4897611673889801</v>
      </c>
      <c r="BJ27" s="49">
        <f>VLOOKUP($A27,'RevPAR Raw Data'!$B$6:$BE$43,'RevPAR Raw Data'!AY$1,FALSE)</f>
        <v>9.5598011634704392</v>
      </c>
      <c r="BK27" s="48">
        <f>VLOOKUP($A27,'RevPAR Raw Data'!$B$6:$BE$43,'RevPAR Raw Data'!BA$1,FALSE)</f>
        <v>10.9415157912882</v>
      </c>
      <c r="BL27" s="48">
        <f>VLOOKUP($A27,'RevPAR Raw Data'!$B$6:$BE$43,'RevPAR Raw Data'!BB$1,FALSE)</f>
        <v>7.1972182139460701</v>
      </c>
      <c r="BM27" s="49">
        <f>VLOOKUP($A27,'RevPAR Raw Data'!$B$6:$BE$43,'RevPAR Raw Data'!BC$1,FALSE)</f>
        <v>8.9731620810214103</v>
      </c>
      <c r="BN27" s="50">
        <f>VLOOKUP($A27,'RevPAR Raw Data'!$B$6:$BE$43,'RevPAR Raw Data'!BE$1,FALSE)</f>
        <v>9.2919554112782503</v>
      </c>
    </row>
    <row r="28" spans="1:66" x14ac:dyDescent="0.45">
      <c r="A28" s="63" t="s">
        <v>48</v>
      </c>
      <c r="B28" s="47">
        <f>VLOOKUP($A28,'Occupancy Raw Data'!$B$8:$BE$45,'Occupancy Raw Data'!AG$3,FALSE)</f>
        <v>51.7550973123262</v>
      </c>
      <c r="C28" s="48">
        <f>VLOOKUP($A28,'Occupancy Raw Data'!$B$8:$BE$45,'Occupancy Raw Data'!AH$3,FALSE)</f>
        <v>55.259499536607898</v>
      </c>
      <c r="D28" s="48">
        <f>VLOOKUP($A28,'Occupancy Raw Data'!$B$8:$BE$45,'Occupancy Raw Data'!AI$3,FALSE)</f>
        <v>65.766913809082396</v>
      </c>
      <c r="E28" s="48">
        <f>VLOOKUP($A28,'Occupancy Raw Data'!$B$8:$BE$45,'Occupancy Raw Data'!AJ$3,FALSE)</f>
        <v>69.213392029657001</v>
      </c>
      <c r="F28" s="48">
        <f>VLOOKUP($A28,'Occupancy Raw Data'!$B$8:$BE$45,'Occupancy Raw Data'!AK$3,FALSE)</f>
        <v>72.219647822057397</v>
      </c>
      <c r="G28" s="49">
        <f>VLOOKUP($A28,'Occupancy Raw Data'!$B$8:$BE$45,'Occupancy Raw Data'!AL$3,FALSE)</f>
        <v>62.842910101946202</v>
      </c>
      <c r="H28" s="48">
        <f>VLOOKUP($A28,'Occupancy Raw Data'!$B$8:$BE$45,'Occupancy Raw Data'!AN$3,FALSE)</f>
        <v>79.697636700648701</v>
      </c>
      <c r="I28" s="48">
        <f>VLOOKUP($A28,'Occupancy Raw Data'!$B$8:$BE$45,'Occupancy Raw Data'!AO$3,FALSE)</f>
        <v>80.056765523632905</v>
      </c>
      <c r="J28" s="49">
        <f>VLOOKUP($A28,'Occupancy Raw Data'!$B$8:$BE$45,'Occupancy Raw Data'!AP$3,FALSE)</f>
        <v>79.877201112140796</v>
      </c>
      <c r="K28" s="50">
        <f>VLOOKUP($A28,'Occupancy Raw Data'!$B$8:$BE$45,'Occupancy Raw Data'!AR$3,FALSE)</f>
        <v>67.709850390573195</v>
      </c>
      <c r="M28" s="47">
        <f>VLOOKUP($A28,'Occupancy Raw Data'!$B$8:$BE$45,'Occupancy Raw Data'!AT$3,FALSE)</f>
        <v>-2.6858787800335699</v>
      </c>
      <c r="N28" s="48">
        <f>VLOOKUP($A28,'Occupancy Raw Data'!$B$8:$BE$45,'Occupancy Raw Data'!AU$3,FALSE)</f>
        <v>2.0380118427480198</v>
      </c>
      <c r="O28" s="48">
        <f>VLOOKUP($A28,'Occupancy Raw Data'!$B$8:$BE$45,'Occupancy Raw Data'!AV$3,FALSE)</f>
        <v>8.2087692285996194</v>
      </c>
      <c r="P28" s="48">
        <f>VLOOKUP($A28,'Occupancy Raw Data'!$B$8:$BE$45,'Occupancy Raw Data'!AW$3,FALSE)</f>
        <v>9.6854093156948302</v>
      </c>
      <c r="Q28" s="48">
        <f>VLOOKUP($A28,'Occupancy Raw Data'!$B$8:$BE$45,'Occupancy Raw Data'!AX$3,FALSE)</f>
        <v>7.16996740234584</v>
      </c>
      <c r="R28" s="49">
        <f>VLOOKUP($A28,'Occupancy Raw Data'!$B$8:$BE$45,'Occupancy Raw Data'!AY$3,FALSE)</f>
        <v>5.2268466318200897</v>
      </c>
      <c r="S28" s="48">
        <f>VLOOKUP($A28,'Occupancy Raw Data'!$B$8:$BE$45,'Occupancy Raw Data'!BA$3,FALSE)</f>
        <v>4.1397270018237702</v>
      </c>
      <c r="T28" s="48">
        <f>VLOOKUP($A28,'Occupancy Raw Data'!$B$8:$BE$45,'Occupancy Raw Data'!BB$3,FALSE)</f>
        <v>-4.42370154627777</v>
      </c>
      <c r="U28" s="49">
        <f>VLOOKUP($A28,'Occupancy Raw Data'!$B$8:$BE$45,'Occupancy Raw Data'!BC$3,FALSE)</f>
        <v>-0.33518541611123398</v>
      </c>
      <c r="V28" s="50">
        <f>VLOOKUP($A28,'Occupancy Raw Data'!$B$8:$BE$45,'Occupancy Raw Data'!BE$3,FALSE)</f>
        <v>3.2840478860740001</v>
      </c>
      <c r="X28" s="51">
        <f>VLOOKUP($A28,'ADR Raw Data'!$B$6:$BE$43,'ADR Raw Data'!AG$1,FALSE)</f>
        <v>145.46533631785101</v>
      </c>
      <c r="Y28" s="52">
        <f>VLOOKUP($A28,'ADR Raw Data'!$B$6:$BE$43,'ADR Raw Data'!AH$1,FALSE)</f>
        <v>134.517561844863</v>
      </c>
      <c r="Z28" s="52">
        <f>VLOOKUP($A28,'ADR Raw Data'!$B$6:$BE$43,'ADR Raw Data'!AI$1,FALSE)</f>
        <v>138.343936938523</v>
      </c>
      <c r="AA28" s="52">
        <f>VLOOKUP($A28,'ADR Raw Data'!$B$6:$BE$43,'ADR Raw Data'!AJ$1,FALSE)</f>
        <v>142.74120595865699</v>
      </c>
      <c r="AB28" s="52">
        <f>VLOOKUP($A28,'ADR Raw Data'!$B$6:$BE$43,'ADR Raw Data'!AK$1,FALSE)</f>
        <v>160.62882258581899</v>
      </c>
      <c r="AC28" s="53">
        <f>VLOOKUP($A28,'ADR Raw Data'!$B$6:$BE$43,'ADR Raw Data'!AL$1,FALSE)</f>
        <v>144.93459812705001</v>
      </c>
      <c r="AD28" s="52">
        <f>VLOOKUP($A28,'ADR Raw Data'!$B$6:$BE$43,'ADR Raw Data'!AN$1,FALSE)</f>
        <v>246.310595246747</v>
      </c>
      <c r="AE28" s="52">
        <f>VLOOKUP($A28,'ADR Raw Data'!$B$6:$BE$43,'ADR Raw Data'!AO$1,FALSE)</f>
        <v>242.403865856305</v>
      </c>
      <c r="AF28" s="53">
        <f>VLOOKUP($A28,'ADR Raw Data'!$B$6:$BE$43,'ADR Raw Data'!AP$1,FALSE)</f>
        <v>244.35283937635899</v>
      </c>
      <c r="AG28" s="54">
        <f>VLOOKUP($A28,'ADR Raw Data'!$B$6:$BE$43,'ADR Raw Data'!AR$1,FALSE)</f>
        <v>178.44418057830001</v>
      </c>
      <c r="AI28" s="47">
        <f>VLOOKUP($A28,'ADR Raw Data'!$B$6:$BE$43,'ADR Raw Data'!AT$1,FALSE)</f>
        <v>0.71174785957786102</v>
      </c>
      <c r="AJ28" s="48">
        <f>VLOOKUP($A28,'ADR Raw Data'!$B$6:$BE$43,'ADR Raw Data'!AU$1,FALSE)</f>
        <v>4.8017527780144604</v>
      </c>
      <c r="AK28" s="48">
        <f>VLOOKUP($A28,'ADR Raw Data'!$B$6:$BE$43,'ADR Raw Data'!AV$1,FALSE)</f>
        <v>8.1060437962881302</v>
      </c>
      <c r="AL28" s="48">
        <f>VLOOKUP($A28,'ADR Raw Data'!$B$6:$BE$43,'ADR Raw Data'!AW$1,FALSE)</f>
        <v>10.319451886211899</v>
      </c>
      <c r="AM28" s="48">
        <f>VLOOKUP($A28,'ADR Raw Data'!$B$6:$BE$43,'ADR Raw Data'!AX$1,FALSE)</f>
        <v>9.8799304151527796</v>
      </c>
      <c r="AN28" s="49">
        <f>VLOOKUP($A28,'ADR Raw Data'!$B$6:$BE$43,'ADR Raw Data'!AY$1,FALSE)</f>
        <v>7.0549019533348503</v>
      </c>
      <c r="AO28" s="48">
        <f>VLOOKUP($A28,'ADR Raw Data'!$B$6:$BE$43,'ADR Raw Data'!BA$1,FALSE)</f>
        <v>6.0747136193286897</v>
      </c>
      <c r="AP28" s="48">
        <f>VLOOKUP($A28,'ADR Raw Data'!$B$6:$BE$43,'ADR Raw Data'!BB$1,FALSE)</f>
        <v>-0.91687074263846302</v>
      </c>
      <c r="AQ28" s="49">
        <f>VLOOKUP($A28,'ADR Raw Data'!$B$6:$BE$43,'ADR Raw Data'!BC$1,FALSE)</f>
        <v>2.3653490638392798</v>
      </c>
      <c r="AR28" s="50">
        <f>VLOOKUP($A28,'ADR Raw Data'!$B$6:$BE$43,'ADR Raw Data'!BE$1,FALSE)</f>
        <v>4.0649478654701303</v>
      </c>
      <c r="AT28" s="51">
        <f>VLOOKUP($A28,'RevPAR Raw Data'!$B$6:$BE$43,'RevPAR Raw Data'!AG$1,FALSE)</f>
        <v>75.285726367006404</v>
      </c>
      <c r="AU28" s="52">
        <f>VLOOKUP($A28,'RevPAR Raw Data'!$B$6:$BE$43,'RevPAR Raw Data'!AH$1,FALSE)</f>
        <v>74.333731464318802</v>
      </c>
      <c r="AV28" s="52">
        <f>VLOOKUP($A28,'RevPAR Raw Data'!$B$6:$BE$43,'RevPAR Raw Data'!AI$1,FALSE)</f>
        <v>90.984537766450401</v>
      </c>
      <c r="AW28" s="52">
        <f>VLOOKUP($A28,'RevPAR Raw Data'!$B$6:$BE$43,'RevPAR Raw Data'!AJ$1,FALSE)</f>
        <v>98.796030468025904</v>
      </c>
      <c r="AX28" s="52">
        <f>VLOOKUP($A28,'RevPAR Raw Data'!$B$6:$BE$43,'RevPAR Raw Data'!AK$1,FALSE)</f>
        <v>116.005569972196</v>
      </c>
      <c r="AY28" s="53">
        <f>VLOOKUP($A28,'RevPAR Raw Data'!$B$6:$BE$43,'RevPAR Raw Data'!AL$1,FALSE)</f>
        <v>91.081119207599599</v>
      </c>
      <c r="AZ28" s="52">
        <f>VLOOKUP($A28,'RevPAR Raw Data'!$B$6:$BE$43,'RevPAR Raw Data'!AN$1,FALSE)</f>
        <v>196.30372335495801</v>
      </c>
      <c r="BA28" s="52">
        <f>VLOOKUP($A28,'RevPAR Raw Data'!$B$6:$BE$43,'RevPAR Raw Data'!AO$1,FALSE)</f>
        <v>194.060694508804</v>
      </c>
      <c r="BB28" s="53">
        <f>VLOOKUP($A28,'RevPAR Raw Data'!$B$6:$BE$43,'RevPAR Raw Data'!AP$1,FALSE)</f>
        <v>195.18220893188101</v>
      </c>
      <c r="BC28" s="54">
        <f>VLOOKUP($A28,'RevPAR Raw Data'!$B$6:$BE$43,'RevPAR Raw Data'!AR$1,FALSE)</f>
        <v>120.82428770025101</v>
      </c>
      <c r="BE28" s="47">
        <f>VLOOKUP($A28,'RevPAR Raw Data'!$B$6:$BE$43,'RevPAR Raw Data'!AT$1,FALSE)</f>
        <v>-1.99324760518345</v>
      </c>
      <c r="BF28" s="48">
        <f>VLOOKUP($A28,'RevPAR Raw Data'!$B$6:$BE$43,'RevPAR Raw Data'!AU$1,FALSE)</f>
        <v>6.9376249110379096</v>
      </c>
      <c r="BG28" s="48">
        <f>VLOOKUP($A28,'RevPAR Raw Data'!$B$6:$BE$43,'RevPAR Raw Data'!AV$1,FALSE)</f>
        <v>16.9802194536942</v>
      </c>
      <c r="BH28" s="48">
        <f>VLOOKUP($A28,'RevPAR Raw Data'!$B$6:$BE$43,'RevPAR Raw Data'!AW$1,FALSE)</f>
        <v>21.004342356222502</v>
      </c>
      <c r="BI28" s="48">
        <f>VLOOKUP($A28,'RevPAR Raw Data'!$B$6:$BE$43,'RevPAR Raw Data'!AX$1,FALSE)</f>
        <v>17.7582856076395</v>
      </c>
      <c r="BJ28" s="49">
        <f>VLOOKUP($A28,'RevPAR Raw Data'!$B$6:$BE$43,'RevPAR Raw Data'!AY$1,FALSE)</f>
        <v>12.650497490280999</v>
      </c>
      <c r="BK28" s="48">
        <f>VLOOKUP($A28,'RevPAR Raw Data'!$B$6:$BE$43,'RevPAR Raw Data'!BA$1,FALSE)</f>
        <v>10.4659171811352</v>
      </c>
      <c r="BL28" s="48">
        <f>VLOOKUP($A28,'RevPAR Raw Data'!$B$6:$BE$43,'RevPAR Raw Data'!BB$1,FALSE)</f>
        <v>-5.3000126636967702</v>
      </c>
      <c r="BM28" s="49">
        <f>VLOOKUP($A28,'RevPAR Raw Data'!$B$6:$BE$43,'RevPAR Raw Data'!BC$1,FALSE)</f>
        <v>2.0222353426259301</v>
      </c>
      <c r="BN28" s="50">
        <f>VLOOKUP($A28,'RevPAR Raw Data'!$B$6:$BE$43,'RevPAR Raw Data'!BE$1,FALSE)</f>
        <v>7.4824905859901296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47.048533571534897</v>
      </c>
      <c r="C30" s="48">
        <f>VLOOKUP($A30,'Occupancy Raw Data'!$B$8:$BE$45,'Occupancy Raw Data'!AH$3,FALSE)</f>
        <v>51.109126097960299</v>
      </c>
      <c r="D30" s="48">
        <f>VLOOKUP($A30,'Occupancy Raw Data'!$B$8:$BE$45,'Occupancy Raw Data'!AI$3,FALSE)</f>
        <v>60.622301622748203</v>
      </c>
      <c r="E30" s="48">
        <f>VLOOKUP($A30,'Occupancy Raw Data'!$B$8:$BE$45,'Occupancy Raw Data'!AJ$3,FALSE)</f>
        <v>62.118505285097498</v>
      </c>
      <c r="F30" s="48">
        <f>VLOOKUP($A30,'Occupancy Raw Data'!$B$8:$BE$45,'Occupancy Raw Data'!AK$3,FALSE)</f>
        <v>63.584933750186003</v>
      </c>
      <c r="G30" s="49">
        <f>VLOOKUP($A30,'Occupancy Raw Data'!$B$8:$BE$45,'Occupancy Raw Data'!AL$3,FALSE)</f>
        <v>56.8966800655054</v>
      </c>
      <c r="H30" s="48">
        <f>VLOOKUP($A30,'Occupancy Raw Data'!$B$8:$BE$45,'Occupancy Raw Data'!AN$3,FALSE)</f>
        <v>73.232097662647007</v>
      </c>
      <c r="I30" s="48">
        <f>VLOOKUP($A30,'Occupancy Raw Data'!$B$8:$BE$45,'Occupancy Raw Data'!AO$3,FALSE)</f>
        <v>77.716986750037194</v>
      </c>
      <c r="J30" s="49">
        <f>VLOOKUP($A30,'Occupancy Raw Data'!$B$8:$BE$45,'Occupancy Raw Data'!AP$3,FALSE)</f>
        <v>75.474542206342093</v>
      </c>
      <c r="K30" s="50">
        <f>VLOOKUP($A30,'Occupancy Raw Data'!$B$8:$BE$45,'Occupancy Raw Data'!AR$3,FALSE)</f>
        <v>62.204640677173003</v>
      </c>
      <c r="M30" s="47">
        <f>VLOOKUP($A30,'Occupancy Raw Data'!$B$8:$BE$45,'Occupancy Raw Data'!AT$3,FALSE)</f>
        <v>-9.3790445906184203</v>
      </c>
      <c r="N30" s="48">
        <f>VLOOKUP($A30,'Occupancy Raw Data'!$B$8:$BE$45,'Occupancy Raw Data'!AU$3,FALSE)</f>
        <v>-9.4989421863876604</v>
      </c>
      <c r="O30" s="48">
        <f>VLOOKUP($A30,'Occupancy Raw Data'!$B$8:$BE$45,'Occupancy Raw Data'!AV$3,FALSE)</f>
        <v>-8.3542839693341993</v>
      </c>
      <c r="P30" s="48">
        <f>VLOOKUP($A30,'Occupancy Raw Data'!$B$8:$BE$45,'Occupancy Raw Data'!AW$3,FALSE)</f>
        <v>-10.742727693758599</v>
      </c>
      <c r="Q30" s="48">
        <f>VLOOKUP($A30,'Occupancy Raw Data'!$B$8:$BE$45,'Occupancy Raw Data'!AX$3,FALSE)</f>
        <v>-11.553977286236799</v>
      </c>
      <c r="R30" s="49">
        <f>VLOOKUP($A30,'Occupancy Raw Data'!$B$8:$BE$45,'Occupancy Raw Data'!AY$3,FALSE)</f>
        <v>-9.9810473396626005</v>
      </c>
      <c r="S30" s="48">
        <f>VLOOKUP($A30,'Occupancy Raw Data'!$B$8:$BE$45,'Occupancy Raw Data'!BA$3,FALSE)</f>
        <v>-10.2503103162394</v>
      </c>
      <c r="T30" s="48">
        <f>VLOOKUP($A30,'Occupancy Raw Data'!$B$8:$BE$45,'Occupancy Raw Data'!BB$3,FALSE)</f>
        <v>-7.9996884267707404</v>
      </c>
      <c r="U30" s="49">
        <f>VLOOKUP($A30,'Occupancy Raw Data'!$B$8:$BE$45,'Occupancy Raw Data'!BC$3,FALSE)</f>
        <v>-9.1054925740893395</v>
      </c>
      <c r="V30" s="50">
        <f>VLOOKUP($A30,'Occupancy Raw Data'!$B$8:$BE$45,'Occupancy Raw Data'!BE$3,FALSE)</f>
        <v>-9.6794399660099799</v>
      </c>
      <c r="X30" s="51">
        <f>VLOOKUP($A30,'ADR Raw Data'!$B$6:$BE$43,'ADR Raw Data'!AG$1,FALSE)</f>
        <v>105.741070326714</v>
      </c>
      <c r="Y30" s="52">
        <f>VLOOKUP($A30,'ADR Raw Data'!$B$6:$BE$43,'ADR Raw Data'!AH$1,FALSE)</f>
        <v>102.939258665889</v>
      </c>
      <c r="Z30" s="52">
        <f>VLOOKUP($A30,'ADR Raw Data'!$B$6:$BE$43,'ADR Raw Data'!AI$1,FALSE)</f>
        <v>106.510532907662</v>
      </c>
      <c r="AA30" s="52">
        <f>VLOOKUP($A30,'ADR Raw Data'!$B$6:$BE$43,'ADR Raw Data'!AJ$1,FALSE)</f>
        <v>109.490310964649</v>
      </c>
      <c r="AB30" s="52">
        <f>VLOOKUP($A30,'ADR Raw Data'!$B$6:$BE$43,'ADR Raw Data'!AK$1,FALSE)</f>
        <v>130.58065616951501</v>
      </c>
      <c r="AC30" s="53">
        <f>VLOOKUP($A30,'ADR Raw Data'!$B$6:$BE$43,'ADR Raw Data'!AL$1,FALSE)</f>
        <v>111.772245044809</v>
      </c>
      <c r="AD30" s="52">
        <f>VLOOKUP($A30,'ADR Raw Data'!$B$6:$BE$43,'ADR Raw Data'!AN$1,FALSE)</f>
        <v>163.683630819272</v>
      </c>
      <c r="AE30" s="52">
        <f>VLOOKUP($A30,'ADR Raw Data'!$B$6:$BE$43,'ADR Raw Data'!AO$1,FALSE)</f>
        <v>166.56090369235099</v>
      </c>
      <c r="AF30" s="53">
        <f>VLOOKUP($A30,'ADR Raw Data'!$B$6:$BE$43,'ADR Raw Data'!AP$1,FALSE)</f>
        <v>165.16501097221101</v>
      </c>
      <c r="AG30" s="54">
        <f>VLOOKUP($A30,'ADR Raw Data'!$B$6:$BE$43,'ADR Raw Data'!AR$1,FALSE)</f>
        <v>130.281633786925</v>
      </c>
      <c r="AI30" s="47">
        <f>VLOOKUP($A30,'ADR Raw Data'!$B$6:$BE$43,'ADR Raw Data'!AT$1,FALSE)</f>
        <v>6.55309474983149</v>
      </c>
      <c r="AJ30" s="48">
        <f>VLOOKUP($A30,'ADR Raw Data'!$B$6:$BE$43,'ADR Raw Data'!AU$1,FALSE)</f>
        <v>6.1536192659372499</v>
      </c>
      <c r="AK30" s="48">
        <f>VLOOKUP($A30,'ADR Raw Data'!$B$6:$BE$43,'ADR Raw Data'!AV$1,FALSE)</f>
        <v>4.7102431379530998</v>
      </c>
      <c r="AL30" s="48">
        <f>VLOOKUP($A30,'ADR Raw Data'!$B$6:$BE$43,'ADR Raw Data'!AW$1,FALSE)</f>
        <v>3.77060676882888</v>
      </c>
      <c r="AM30" s="48">
        <f>VLOOKUP($A30,'ADR Raw Data'!$B$6:$BE$43,'ADR Raw Data'!AX$1,FALSE)</f>
        <v>7.0150326134357099</v>
      </c>
      <c r="AN30" s="49">
        <f>VLOOKUP($A30,'ADR Raw Data'!$B$6:$BE$43,'ADR Raw Data'!AY$1,FALSE)</f>
        <v>5.5283390568398696</v>
      </c>
      <c r="AO30" s="48">
        <f>VLOOKUP($A30,'ADR Raw Data'!$B$6:$BE$43,'ADR Raw Data'!BA$1,FALSE)</f>
        <v>8.1876711970559999</v>
      </c>
      <c r="AP30" s="48">
        <f>VLOOKUP($A30,'ADR Raw Data'!$B$6:$BE$43,'ADR Raw Data'!BB$1,FALSE)</f>
        <v>6.8509746957740196</v>
      </c>
      <c r="AQ30" s="49">
        <f>VLOOKUP($A30,'ADR Raw Data'!$B$6:$BE$43,'ADR Raw Data'!BC$1,FALSE)</f>
        <v>7.5093560089617402</v>
      </c>
      <c r="AR30" s="50">
        <f>VLOOKUP($A30,'ADR Raw Data'!$B$6:$BE$43,'ADR Raw Data'!BE$1,FALSE)</f>
        <v>6.48071658547022</v>
      </c>
      <c r="AT30" s="51">
        <f>VLOOKUP($A30,'RevPAR Raw Data'!$B$6:$BE$43,'RevPAR Raw Data'!AG$1,FALSE)</f>
        <v>49.749622971564598</v>
      </c>
      <c r="AU30" s="52">
        <f>VLOOKUP($A30,'RevPAR Raw Data'!$B$6:$BE$43,'RevPAR Raw Data'!AH$1,FALSE)</f>
        <v>52.611355515855202</v>
      </c>
      <c r="AV30" s="52">
        <f>VLOOKUP($A30,'RevPAR Raw Data'!$B$6:$BE$43,'RevPAR Raw Data'!AI$1,FALSE)</f>
        <v>64.569136519279397</v>
      </c>
      <c r="AW30" s="52">
        <f>VLOOKUP($A30,'RevPAR Raw Data'!$B$6:$BE$43,'RevPAR Raw Data'!AJ$1,FALSE)</f>
        <v>68.013744603245399</v>
      </c>
      <c r="AX30" s="52">
        <f>VLOOKUP($A30,'RevPAR Raw Data'!$B$6:$BE$43,'RevPAR Raw Data'!AK$1,FALSE)</f>
        <v>83.029623715944595</v>
      </c>
      <c r="AY30" s="53">
        <f>VLOOKUP($A30,'RevPAR Raw Data'!$B$6:$BE$43,'RevPAR Raw Data'!AL$1,FALSE)</f>
        <v>63.594696665177899</v>
      </c>
      <c r="AZ30" s="52">
        <f>VLOOKUP($A30,'RevPAR Raw Data'!$B$6:$BE$43,'RevPAR Raw Data'!AN$1,FALSE)</f>
        <v>119.868956379336</v>
      </c>
      <c r="BA30" s="52">
        <f>VLOOKUP($A30,'RevPAR Raw Data'!$B$6:$BE$43,'RevPAR Raw Data'!AO$1,FALSE)</f>
        <v>129.446115453327</v>
      </c>
      <c r="BB30" s="53">
        <f>VLOOKUP($A30,'RevPAR Raw Data'!$B$6:$BE$43,'RevPAR Raw Data'!AP$1,FALSE)</f>
        <v>124.657535916331</v>
      </c>
      <c r="BC30" s="54">
        <f>VLOOKUP($A30,'RevPAR Raw Data'!$B$6:$BE$43,'RevPAR Raw Data'!AR$1,FALSE)</f>
        <v>81.041222165507506</v>
      </c>
      <c r="BE30" s="47">
        <f>VLOOKUP($A30,'RevPAR Raw Data'!$B$6:$BE$43,'RevPAR Raw Data'!AT$1,FALSE)</f>
        <v>-3.4405675194390999</v>
      </c>
      <c r="BF30" s="48">
        <f>VLOOKUP($A30,'RevPAR Raw Data'!$B$6:$BE$43,'RevPAR Raw Data'!AU$1,FALSE)</f>
        <v>-3.9298516568922102</v>
      </c>
      <c r="BG30" s="48">
        <f>VLOOKUP($A30,'RevPAR Raw Data'!$B$6:$BE$43,'RevPAR Raw Data'!AV$1,FALSE)</f>
        <v>-4.0375479187717698</v>
      </c>
      <c r="BH30" s="48">
        <f>VLOOKUP($A30,'RevPAR Raw Data'!$B$6:$BE$43,'RevPAR Raw Data'!AW$1,FALSE)</f>
        <v>-7.3771869425074303</v>
      </c>
      <c r="BI30" s="48">
        <f>VLOOKUP($A30,'RevPAR Raw Data'!$B$6:$BE$43,'RevPAR Raw Data'!AX$1,FALSE)</f>
        <v>-5.3494599475795797</v>
      </c>
      <c r="BJ30" s="49">
        <f>VLOOKUP($A30,'RevPAR Raw Data'!$B$6:$BE$43,'RevPAR Raw Data'!AY$1,FALSE)</f>
        <v>-5.0044944211829598</v>
      </c>
      <c r="BK30" s="48">
        <f>VLOOKUP($A30,'RevPAR Raw Data'!$B$6:$BE$43,'RevPAR Raw Data'!BA$1,FALSE)</f>
        <v>-2.9019008245550499</v>
      </c>
      <c r="BL30" s="48">
        <f>VLOOKUP($A30,'RevPAR Raw Data'!$B$6:$BE$43,'RevPAR Raw Data'!BB$1,FALSE)</f>
        <v>-1.69677036085555</v>
      </c>
      <c r="BM30" s="49">
        <f>VLOOKUP($A30,'RevPAR Raw Data'!$B$6:$BE$43,'RevPAR Raw Data'!BC$1,FALSE)</f>
        <v>-2.2799004188855401</v>
      </c>
      <c r="BN30" s="50">
        <f>VLOOKUP($A30,'RevPAR Raw Data'!$B$6:$BE$43,'RevPAR Raw Data'!BE$1,FALSE)</f>
        <v>-3.8260204517975902</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49.765732557623103</v>
      </c>
      <c r="C32" s="48">
        <f>VLOOKUP($A32,'Occupancy Raw Data'!$B$8:$BE$45,'Occupancy Raw Data'!AH$3,FALSE)</f>
        <v>57.816316560820702</v>
      </c>
      <c r="D32" s="48">
        <f>VLOOKUP($A32,'Occupancy Raw Data'!$B$8:$BE$45,'Occupancy Raw Data'!AI$3,FALSE)</f>
        <v>65.6215303992538</v>
      </c>
      <c r="E32" s="48">
        <f>VLOOKUP($A32,'Occupancy Raw Data'!$B$8:$BE$45,'Occupancy Raw Data'!AJ$3,FALSE)</f>
        <v>65.784740418350495</v>
      </c>
      <c r="F32" s="48">
        <f>VLOOKUP($A32,'Occupancy Raw Data'!$B$8:$BE$45,'Occupancy Raw Data'!AK$3,FALSE)</f>
        <v>61.010569791712904</v>
      </c>
      <c r="G32" s="49">
        <f>VLOOKUP($A32,'Occupancy Raw Data'!$B$8:$BE$45,'Occupancy Raw Data'!AL$3,FALSE)</f>
        <v>59.999777945552196</v>
      </c>
      <c r="H32" s="48">
        <f>VLOOKUP($A32,'Occupancy Raw Data'!$B$8:$BE$45,'Occupancy Raw Data'!AN$3,FALSE)</f>
        <v>65.279566549717899</v>
      </c>
      <c r="I32" s="48">
        <f>VLOOKUP($A32,'Occupancy Raw Data'!$B$8:$BE$45,'Occupancy Raw Data'!AO$3,FALSE)</f>
        <v>69.3775813829551</v>
      </c>
      <c r="J32" s="49">
        <f>VLOOKUP($A32,'Occupancy Raw Data'!$B$8:$BE$45,'Occupancy Raw Data'!AP$3,FALSE)</f>
        <v>67.328573966336506</v>
      </c>
      <c r="K32" s="50">
        <f>VLOOKUP($A32,'Occupancy Raw Data'!$B$8:$BE$45,'Occupancy Raw Data'!AR$3,FALSE)</f>
        <v>62.093719665776298</v>
      </c>
      <c r="M32" s="47">
        <f>VLOOKUP($A32,'Occupancy Raw Data'!$B$8:$BE$45,'Occupancy Raw Data'!AT$3,FALSE)</f>
        <v>-4.11637489696371</v>
      </c>
      <c r="N32" s="48">
        <f>VLOOKUP($A32,'Occupancy Raw Data'!$B$8:$BE$45,'Occupancy Raw Data'!AU$3,FALSE)</f>
        <v>-2.1534613425898099</v>
      </c>
      <c r="O32" s="48">
        <f>VLOOKUP($A32,'Occupancy Raw Data'!$B$8:$BE$45,'Occupancy Raw Data'!AV$3,FALSE)</f>
        <v>-1.3815463818206299</v>
      </c>
      <c r="P32" s="48">
        <f>VLOOKUP($A32,'Occupancy Raw Data'!$B$8:$BE$45,'Occupancy Raw Data'!AW$3,FALSE)</f>
        <v>-1.68744234549395</v>
      </c>
      <c r="Q32" s="48">
        <f>VLOOKUP($A32,'Occupancy Raw Data'!$B$8:$BE$45,'Occupancy Raw Data'!AX$3,FALSE)</f>
        <v>-1.9913347510669399</v>
      </c>
      <c r="R32" s="49">
        <f>VLOOKUP($A32,'Occupancy Raw Data'!$B$8:$BE$45,'Occupancy Raw Data'!AY$3,FALSE)</f>
        <v>-2.1835894763144101</v>
      </c>
      <c r="S32" s="48">
        <f>VLOOKUP($A32,'Occupancy Raw Data'!$B$8:$BE$45,'Occupancy Raw Data'!BA$3,FALSE)</f>
        <v>-4.47821863688627</v>
      </c>
      <c r="T32" s="48">
        <f>VLOOKUP($A32,'Occupancy Raw Data'!$B$8:$BE$45,'Occupancy Raw Data'!BB$3,FALSE)</f>
        <v>-6.5600370480241299</v>
      </c>
      <c r="U32" s="49">
        <f>VLOOKUP($A32,'Occupancy Raw Data'!$B$8:$BE$45,'Occupancy Raw Data'!BC$3,FALSE)</f>
        <v>-5.5622591682736404</v>
      </c>
      <c r="V32" s="50">
        <f>VLOOKUP($A32,'Occupancy Raw Data'!$B$8:$BE$45,'Occupancy Raw Data'!BE$3,FALSE)</f>
        <v>-3.2558701163174302</v>
      </c>
      <c r="X32" s="51">
        <f>VLOOKUP($A32,'ADR Raw Data'!$B$6:$BE$43,'ADR Raw Data'!AG$1,FALSE)</f>
        <v>99.3182022109185</v>
      </c>
      <c r="Y32" s="52">
        <f>VLOOKUP($A32,'ADR Raw Data'!$B$6:$BE$43,'ADR Raw Data'!AH$1,FALSE)</f>
        <v>105.794156652072</v>
      </c>
      <c r="Z32" s="52">
        <f>VLOOKUP($A32,'ADR Raw Data'!$B$6:$BE$43,'ADR Raw Data'!AI$1,FALSE)</f>
        <v>110.89559799675099</v>
      </c>
      <c r="AA32" s="52">
        <f>VLOOKUP($A32,'ADR Raw Data'!$B$6:$BE$43,'ADR Raw Data'!AJ$1,FALSE)</f>
        <v>110.487757528142</v>
      </c>
      <c r="AB32" s="52">
        <f>VLOOKUP($A32,'ADR Raw Data'!$B$6:$BE$43,'ADR Raw Data'!AK$1,FALSE)</f>
        <v>106.176598454987</v>
      </c>
      <c r="AC32" s="53">
        <f>VLOOKUP($A32,'ADR Raw Data'!$B$6:$BE$43,'ADR Raw Data'!AL$1,FALSE)</f>
        <v>106.942774499913</v>
      </c>
      <c r="AD32" s="52">
        <f>VLOOKUP($A32,'ADR Raw Data'!$B$6:$BE$43,'ADR Raw Data'!AN$1,FALSE)</f>
        <v>114.10278443941699</v>
      </c>
      <c r="AE32" s="52">
        <f>VLOOKUP($A32,'ADR Raw Data'!$B$6:$BE$43,'ADR Raw Data'!AO$1,FALSE)</f>
        <v>116.831740776481</v>
      </c>
      <c r="AF32" s="53">
        <f>VLOOKUP($A32,'ADR Raw Data'!$B$6:$BE$43,'ADR Raw Data'!AP$1,FALSE)</f>
        <v>115.508787709736</v>
      </c>
      <c r="AG32" s="54">
        <f>VLOOKUP($A32,'ADR Raw Data'!$B$6:$BE$43,'ADR Raw Data'!AR$1,FALSE)</f>
        <v>109.59653933473901</v>
      </c>
      <c r="AI32" s="47">
        <f>VLOOKUP($A32,'ADR Raw Data'!$B$6:$BE$43,'ADR Raw Data'!AT$1,FALSE)</f>
        <v>4.4095585501052801</v>
      </c>
      <c r="AJ32" s="48">
        <f>VLOOKUP($A32,'ADR Raw Data'!$B$6:$BE$43,'ADR Raw Data'!AU$1,FALSE)</f>
        <v>6.2484341977516404</v>
      </c>
      <c r="AK32" s="48">
        <f>VLOOKUP($A32,'ADR Raw Data'!$B$6:$BE$43,'ADR Raw Data'!AV$1,FALSE)</f>
        <v>6.0658587285370604</v>
      </c>
      <c r="AL32" s="48">
        <f>VLOOKUP($A32,'ADR Raw Data'!$B$6:$BE$43,'ADR Raw Data'!AW$1,FALSE)</f>
        <v>6.1864151766971096</v>
      </c>
      <c r="AM32" s="48">
        <f>VLOOKUP($A32,'ADR Raw Data'!$B$6:$BE$43,'ADR Raw Data'!AX$1,FALSE)</f>
        <v>5.3604033537462001</v>
      </c>
      <c r="AN32" s="49">
        <f>VLOOKUP($A32,'ADR Raw Data'!$B$6:$BE$43,'ADR Raw Data'!AY$1,FALSE)</f>
        <v>5.7568696862011999</v>
      </c>
      <c r="AO32" s="48">
        <f>VLOOKUP($A32,'ADR Raw Data'!$B$6:$BE$43,'ADR Raw Data'!BA$1,FALSE)</f>
        <v>1.28804565816826</v>
      </c>
      <c r="AP32" s="48">
        <f>VLOOKUP($A32,'ADR Raw Data'!$B$6:$BE$43,'ADR Raw Data'!BB$1,FALSE)</f>
        <v>-0.63200210961296899</v>
      </c>
      <c r="AQ32" s="49">
        <f>VLOOKUP($A32,'ADR Raw Data'!$B$6:$BE$43,'ADR Raw Data'!BC$1,FALSE)</f>
        <v>0.25473580876305202</v>
      </c>
      <c r="AR32" s="50">
        <f>VLOOKUP($A32,'ADR Raw Data'!$B$6:$BE$43,'ADR Raw Data'!BE$1,FALSE)</f>
        <v>3.7901917162798502</v>
      </c>
      <c r="AT32" s="51">
        <f>VLOOKUP($A32,'RevPAR Raw Data'!$B$6:$BE$43,'RevPAR Raw Data'!AG$1,FALSE)</f>
        <v>49.426430893324998</v>
      </c>
      <c r="AU32" s="52">
        <f>VLOOKUP($A32,'RevPAR Raw Data'!$B$6:$BE$43,'RevPAR Raw Data'!AH$1,FALSE)</f>
        <v>61.166284512812503</v>
      </c>
      <c r="AV32" s="52">
        <f>VLOOKUP($A32,'RevPAR Raw Data'!$B$6:$BE$43,'RevPAR Raw Data'!AI$1,FALSE)</f>
        <v>72.771388550872601</v>
      </c>
      <c r="AW32" s="52">
        <f>VLOOKUP($A32,'RevPAR Raw Data'!$B$6:$BE$43,'RevPAR Raw Data'!AJ$1,FALSE)</f>
        <v>72.684084483945398</v>
      </c>
      <c r="AX32" s="52">
        <f>VLOOKUP($A32,'RevPAR Raw Data'!$B$6:$BE$43,'RevPAR Raw Data'!AK$1,FALSE)</f>
        <v>64.778947702846693</v>
      </c>
      <c r="AY32" s="53">
        <f>VLOOKUP($A32,'RevPAR Raw Data'!$B$6:$BE$43,'RevPAR Raw Data'!AL$1,FALSE)</f>
        <v>64.165427228760393</v>
      </c>
      <c r="AZ32" s="52">
        <f>VLOOKUP($A32,'RevPAR Raw Data'!$B$6:$BE$43,'RevPAR Raw Data'!AN$1,FALSE)</f>
        <v>74.485803103210898</v>
      </c>
      <c r="BA32" s="52">
        <f>VLOOKUP($A32,'RevPAR Raw Data'!$B$6:$BE$43,'RevPAR Raw Data'!AO$1,FALSE)</f>
        <v>81.055036038326506</v>
      </c>
      <c r="BB32" s="53">
        <f>VLOOKUP($A32,'RevPAR Raw Data'!$B$6:$BE$43,'RevPAR Raw Data'!AP$1,FALSE)</f>
        <v>77.770419570768695</v>
      </c>
      <c r="BC32" s="54">
        <f>VLOOKUP($A32,'RevPAR Raw Data'!$B$6:$BE$43,'RevPAR Raw Data'!AR$1,FALSE)</f>
        <v>68.052567897905703</v>
      </c>
      <c r="BE32" s="47">
        <f>VLOOKUP($A32,'RevPAR Raw Data'!$B$6:$BE$43,'RevPAR Raw Data'!AT$1,FALSE)</f>
        <v>0.11166969191812</v>
      </c>
      <c r="BF32" s="48">
        <f>VLOOKUP($A32,'RevPAR Raw Data'!$B$6:$BE$43,'RevPAR Raw Data'!AU$1,FALSE)</f>
        <v>3.9604152401960802</v>
      </c>
      <c r="BG32" s="48">
        <f>VLOOKUP($A32,'RevPAR Raw Data'!$B$6:$BE$43,'RevPAR Raw Data'!AV$1,FALSE)</f>
        <v>4.6005096949259796</v>
      </c>
      <c r="BH32" s="48">
        <f>VLOOKUP($A32,'RevPAR Raw Data'!$B$6:$BE$43,'RevPAR Raw Data'!AW$1,FALSE)</f>
        <v>4.3945806418434996</v>
      </c>
      <c r="BI32" s="48">
        <f>VLOOKUP($A32,'RevPAR Raw Data'!$B$6:$BE$43,'RevPAR Raw Data'!AX$1,FALSE)</f>
        <v>3.2623250278987399</v>
      </c>
      <c r="BJ32" s="49">
        <f>VLOOKUP($A32,'RevPAR Raw Data'!$B$6:$BE$43,'RevPAR Raw Data'!AY$1,FALSE)</f>
        <v>3.4475738092537598</v>
      </c>
      <c r="BK32" s="48">
        <f>VLOOKUP($A32,'RevPAR Raw Data'!$B$6:$BE$43,'RevPAR Raw Data'!BA$1,FALSE)</f>
        <v>-3.2478544794337001</v>
      </c>
      <c r="BL32" s="48">
        <f>VLOOKUP($A32,'RevPAR Raw Data'!$B$6:$BE$43,'RevPAR Raw Data'!BB$1,FALSE)</f>
        <v>-7.1505795851022</v>
      </c>
      <c r="BM32" s="49">
        <f>VLOOKUP($A32,'RevPAR Raw Data'!$B$6:$BE$43,'RevPAR Raw Data'!BC$1,FALSE)</f>
        <v>-5.3216924253883802</v>
      </c>
      <c r="BN32" s="50">
        <f>VLOOKUP($A32,'RevPAR Raw Data'!$B$6:$BE$43,'RevPAR Raw Data'!BE$1,FALSE)</f>
        <v>0.41091788052092798</v>
      </c>
    </row>
    <row r="33" spans="1:66" x14ac:dyDescent="0.45">
      <c r="A33" s="63" t="s">
        <v>45</v>
      </c>
      <c r="B33" s="47">
        <f>VLOOKUP($A33,'Occupancy Raw Data'!$B$8:$BE$45,'Occupancy Raw Data'!AG$3,FALSE)</f>
        <v>60.377996906419099</v>
      </c>
      <c r="C33" s="48">
        <f>VLOOKUP($A33,'Occupancy Raw Data'!$B$8:$BE$45,'Occupancy Raw Data'!AH$3,FALSE)</f>
        <v>67.667246713070298</v>
      </c>
      <c r="D33" s="48">
        <f>VLOOKUP($A33,'Occupancy Raw Data'!$B$8:$BE$45,'Occupancy Raw Data'!AI$3,FALSE)</f>
        <v>70.930007733951996</v>
      </c>
      <c r="E33" s="48">
        <f>VLOOKUP($A33,'Occupancy Raw Data'!$B$8:$BE$45,'Occupancy Raw Data'!AJ$3,FALSE)</f>
        <v>70.872003093580801</v>
      </c>
      <c r="F33" s="48">
        <f>VLOOKUP($A33,'Occupancy Raw Data'!$B$8:$BE$45,'Occupancy Raw Data'!AK$3,FALSE)</f>
        <v>66.908352668213396</v>
      </c>
      <c r="G33" s="49">
        <f>VLOOKUP($A33,'Occupancy Raw Data'!$B$8:$BE$45,'Occupancy Raw Data'!AL$3,FALSE)</f>
        <v>67.351121423047104</v>
      </c>
      <c r="H33" s="48">
        <f>VLOOKUP($A33,'Occupancy Raw Data'!$B$8:$BE$45,'Occupancy Raw Data'!AN$3,FALSE)</f>
        <v>69.204369682907895</v>
      </c>
      <c r="I33" s="48">
        <f>VLOOKUP($A33,'Occupancy Raw Data'!$B$8:$BE$45,'Occupancy Raw Data'!AO$3,FALSE)</f>
        <v>71.258700696055598</v>
      </c>
      <c r="J33" s="49">
        <f>VLOOKUP($A33,'Occupancy Raw Data'!$B$8:$BE$45,'Occupancy Raw Data'!AP$3,FALSE)</f>
        <v>70.231535189481804</v>
      </c>
      <c r="K33" s="50">
        <f>VLOOKUP($A33,'Occupancy Raw Data'!$B$8:$BE$45,'Occupancy Raw Data'!AR$3,FALSE)</f>
        <v>68.174096784885606</v>
      </c>
      <c r="M33" s="47">
        <f>VLOOKUP($A33,'Occupancy Raw Data'!$B$8:$BE$45,'Occupancy Raw Data'!AT$3,FALSE)</f>
        <v>-3.0234215211331601</v>
      </c>
      <c r="N33" s="48">
        <f>VLOOKUP($A33,'Occupancy Raw Data'!$B$8:$BE$45,'Occupancy Raw Data'!AU$3,FALSE)</f>
        <v>-1.2699971114799999</v>
      </c>
      <c r="O33" s="48">
        <f>VLOOKUP($A33,'Occupancy Raw Data'!$B$8:$BE$45,'Occupancy Raw Data'!AV$3,FALSE)</f>
        <v>-1.65641451215226</v>
      </c>
      <c r="P33" s="48">
        <f>VLOOKUP($A33,'Occupancy Raw Data'!$B$8:$BE$45,'Occupancy Raw Data'!AW$3,FALSE)</f>
        <v>-2.46190824080518</v>
      </c>
      <c r="Q33" s="48">
        <f>VLOOKUP($A33,'Occupancy Raw Data'!$B$8:$BE$45,'Occupancy Raw Data'!AX$3,FALSE)</f>
        <v>-2.9149438323396302</v>
      </c>
      <c r="R33" s="49">
        <f>VLOOKUP($A33,'Occupancy Raw Data'!$B$8:$BE$45,'Occupancy Raw Data'!AY$3,FALSE)</f>
        <v>-2.2482518825910498</v>
      </c>
      <c r="S33" s="48">
        <f>VLOOKUP($A33,'Occupancy Raw Data'!$B$8:$BE$45,'Occupancy Raw Data'!BA$3,FALSE)</f>
        <v>-1.9593133402589</v>
      </c>
      <c r="T33" s="48">
        <f>VLOOKUP($A33,'Occupancy Raw Data'!$B$8:$BE$45,'Occupancy Raw Data'!BB$3,FALSE)</f>
        <v>-2.40766938267141</v>
      </c>
      <c r="U33" s="49">
        <f>VLOOKUP($A33,'Occupancy Raw Data'!$B$8:$BE$45,'Occupancy Raw Data'!BC$3,FALSE)</f>
        <v>-2.1872837075583802</v>
      </c>
      <c r="V33" s="50">
        <f>VLOOKUP($A33,'Occupancy Raw Data'!$B$8:$BE$45,'Occupancy Raw Data'!BE$3,FALSE)</f>
        <v>-2.2303145930637802</v>
      </c>
      <c r="X33" s="51">
        <f>VLOOKUP($A33,'ADR Raw Data'!$B$6:$BE$43,'ADR Raw Data'!AG$1,FALSE)</f>
        <v>87.2134498598991</v>
      </c>
      <c r="Y33" s="52">
        <f>VLOOKUP($A33,'ADR Raw Data'!$B$6:$BE$43,'ADR Raw Data'!AH$1,FALSE)</f>
        <v>90.362082977355499</v>
      </c>
      <c r="Z33" s="52">
        <f>VLOOKUP($A33,'ADR Raw Data'!$B$6:$BE$43,'ADR Raw Data'!AI$1,FALSE)</f>
        <v>92.234457305438099</v>
      </c>
      <c r="AA33" s="52">
        <f>VLOOKUP($A33,'ADR Raw Data'!$B$6:$BE$43,'ADR Raw Data'!AJ$1,FALSE)</f>
        <v>92.008867098622204</v>
      </c>
      <c r="AB33" s="52">
        <f>VLOOKUP($A33,'ADR Raw Data'!$B$6:$BE$43,'ADR Raw Data'!AK$1,FALSE)</f>
        <v>89.251573255309907</v>
      </c>
      <c r="AC33" s="53">
        <f>VLOOKUP($A33,'ADR Raw Data'!$B$6:$BE$43,'ADR Raw Data'!AL$1,FALSE)</f>
        <v>90.317860634724596</v>
      </c>
      <c r="AD33" s="52">
        <f>VLOOKUP($A33,'ADR Raw Data'!$B$6:$BE$43,'ADR Raw Data'!AN$1,FALSE)</f>
        <v>93.832071313822695</v>
      </c>
      <c r="AE33" s="52">
        <f>VLOOKUP($A33,'ADR Raw Data'!$B$6:$BE$43,'ADR Raw Data'!AO$1,FALSE)</f>
        <v>95.294262494912402</v>
      </c>
      <c r="AF33" s="53">
        <f>VLOOKUP($A33,'ADR Raw Data'!$B$6:$BE$43,'ADR Raw Data'!AP$1,FALSE)</f>
        <v>94.573859482432198</v>
      </c>
      <c r="AG33" s="54">
        <f>VLOOKUP($A33,'ADR Raw Data'!$B$6:$BE$43,'ADR Raw Data'!AR$1,FALSE)</f>
        <v>91.570558179626602</v>
      </c>
      <c r="AI33" s="47">
        <f>VLOOKUP($A33,'ADR Raw Data'!$B$6:$BE$43,'ADR Raw Data'!AT$1,FALSE)</f>
        <v>4.4882647717666098</v>
      </c>
      <c r="AJ33" s="48">
        <f>VLOOKUP($A33,'ADR Raw Data'!$B$6:$BE$43,'ADR Raw Data'!AU$1,FALSE)</f>
        <v>5.4043850797845199</v>
      </c>
      <c r="AK33" s="48">
        <f>VLOOKUP($A33,'ADR Raw Data'!$B$6:$BE$43,'ADR Raw Data'!AV$1,FALSE)</f>
        <v>3.4445326350987902</v>
      </c>
      <c r="AL33" s="48">
        <f>VLOOKUP($A33,'ADR Raw Data'!$B$6:$BE$43,'ADR Raw Data'!AW$1,FALSE)</f>
        <v>4.1962006280761299</v>
      </c>
      <c r="AM33" s="48">
        <f>VLOOKUP($A33,'ADR Raw Data'!$B$6:$BE$43,'ADR Raw Data'!AX$1,FALSE)</f>
        <v>3.78989573181265</v>
      </c>
      <c r="AN33" s="49">
        <f>VLOOKUP($A33,'ADR Raw Data'!$B$6:$BE$43,'ADR Raw Data'!AY$1,FALSE)</f>
        <v>4.2510869506171698</v>
      </c>
      <c r="AO33" s="48">
        <f>VLOOKUP($A33,'ADR Raw Data'!$B$6:$BE$43,'ADR Raw Data'!BA$1,FALSE)</f>
        <v>4.6025802391711803</v>
      </c>
      <c r="AP33" s="48">
        <f>VLOOKUP($A33,'ADR Raw Data'!$B$6:$BE$43,'ADR Raw Data'!BB$1,FALSE)</f>
        <v>4.2251902064994704</v>
      </c>
      <c r="AQ33" s="49">
        <f>VLOOKUP($A33,'ADR Raw Data'!$B$6:$BE$43,'ADR Raw Data'!BC$1,FALSE)</f>
        <v>4.4070448033068503</v>
      </c>
      <c r="AR33" s="50">
        <f>VLOOKUP($A33,'ADR Raw Data'!$B$6:$BE$43,'ADR Raw Data'!BE$1,FALSE)</f>
        <v>4.2990544852084298</v>
      </c>
      <c r="AT33" s="51">
        <f>VLOOKUP($A33,'RevPAR Raw Data'!$B$6:$BE$43,'RevPAR Raw Data'!AG$1,FALSE)</f>
        <v>52.657734058391299</v>
      </c>
      <c r="AU33" s="52">
        <f>VLOOKUP($A33,'RevPAR Raw Data'!$B$6:$BE$43,'RevPAR Raw Data'!AH$1,FALSE)</f>
        <v>61.145533623356499</v>
      </c>
      <c r="AV33" s="52">
        <f>VLOOKUP($A33,'RevPAR Raw Data'!$B$6:$BE$43,'RevPAR Raw Data'!AI$1,FALSE)</f>
        <v>65.421907700115995</v>
      </c>
      <c r="AW33" s="52">
        <f>VLOOKUP($A33,'RevPAR Raw Data'!$B$6:$BE$43,'RevPAR Raw Data'!AJ$1,FALSE)</f>
        <v>65.208527136504202</v>
      </c>
      <c r="AX33" s="52">
        <f>VLOOKUP($A33,'RevPAR Raw Data'!$B$6:$BE$43,'RevPAR Raw Data'!AK$1,FALSE)</f>
        <v>59.7167573955916</v>
      </c>
      <c r="AY33" s="53">
        <f>VLOOKUP($A33,'RevPAR Raw Data'!$B$6:$BE$43,'RevPAR Raw Data'!AL$1,FALSE)</f>
        <v>60.830091982791899</v>
      </c>
      <c r="AZ33" s="52">
        <f>VLOOKUP($A33,'RevPAR Raw Data'!$B$6:$BE$43,'RevPAR Raw Data'!AN$1,FALSE)</f>
        <v>64.935893513147704</v>
      </c>
      <c r="BA33" s="52">
        <f>VLOOKUP($A33,'RevPAR Raw Data'!$B$6:$BE$43,'RevPAR Raw Data'!AO$1,FALSE)</f>
        <v>67.905453291763294</v>
      </c>
      <c r="BB33" s="53">
        <f>VLOOKUP($A33,'RevPAR Raw Data'!$B$6:$BE$43,'RevPAR Raw Data'!AP$1,FALSE)</f>
        <v>66.420673402455506</v>
      </c>
      <c r="BC33" s="54">
        <f>VLOOKUP($A33,'RevPAR Raw Data'!$B$6:$BE$43,'RevPAR Raw Data'!AR$1,FALSE)</f>
        <v>62.4274009598386</v>
      </c>
      <c r="BE33" s="47">
        <f>VLOOKUP($A33,'RevPAR Raw Data'!$B$6:$BE$43,'RevPAR Raw Data'!AT$1,FALSE)</f>
        <v>1.32914408759842</v>
      </c>
      <c r="BF33" s="48">
        <f>VLOOKUP($A33,'RevPAR Raw Data'!$B$6:$BE$43,'RevPAR Raw Data'!AU$1,FALSE)</f>
        <v>4.065752433898</v>
      </c>
      <c r="BG33" s="48">
        <f>VLOOKUP($A33,'RevPAR Raw Data'!$B$6:$BE$43,'RevPAR Raw Data'!AV$1,FALSE)</f>
        <v>1.73106238450293</v>
      </c>
      <c r="BH33" s="48">
        <f>VLOOKUP($A33,'RevPAR Raw Data'!$B$6:$BE$43,'RevPAR Raw Data'!AW$1,FALSE)</f>
        <v>1.63098577820761</v>
      </c>
      <c r="BI33" s="48">
        <f>VLOOKUP($A33,'RevPAR Raw Data'!$B$6:$BE$43,'RevPAR Raw Data'!AX$1,FALSE)</f>
        <v>0.76447856758644595</v>
      </c>
      <c r="BJ33" s="49">
        <f>VLOOKUP($A33,'RevPAR Raw Data'!$B$6:$BE$43,'RevPAR Raw Data'!AY$1,FALSE)</f>
        <v>1.9072599256282901</v>
      </c>
      <c r="BK33" s="48">
        <f>VLOOKUP($A33,'RevPAR Raw Data'!$B$6:$BE$43,'RevPAR Raw Data'!BA$1,FALSE)</f>
        <v>2.5530879302900802</v>
      </c>
      <c r="BL33" s="48">
        <f>VLOOKUP($A33,'RevPAR Raw Data'!$B$6:$BE$43,'RevPAR Raw Data'!BB$1,FALSE)</f>
        <v>1.7157922128665399</v>
      </c>
      <c r="BM33" s="49">
        <f>VLOOKUP($A33,'RevPAR Raw Data'!$B$6:$BE$43,'RevPAR Raw Data'!BC$1,FALSE)</f>
        <v>2.1233665227809402</v>
      </c>
      <c r="BN33" s="50">
        <f>VLOOKUP($A33,'RevPAR Raw Data'!$B$6:$BE$43,'RevPAR Raw Data'!BE$1,FALSE)</f>
        <v>1.97285745259728</v>
      </c>
    </row>
    <row r="34" spans="1:66" x14ac:dyDescent="0.45">
      <c r="A34" s="63" t="s">
        <v>111</v>
      </c>
      <c r="B34" s="47">
        <f>VLOOKUP($A34,'Occupancy Raw Data'!$B$8:$BE$45,'Occupancy Raw Data'!AG$3,FALSE)</f>
        <v>41.917232460394402</v>
      </c>
      <c r="C34" s="48">
        <f>VLOOKUP($A34,'Occupancy Raw Data'!$B$8:$BE$45,'Occupancy Raw Data'!AH$3,FALSE)</f>
        <v>52.166181700614203</v>
      </c>
      <c r="D34" s="48">
        <f>VLOOKUP($A34,'Occupancy Raw Data'!$B$8:$BE$45,'Occupancy Raw Data'!AI$3,FALSE)</f>
        <v>64.904623343032597</v>
      </c>
      <c r="E34" s="48">
        <f>VLOOKUP($A34,'Occupancy Raw Data'!$B$8:$BE$45,'Occupancy Raw Data'!AJ$3,FALSE)</f>
        <v>64.670223084384006</v>
      </c>
      <c r="F34" s="48">
        <f>VLOOKUP($A34,'Occupancy Raw Data'!$B$8:$BE$45,'Occupancy Raw Data'!AK$3,FALSE)</f>
        <v>57.670546395085601</v>
      </c>
      <c r="G34" s="49">
        <f>VLOOKUP($A34,'Occupancy Raw Data'!$B$8:$BE$45,'Occupancy Raw Data'!AL$3,FALSE)</f>
        <v>56.265761396702203</v>
      </c>
      <c r="H34" s="48">
        <f>VLOOKUP($A34,'Occupancy Raw Data'!$B$8:$BE$45,'Occupancy Raw Data'!AN$3,FALSE)</f>
        <v>64.217588102166104</v>
      </c>
      <c r="I34" s="48">
        <f>VLOOKUP($A34,'Occupancy Raw Data'!$B$8:$BE$45,'Occupancy Raw Data'!AO$3,FALSE)</f>
        <v>70.902036857419901</v>
      </c>
      <c r="J34" s="49">
        <f>VLOOKUP($A34,'Occupancy Raw Data'!$B$8:$BE$45,'Occupancy Raw Data'!AP$3,FALSE)</f>
        <v>67.559812479792996</v>
      </c>
      <c r="K34" s="50">
        <f>VLOOKUP($A34,'Occupancy Raw Data'!$B$8:$BE$45,'Occupancy Raw Data'!AR$3,FALSE)</f>
        <v>59.492633134728102</v>
      </c>
      <c r="M34" s="47">
        <f>VLOOKUP($A34,'Occupancy Raw Data'!$B$8:$BE$45,'Occupancy Raw Data'!AT$3,FALSE)</f>
        <v>1.2372618551224901</v>
      </c>
      <c r="N34" s="48">
        <f>VLOOKUP($A34,'Occupancy Raw Data'!$B$8:$BE$45,'Occupancy Raw Data'!AU$3,FALSE)</f>
        <v>1.4347128990992799</v>
      </c>
      <c r="O34" s="48">
        <f>VLOOKUP($A34,'Occupancy Raw Data'!$B$8:$BE$45,'Occupancy Raw Data'!AV$3,FALSE)</f>
        <v>1.1241736937515501</v>
      </c>
      <c r="P34" s="48">
        <f>VLOOKUP($A34,'Occupancy Raw Data'!$B$8:$BE$45,'Occupancy Raw Data'!AW$3,FALSE)</f>
        <v>1.8458183065306899</v>
      </c>
      <c r="Q34" s="48">
        <f>VLOOKUP($A34,'Occupancy Raw Data'!$B$8:$BE$45,'Occupancy Raw Data'!AX$3,FALSE)</f>
        <v>4.9926674942161897</v>
      </c>
      <c r="R34" s="49">
        <f>VLOOKUP($A34,'Occupancy Raw Data'!$B$8:$BE$45,'Occupancy Raw Data'!AY$3,FALSE)</f>
        <v>2.1369625547851601</v>
      </c>
      <c r="S34" s="48">
        <f>VLOOKUP($A34,'Occupancy Raw Data'!$B$8:$BE$45,'Occupancy Raw Data'!BA$3,FALSE)</f>
        <v>-0.45151304426602001</v>
      </c>
      <c r="T34" s="48">
        <f>VLOOKUP($A34,'Occupancy Raw Data'!$B$8:$BE$45,'Occupancy Raw Data'!BB$3,FALSE)</f>
        <v>-3.11160994669192</v>
      </c>
      <c r="U34" s="49">
        <f>VLOOKUP($A34,'Occupancy Raw Data'!$B$8:$BE$45,'Occupancy Raw Data'!BC$3,FALSE)</f>
        <v>-1.86531484978369</v>
      </c>
      <c r="V34" s="50">
        <f>VLOOKUP($A34,'Occupancy Raw Data'!$B$8:$BE$45,'Occupancy Raw Data'!BE$3,FALSE)</f>
        <v>0.80308587187143199</v>
      </c>
      <c r="X34" s="51">
        <f>VLOOKUP($A34,'ADR Raw Data'!$B$6:$BE$43,'ADR Raw Data'!AG$1,FALSE)</f>
        <v>153.603208638642</v>
      </c>
      <c r="Y34" s="52">
        <f>VLOOKUP($A34,'ADR Raw Data'!$B$6:$BE$43,'ADR Raw Data'!AH$1,FALSE)</f>
        <v>167.83814223737201</v>
      </c>
      <c r="Z34" s="52">
        <f>VLOOKUP($A34,'ADR Raw Data'!$B$6:$BE$43,'ADR Raw Data'!AI$1,FALSE)</f>
        <v>176.94550186799501</v>
      </c>
      <c r="AA34" s="52">
        <f>VLOOKUP($A34,'ADR Raw Data'!$B$6:$BE$43,'ADR Raw Data'!AJ$1,FALSE)</f>
        <v>175.93217597800199</v>
      </c>
      <c r="AB34" s="52">
        <f>VLOOKUP($A34,'ADR Raw Data'!$B$6:$BE$43,'ADR Raw Data'!AK$1,FALSE)</f>
        <v>167.37185283812099</v>
      </c>
      <c r="AC34" s="53">
        <f>VLOOKUP($A34,'ADR Raw Data'!$B$6:$BE$43,'ADR Raw Data'!AL$1,FALSE)</f>
        <v>169.583333333333</v>
      </c>
      <c r="AD34" s="52">
        <f>VLOOKUP($A34,'ADR Raw Data'!$B$6:$BE$43,'ADR Raw Data'!AN$1,FALSE)</f>
        <v>177.987728130899</v>
      </c>
      <c r="AE34" s="52">
        <f>VLOOKUP($A34,'ADR Raw Data'!$B$6:$BE$43,'ADR Raw Data'!AO$1,FALSE)</f>
        <v>183.65255015959801</v>
      </c>
      <c r="AF34" s="53">
        <f>VLOOKUP($A34,'ADR Raw Data'!$B$6:$BE$43,'ADR Raw Data'!AP$1,FALSE)</f>
        <v>180.96026021415301</v>
      </c>
      <c r="AG34" s="54">
        <f>VLOOKUP($A34,'ADR Raw Data'!$B$6:$BE$43,'ADR Raw Data'!AR$1,FALSE)</f>
        <v>173.27465733749901</v>
      </c>
      <c r="AI34" s="47">
        <f>VLOOKUP($A34,'ADR Raw Data'!$B$6:$BE$43,'ADR Raw Data'!AT$1,FALSE)</f>
        <v>-1.56876274763845</v>
      </c>
      <c r="AJ34" s="48">
        <f>VLOOKUP($A34,'ADR Raw Data'!$B$6:$BE$43,'ADR Raw Data'!AU$1,FALSE)</f>
        <v>2.1904082273064098</v>
      </c>
      <c r="AK34" s="48">
        <f>VLOOKUP($A34,'ADR Raw Data'!$B$6:$BE$43,'ADR Raw Data'!AV$1,FALSE)</f>
        <v>3.4464636501387802</v>
      </c>
      <c r="AL34" s="48">
        <f>VLOOKUP($A34,'ADR Raw Data'!$B$6:$BE$43,'ADR Raw Data'!AW$1,FALSE)</f>
        <v>4.0604393864576203</v>
      </c>
      <c r="AM34" s="48">
        <f>VLOOKUP($A34,'ADR Raw Data'!$B$6:$BE$43,'ADR Raw Data'!AX$1,FALSE)</f>
        <v>-0.63811672663958696</v>
      </c>
      <c r="AN34" s="49">
        <f>VLOOKUP($A34,'ADR Raw Data'!$B$6:$BE$43,'ADR Raw Data'!AY$1,FALSE)</f>
        <v>1.82259491555988</v>
      </c>
      <c r="AO34" s="48">
        <f>VLOOKUP($A34,'ADR Raw Data'!$B$6:$BE$43,'ADR Raw Data'!BA$1,FALSE)</f>
        <v>-7.9217006886925896</v>
      </c>
      <c r="AP34" s="48">
        <f>VLOOKUP($A34,'ADR Raw Data'!$B$6:$BE$43,'ADR Raw Data'!BB$1,FALSE)</f>
        <v>-8.9780582149950696</v>
      </c>
      <c r="AQ34" s="49">
        <f>VLOOKUP($A34,'ADR Raw Data'!$B$6:$BE$43,'ADR Raw Data'!BC$1,FALSE)</f>
        <v>-8.5137293180832891</v>
      </c>
      <c r="AR34" s="50">
        <f>VLOOKUP($A34,'ADR Raw Data'!$B$6:$BE$43,'ADR Raw Data'!BE$1,FALSE)</f>
        <v>-2.0846291537819002</v>
      </c>
      <c r="AT34" s="51">
        <f>VLOOKUP($A34,'RevPAR Raw Data'!$B$6:$BE$43,'RevPAR Raw Data'!AG$1,FALSE)</f>
        <v>64.386214031684403</v>
      </c>
      <c r="AU34" s="52">
        <f>VLOOKUP($A34,'RevPAR Raw Data'!$B$6:$BE$43,'RevPAR Raw Data'!AH$1,FALSE)</f>
        <v>87.554750242482996</v>
      </c>
      <c r="AV34" s="52">
        <f>VLOOKUP($A34,'RevPAR Raw Data'!$B$6:$BE$43,'RevPAR Raw Data'!AI$1,FALSE)</f>
        <v>114.84581150986</v>
      </c>
      <c r="AW34" s="52">
        <f>VLOOKUP($A34,'RevPAR Raw Data'!$B$6:$BE$43,'RevPAR Raw Data'!AJ$1,FALSE)</f>
        <v>113.775730682185</v>
      </c>
      <c r="AX34" s="52">
        <f>VLOOKUP($A34,'RevPAR Raw Data'!$B$6:$BE$43,'RevPAR Raw Data'!AK$1,FALSE)</f>
        <v>96.524262043323603</v>
      </c>
      <c r="AY34" s="53">
        <f>VLOOKUP($A34,'RevPAR Raw Data'!$B$6:$BE$43,'RevPAR Raw Data'!AL$1,FALSE)</f>
        <v>95.417353701907501</v>
      </c>
      <c r="AZ34" s="52">
        <f>VLOOKUP($A34,'RevPAR Raw Data'!$B$6:$BE$43,'RevPAR Raw Data'!AN$1,FALSE)</f>
        <v>114.29942612350401</v>
      </c>
      <c r="BA34" s="52">
        <f>VLOOKUP($A34,'RevPAR Raw Data'!$B$6:$BE$43,'RevPAR Raw Data'!AO$1,FALSE)</f>
        <v>130.21339880375001</v>
      </c>
      <c r="BB34" s="53">
        <f>VLOOKUP($A34,'RevPAR Raw Data'!$B$6:$BE$43,'RevPAR Raw Data'!AP$1,FALSE)</f>
        <v>122.256412463627</v>
      </c>
      <c r="BC34" s="54">
        <f>VLOOKUP($A34,'RevPAR Raw Data'!$B$6:$BE$43,'RevPAR Raw Data'!AR$1,FALSE)</f>
        <v>103.085656205256</v>
      </c>
      <c r="BE34" s="47">
        <f>VLOOKUP($A34,'RevPAR Raw Data'!$B$6:$BE$43,'RevPAR Raw Data'!AT$1,FALSE)</f>
        <v>-0.35091059558985799</v>
      </c>
      <c r="BF34" s="48">
        <f>VLOOKUP($A34,'RevPAR Raw Data'!$B$6:$BE$43,'RevPAR Raw Data'!AU$1,FALSE)</f>
        <v>3.65654719578579</v>
      </c>
      <c r="BG34" s="48">
        <f>VLOOKUP($A34,'RevPAR Raw Data'!$B$6:$BE$43,'RevPAR Raw Data'!AV$1,FALSE)</f>
        <v>4.6093815816098997</v>
      </c>
      <c r="BH34" s="48">
        <f>VLOOKUP($A34,'RevPAR Raw Data'!$B$6:$BE$43,'RevPAR Raw Data'!AW$1,FALSE)</f>
        <v>5.9812060265091302</v>
      </c>
      <c r="BI34" s="48">
        <f>VLOOKUP($A34,'RevPAR Raw Data'!$B$6:$BE$43,'RevPAR Raw Data'!AX$1,FALSE)</f>
        <v>4.3226917211905196</v>
      </c>
      <c r="BJ34" s="49">
        <f>VLOOKUP($A34,'RevPAR Raw Data'!$B$6:$BE$43,'RevPAR Raw Data'!AY$1,FALSE)</f>
        <v>3.9985056412159801</v>
      </c>
      <c r="BK34" s="48">
        <f>VLOOKUP($A34,'RevPAR Raw Data'!$B$6:$BE$43,'RevPAR Raw Data'!BA$1,FALSE)</f>
        <v>-8.3374462210214606</v>
      </c>
      <c r="BL34" s="48">
        <f>VLOOKUP($A34,'RevPAR Raw Data'!$B$6:$BE$43,'RevPAR Raw Data'!BB$1,FALSE)</f>
        <v>-11.8103060092494</v>
      </c>
      <c r="BM34" s="49">
        <f>VLOOKUP($A34,'RevPAR Raw Data'!$B$6:$BE$43,'RevPAR Raw Data'!BC$1,FALSE)</f>
        <v>-10.2202363106263</v>
      </c>
      <c r="BN34" s="50">
        <f>VLOOKUP($A34,'RevPAR Raw Data'!$B$6:$BE$43,'RevPAR Raw Data'!BE$1,FALSE)</f>
        <v>-1.2982846441253999</v>
      </c>
    </row>
    <row r="35" spans="1:66" x14ac:dyDescent="0.45">
      <c r="A35" s="63" t="s">
        <v>94</v>
      </c>
      <c r="B35" s="47">
        <f>VLOOKUP($A35,'Occupancy Raw Data'!$B$8:$BE$45,'Occupancy Raw Data'!AG$3,FALSE)</f>
        <v>47.078142695356703</v>
      </c>
      <c r="C35" s="48">
        <f>VLOOKUP($A35,'Occupancy Raw Data'!$B$8:$BE$45,'Occupancy Raw Data'!AH$3,FALSE)</f>
        <v>54.586636466591102</v>
      </c>
      <c r="D35" s="48">
        <f>VLOOKUP($A35,'Occupancy Raw Data'!$B$8:$BE$45,'Occupancy Raw Data'!AI$3,FALSE)</f>
        <v>63.938278595696403</v>
      </c>
      <c r="E35" s="48">
        <f>VLOOKUP($A35,'Occupancy Raw Data'!$B$8:$BE$45,'Occupancy Raw Data'!AJ$3,FALSE)</f>
        <v>63.9127972819932</v>
      </c>
      <c r="F35" s="48">
        <f>VLOOKUP($A35,'Occupancy Raw Data'!$B$8:$BE$45,'Occupancy Raw Data'!AK$3,FALSE)</f>
        <v>57.647225368063403</v>
      </c>
      <c r="G35" s="49">
        <f>VLOOKUP($A35,'Occupancy Raw Data'!$B$8:$BE$45,'Occupancy Raw Data'!AL$3,FALSE)</f>
        <v>57.432616081540203</v>
      </c>
      <c r="H35" s="48">
        <f>VLOOKUP($A35,'Occupancy Raw Data'!$B$8:$BE$45,'Occupancy Raw Data'!AN$3,FALSE)</f>
        <v>62.287655719139202</v>
      </c>
      <c r="I35" s="48">
        <f>VLOOKUP($A35,'Occupancy Raw Data'!$B$8:$BE$45,'Occupancy Raw Data'!AO$3,FALSE)</f>
        <v>67.536806342015794</v>
      </c>
      <c r="J35" s="49">
        <f>VLOOKUP($A35,'Occupancy Raw Data'!$B$8:$BE$45,'Occupancy Raw Data'!AP$3,FALSE)</f>
        <v>64.912231030577502</v>
      </c>
      <c r="K35" s="50">
        <f>VLOOKUP($A35,'Occupancy Raw Data'!$B$8:$BE$45,'Occupancy Raw Data'!AR$3,FALSE)</f>
        <v>59.569648924122298</v>
      </c>
      <c r="M35" s="47">
        <f>VLOOKUP($A35,'Occupancy Raw Data'!$B$8:$BE$45,'Occupancy Raw Data'!AT$3,FALSE)</f>
        <v>-4.5502679272724897</v>
      </c>
      <c r="N35" s="48">
        <f>VLOOKUP($A35,'Occupancy Raw Data'!$B$8:$BE$45,'Occupancy Raw Data'!AU$3,FALSE)</f>
        <v>-1.88893692374746</v>
      </c>
      <c r="O35" s="48">
        <f>VLOOKUP($A35,'Occupancy Raw Data'!$B$8:$BE$45,'Occupancy Raw Data'!AV$3,FALSE)</f>
        <v>-0.54621494478340904</v>
      </c>
      <c r="P35" s="48">
        <f>VLOOKUP($A35,'Occupancy Raw Data'!$B$8:$BE$45,'Occupancy Raw Data'!AW$3,FALSE)</f>
        <v>-1.3897262807846</v>
      </c>
      <c r="Q35" s="48">
        <f>VLOOKUP($A35,'Occupancy Raw Data'!$B$8:$BE$45,'Occupancy Raw Data'!AX$3,FALSE)</f>
        <v>-5.1182111561054997</v>
      </c>
      <c r="R35" s="49">
        <f>VLOOKUP($A35,'Occupancy Raw Data'!$B$8:$BE$45,'Occupancy Raw Data'!AY$3,FALSE)</f>
        <v>-2.59711699230632</v>
      </c>
      <c r="S35" s="48">
        <f>VLOOKUP($A35,'Occupancy Raw Data'!$B$8:$BE$45,'Occupancy Raw Data'!BA$3,FALSE)</f>
        <v>-8.6514723378404597</v>
      </c>
      <c r="T35" s="48">
        <f>VLOOKUP($A35,'Occupancy Raw Data'!$B$8:$BE$45,'Occupancy Raw Data'!BB$3,FALSE)</f>
        <v>-10.1105617454963</v>
      </c>
      <c r="U35" s="49">
        <f>VLOOKUP($A35,'Occupancy Raw Data'!$B$8:$BE$45,'Occupancy Raw Data'!BC$3,FALSE)</f>
        <v>-9.4163763108056102</v>
      </c>
      <c r="V35" s="50">
        <f>VLOOKUP($A35,'Occupancy Raw Data'!$B$8:$BE$45,'Occupancy Raw Data'!BE$3,FALSE)</f>
        <v>-4.8277659553225201</v>
      </c>
      <c r="X35" s="51">
        <f>VLOOKUP($A35,'ADR Raw Data'!$B$6:$BE$43,'ADR Raw Data'!AG$1,FALSE)</f>
        <v>96.808355184026894</v>
      </c>
      <c r="Y35" s="52">
        <f>VLOOKUP($A35,'ADR Raw Data'!$B$6:$BE$43,'ADR Raw Data'!AH$1,FALSE)</f>
        <v>102.477590767634</v>
      </c>
      <c r="Z35" s="52">
        <f>VLOOKUP($A35,'ADR Raw Data'!$B$6:$BE$43,'ADR Raw Data'!AI$1,FALSE)</f>
        <v>106.955303104104</v>
      </c>
      <c r="AA35" s="52">
        <f>VLOOKUP($A35,'ADR Raw Data'!$B$6:$BE$43,'ADR Raw Data'!AJ$1,FALSE)</f>
        <v>105.63162089129</v>
      </c>
      <c r="AB35" s="52">
        <f>VLOOKUP($A35,'ADR Raw Data'!$B$6:$BE$43,'ADR Raw Data'!AK$1,FALSE)</f>
        <v>101.976283090221</v>
      </c>
      <c r="AC35" s="53">
        <f>VLOOKUP($A35,'ADR Raw Data'!$B$6:$BE$43,'ADR Raw Data'!AL$1,FALSE)</f>
        <v>103.146493009681</v>
      </c>
      <c r="AD35" s="52">
        <f>VLOOKUP($A35,'ADR Raw Data'!$B$6:$BE$43,'ADR Raw Data'!AN$1,FALSE)</f>
        <v>110.37254</v>
      </c>
      <c r="AE35" s="52">
        <f>VLOOKUP($A35,'ADR Raw Data'!$B$6:$BE$43,'ADR Raw Data'!AO$1,FALSE)</f>
        <v>112.48185964618</v>
      </c>
      <c r="AF35" s="53">
        <f>VLOOKUP($A35,'ADR Raw Data'!$B$6:$BE$43,'ADR Raw Data'!AP$1,FALSE)</f>
        <v>111.46984254372499</v>
      </c>
      <c r="AG35" s="54">
        <f>VLOOKUP($A35,'ADR Raw Data'!$B$6:$BE$43,'ADR Raw Data'!AR$1,FALSE)</f>
        <v>105.737875882672</v>
      </c>
      <c r="AI35" s="47">
        <f>VLOOKUP($A35,'ADR Raw Data'!$B$6:$BE$43,'ADR Raw Data'!AT$1,FALSE)</f>
        <v>5.6551809328832796</v>
      </c>
      <c r="AJ35" s="48">
        <f>VLOOKUP($A35,'ADR Raw Data'!$B$6:$BE$43,'ADR Raw Data'!AU$1,FALSE)</f>
        <v>8.2701491135022192</v>
      </c>
      <c r="AK35" s="48">
        <f>VLOOKUP($A35,'ADR Raw Data'!$B$6:$BE$43,'ADR Raw Data'!AV$1,FALSE)</f>
        <v>8.2297230826567702</v>
      </c>
      <c r="AL35" s="48">
        <f>VLOOKUP($A35,'ADR Raw Data'!$B$6:$BE$43,'ADR Raw Data'!AW$1,FALSE)</f>
        <v>6.7992896256265096</v>
      </c>
      <c r="AM35" s="48">
        <f>VLOOKUP($A35,'ADR Raw Data'!$B$6:$BE$43,'ADR Raw Data'!AX$1,FALSE)</f>
        <v>6.9421136077560002</v>
      </c>
      <c r="AN35" s="49">
        <f>VLOOKUP($A35,'ADR Raw Data'!$B$6:$BE$43,'ADR Raw Data'!AY$1,FALSE)</f>
        <v>7.2928776313176202</v>
      </c>
      <c r="AO35" s="48">
        <f>VLOOKUP($A35,'ADR Raw Data'!$B$6:$BE$43,'ADR Raw Data'!BA$1,FALSE)</f>
        <v>1.10246569642883</v>
      </c>
      <c r="AP35" s="48">
        <f>VLOOKUP($A35,'ADR Raw Data'!$B$6:$BE$43,'ADR Raw Data'!BB$1,FALSE)</f>
        <v>-1.2845677611773001</v>
      </c>
      <c r="AQ35" s="49">
        <f>VLOOKUP($A35,'ADR Raw Data'!$B$6:$BE$43,'ADR Raw Data'!BC$1,FALSE)</f>
        <v>-0.18195133035063901</v>
      </c>
      <c r="AR35" s="50">
        <f>VLOOKUP($A35,'ADR Raw Data'!$B$6:$BE$43,'ADR Raw Data'!BE$1,FALSE)</f>
        <v>4.4655351509697097</v>
      </c>
      <c r="AT35" s="51">
        <f>VLOOKUP($A35,'RevPAR Raw Data'!$B$6:$BE$43,'RevPAR Raw Data'!AG$1,FALSE)</f>
        <v>45.575575594563901</v>
      </c>
      <c r="AU35" s="52">
        <f>VLOOKUP($A35,'RevPAR Raw Data'!$B$6:$BE$43,'RevPAR Raw Data'!AH$1,FALSE)</f>
        <v>55.939069932049797</v>
      </c>
      <c r="AV35" s="52">
        <f>VLOOKUP($A35,'RevPAR Raw Data'!$B$6:$BE$43,'RevPAR Raw Data'!AI$1,FALSE)</f>
        <v>68.3853796715741</v>
      </c>
      <c r="AW35" s="52">
        <f>VLOOKUP($A35,'RevPAR Raw Data'!$B$6:$BE$43,'RevPAR Raw Data'!AJ$1,FALSE)</f>
        <v>67.512123725934302</v>
      </c>
      <c r="AX35" s="52">
        <f>VLOOKUP($A35,'RevPAR Raw Data'!$B$6:$BE$43,'RevPAR Raw Data'!AK$1,FALSE)</f>
        <v>58.786497734994299</v>
      </c>
      <c r="AY35" s="53">
        <f>VLOOKUP($A35,'RevPAR Raw Data'!$B$6:$BE$43,'RevPAR Raw Data'!AL$1,FALSE)</f>
        <v>59.239729331823298</v>
      </c>
      <c r="AZ35" s="52">
        <f>VLOOKUP($A35,'RevPAR Raw Data'!$B$6:$BE$43,'RevPAR Raw Data'!AN$1,FALSE)</f>
        <v>68.748467723669293</v>
      </c>
      <c r="BA35" s="52">
        <f>VLOOKUP($A35,'RevPAR Raw Data'!$B$6:$BE$43,'RevPAR Raw Data'!AO$1,FALSE)</f>
        <v>75.966655719139197</v>
      </c>
      <c r="BB35" s="53">
        <f>VLOOKUP($A35,'RevPAR Raw Data'!$B$6:$BE$43,'RevPAR Raw Data'!AP$1,FALSE)</f>
        <v>72.357561721404295</v>
      </c>
      <c r="BC35" s="54">
        <f>VLOOKUP($A35,'RevPAR Raw Data'!$B$6:$BE$43,'RevPAR Raw Data'!AR$1,FALSE)</f>
        <v>62.987681443132097</v>
      </c>
      <c r="BE35" s="47">
        <f>VLOOKUP($A35,'RevPAR Raw Data'!$B$6:$BE$43,'RevPAR Raw Data'!AT$1,FALSE)</f>
        <v>0.84758712139256898</v>
      </c>
      <c r="BF35" s="48">
        <f>VLOOKUP($A35,'RevPAR Raw Data'!$B$6:$BE$43,'RevPAR Raw Data'!AU$1,FALSE)</f>
        <v>6.2249942895008399</v>
      </c>
      <c r="BG35" s="48">
        <f>VLOOKUP($A35,'RevPAR Raw Data'!$B$6:$BE$43,'RevPAR Raw Data'!AV$1,FALSE)</f>
        <v>7.6385561604815999</v>
      </c>
      <c r="BH35" s="48">
        <f>VLOOKUP($A35,'RevPAR Raw Data'!$B$6:$BE$43,'RevPAR Raw Data'!AW$1,FALSE)</f>
        <v>5.3150718300079101</v>
      </c>
      <c r="BI35" s="48">
        <f>VLOOKUP($A35,'RevPAR Raw Data'!$B$6:$BE$43,'RevPAR Raw Data'!AX$1,FALSE)</f>
        <v>1.4685904185088099</v>
      </c>
      <c r="BJ35" s="49">
        <f>VLOOKUP($A35,'RevPAR Raw Data'!$B$6:$BE$43,'RevPAR Raw Data'!AY$1,FALSE)</f>
        <v>4.50635607482024</v>
      </c>
      <c r="BK35" s="48">
        <f>VLOOKUP($A35,'RevPAR Raw Data'!$B$6:$BE$43,'RevPAR Raw Data'!BA$1,FALSE)</f>
        <v>-7.6443861561723496</v>
      </c>
      <c r="BL35" s="48">
        <f>VLOOKUP($A35,'RevPAR Raw Data'!$B$6:$BE$43,'RevPAR Raw Data'!BB$1,FALSE)</f>
        <v>-11.265252490017099</v>
      </c>
      <c r="BM35" s="49">
        <f>VLOOKUP($A35,'RevPAR Raw Data'!$B$6:$BE$43,'RevPAR Raw Data'!BC$1,FALSE)</f>
        <v>-9.5811944191879199</v>
      </c>
      <c r="BN35" s="50">
        <f>VLOOKUP($A35,'RevPAR Raw Data'!$B$6:$BE$43,'RevPAR Raw Data'!BE$1,FALSE)</f>
        <v>-0.57781639009428598</v>
      </c>
    </row>
    <row r="36" spans="1:66" x14ac:dyDescent="0.45">
      <c r="A36" s="63" t="s">
        <v>44</v>
      </c>
      <c r="B36" s="47">
        <f>VLOOKUP($A36,'Occupancy Raw Data'!$B$8:$BE$45,'Occupancy Raw Data'!AG$3,FALSE)</f>
        <v>46.855616815988903</v>
      </c>
      <c r="C36" s="48">
        <f>VLOOKUP($A36,'Occupancy Raw Data'!$B$8:$BE$45,'Occupancy Raw Data'!AH$3,FALSE)</f>
        <v>56.245692625775298</v>
      </c>
      <c r="D36" s="48">
        <f>VLOOKUP($A36,'Occupancy Raw Data'!$B$8:$BE$45,'Occupancy Raw Data'!AI$3,FALSE)</f>
        <v>62.784286698828303</v>
      </c>
      <c r="E36" s="48">
        <f>VLOOKUP($A36,'Occupancy Raw Data'!$B$8:$BE$45,'Occupancy Raw Data'!AJ$3,FALSE)</f>
        <v>62.749827705031002</v>
      </c>
      <c r="F36" s="48">
        <f>VLOOKUP($A36,'Occupancy Raw Data'!$B$8:$BE$45,'Occupancy Raw Data'!AK$3,FALSE)</f>
        <v>61.4059269469331</v>
      </c>
      <c r="G36" s="49">
        <f>VLOOKUP($A36,'Occupancy Raw Data'!$B$8:$BE$45,'Occupancy Raw Data'!AL$3,FALSE)</f>
        <v>58.008270158511301</v>
      </c>
      <c r="H36" s="48">
        <f>VLOOKUP($A36,'Occupancy Raw Data'!$B$8:$BE$45,'Occupancy Raw Data'!AN$3,FALSE)</f>
        <v>68.478635423845603</v>
      </c>
      <c r="I36" s="48">
        <f>VLOOKUP($A36,'Occupancy Raw Data'!$B$8:$BE$45,'Occupancy Raw Data'!AO$3,FALSE)</f>
        <v>71.097518952446507</v>
      </c>
      <c r="J36" s="49">
        <f>VLOOKUP($A36,'Occupancy Raw Data'!$B$8:$BE$45,'Occupancy Raw Data'!AP$3,FALSE)</f>
        <v>69.788077188146104</v>
      </c>
      <c r="K36" s="50">
        <f>VLOOKUP($A36,'Occupancy Raw Data'!$B$8:$BE$45,'Occupancy Raw Data'!AR$3,FALSE)</f>
        <v>61.373929309835503</v>
      </c>
      <c r="M36" s="47">
        <f>VLOOKUP($A36,'Occupancy Raw Data'!$B$8:$BE$45,'Occupancy Raw Data'!AT$3,FALSE)</f>
        <v>-8.83509643316469</v>
      </c>
      <c r="N36" s="48">
        <f>VLOOKUP($A36,'Occupancy Raw Data'!$B$8:$BE$45,'Occupancy Raw Data'!AU$3,FALSE)</f>
        <v>-5.3597281028439498</v>
      </c>
      <c r="O36" s="48">
        <f>VLOOKUP($A36,'Occupancy Raw Data'!$B$8:$BE$45,'Occupancy Raw Data'!AV$3,FALSE)</f>
        <v>-1.2209784746494801</v>
      </c>
      <c r="P36" s="48">
        <f>VLOOKUP($A36,'Occupancy Raw Data'!$B$8:$BE$45,'Occupancy Raw Data'!AW$3,FALSE)</f>
        <v>-3.5129902732821101</v>
      </c>
      <c r="Q36" s="48">
        <f>VLOOKUP($A36,'Occupancy Raw Data'!$B$8:$BE$45,'Occupancy Raw Data'!AX$3,FALSE)</f>
        <v>2.1377620568431999</v>
      </c>
      <c r="R36" s="49">
        <f>VLOOKUP($A36,'Occupancy Raw Data'!$B$8:$BE$45,'Occupancy Raw Data'!AY$3,FALSE)</f>
        <v>-3.1720819295576699</v>
      </c>
      <c r="S36" s="48">
        <f>VLOOKUP($A36,'Occupancy Raw Data'!$B$8:$BE$45,'Occupancy Raw Data'!BA$3,FALSE)</f>
        <v>-1.5428642889676201</v>
      </c>
      <c r="T36" s="48">
        <f>VLOOKUP($A36,'Occupancy Raw Data'!$B$8:$BE$45,'Occupancy Raw Data'!BB$3,FALSE)</f>
        <v>-6.6201064483264904</v>
      </c>
      <c r="U36" s="49">
        <f>VLOOKUP($A36,'Occupancy Raw Data'!$B$8:$BE$45,'Occupancy Raw Data'!BC$3,FALSE)</f>
        <v>-4.1962490671603696</v>
      </c>
      <c r="V36" s="50">
        <f>VLOOKUP($A36,'Occupancy Raw Data'!$B$8:$BE$45,'Occupancy Raw Data'!BE$3,FALSE)</f>
        <v>-3.5072112618613001</v>
      </c>
      <c r="X36" s="51">
        <f>VLOOKUP($A36,'ADR Raw Data'!$B$6:$BE$43,'ADR Raw Data'!AG$1,FALSE)</f>
        <v>86.381997701783405</v>
      </c>
      <c r="Y36" s="52">
        <f>VLOOKUP($A36,'ADR Raw Data'!$B$6:$BE$43,'ADR Raw Data'!AH$1,FALSE)</f>
        <v>90.770873625363706</v>
      </c>
      <c r="Z36" s="52">
        <f>VLOOKUP($A36,'ADR Raw Data'!$B$6:$BE$43,'ADR Raw Data'!AI$1,FALSE)</f>
        <v>92.543147296926406</v>
      </c>
      <c r="AA36" s="52">
        <f>VLOOKUP($A36,'ADR Raw Data'!$B$6:$BE$43,'ADR Raw Data'!AJ$1,FALSE)</f>
        <v>93.611314099395898</v>
      </c>
      <c r="AB36" s="52">
        <f>VLOOKUP($A36,'ADR Raw Data'!$B$6:$BE$43,'ADR Raw Data'!AK$1,FALSE)</f>
        <v>92.987037696408507</v>
      </c>
      <c r="AC36" s="53">
        <f>VLOOKUP($A36,'ADR Raw Data'!$B$6:$BE$43,'ADR Raw Data'!AL$1,FALSE)</f>
        <v>91.529214491505201</v>
      </c>
      <c r="AD36" s="52">
        <f>VLOOKUP($A36,'ADR Raw Data'!$B$6:$BE$43,'ADR Raw Data'!AN$1,FALSE)</f>
        <v>104.80499545854801</v>
      </c>
      <c r="AE36" s="52">
        <f>VLOOKUP($A36,'ADR Raw Data'!$B$6:$BE$43,'ADR Raw Data'!AO$1,FALSE)</f>
        <v>105.783437319762</v>
      </c>
      <c r="AF36" s="53">
        <f>VLOOKUP($A36,'ADR Raw Data'!$B$6:$BE$43,'ADR Raw Data'!AP$1,FALSE)</f>
        <v>105.303395698061</v>
      </c>
      <c r="AG36" s="54">
        <f>VLOOKUP($A36,'ADR Raw Data'!$B$6:$BE$43,'ADR Raw Data'!AR$1,FALSE)</f>
        <v>96.004235223581304</v>
      </c>
      <c r="AI36" s="47">
        <f>VLOOKUP($A36,'ADR Raw Data'!$B$6:$BE$43,'ADR Raw Data'!AT$1,FALSE)</f>
        <v>3.5067099677061</v>
      </c>
      <c r="AJ36" s="48">
        <f>VLOOKUP($A36,'ADR Raw Data'!$B$6:$BE$43,'ADR Raw Data'!AU$1,FALSE)</f>
        <v>3.9684970750828499</v>
      </c>
      <c r="AK36" s="48">
        <f>VLOOKUP($A36,'ADR Raw Data'!$B$6:$BE$43,'ADR Raw Data'!AV$1,FALSE)</f>
        <v>4.1115817418992302</v>
      </c>
      <c r="AL36" s="48">
        <f>VLOOKUP($A36,'ADR Raw Data'!$B$6:$BE$43,'ADR Raw Data'!AW$1,FALSE)</f>
        <v>5.1886578170494602</v>
      </c>
      <c r="AM36" s="48">
        <f>VLOOKUP($A36,'ADR Raw Data'!$B$6:$BE$43,'ADR Raw Data'!AX$1,FALSE)</f>
        <v>6.4157977255034799</v>
      </c>
      <c r="AN36" s="49">
        <f>VLOOKUP($A36,'ADR Raw Data'!$B$6:$BE$43,'ADR Raw Data'!AY$1,FALSE)</f>
        <v>4.76937386547836</v>
      </c>
      <c r="AO36" s="48">
        <f>VLOOKUP($A36,'ADR Raw Data'!$B$6:$BE$43,'ADR Raw Data'!BA$1,FALSE)</f>
        <v>6.0531278852772497</v>
      </c>
      <c r="AP36" s="48">
        <f>VLOOKUP($A36,'ADR Raw Data'!$B$6:$BE$43,'ADR Raw Data'!BB$1,FALSE)</f>
        <v>2.8793287137780799</v>
      </c>
      <c r="AQ36" s="49">
        <f>VLOOKUP($A36,'ADR Raw Data'!$B$6:$BE$43,'ADR Raw Data'!BC$1,FALSE)</f>
        <v>4.3502850287423502</v>
      </c>
      <c r="AR36" s="50">
        <f>VLOOKUP($A36,'ADR Raw Data'!$B$6:$BE$43,'ADR Raw Data'!BE$1,FALSE)</f>
        <v>4.58355830516944</v>
      </c>
      <c r="AT36" s="51">
        <f>VLOOKUP($A36,'RevPAR Raw Data'!$B$6:$BE$43,'RevPAR Raw Data'!AG$1,FALSE)</f>
        <v>40.474817841144002</v>
      </c>
      <c r="AU36" s="52">
        <f>VLOOKUP($A36,'RevPAR Raw Data'!$B$6:$BE$43,'RevPAR Raw Data'!AH$1,FALSE)</f>
        <v>51.054706573052997</v>
      </c>
      <c r="AV36" s="52">
        <f>VLOOKUP($A36,'RevPAR Raw Data'!$B$6:$BE$43,'RevPAR Raw Data'!AI$1,FALSE)</f>
        <v>58.102554919021301</v>
      </c>
      <c r="AW36" s="52">
        <f>VLOOKUP($A36,'RevPAR Raw Data'!$B$6:$BE$43,'RevPAR Raw Data'!AJ$1,FALSE)</f>
        <v>58.740938309786301</v>
      </c>
      <c r="AX36" s="52">
        <f>VLOOKUP($A36,'RevPAR Raw Data'!$B$6:$BE$43,'RevPAR Raw Data'!AK$1,FALSE)</f>
        <v>57.099552437973799</v>
      </c>
      <c r="AY36" s="53">
        <f>VLOOKUP($A36,'RevPAR Raw Data'!$B$6:$BE$43,'RevPAR Raw Data'!AL$1,FALSE)</f>
        <v>53.094514016195703</v>
      </c>
      <c r="AZ36" s="52">
        <f>VLOOKUP($A36,'RevPAR Raw Data'!$B$6:$BE$43,'RevPAR Raw Data'!AN$1,FALSE)</f>
        <v>71.769030746037203</v>
      </c>
      <c r="BA36" s="52">
        <f>VLOOKUP($A36,'RevPAR Raw Data'!$B$6:$BE$43,'RevPAR Raw Data'!AO$1,FALSE)</f>
        <v>75.209399396967598</v>
      </c>
      <c r="BB36" s="53">
        <f>VLOOKUP($A36,'RevPAR Raw Data'!$B$6:$BE$43,'RevPAR Raw Data'!AP$1,FALSE)</f>
        <v>73.4892150715024</v>
      </c>
      <c r="BC36" s="54">
        <f>VLOOKUP($A36,'RevPAR Raw Data'!$B$6:$BE$43,'RevPAR Raw Data'!AR$1,FALSE)</f>
        <v>58.921571460568998</v>
      </c>
      <c r="BE36" s="47">
        <f>VLOOKUP($A36,'RevPAR Raw Data'!$B$6:$BE$43,'RevPAR Raw Data'!AT$1,FALSE)</f>
        <v>-5.6382076727368204</v>
      </c>
      <c r="BF36" s="48">
        <f>VLOOKUP($A36,'RevPAR Raw Data'!$B$6:$BE$43,'RevPAR Raw Data'!AU$1,FALSE)</f>
        <v>-1.60393168075485</v>
      </c>
      <c r="BG36" s="48">
        <f>VLOOKUP($A36,'RevPAR Raw Data'!$B$6:$BE$43,'RevPAR Raw Data'!AV$1,FALSE)</f>
        <v>2.8404017392135401</v>
      </c>
      <c r="BH36" s="48">
        <f>VLOOKUP($A36,'RevPAR Raw Data'!$B$6:$BE$43,'RevPAR Raw Data'!AW$1,FALSE)</f>
        <v>1.49339049934051</v>
      </c>
      <c r="BI36" s="48">
        <f>VLOOKUP($A36,'RevPAR Raw Data'!$B$6:$BE$43,'RevPAR Raw Data'!AX$1,FALSE)</f>
        <v>8.6907142717663195</v>
      </c>
      <c r="BJ36" s="49">
        <f>VLOOKUP($A36,'RevPAR Raw Data'!$B$6:$BE$43,'RevPAR Raw Data'!AY$1,FALSE)</f>
        <v>1.4460034893808</v>
      </c>
      <c r="BK36" s="48">
        <f>VLOOKUP($A36,'RevPAR Raw Data'!$B$6:$BE$43,'RevPAR Raw Data'!BA$1,FALSE)</f>
        <v>4.4168720478021504</v>
      </c>
      <c r="BL36" s="48">
        <f>VLOOKUP($A36,'RevPAR Raw Data'!$B$6:$BE$43,'RevPAR Raw Data'!BB$1,FALSE)</f>
        <v>-3.9313923603977501</v>
      </c>
      <c r="BM36" s="49">
        <f>VLOOKUP($A36,'RevPAR Raw Data'!$B$6:$BE$43,'RevPAR Raw Data'!BC$1,FALSE)</f>
        <v>-2.85128333554364E-2</v>
      </c>
      <c r="BN36" s="50">
        <f>VLOOKUP($A36,'RevPAR Raw Data'!$B$6:$BE$43,'RevPAR Raw Data'!BE$1,FALSE)</f>
        <v>0.91559197023525396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48.969357434164003</v>
      </c>
      <c r="C39" s="48">
        <f>VLOOKUP($A39,'Occupancy Raw Data'!$B$8:$BE$45,'Occupancy Raw Data'!AH$3,FALSE)</f>
        <v>56.181726847791801</v>
      </c>
      <c r="D39" s="48">
        <f>VLOOKUP($A39,'Occupancy Raw Data'!$B$8:$BE$45,'Occupancy Raw Data'!AI$3,FALSE)</f>
        <v>64.350239674417395</v>
      </c>
      <c r="E39" s="48">
        <f>VLOOKUP($A39,'Occupancy Raw Data'!$B$8:$BE$45,'Occupancy Raw Data'!AJ$3,FALSE)</f>
        <v>65.153127687290805</v>
      </c>
      <c r="F39" s="48">
        <f>VLOOKUP($A39,'Occupancy Raw Data'!$B$8:$BE$45,'Occupancy Raw Data'!AK$3,FALSE)</f>
        <v>62.378353526151301</v>
      </c>
      <c r="G39" s="49">
        <f>VLOOKUP($A39,'Occupancy Raw Data'!$B$8:$BE$45,'Occupancy Raw Data'!AL$3,FALSE)</f>
        <v>59.406561033963001</v>
      </c>
      <c r="H39" s="48">
        <f>VLOOKUP($A39,'Occupancy Raw Data'!$B$8:$BE$45,'Occupancy Raw Data'!AN$3,FALSE)</f>
        <v>68.111992915290003</v>
      </c>
      <c r="I39" s="48">
        <f>VLOOKUP($A39,'Occupancy Raw Data'!$B$8:$BE$45,'Occupancy Raw Data'!AO$3,FALSE)</f>
        <v>71.49085459314</v>
      </c>
      <c r="J39" s="49">
        <f>VLOOKUP($A39,'Occupancy Raw Data'!$B$8:$BE$45,'Occupancy Raw Data'!AP$3,FALSE)</f>
        <v>69.801423754214994</v>
      </c>
      <c r="K39" s="50">
        <f>VLOOKUP($A39,'Occupancy Raw Data'!$B$8:$BE$45,'Occupancy Raw Data'!AR$3,FALSE)</f>
        <v>62.376250871215703</v>
      </c>
      <c r="M39" s="47">
        <f>VLOOKUP($A39,'Occupancy Raw Data'!$B$8:$BE$45,'Occupancy Raw Data'!AT$3,FALSE)</f>
        <v>-3.4568292251196602</v>
      </c>
      <c r="N39" s="48">
        <f>VLOOKUP($A39,'Occupancy Raw Data'!$B$8:$BE$45,'Occupancy Raw Data'!AU$3,FALSE)</f>
        <v>-1.29470430323459</v>
      </c>
      <c r="O39" s="48">
        <f>VLOOKUP($A39,'Occupancy Raw Data'!$B$8:$BE$45,'Occupancy Raw Data'!AV$3,FALSE)</f>
        <v>0.157496499821658</v>
      </c>
      <c r="P39" s="48">
        <f>VLOOKUP($A39,'Occupancy Raw Data'!$B$8:$BE$45,'Occupancy Raw Data'!AW$3,FALSE)</f>
        <v>-0.124521574716384</v>
      </c>
      <c r="Q39" s="48">
        <f>VLOOKUP($A39,'Occupancy Raw Data'!$B$8:$BE$45,'Occupancy Raw Data'!AX$3,FALSE)</f>
        <v>-1.00516329267148</v>
      </c>
      <c r="R39" s="49">
        <f>VLOOKUP($A39,'Occupancy Raw Data'!$B$8:$BE$45,'Occupancy Raw Data'!AY$3,FALSE)</f>
        <v>-1.0341089671954</v>
      </c>
      <c r="S39" s="48">
        <f>VLOOKUP($A39,'Occupancy Raw Data'!$B$8:$BE$45,'Occupancy Raw Data'!BA$3,FALSE)</f>
        <v>-3.40107957060258</v>
      </c>
      <c r="T39" s="48">
        <f>VLOOKUP($A39,'Occupancy Raw Data'!$B$8:$BE$45,'Occupancy Raw Data'!BB$3,FALSE)</f>
        <v>-6.2808168440233203</v>
      </c>
      <c r="U39" s="49">
        <f>VLOOKUP($A39,'Occupancy Raw Data'!$B$8:$BE$45,'Occupancy Raw Data'!BC$3,FALSE)</f>
        <v>-4.8975640802125397</v>
      </c>
      <c r="V39" s="50">
        <f>VLOOKUP($A39,'Occupancy Raw Data'!$B$8:$BE$45,'Occupancy Raw Data'!BE$3,FALSE)</f>
        <v>-2.30350630682958</v>
      </c>
      <c r="X39" s="51">
        <f>VLOOKUP($A39,'ADR Raw Data'!$B$6:$BE$43,'ADR Raw Data'!AG$1,FALSE)</f>
        <v>107.84629835695</v>
      </c>
      <c r="Y39" s="52">
        <f>VLOOKUP($A39,'ADR Raw Data'!$B$6:$BE$43,'ADR Raw Data'!AH$1,FALSE)</f>
        <v>109.327945473282</v>
      </c>
      <c r="Z39" s="52">
        <f>VLOOKUP($A39,'ADR Raw Data'!$B$6:$BE$43,'ADR Raw Data'!AI$1,FALSE)</f>
        <v>114.025668960042</v>
      </c>
      <c r="AA39" s="52">
        <f>VLOOKUP($A39,'ADR Raw Data'!$B$6:$BE$43,'ADR Raw Data'!AJ$1,FALSE)</f>
        <v>114.93909883303</v>
      </c>
      <c r="AB39" s="52">
        <f>VLOOKUP($A39,'ADR Raw Data'!$B$6:$BE$43,'ADR Raw Data'!AK$1,FALSE)</f>
        <v>116.58358320594</v>
      </c>
      <c r="AC39" s="53">
        <f>VLOOKUP($A39,'ADR Raw Data'!$B$6:$BE$43,'ADR Raw Data'!AL$1,FALSE)</f>
        <v>112.8559169084</v>
      </c>
      <c r="AD39" s="52">
        <f>VLOOKUP($A39,'ADR Raw Data'!$B$6:$BE$43,'ADR Raw Data'!AN$1,FALSE)</f>
        <v>141.58861604240599</v>
      </c>
      <c r="AE39" s="52">
        <f>VLOOKUP($A39,'ADR Raw Data'!$B$6:$BE$43,'ADR Raw Data'!AO$1,FALSE)</f>
        <v>142.54936645385601</v>
      </c>
      <c r="AF39" s="53">
        <f>VLOOKUP($A39,'ADR Raw Data'!$B$6:$BE$43,'ADR Raw Data'!AP$1,FALSE)</f>
        <v>142.08061795491099</v>
      </c>
      <c r="AG39" s="54">
        <f>VLOOKUP($A39,'ADR Raw Data'!$B$6:$BE$43,'ADR Raw Data'!AR$1,FALSE)</f>
        <v>122.198940059904</v>
      </c>
      <c r="AI39" s="47">
        <f>VLOOKUP($A39,'ADR Raw Data'!$B$6:$BE$43,'ADR Raw Data'!AT$1,FALSE)</f>
        <v>3.9631477269272599</v>
      </c>
      <c r="AJ39" s="48">
        <f>VLOOKUP($A39,'ADR Raw Data'!$B$6:$BE$43,'ADR Raw Data'!AU$1,FALSE)</f>
        <v>5.1424889206000799</v>
      </c>
      <c r="AK39" s="48">
        <f>VLOOKUP($A39,'ADR Raw Data'!$B$6:$BE$43,'ADR Raw Data'!AV$1,FALSE)</f>
        <v>5.7597786827842903</v>
      </c>
      <c r="AL39" s="48">
        <f>VLOOKUP($A39,'ADR Raw Data'!$B$6:$BE$43,'ADR Raw Data'!AW$1,FALSE)</f>
        <v>6.5969963414736599</v>
      </c>
      <c r="AM39" s="48">
        <f>VLOOKUP($A39,'ADR Raw Data'!$B$6:$BE$43,'ADR Raw Data'!AX$1,FALSE)</f>
        <v>6.1778423396427602</v>
      </c>
      <c r="AN39" s="49">
        <f>VLOOKUP($A39,'ADR Raw Data'!$B$6:$BE$43,'ADR Raw Data'!AY$1,FALSE)</f>
        <v>5.6528478343214301</v>
      </c>
      <c r="AO39" s="48">
        <f>VLOOKUP($A39,'ADR Raw Data'!$B$6:$BE$43,'ADR Raw Data'!BA$1,FALSE)</f>
        <v>3.8470805172798599</v>
      </c>
      <c r="AP39" s="48">
        <f>VLOOKUP($A39,'ADR Raw Data'!$B$6:$BE$43,'ADR Raw Data'!BB$1,FALSE)</f>
        <v>0.10314134610961601</v>
      </c>
      <c r="AQ39" s="49">
        <f>VLOOKUP($A39,'ADR Raw Data'!$B$6:$BE$43,'ADR Raw Data'!BC$1,FALSE)</f>
        <v>1.8557054459092399</v>
      </c>
      <c r="AR39" s="50">
        <f>VLOOKUP($A39,'ADR Raw Data'!$B$6:$BE$43,'ADR Raw Data'!BE$1,FALSE)</f>
        <v>3.9552877498708998</v>
      </c>
      <c r="AT39" s="51">
        <f>VLOOKUP($A39,'RevPAR Raw Data'!$B$6:$BE$43,'RevPAR Raw Data'!AG$1,FALSE)</f>
        <v>52.811639321929903</v>
      </c>
      <c r="AU39" s="52">
        <f>VLOOKUP($A39,'RevPAR Raw Data'!$B$6:$BE$43,'RevPAR Raw Data'!AH$1,FALSE)</f>
        <v>61.422327694102201</v>
      </c>
      <c r="AV39" s="52">
        <f>VLOOKUP($A39,'RevPAR Raw Data'!$B$6:$BE$43,'RevPAR Raw Data'!AI$1,FALSE)</f>
        <v>73.375791266145001</v>
      </c>
      <c r="AW39" s="52">
        <f>VLOOKUP($A39,'RevPAR Raw Data'!$B$6:$BE$43,'RevPAR Raw Data'!AJ$1,FALSE)</f>
        <v>74.886417825305799</v>
      </c>
      <c r="AX39" s="52">
        <f>VLOOKUP($A39,'RevPAR Raw Data'!$B$6:$BE$43,'RevPAR Raw Data'!AK$1,FALSE)</f>
        <v>72.722919685656095</v>
      </c>
      <c r="AY39" s="53">
        <f>VLOOKUP($A39,'RevPAR Raw Data'!$B$6:$BE$43,'RevPAR Raw Data'!AL$1,FALSE)</f>
        <v>67.043819158627798</v>
      </c>
      <c r="AZ39" s="52">
        <f>VLOOKUP($A39,'RevPAR Raw Data'!$B$6:$BE$43,'RevPAR Raw Data'!AN$1,FALSE)</f>
        <v>96.438828127660997</v>
      </c>
      <c r="BA39" s="52">
        <f>VLOOKUP($A39,'RevPAR Raw Data'!$B$6:$BE$43,'RevPAR Raw Data'!AO$1,FALSE)</f>
        <v>101.909760294969</v>
      </c>
      <c r="BB39" s="53">
        <f>VLOOKUP($A39,'RevPAR Raw Data'!$B$6:$BE$43,'RevPAR Raw Data'!AP$1,FALSE)</f>
        <v>99.174294211315001</v>
      </c>
      <c r="BC39" s="54">
        <f>VLOOKUP($A39,'RevPAR Raw Data'!$B$6:$BE$43,'RevPAR Raw Data'!AR$1,FALSE)</f>
        <v>76.223117413732894</v>
      </c>
      <c r="BE39" s="47">
        <f>VLOOKUP($A39,'RevPAR Raw Data'!$B$6:$BE$43,'RevPAR Raw Data'!AT$1,FALSE)</f>
        <v>0.36931925294850998</v>
      </c>
      <c r="BF39" s="48">
        <f>VLOOKUP($A39,'RevPAR Raw Data'!$B$6:$BE$43,'RevPAR Raw Data'!AU$1,FALSE)</f>
        <v>3.78120459201712</v>
      </c>
      <c r="BG39" s="48">
        <f>VLOOKUP($A39,'RevPAR Raw Data'!$B$6:$BE$43,'RevPAR Raw Data'!AV$1,FALSE)</f>
        <v>5.9263466324288103</v>
      </c>
      <c r="BH39" s="48">
        <f>VLOOKUP($A39,'RevPAR Raw Data'!$B$6:$BE$43,'RevPAR Raw Data'!AW$1,FALSE)</f>
        <v>6.4642600830288899</v>
      </c>
      <c r="BI39" s="48">
        <f>VLOOKUP($A39,'RevPAR Raw Data'!$B$6:$BE$43,'RevPAR Raw Data'!AX$1,FALSE)</f>
        <v>5.1105816434940703</v>
      </c>
      <c r="BJ39" s="49">
        <f>VLOOKUP($A39,'RevPAR Raw Data'!$B$6:$BE$43,'RevPAR Raw Data'!AY$1,FALSE)</f>
        <v>4.56028226076939</v>
      </c>
      <c r="BK39" s="48">
        <f>VLOOKUP($A39,'RevPAR Raw Data'!$B$6:$BE$43,'RevPAR Raw Data'!BA$1,FALSE)</f>
        <v>0.31515867713944201</v>
      </c>
      <c r="BL39" s="48">
        <f>VLOOKUP($A39,'RevPAR Raw Data'!$B$6:$BE$43,'RevPAR Raw Data'!BB$1,FALSE)</f>
        <v>-6.18415361695331</v>
      </c>
      <c r="BM39" s="49">
        <f>VLOOKUP($A39,'RevPAR Raw Data'!$B$6:$BE$43,'RevPAR Raw Data'!BC$1,FALSE)</f>
        <v>-3.1327429976566901</v>
      </c>
      <c r="BN39" s="50">
        <f>VLOOKUP($A39,'RevPAR Raw Data'!$B$6:$BE$43,'RevPAR Raw Data'!BE$1,FALSE)</f>
        <v>1.5606711402697799</v>
      </c>
    </row>
    <row r="40" spans="1:66" x14ac:dyDescent="0.45">
      <c r="A40" s="63" t="s">
        <v>78</v>
      </c>
      <c r="B40" s="47">
        <f>VLOOKUP($A40,'Occupancy Raw Data'!$B$8:$BE$45,'Occupancy Raw Data'!AG$3,FALSE)</f>
        <v>53.365831012070501</v>
      </c>
      <c r="C40" s="48">
        <f>VLOOKUP($A40,'Occupancy Raw Data'!$B$8:$BE$45,'Occupancy Raw Data'!AH$3,FALSE)</f>
        <v>58.170844939647097</v>
      </c>
      <c r="D40" s="48">
        <f>VLOOKUP($A40,'Occupancy Raw Data'!$B$8:$BE$45,'Occupancy Raw Data'!AI$3,FALSE)</f>
        <v>66.620241411327697</v>
      </c>
      <c r="E40" s="48">
        <f>VLOOKUP($A40,'Occupancy Raw Data'!$B$8:$BE$45,'Occupancy Raw Data'!AJ$3,FALSE)</f>
        <v>67.386258124419598</v>
      </c>
      <c r="F40" s="48">
        <f>VLOOKUP($A40,'Occupancy Raw Data'!$B$8:$BE$45,'Occupancy Raw Data'!AK$3,FALSE)</f>
        <v>62.302692664809598</v>
      </c>
      <c r="G40" s="49">
        <f>VLOOKUP($A40,'Occupancy Raw Data'!$B$8:$BE$45,'Occupancy Raw Data'!AL$3,FALSE)</f>
        <v>61.569173630454898</v>
      </c>
      <c r="H40" s="48">
        <f>VLOOKUP($A40,'Occupancy Raw Data'!$B$8:$BE$45,'Occupancy Raw Data'!AN$3,FALSE)</f>
        <v>69.521819870009196</v>
      </c>
      <c r="I40" s="48">
        <f>VLOOKUP($A40,'Occupancy Raw Data'!$B$8:$BE$45,'Occupancy Raw Data'!AO$3,FALSE)</f>
        <v>76.973073351903395</v>
      </c>
      <c r="J40" s="49">
        <f>VLOOKUP($A40,'Occupancy Raw Data'!$B$8:$BE$45,'Occupancy Raw Data'!AP$3,FALSE)</f>
        <v>73.247446610956302</v>
      </c>
      <c r="K40" s="50">
        <f>VLOOKUP($A40,'Occupancy Raw Data'!$B$8:$BE$45,'Occupancy Raw Data'!AR$3,FALSE)</f>
        <v>64.905823053455293</v>
      </c>
      <c r="M40" s="47">
        <f>VLOOKUP($A40,'Occupancy Raw Data'!$B$8:$BE$45,'Occupancy Raw Data'!AT$3,FALSE)</f>
        <v>1.23293703214442</v>
      </c>
      <c r="N40" s="48">
        <f>VLOOKUP($A40,'Occupancy Raw Data'!$B$8:$BE$45,'Occupancy Raw Data'!AU$3,FALSE)</f>
        <v>-2.1475985942991</v>
      </c>
      <c r="O40" s="48">
        <f>VLOOKUP($A40,'Occupancy Raw Data'!$B$8:$BE$45,'Occupancy Raw Data'!AV$3,FALSE)</f>
        <v>-1.7459774049982799</v>
      </c>
      <c r="P40" s="48">
        <f>VLOOKUP($A40,'Occupancy Raw Data'!$B$8:$BE$45,'Occupancy Raw Data'!AW$3,FALSE)</f>
        <v>-2.0249746878164001</v>
      </c>
      <c r="Q40" s="48">
        <f>VLOOKUP($A40,'Occupancy Raw Data'!$B$8:$BE$45,'Occupancy Raw Data'!AX$3,FALSE)</f>
        <v>-3.24441240086517</v>
      </c>
      <c r="R40" s="49">
        <f>VLOOKUP($A40,'Occupancy Raw Data'!$B$8:$BE$45,'Occupancy Raw Data'!AY$3,FALSE)</f>
        <v>-1.6901408450704201</v>
      </c>
      <c r="S40" s="48">
        <f>VLOOKUP($A40,'Occupancy Raw Data'!$B$8:$BE$45,'Occupancy Raw Data'!BA$3,FALSE)</f>
        <v>-4.37420178799489</v>
      </c>
      <c r="T40" s="48">
        <f>VLOOKUP($A40,'Occupancy Raw Data'!$B$8:$BE$45,'Occupancy Raw Data'!BB$3,FALSE)</f>
        <v>-3.6886436247458598</v>
      </c>
      <c r="U40" s="49">
        <f>VLOOKUP($A40,'Occupancy Raw Data'!$B$8:$BE$45,'Occupancy Raw Data'!BC$3,FALSE)</f>
        <v>-4.0152091254752804</v>
      </c>
      <c r="V40" s="50">
        <f>VLOOKUP($A40,'Occupancy Raw Data'!$B$8:$BE$45,'Occupancy Raw Data'!BE$3,FALSE)</f>
        <v>-2.45203089957637</v>
      </c>
      <c r="X40" s="51">
        <f>VLOOKUP($A40,'ADR Raw Data'!$B$6:$BE$43,'ADR Raw Data'!AG$1,FALSE)</f>
        <v>122.182762070465</v>
      </c>
      <c r="Y40" s="52">
        <f>VLOOKUP($A40,'ADR Raw Data'!$B$6:$BE$43,'ADR Raw Data'!AH$1,FALSE)</f>
        <v>110.99203112529899</v>
      </c>
      <c r="Z40" s="52">
        <f>VLOOKUP($A40,'ADR Raw Data'!$B$6:$BE$43,'ADR Raw Data'!AI$1,FALSE)</f>
        <v>108.096393728222</v>
      </c>
      <c r="AA40" s="52">
        <f>VLOOKUP($A40,'ADR Raw Data'!$B$6:$BE$43,'ADR Raw Data'!AJ$1,FALSE)</f>
        <v>107.099028591112</v>
      </c>
      <c r="AB40" s="52">
        <f>VLOOKUP($A40,'ADR Raw Data'!$B$6:$BE$43,'ADR Raw Data'!AK$1,FALSE)</f>
        <v>115.43550670640801</v>
      </c>
      <c r="AC40" s="53">
        <f>VLOOKUP($A40,'ADR Raw Data'!$B$6:$BE$43,'ADR Raw Data'!AL$1,FALSE)</f>
        <v>112.35245287286899</v>
      </c>
      <c r="AD40" s="52">
        <f>VLOOKUP($A40,'ADR Raw Data'!$B$6:$BE$43,'ADR Raw Data'!AN$1,FALSE)</f>
        <v>144.925886477462</v>
      </c>
      <c r="AE40" s="52">
        <f>VLOOKUP($A40,'ADR Raw Data'!$B$6:$BE$43,'ADR Raw Data'!AO$1,FALSE)</f>
        <v>151.10123039806899</v>
      </c>
      <c r="AF40" s="53">
        <f>VLOOKUP($A40,'ADR Raw Data'!$B$6:$BE$43,'ADR Raw Data'!AP$1,FALSE)</f>
        <v>148.17060846141601</v>
      </c>
      <c r="AG40" s="54">
        <f>VLOOKUP($A40,'ADR Raw Data'!$B$6:$BE$43,'ADR Raw Data'!AR$1,FALSE)</f>
        <v>123.901442803862</v>
      </c>
      <c r="AI40" s="47">
        <f>VLOOKUP($A40,'ADR Raw Data'!$B$6:$BE$43,'ADR Raw Data'!AT$1,FALSE)</f>
        <v>-1.00181156263636</v>
      </c>
      <c r="AJ40" s="48">
        <f>VLOOKUP($A40,'ADR Raw Data'!$B$6:$BE$43,'ADR Raw Data'!AU$1,FALSE)</f>
        <v>-2.5471159416776401</v>
      </c>
      <c r="AK40" s="48">
        <f>VLOOKUP($A40,'ADR Raw Data'!$B$6:$BE$43,'ADR Raw Data'!AV$1,FALSE)</f>
        <v>-3.6528817180002799</v>
      </c>
      <c r="AL40" s="48">
        <f>VLOOKUP($A40,'ADR Raw Data'!$B$6:$BE$43,'ADR Raw Data'!AW$1,FALSE)</f>
        <v>-0.43486959434833899</v>
      </c>
      <c r="AM40" s="48">
        <f>VLOOKUP($A40,'ADR Raw Data'!$B$6:$BE$43,'ADR Raw Data'!AX$1,FALSE)</f>
        <v>3.0732821865882598</v>
      </c>
      <c r="AN40" s="49">
        <f>VLOOKUP($A40,'ADR Raw Data'!$B$6:$BE$43,'ADR Raw Data'!AY$1,FALSE)</f>
        <v>-0.87909205600321605</v>
      </c>
      <c r="AO40" s="48">
        <f>VLOOKUP($A40,'ADR Raw Data'!$B$6:$BE$43,'ADR Raw Data'!BA$1,FALSE)</f>
        <v>-1.25563787622415</v>
      </c>
      <c r="AP40" s="48">
        <f>VLOOKUP($A40,'ADR Raw Data'!$B$6:$BE$43,'ADR Raw Data'!BB$1,FALSE)</f>
        <v>-2.9510982802179302</v>
      </c>
      <c r="AQ40" s="49">
        <f>VLOOKUP($A40,'ADR Raw Data'!$B$6:$BE$43,'ADR Raw Data'!BC$1,FALSE)</f>
        <v>-2.1611311509679498</v>
      </c>
      <c r="AR40" s="50">
        <f>VLOOKUP($A40,'ADR Raw Data'!$B$6:$BE$43,'ADR Raw Data'!BE$1,FALSE)</f>
        <v>-1.5341761773404801</v>
      </c>
      <c r="AT40" s="51">
        <f>VLOOKUP($A40,'RevPAR Raw Data'!$B$6:$BE$43,'RevPAR Raw Data'!AG$1,FALSE)</f>
        <v>65.203846332404794</v>
      </c>
      <c r="AU40" s="52">
        <f>VLOOKUP($A40,'RevPAR Raw Data'!$B$6:$BE$43,'RevPAR Raw Data'!AH$1,FALSE)</f>
        <v>64.565002321262696</v>
      </c>
      <c r="AV40" s="52">
        <f>VLOOKUP($A40,'RevPAR Raw Data'!$B$6:$BE$43,'RevPAR Raw Data'!AI$1,FALSE)</f>
        <v>72.014078458681496</v>
      </c>
      <c r="AW40" s="52">
        <f>VLOOKUP($A40,'RevPAR Raw Data'!$B$6:$BE$43,'RevPAR Raw Data'!AJ$1,FALSE)</f>
        <v>72.170027855153194</v>
      </c>
      <c r="AX40" s="52">
        <f>VLOOKUP($A40,'RevPAR Raw Data'!$B$6:$BE$43,'RevPAR Raw Data'!AK$1,FALSE)</f>
        <v>71.919428969359302</v>
      </c>
      <c r="AY40" s="53">
        <f>VLOOKUP($A40,'RevPAR Raw Data'!$B$6:$BE$43,'RevPAR Raw Data'!AL$1,FALSE)</f>
        <v>69.174476787372299</v>
      </c>
      <c r="AZ40" s="52">
        <f>VLOOKUP($A40,'RevPAR Raw Data'!$B$6:$BE$43,'RevPAR Raw Data'!AN$1,FALSE)</f>
        <v>100.75511374187499</v>
      </c>
      <c r="BA40" s="52">
        <f>VLOOKUP($A40,'RevPAR Raw Data'!$B$6:$BE$43,'RevPAR Raw Data'!AO$1,FALSE)</f>
        <v>116.307260909935</v>
      </c>
      <c r="BB40" s="53">
        <f>VLOOKUP($A40,'RevPAR Raw Data'!$B$6:$BE$43,'RevPAR Raw Data'!AP$1,FALSE)</f>
        <v>108.53118732590499</v>
      </c>
      <c r="BC40" s="54">
        <f>VLOOKUP($A40,'RevPAR Raw Data'!$B$6:$BE$43,'RevPAR Raw Data'!AR$1,FALSE)</f>
        <v>80.419251226953094</v>
      </c>
      <c r="BE40" s="47">
        <f>VLOOKUP($A40,'RevPAR Raw Data'!$B$6:$BE$43,'RevPAR Raw Data'!AT$1,FALSE)</f>
        <v>0.21877376376001301</v>
      </c>
      <c r="BF40" s="48">
        <f>VLOOKUP($A40,'RevPAR Raw Data'!$B$6:$BE$43,'RevPAR Raw Data'!AU$1,FALSE)</f>
        <v>-4.6400127098180999</v>
      </c>
      <c r="BG40" s="48">
        <f>VLOOKUP($A40,'RevPAR Raw Data'!$B$6:$BE$43,'RevPAR Raw Data'!AV$1,FALSE)</f>
        <v>-5.3350806335709704</v>
      </c>
      <c r="BH40" s="48">
        <f>VLOOKUP($A40,'RevPAR Raw Data'!$B$6:$BE$43,'RevPAR Raw Data'!AW$1,FALSE)</f>
        <v>-2.4510382829541699</v>
      </c>
      <c r="BI40" s="48">
        <f>VLOOKUP($A40,'RevPAR Raw Data'!$B$6:$BE$43,'RevPAR Raw Data'!AX$1,FALSE)</f>
        <v>-0.27084016265216398</v>
      </c>
      <c r="BJ40" s="49">
        <f>VLOOKUP($A40,'RevPAR Raw Data'!$B$6:$BE$43,'RevPAR Raw Data'!AY$1,FALSE)</f>
        <v>-2.5543750071693498</v>
      </c>
      <c r="BK40" s="48">
        <f>VLOOKUP($A40,'RevPAR Raw Data'!$B$6:$BE$43,'RevPAR Raw Data'!BA$1,FALSE)</f>
        <v>-5.5749155297864998</v>
      </c>
      <c r="BL40" s="48">
        <f>VLOOKUP($A40,'RevPAR Raw Data'!$B$6:$BE$43,'RevPAR Raw Data'!BB$1,FALSE)</f>
        <v>-6.5308864063905503</v>
      </c>
      <c r="BM40" s="49">
        <f>VLOOKUP($A40,'RevPAR Raw Data'!$B$6:$BE$43,'RevPAR Raw Data'!BC$1,FALSE)</f>
        <v>-6.0895663412560799</v>
      </c>
      <c r="BN40" s="50">
        <f>VLOOKUP($A40,'RevPAR Raw Data'!$B$6:$BE$43,'RevPAR Raw Data'!BE$1,FALSE)</f>
        <v>-3.9485886029945201</v>
      </c>
    </row>
    <row r="41" spans="1:66" x14ac:dyDescent="0.45">
      <c r="A41" s="63" t="s">
        <v>79</v>
      </c>
      <c r="B41" s="47">
        <f>VLOOKUP($A41,'Occupancy Raw Data'!$B$8:$BE$45,'Occupancy Raw Data'!AG$3,FALSE)</f>
        <v>52.079002079002002</v>
      </c>
      <c r="C41" s="48">
        <f>VLOOKUP($A41,'Occupancy Raw Data'!$B$8:$BE$45,'Occupancy Raw Data'!AH$3,FALSE)</f>
        <v>53.326403326403302</v>
      </c>
      <c r="D41" s="48">
        <f>VLOOKUP($A41,'Occupancy Raw Data'!$B$8:$BE$45,'Occupancy Raw Data'!AI$3,FALSE)</f>
        <v>57.917532917532903</v>
      </c>
      <c r="E41" s="48">
        <f>VLOOKUP($A41,'Occupancy Raw Data'!$B$8:$BE$45,'Occupancy Raw Data'!AJ$3,FALSE)</f>
        <v>60.637560637560597</v>
      </c>
      <c r="F41" s="48">
        <f>VLOOKUP($A41,'Occupancy Raw Data'!$B$8:$BE$45,'Occupancy Raw Data'!AK$3,FALSE)</f>
        <v>60.689535689535603</v>
      </c>
      <c r="G41" s="49">
        <f>VLOOKUP($A41,'Occupancy Raw Data'!$B$8:$BE$45,'Occupancy Raw Data'!AL$3,FALSE)</f>
        <v>56.930006930006897</v>
      </c>
      <c r="H41" s="48">
        <f>VLOOKUP($A41,'Occupancy Raw Data'!$B$8:$BE$45,'Occupancy Raw Data'!AN$3,FALSE)</f>
        <v>69.646569646569603</v>
      </c>
      <c r="I41" s="48">
        <f>VLOOKUP($A41,'Occupancy Raw Data'!$B$8:$BE$45,'Occupancy Raw Data'!AO$3,FALSE)</f>
        <v>73.198198198198099</v>
      </c>
      <c r="J41" s="49">
        <f>VLOOKUP($A41,'Occupancy Raw Data'!$B$8:$BE$45,'Occupancy Raw Data'!AP$3,FALSE)</f>
        <v>71.422383922383901</v>
      </c>
      <c r="K41" s="50">
        <f>VLOOKUP($A41,'Occupancy Raw Data'!$B$8:$BE$45,'Occupancy Raw Data'!AR$3,FALSE)</f>
        <v>61.070686070686001</v>
      </c>
      <c r="M41" s="47">
        <f>VLOOKUP($A41,'Occupancy Raw Data'!$B$8:$BE$45,'Occupancy Raw Data'!AT$3,FALSE)</f>
        <v>-4.2370181586492501</v>
      </c>
      <c r="N41" s="48">
        <f>VLOOKUP($A41,'Occupancy Raw Data'!$B$8:$BE$45,'Occupancy Raw Data'!AU$3,FALSE)</f>
        <v>-0.420575865415723</v>
      </c>
      <c r="O41" s="48">
        <f>VLOOKUP($A41,'Occupancy Raw Data'!$B$8:$BE$45,'Occupancy Raw Data'!AV$3,FALSE)</f>
        <v>-3.1575898030127401</v>
      </c>
      <c r="P41" s="48">
        <f>VLOOKUP($A41,'Occupancy Raw Data'!$B$8:$BE$45,'Occupancy Raw Data'!AW$3,FALSE)</f>
        <v>8.5787818129825499E-2</v>
      </c>
      <c r="Q41" s="48">
        <f>VLOOKUP($A41,'Occupancy Raw Data'!$B$8:$BE$45,'Occupancy Raw Data'!AX$3,FALSE)</f>
        <v>-5.4520917678812397</v>
      </c>
      <c r="R41" s="49">
        <f>VLOOKUP($A41,'Occupancy Raw Data'!$B$8:$BE$45,'Occupancy Raw Data'!AY$3,FALSE)</f>
        <v>-2.68893627102582</v>
      </c>
      <c r="S41" s="48">
        <f>VLOOKUP($A41,'Occupancy Raw Data'!$B$8:$BE$45,'Occupancy Raw Data'!BA$3,FALSE)</f>
        <v>-9.4594594594594508</v>
      </c>
      <c r="T41" s="48">
        <f>VLOOKUP($A41,'Occupancy Raw Data'!$B$8:$BE$45,'Occupancy Raw Data'!BB$3,FALSE)</f>
        <v>-10.9213577904279</v>
      </c>
      <c r="U41" s="49">
        <f>VLOOKUP($A41,'Occupancy Raw Data'!$B$8:$BE$45,'Occupancy Raw Data'!BC$3,FALSE)</f>
        <v>-10.2145268430796</v>
      </c>
      <c r="V41" s="50">
        <f>VLOOKUP($A41,'Occupancy Raw Data'!$B$8:$BE$45,'Occupancy Raw Data'!BE$3,FALSE)</f>
        <v>-5.3400851651513399</v>
      </c>
      <c r="X41" s="51">
        <f>VLOOKUP($A41,'ADR Raw Data'!$B$6:$BE$43,'ADR Raw Data'!AG$1,FALSE)</f>
        <v>137.89715568862201</v>
      </c>
      <c r="Y41" s="52">
        <f>VLOOKUP($A41,'ADR Raw Data'!$B$6:$BE$43,'ADR Raw Data'!AH$1,FALSE)</f>
        <v>119.725230669265</v>
      </c>
      <c r="Z41" s="52">
        <f>VLOOKUP($A41,'ADR Raw Data'!$B$6:$BE$43,'ADR Raw Data'!AI$1,FALSE)</f>
        <v>117.318303918635</v>
      </c>
      <c r="AA41" s="52">
        <f>VLOOKUP($A41,'ADR Raw Data'!$B$6:$BE$43,'ADR Raw Data'!AJ$1,FALSE)</f>
        <v>118.168614285714</v>
      </c>
      <c r="AB41" s="52">
        <f>VLOOKUP($A41,'ADR Raw Data'!$B$6:$BE$43,'ADR Raw Data'!AK$1,FALSE)</f>
        <v>119.421827005423</v>
      </c>
      <c r="AC41" s="53">
        <f>VLOOKUP($A41,'ADR Raw Data'!$B$6:$BE$43,'ADR Raw Data'!AL$1,FALSE)</f>
        <v>122.163908094948</v>
      </c>
      <c r="AD41" s="52">
        <f>VLOOKUP($A41,'ADR Raw Data'!$B$6:$BE$43,'ADR Raw Data'!AN$1,FALSE)</f>
        <v>159.95865422885501</v>
      </c>
      <c r="AE41" s="52">
        <f>VLOOKUP($A41,'ADR Raw Data'!$B$6:$BE$43,'ADR Raw Data'!AO$1,FALSE)</f>
        <v>168.83786745562099</v>
      </c>
      <c r="AF41" s="53">
        <f>VLOOKUP($A41,'ADR Raw Data'!$B$6:$BE$43,'ADR Raw Data'!AP$1,FALSE)</f>
        <v>164.50864523953899</v>
      </c>
      <c r="AG41" s="54">
        <f>VLOOKUP($A41,'ADR Raw Data'!$B$6:$BE$43,'ADR Raw Data'!AR$1,FALSE)</f>
        <v>136.313142451874</v>
      </c>
      <c r="AI41" s="47">
        <f>VLOOKUP($A41,'ADR Raw Data'!$B$6:$BE$43,'ADR Raw Data'!AT$1,FALSE)</f>
        <v>-2.04519645307552</v>
      </c>
      <c r="AJ41" s="48">
        <f>VLOOKUP($A41,'ADR Raw Data'!$B$6:$BE$43,'ADR Raw Data'!AU$1,FALSE)</f>
        <v>-3.4526567092059599</v>
      </c>
      <c r="AK41" s="48">
        <f>VLOOKUP($A41,'ADR Raw Data'!$B$6:$BE$43,'ADR Raw Data'!AV$1,FALSE)</f>
        <v>-4.9457435107617203</v>
      </c>
      <c r="AL41" s="48">
        <f>VLOOKUP($A41,'ADR Raw Data'!$B$6:$BE$43,'ADR Raw Data'!AW$1,FALSE)</f>
        <v>-2.0095477063277198</v>
      </c>
      <c r="AM41" s="48">
        <f>VLOOKUP($A41,'ADR Raw Data'!$B$6:$BE$43,'ADR Raw Data'!AX$1,FALSE)</f>
        <v>-4.6725069120423202</v>
      </c>
      <c r="AN41" s="49">
        <f>VLOOKUP($A41,'ADR Raw Data'!$B$6:$BE$43,'ADR Raw Data'!AY$1,FALSE)</f>
        <v>-3.48581879978842</v>
      </c>
      <c r="AO41" s="48">
        <f>VLOOKUP($A41,'ADR Raw Data'!$B$6:$BE$43,'ADR Raw Data'!BA$1,FALSE)</f>
        <v>-0.94299961090559603</v>
      </c>
      <c r="AP41" s="48">
        <f>VLOOKUP($A41,'ADR Raw Data'!$B$6:$BE$43,'ADR Raw Data'!BB$1,FALSE)</f>
        <v>-1.5321883763264399</v>
      </c>
      <c r="AQ41" s="49">
        <f>VLOOKUP($A41,'ADR Raw Data'!$B$6:$BE$43,'ADR Raw Data'!BC$1,FALSE)</f>
        <v>-1.2777956122637399</v>
      </c>
      <c r="AR41" s="50">
        <f>VLOOKUP($A41,'ADR Raw Data'!$B$6:$BE$43,'ADR Raw Data'!BE$1,FALSE)</f>
        <v>-3.1104973794912798</v>
      </c>
      <c r="AT41" s="51">
        <f>VLOOKUP($A41,'RevPAR Raw Data'!$B$6:$BE$43,'RevPAR Raw Data'!AG$1,FALSE)</f>
        <v>71.815462577962506</v>
      </c>
      <c r="AU41" s="52">
        <f>VLOOKUP($A41,'RevPAR Raw Data'!$B$6:$BE$43,'RevPAR Raw Data'!AH$1,FALSE)</f>
        <v>63.845159390159303</v>
      </c>
      <c r="AV41" s="52">
        <f>VLOOKUP($A41,'RevPAR Raw Data'!$B$6:$BE$43,'RevPAR Raw Data'!AI$1,FALSE)</f>
        <v>67.947867290367199</v>
      </c>
      <c r="AW41" s="52">
        <f>VLOOKUP($A41,'RevPAR Raw Data'!$B$6:$BE$43,'RevPAR Raw Data'!AJ$1,FALSE)</f>
        <v>71.654565142065096</v>
      </c>
      <c r="AX41" s="52">
        <f>VLOOKUP($A41,'RevPAR Raw Data'!$B$6:$BE$43,'RevPAR Raw Data'!AK$1,FALSE)</f>
        <v>72.476552321552305</v>
      </c>
      <c r="AY41" s="53">
        <f>VLOOKUP($A41,'RevPAR Raw Data'!$B$6:$BE$43,'RevPAR Raw Data'!AL$1,FALSE)</f>
        <v>69.547921344421297</v>
      </c>
      <c r="AZ41" s="52">
        <f>VLOOKUP($A41,'RevPAR Raw Data'!$B$6:$BE$43,'RevPAR Raw Data'!AN$1,FALSE)</f>
        <v>111.40571552321499</v>
      </c>
      <c r="BA41" s="52">
        <f>VLOOKUP($A41,'RevPAR Raw Data'!$B$6:$BE$43,'RevPAR Raw Data'!AO$1,FALSE)</f>
        <v>123.586276853776</v>
      </c>
      <c r="BB41" s="53">
        <f>VLOOKUP($A41,'RevPAR Raw Data'!$B$6:$BE$43,'RevPAR Raw Data'!AP$1,FALSE)</f>
        <v>117.49599618849599</v>
      </c>
      <c r="BC41" s="54">
        <f>VLOOKUP($A41,'RevPAR Raw Data'!$B$6:$BE$43,'RevPAR Raw Data'!AR$1,FALSE)</f>
        <v>83.247371299871205</v>
      </c>
      <c r="BE41" s="47">
        <f>VLOOKUP($A41,'RevPAR Raw Data'!$B$6:$BE$43,'RevPAR Raw Data'!AT$1,FALSE)</f>
        <v>-6.1955592666279102</v>
      </c>
      <c r="BF41" s="48">
        <f>VLOOKUP($A41,'RevPAR Raw Data'!$B$6:$BE$43,'RevPAR Raw Data'!AU$1,FALSE)</f>
        <v>-3.8587115337871101</v>
      </c>
      <c r="BG41" s="48">
        <f>VLOOKUP($A41,'RevPAR Raw Data'!$B$6:$BE$43,'RevPAR Raw Data'!AV$1,FALSE)</f>
        <v>-7.9471670209954901</v>
      </c>
      <c r="BH41" s="48">
        <f>VLOOKUP($A41,'RevPAR Raw Data'!$B$6:$BE$43,'RevPAR Raw Data'!AW$1,FALSE)</f>
        <v>-1.9254838353294299</v>
      </c>
      <c r="BI41" s="48">
        <f>VLOOKUP($A41,'RevPAR Raw Data'!$B$6:$BE$43,'RevPAR Raw Data'!AX$1,FALSE)</f>
        <v>-9.8698493152184206</v>
      </c>
      <c r="BJ41" s="49">
        <f>VLOOKUP($A41,'RevPAR Raw Data'!$B$6:$BE$43,'RevPAR Raw Data'!AY$1,FALSE)</f>
        <v>-6.0810236247644998</v>
      </c>
      <c r="BK41" s="48">
        <f>VLOOKUP($A41,'RevPAR Raw Data'!$B$6:$BE$43,'RevPAR Raw Data'!BA$1,FALSE)</f>
        <v>-10.3132564044685</v>
      </c>
      <c r="BL41" s="48">
        <f>VLOOKUP($A41,'RevPAR Raw Data'!$B$6:$BE$43,'RevPAR Raw Data'!BB$1,FALSE)</f>
        <v>-12.2862103921524</v>
      </c>
      <c r="BM41" s="49">
        <f>VLOOKUP($A41,'RevPAR Raw Data'!$B$6:$BE$43,'RevPAR Raw Data'!BC$1,FALSE)</f>
        <v>-11.361801679528901</v>
      </c>
      <c r="BN41" s="50">
        <f>VLOOKUP($A41,'RevPAR Raw Data'!$B$6:$BE$43,'RevPAR Raw Data'!BE$1,FALSE)</f>
        <v>-8.2844793355179807</v>
      </c>
    </row>
    <row r="42" spans="1:66" x14ac:dyDescent="0.45">
      <c r="A42" s="63" t="s">
        <v>80</v>
      </c>
      <c r="B42" s="47">
        <f>VLOOKUP($A42,'Occupancy Raw Data'!$B$8:$BE$45,'Occupancy Raw Data'!AG$3,FALSE)</f>
        <v>56.6816340963831</v>
      </c>
      <c r="C42" s="48">
        <f>VLOOKUP($A42,'Occupancy Raw Data'!$B$8:$BE$45,'Occupancy Raw Data'!AH$3,FALSE)</f>
        <v>55.500030023818802</v>
      </c>
      <c r="D42" s="48">
        <f>VLOOKUP($A42,'Occupancy Raw Data'!$B$8:$BE$45,'Occupancy Raw Data'!AI$3,FALSE)</f>
        <v>60.872959214310001</v>
      </c>
      <c r="E42" s="48">
        <f>VLOOKUP($A42,'Occupancy Raw Data'!$B$8:$BE$45,'Occupancy Raw Data'!AJ$3,FALSE)</f>
        <v>61.197216458390301</v>
      </c>
      <c r="F42" s="48">
        <f>VLOOKUP($A42,'Occupancy Raw Data'!$B$8:$BE$45,'Occupancy Raw Data'!AK$3,FALSE)</f>
        <v>59.3263989431615</v>
      </c>
      <c r="G42" s="49">
        <f>VLOOKUP($A42,'Occupancy Raw Data'!$B$8:$BE$45,'Occupancy Raw Data'!AL$3,FALSE)</f>
        <v>58.715647747212699</v>
      </c>
      <c r="H42" s="48">
        <f>VLOOKUP($A42,'Occupancy Raw Data'!$B$8:$BE$45,'Occupancy Raw Data'!AN$3,FALSE)</f>
        <v>70.171470509741098</v>
      </c>
      <c r="I42" s="48">
        <f>VLOOKUP($A42,'Occupancy Raw Data'!$B$8:$BE$45,'Occupancy Raw Data'!AO$3,FALSE)</f>
        <v>76.593274619695705</v>
      </c>
      <c r="J42" s="49">
        <f>VLOOKUP($A42,'Occupancy Raw Data'!$B$8:$BE$45,'Occupancy Raw Data'!AP$3,FALSE)</f>
        <v>73.382372564718395</v>
      </c>
      <c r="K42" s="50">
        <f>VLOOKUP($A42,'Occupancy Raw Data'!$B$8:$BE$45,'Occupancy Raw Data'!AR$3,FALSE)</f>
        <v>62.9061205816053</v>
      </c>
      <c r="M42" s="47">
        <f>VLOOKUP($A42,'Occupancy Raw Data'!$B$8:$BE$45,'Occupancy Raw Data'!AT$3,FALSE)</f>
        <v>-1.7836084555037299</v>
      </c>
      <c r="N42" s="48">
        <f>VLOOKUP($A42,'Occupancy Raw Data'!$B$8:$BE$45,'Occupancy Raw Data'!AU$3,FALSE)</f>
        <v>-0.97036640016519504</v>
      </c>
      <c r="O42" s="48">
        <f>VLOOKUP($A42,'Occupancy Raw Data'!$B$8:$BE$45,'Occupancy Raw Data'!AV$3,FALSE)</f>
        <v>-8.0296062905092197E-2</v>
      </c>
      <c r="P42" s="48">
        <f>VLOOKUP($A42,'Occupancy Raw Data'!$B$8:$BE$45,'Occupancy Raw Data'!AW$3,FALSE)</f>
        <v>-0.96324297377896395</v>
      </c>
      <c r="Q42" s="48">
        <f>VLOOKUP($A42,'Occupancy Raw Data'!$B$8:$BE$45,'Occupancy Raw Data'!AX$3,FALSE)</f>
        <v>-3.54654215214362</v>
      </c>
      <c r="R42" s="49">
        <f>VLOOKUP($A42,'Occupancy Raw Data'!$B$8:$BE$45,'Occupancy Raw Data'!AY$3,FALSE)</f>
        <v>-1.4761872933632001</v>
      </c>
      <c r="S42" s="48">
        <f>VLOOKUP($A42,'Occupancy Raw Data'!$B$8:$BE$45,'Occupancy Raw Data'!BA$3,FALSE)</f>
        <v>-6.7521391227933796</v>
      </c>
      <c r="T42" s="48">
        <f>VLOOKUP($A42,'Occupancy Raw Data'!$B$8:$BE$45,'Occupancy Raw Data'!BB$3,FALSE)</f>
        <v>-7.48669077930857</v>
      </c>
      <c r="U42" s="49">
        <f>VLOOKUP($A42,'Occupancy Raw Data'!$B$8:$BE$45,'Occupancy Raw Data'!BC$3,FALSE)</f>
        <v>-7.1369346670232501</v>
      </c>
      <c r="V42" s="50">
        <f>VLOOKUP($A42,'Occupancy Raw Data'!$B$8:$BE$45,'Occupancy Raw Data'!BE$3,FALSE)</f>
        <v>-3.43807551044612</v>
      </c>
      <c r="X42" s="51">
        <f>VLOOKUP($A42,'ADR Raw Data'!$B$6:$BE$43,'ADR Raw Data'!AG$1,FALSE)</f>
        <v>125.83367100229501</v>
      </c>
      <c r="Y42" s="52">
        <f>VLOOKUP($A42,'ADR Raw Data'!$B$6:$BE$43,'ADR Raw Data'!AH$1,FALSE)</f>
        <v>111.753832347566</v>
      </c>
      <c r="Z42" s="52">
        <f>VLOOKUP($A42,'ADR Raw Data'!$B$6:$BE$43,'ADR Raw Data'!AI$1,FALSE)</f>
        <v>115.31990694564701</v>
      </c>
      <c r="AA42" s="52">
        <f>VLOOKUP($A42,'ADR Raw Data'!$B$6:$BE$43,'ADR Raw Data'!AJ$1,FALSE)</f>
        <v>113.372106123872</v>
      </c>
      <c r="AB42" s="52">
        <f>VLOOKUP($A42,'ADR Raw Data'!$B$6:$BE$43,'ADR Raw Data'!AK$1,FALSE)</f>
        <v>112.899109301724</v>
      </c>
      <c r="AC42" s="53">
        <f>VLOOKUP($A42,'ADR Raw Data'!$B$6:$BE$43,'ADR Raw Data'!AL$1,FALSE)</f>
        <v>115.780441368307</v>
      </c>
      <c r="AD42" s="52">
        <f>VLOOKUP($A42,'ADR Raw Data'!$B$6:$BE$43,'ADR Raw Data'!AN$1,FALSE)</f>
        <v>143.801052266266</v>
      </c>
      <c r="AE42" s="52">
        <f>VLOOKUP($A42,'ADR Raw Data'!$B$6:$BE$43,'ADR Raw Data'!AO$1,FALSE)</f>
        <v>157.831342967647</v>
      </c>
      <c r="AF42" s="53">
        <f>VLOOKUP($A42,'ADR Raw Data'!$B$6:$BE$43,'ADR Raw Data'!AP$1,FALSE)</f>
        <v>151.123150688045</v>
      </c>
      <c r="AG42" s="54">
        <f>VLOOKUP($A42,'ADR Raw Data'!$B$6:$BE$43,'ADR Raw Data'!AR$1,FALSE)</f>
        <v>127.559987863434</v>
      </c>
      <c r="AI42" s="47">
        <f>VLOOKUP($A42,'ADR Raw Data'!$B$6:$BE$43,'ADR Raw Data'!AT$1,FALSE)</f>
        <v>-0.596546422165118</v>
      </c>
      <c r="AJ42" s="48">
        <f>VLOOKUP($A42,'ADR Raw Data'!$B$6:$BE$43,'ADR Raw Data'!AU$1,FALSE)</f>
        <v>1.92924876689006</v>
      </c>
      <c r="AK42" s="48">
        <f>VLOOKUP($A42,'ADR Raw Data'!$B$6:$BE$43,'ADR Raw Data'!AV$1,FALSE)</f>
        <v>3.1440076618427302</v>
      </c>
      <c r="AL42" s="48">
        <f>VLOOKUP($A42,'ADR Raw Data'!$B$6:$BE$43,'ADR Raw Data'!AW$1,FALSE)</f>
        <v>1.01514956530417</v>
      </c>
      <c r="AM42" s="48">
        <f>VLOOKUP($A42,'ADR Raw Data'!$B$6:$BE$43,'ADR Raw Data'!AX$1,FALSE)</f>
        <v>1.4223314354897401</v>
      </c>
      <c r="AN42" s="49">
        <f>VLOOKUP($A42,'ADR Raw Data'!$B$6:$BE$43,'ADR Raw Data'!AY$1,FALSE)</f>
        <v>1.3408804863767001</v>
      </c>
      <c r="AO42" s="48">
        <f>VLOOKUP($A42,'ADR Raw Data'!$B$6:$BE$43,'ADR Raw Data'!BA$1,FALSE)</f>
        <v>-1.36704438156355</v>
      </c>
      <c r="AP42" s="48">
        <f>VLOOKUP($A42,'ADR Raw Data'!$B$6:$BE$43,'ADR Raw Data'!BB$1,FALSE)</f>
        <v>-0.17307901952273499</v>
      </c>
      <c r="AQ42" s="49">
        <f>VLOOKUP($A42,'ADR Raw Data'!$B$6:$BE$43,'ADR Raw Data'!BC$1,FALSE)</f>
        <v>-0.73568523919823303</v>
      </c>
      <c r="AR42" s="50">
        <f>VLOOKUP($A42,'ADR Raw Data'!$B$6:$BE$43,'ADR Raw Data'!BE$1,FALSE)</f>
        <v>0.112689373073544</v>
      </c>
      <c r="AT42" s="51">
        <f>VLOOKUP($A42,'RevPAR Raw Data'!$B$6:$BE$43,'RevPAR Raw Data'!AG$1,FALSE)</f>
        <v>71.324580967567599</v>
      </c>
      <c r="AU42" s="52">
        <f>VLOOKUP($A42,'RevPAR Raw Data'!$B$6:$BE$43,'RevPAR Raw Data'!AH$1,FALSE)</f>
        <v>62.023410505667798</v>
      </c>
      <c r="AV42" s="52">
        <f>VLOOKUP($A42,'RevPAR Raw Data'!$B$6:$BE$43,'RevPAR Raw Data'!AI$1,FALSE)</f>
        <v>70.198639921003902</v>
      </c>
      <c r="AW42" s="52">
        <f>VLOOKUP($A42,'RevPAR Raw Data'!$B$6:$BE$43,'RevPAR Raw Data'!AJ$1,FALSE)</f>
        <v>69.380573188062499</v>
      </c>
      <c r="AX42" s="52">
        <f>VLOOKUP($A42,'RevPAR Raw Data'!$B$6:$BE$43,'RevPAR Raw Data'!AK$1,FALSE)</f>
        <v>66.978975987616806</v>
      </c>
      <c r="AY42" s="53">
        <f>VLOOKUP($A42,'RevPAR Raw Data'!$B$6:$BE$43,'RevPAR Raw Data'!AL$1,FALSE)</f>
        <v>67.981236113983698</v>
      </c>
      <c r="AZ42" s="52">
        <f>VLOOKUP($A42,'RevPAR Raw Data'!$B$6:$BE$43,'RevPAR Raw Data'!AN$1,FALSE)</f>
        <v>100.90731298372</v>
      </c>
      <c r="BA42" s="52">
        <f>VLOOKUP($A42,'RevPAR Raw Data'!$B$6:$BE$43,'RevPAR Raw Data'!AO$1,FALSE)</f>
        <v>120.888193955164</v>
      </c>
      <c r="BB42" s="53">
        <f>VLOOKUP($A42,'RevPAR Raw Data'!$B$6:$BE$43,'RevPAR Raw Data'!AP$1,FALSE)</f>
        <v>110.89775346944199</v>
      </c>
      <c r="BC42" s="54">
        <f>VLOOKUP($A42,'RevPAR Raw Data'!$B$6:$BE$43,'RevPAR Raw Data'!AR$1,FALSE)</f>
        <v>80.243039779252996</v>
      </c>
      <c r="BE42" s="47">
        <f>VLOOKUP($A42,'RevPAR Raw Data'!$B$6:$BE$43,'RevPAR Raw Data'!AT$1,FALSE)</f>
        <v>-2.3695148252421099</v>
      </c>
      <c r="BF42" s="48">
        <f>VLOOKUP($A42,'RevPAR Raw Data'!$B$6:$BE$43,'RevPAR Raw Data'!AU$1,FALSE)</f>
        <v>0.94016158491537005</v>
      </c>
      <c r="BG42" s="48">
        <f>VLOOKUP($A42,'RevPAR Raw Data'!$B$6:$BE$43,'RevPAR Raw Data'!AV$1,FALSE)</f>
        <v>3.0611870845677398</v>
      </c>
      <c r="BH42" s="48">
        <f>VLOOKUP($A42,'RevPAR Raw Data'!$B$6:$BE$43,'RevPAR Raw Data'!AW$1,FALSE)</f>
        <v>4.2128234664070001E-2</v>
      </c>
      <c r="BI42" s="48">
        <f>VLOOKUP($A42,'RevPAR Raw Data'!$B$6:$BE$43,'RevPAR Raw Data'!AX$1,FALSE)</f>
        <v>-2.1746543005566998</v>
      </c>
      <c r="BJ42" s="49">
        <f>VLOOKUP($A42,'RevPAR Raw Data'!$B$6:$BE$43,'RevPAR Raw Data'!AY$1,FALSE)</f>
        <v>-0.15510071434557701</v>
      </c>
      <c r="BK42" s="48">
        <f>VLOOKUP($A42,'RevPAR Raw Data'!$B$6:$BE$43,'RevPAR Raw Data'!BA$1,FALSE)</f>
        <v>-8.0268787658434295</v>
      </c>
      <c r="BL42" s="48">
        <f>VLOOKUP($A42,'RevPAR Raw Data'!$B$6:$BE$43,'RevPAR Raw Data'!BB$1,FALSE)</f>
        <v>-7.6468119078357804</v>
      </c>
      <c r="BM42" s="49">
        <f>VLOOKUP($A42,'RevPAR Raw Data'!$B$6:$BE$43,'RevPAR Raw Data'!BC$1,FALSE)</f>
        <v>-7.82011453134497</v>
      </c>
      <c r="BN42" s="50">
        <f>VLOOKUP($A42,'RevPAR Raw Data'!$B$6:$BE$43,'RevPAR Raw Data'!BE$1,FALSE)</f>
        <v>-3.3292604831110899</v>
      </c>
    </row>
    <row r="43" spans="1:66" x14ac:dyDescent="0.45">
      <c r="A43" s="66" t="s">
        <v>81</v>
      </c>
      <c r="B43" s="47">
        <f>VLOOKUP($A43,'Occupancy Raw Data'!$B$8:$BE$45,'Occupancy Raw Data'!AG$3,FALSE)</f>
        <v>55.630859764611998</v>
      </c>
      <c r="C43" s="48">
        <f>VLOOKUP($A43,'Occupancy Raw Data'!$B$8:$BE$45,'Occupancy Raw Data'!AH$3,FALSE)</f>
        <v>65.059844404548102</v>
      </c>
      <c r="D43" s="48">
        <f>VLOOKUP($A43,'Occupancy Raw Data'!$B$8:$BE$45,'Occupancy Raw Data'!AI$3,FALSE)</f>
        <v>74.170656293636497</v>
      </c>
      <c r="E43" s="48">
        <f>VLOOKUP($A43,'Occupancy Raw Data'!$B$8:$BE$45,'Occupancy Raw Data'!AJ$3,FALSE)</f>
        <v>73.264013564731599</v>
      </c>
      <c r="F43" s="48">
        <f>VLOOKUP($A43,'Occupancy Raw Data'!$B$8:$BE$45,'Occupancy Raw Data'!AK$3,FALSE)</f>
        <v>64.854877318970594</v>
      </c>
      <c r="G43" s="49">
        <f>VLOOKUP($A43,'Occupancy Raw Data'!$B$8:$BE$45,'Occupancy Raw Data'!AL$3,FALSE)</f>
        <v>66.596050269299795</v>
      </c>
      <c r="H43" s="48">
        <f>VLOOKUP($A43,'Occupancy Raw Data'!$B$8:$BE$45,'Occupancy Raw Data'!AN$3,FALSE)</f>
        <v>67.072611210851704</v>
      </c>
      <c r="I43" s="48">
        <f>VLOOKUP($A43,'Occupancy Raw Data'!$B$8:$BE$45,'Occupancy Raw Data'!AO$3,FALSE)</f>
        <v>72.398763215639306</v>
      </c>
      <c r="J43" s="49">
        <f>VLOOKUP($A43,'Occupancy Raw Data'!$B$8:$BE$45,'Occupancy Raw Data'!AP$3,FALSE)</f>
        <v>69.735687213245498</v>
      </c>
      <c r="K43" s="50">
        <f>VLOOKUP($A43,'Occupancy Raw Data'!$B$8:$BE$45,'Occupancy Raw Data'!AR$3,FALSE)</f>
        <v>67.4930893961414</v>
      </c>
      <c r="M43" s="47">
        <f>VLOOKUP($A43,'Occupancy Raw Data'!$B$8:$BE$45,'Occupancy Raw Data'!AT$3,FALSE)</f>
        <v>0.83202381260340097</v>
      </c>
      <c r="N43" s="48">
        <f>VLOOKUP($A43,'Occupancy Raw Data'!$B$8:$BE$45,'Occupancy Raw Data'!AU$3,FALSE)</f>
        <v>3.2065968639614799</v>
      </c>
      <c r="O43" s="48">
        <f>VLOOKUP($A43,'Occupancy Raw Data'!$B$8:$BE$45,'Occupancy Raw Data'!AV$3,FALSE)</f>
        <v>4.22923205641459</v>
      </c>
      <c r="P43" s="48">
        <f>VLOOKUP($A43,'Occupancy Raw Data'!$B$8:$BE$45,'Occupancy Raw Data'!AW$3,FALSE)</f>
        <v>3.52601542809166</v>
      </c>
      <c r="Q43" s="48">
        <f>VLOOKUP($A43,'Occupancy Raw Data'!$B$8:$BE$45,'Occupancy Raw Data'!AX$3,FALSE)</f>
        <v>0.291521391856223</v>
      </c>
      <c r="R43" s="49">
        <f>VLOOKUP($A43,'Occupancy Raw Data'!$B$8:$BE$45,'Occupancy Raw Data'!AY$3,FALSE)</f>
        <v>2.5164441928510399</v>
      </c>
      <c r="S43" s="48">
        <f>VLOOKUP($A43,'Occupancy Raw Data'!$B$8:$BE$45,'Occupancy Raw Data'!BA$3,FALSE)</f>
        <v>-1.18126668532001</v>
      </c>
      <c r="T43" s="48">
        <f>VLOOKUP($A43,'Occupancy Raw Data'!$B$8:$BE$45,'Occupancy Raw Data'!BB$3,FALSE)</f>
        <v>-0.660302810394925</v>
      </c>
      <c r="U43" s="49">
        <f>VLOOKUP($A43,'Occupancy Raw Data'!$B$8:$BE$45,'Occupancy Raw Data'!BC$3,FALSE)</f>
        <v>-0.91152131188280106</v>
      </c>
      <c r="V43" s="50">
        <f>VLOOKUP($A43,'Occupancy Raw Data'!$B$8:$BE$45,'Occupancy Raw Data'!BE$3,FALSE)</f>
        <v>1.48121174138492</v>
      </c>
      <c r="X43" s="51">
        <f>VLOOKUP($A43,'ADR Raw Data'!$B$6:$BE$43,'ADR Raw Data'!AG$1,FALSE)</f>
        <v>135.30098851646301</v>
      </c>
      <c r="Y43" s="52">
        <f>VLOOKUP($A43,'ADR Raw Data'!$B$6:$BE$43,'ADR Raw Data'!AH$1,FALSE)</f>
        <v>157.25007749620499</v>
      </c>
      <c r="Z43" s="52">
        <f>VLOOKUP($A43,'ADR Raw Data'!$B$6:$BE$43,'ADR Raw Data'!AI$1,FALSE)</f>
        <v>167.14554176444</v>
      </c>
      <c r="AA43" s="52">
        <f>VLOOKUP($A43,'ADR Raw Data'!$B$6:$BE$43,'ADR Raw Data'!AJ$1,FALSE)</f>
        <v>164.094295788549</v>
      </c>
      <c r="AB43" s="52">
        <f>VLOOKUP($A43,'ADR Raw Data'!$B$6:$BE$43,'ADR Raw Data'!AK$1,FALSE)</f>
        <v>145.11454166570499</v>
      </c>
      <c r="AC43" s="53">
        <f>VLOOKUP($A43,'ADR Raw Data'!$B$6:$BE$43,'ADR Raw Data'!AL$1,FALSE)</f>
        <v>154.929497238247</v>
      </c>
      <c r="AD43" s="52">
        <f>VLOOKUP($A43,'ADR Raw Data'!$B$6:$BE$43,'ADR Raw Data'!AN$1,FALSE)</f>
        <v>132.36464511427999</v>
      </c>
      <c r="AE43" s="52">
        <f>VLOOKUP($A43,'ADR Raw Data'!$B$6:$BE$43,'ADR Raw Data'!AO$1,FALSE)</f>
        <v>133.14625904087501</v>
      </c>
      <c r="AF43" s="53">
        <f>VLOOKUP($A43,'ADR Raw Data'!$B$6:$BE$43,'ADR Raw Data'!AP$1,FALSE)</f>
        <v>132.77037626757399</v>
      </c>
      <c r="AG43" s="54">
        <f>VLOOKUP($A43,'ADR Raw Data'!$B$6:$BE$43,'ADR Raw Data'!AR$1,FALSE)</f>
        <v>148.38795332291801</v>
      </c>
      <c r="AI43" s="47">
        <f>VLOOKUP($A43,'ADR Raw Data'!$B$6:$BE$43,'ADR Raw Data'!AT$1,FALSE)</f>
        <v>6.0801245794236198</v>
      </c>
      <c r="AJ43" s="48">
        <f>VLOOKUP($A43,'ADR Raw Data'!$B$6:$BE$43,'ADR Raw Data'!AU$1,FALSE)</f>
        <v>9.2390185544041294</v>
      </c>
      <c r="AK43" s="48">
        <f>VLOOKUP($A43,'ADR Raw Data'!$B$6:$BE$43,'ADR Raw Data'!AV$1,FALSE)</f>
        <v>9.9758321448918394</v>
      </c>
      <c r="AL43" s="48">
        <f>VLOOKUP($A43,'ADR Raw Data'!$B$6:$BE$43,'ADR Raw Data'!AW$1,FALSE)</f>
        <v>9.8008707129360193</v>
      </c>
      <c r="AM43" s="48">
        <f>VLOOKUP($A43,'ADR Raw Data'!$B$6:$BE$43,'ADR Raw Data'!AX$1,FALSE)</f>
        <v>5.8357266682819198</v>
      </c>
      <c r="AN43" s="49">
        <f>VLOOKUP($A43,'ADR Raw Data'!$B$6:$BE$43,'ADR Raw Data'!AY$1,FALSE)</f>
        <v>8.5234419150272505</v>
      </c>
      <c r="AO43" s="48">
        <f>VLOOKUP($A43,'ADR Raw Data'!$B$6:$BE$43,'ADR Raw Data'!BA$1,FALSE)</f>
        <v>4.5012171599378004</v>
      </c>
      <c r="AP43" s="48">
        <f>VLOOKUP($A43,'ADR Raw Data'!$B$6:$BE$43,'ADR Raw Data'!BB$1,FALSE)</f>
        <v>4.3828301958829297</v>
      </c>
      <c r="AQ43" s="49">
        <f>VLOOKUP($A43,'ADR Raw Data'!$B$6:$BE$43,'ADR Raw Data'!BC$1,FALSE)</f>
        <v>4.4405181993711098</v>
      </c>
      <c r="AR43" s="50">
        <f>VLOOKUP($A43,'ADR Raw Data'!$B$6:$BE$43,'ADR Raw Data'!BE$1,FALSE)</f>
        <v>7.4992176483403297</v>
      </c>
      <c r="AT43" s="51">
        <f>VLOOKUP($A43,'RevPAR Raw Data'!$B$6:$BE$43,'RevPAR Raw Data'!AG$1,FALSE)</f>
        <v>75.269103181727502</v>
      </c>
      <c r="AU43" s="52">
        <f>VLOOKUP($A43,'RevPAR Raw Data'!$B$6:$BE$43,'RevPAR Raw Data'!AH$1,FALSE)</f>
        <v>102.306655745062</v>
      </c>
      <c r="AV43" s="52">
        <f>VLOOKUP($A43,'RevPAR Raw Data'!$B$6:$BE$43,'RevPAR Raw Data'!AI$1,FALSE)</f>
        <v>123.97294529224</v>
      </c>
      <c r="AW43" s="52">
        <f>VLOOKUP($A43,'RevPAR Raw Data'!$B$6:$BE$43,'RevPAR Raw Data'!AJ$1,FALSE)</f>
        <v>120.222067125473</v>
      </c>
      <c r="AX43" s="52">
        <f>VLOOKUP($A43,'RevPAR Raw Data'!$B$6:$BE$43,'RevPAR Raw Data'!AK$1,FALSE)</f>
        <v>94.113857969279806</v>
      </c>
      <c r="AY43" s="53">
        <f>VLOOKUP($A43,'RevPAR Raw Data'!$B$6:$BE$43,'RevPAR Raw Data'!AL$1,FALSE)</f>
        <v>103.17692586275599</v>
      </c>
      <c r="AZ43" s="52">
        <f>VLOOKUP($A43,'RevPAR Raw Data'!$B$6:$BE$43,'RevPAR Raw Data'!AN$1,FALSE)</f>
        <v>88.780423798124801</v>
      </c>
      <c r="BA43" s="52">
        <f>VLOOKUP($A43,'RevPAR Raw Data'!$B$6:$BE$43,'RevPAR Raw Data'!AO$1,FALSE)</f>
        <v>96.396244813484898</v>
      </c>
      <c r="BB43" s="53">
        <f>VLOOKUP($A43,'RevPAR Raw Data'!$B$6:$BE$43,'RevPAR Raw Data'!AP$1,FALSE)</f>
        <v>92.588334305804906</v>
      </c>
      <c r="BC43" s="54">
        <f>VLOOKUP($A43,'RevPAR Raw Data'!$B$6:$BE$43,'RevPAR Raw Data'!AR$1,FALSE)</f>
        <v>100.151613989341</v>
      </c>
      <c r="BE43" s="47">
        <f>VLOOKUP($A43,'RevPAR Raw Data'!$B$6:$BE$43,'RevPAR Raw Data'!AT$1,FALSE)</f>
        <v>6.96273647636378</v>
      </c>
      <c r="BF43" s="48">
        <f>VLOOKUP($A43,'RevPAR Raw Data'!$B$6:$BE$43,'RevPAR Raw Data'!AU$1,FALSE)</f>
        <v>12.7418734975919</v>
      </c>
      <c r="BG43" s="48">
        <f>VLOOKUP($A43,'RevPAR Raw Data'!$B$6:$BE$43,'RevPAR Raw Data'!AV$1,FALSE)</f>
        <v>14.626965292272301</v>
      </c>
      <c r="BH43" s="48">
        <f>VLOOKUP($A43,'RevPAR Raw Data'!$B$6:$BE$43,'RevPAR Raw Data'!AW$1,FALSE)</f>
        <v>13.6724663544531</v>
      </c>
      <c r="BI43" s="48">
        <f>VLOOKUP($A43,'RevPAR Raw Data'!$B$6:$BE$43,'RevPAR Raw Data'!AX$1,FALSE)</f>
        <v>6.1442604517464501</v>
      </c>
      <c r="BJ43" s="49">
        <f>VLOOKUP($A43,'RevPAR Raw Data'!$B$6:$BE$43,'RevPAR Raw Data'!AY$1,FALSE)</f>
        <v>11.254373766980001</v>
      </c>
      <c r="BK43" s="48">
        <f>VLOOKUP($A43,'RevPAR Raw Data'!$B$6:$BE$43,'RevPAR Raw Data'!BA$1,FALSE)</f>
        <v>3.2667790958735301</v>
      </c>
      <c r="BL43" s="48">
        <f>VLOOKUP($A43,'RevPAR Raw Data'!$B$6:$BE$43,'RevPAR Raw Data'!BB$1,FALSE)</f>
        <v>3.6935874345297499</v>
      </c>
      <c r="BM43" s="49">
        <f>VLOOKUP($A43,'RevPAR Raw Data'!$B$6:$BE$43,'RevPAR Raw Data'!BC$1,FALSE)</f>
        <v>3.4885206177430002</v>
      </c>
      <c r="BN43" s="50">
        <f>VLOOKUP($A43,'RevPAR Raw Data'!$B$6:$BE$43,'RevPAR Raw Data'!BE$1,FALSE)</f>
        <v>9.0915086820444806</v>
      </c>
    </row>
    <row r="44" spans="1:66" x14ac:dyDescent="0.45">
      <c r="A44" s="63" t="s">
        <v>82</v>
      </c>
      <c r="B44" s="47">
        <f>VLOOKUP($A44,'Occupancy Raw Data'!$B$8:$BE$45,'Occupancy Raw Data'!AG$3,FALSE)</f>
        <v>45.621577589718001</v>
      </c>
      <c r="C44" s="48">
        <f>VLOOKUP($A44,'Occupancy Raw Data'!$B$8:$BE$45,'Occupancy Raw Data'!AH$3,FALSE)</f>
        <v>46.841200162918</v>
      </c>
      <c r="D44" s="48">
        <f>VLOOKUP($A44,'Occupancy Raw Data'!$B$8:$BE$45,'Occupancy Raw Data'!AI$3,FALSE)</f>
        <v>52.647298398045002</v>
      </c>
      <c r="E44" s="48">
        <f>VLOOKUP($A44,'Occupancy Raw Data'!$B$8:$BE$45,'Occupancy Raw Data'!AJ$3,FALSE)</f>
        <v>54.509457869490397</v>
      </c>
      <c r="F44" s="48">
        <f>VLOOKUP($A44,'Occupancy Raw Data'!$B$8:$BE$45,'Occupancy Raw Data'!AK$3,FALSE)</f>
        <v>57.032310616345299</v>
      </c>
      <c r="G44" s="49">
        <f>VLOOKUP($A44,'Occupancy Raw Data'!$B$8:$BE$45,'Occupancy Raw Data'!AL$3,FALSE)</f>
        <v>51.330461226558498</v>
      </c>
      <c r="H44" s="48">
        <f>VLOOKUP($A44,'Occupancy Raw Data'!$B$8:$BE$45,'Occupancy Raw Data'!AN$3,FALSE)</f>
        <v>69.0220834464657</v>
      </c>
      <c r="I44" s="48">
        <f>VLOOKUP($A44,'Occupancy Raw Data'!$B$8:$BE$45,'Occupancy Raw Data'!AO$3,FALSE)</f>
        <v>73.6265725405014</v>
      </c>
      <c r="J44" s="49">
        <f>VLOOKUP($A44,'Occupancy Raw Data'!$B$8:$BE$45,'Occupancy Raw Data'!AP$3,FALSE)</f>
        <v>71.324327993483493</v>
      </c>
      <c r="K44" s="50">
        <f>VLOOKUP($A44,'Occupancy Raw Data'!$B$8:$BE$45,'Occupancy Raw Data'!AR$3,FALSE)</f>
        <v>57.043068449225501</v>
      </c>
      <c r="M44" s="47">
        <f>VLOOKUP($A44,'Occupancy Raw Data'!$B$8:$BE$45,'Occupancy Raw Data'!AT$3,FALSE)</f>
        <v>-4.7983379000180397</v>
      </c>
      <c r="N44" s="48">
        <f>VLOOKUP($A44,'Occupancy Raw Data'!$B$8:$BE$45,'Occupancy Raw Data'!AU$3,FALSE)</f>
        <v>-5.0240698232859602</v>
      </c>
      <c r="O44" s="48">
        <f>VLOOKUP($A44,'Occupancy Raw Data'!$B$8:$BE$45,'Occupancy Raw Data'!AV$3,FALSE)</f>
        <v>-3.9571209643561098</v>
      </c>
      <c r="P44" s="48">
        <f>VLOOKUP($A44,'Occupancy Raw Data'!$B$8:$BE$45,'Occupancy Raw Data'!AW$3,FALSE)</f>
        <v>-5.8613872192779102</v>
      </c>
      <c r="Q44" s="48">
        <f>VLOOKUP($A44,'Occupancy Raw Data'!$B$8:$BE$45,'Occupancy Raw Data'!AX$3,FALSE)</f>
        <v>-6.6035629698428897</v>
      </c>
      <c r="R44" s="49">
        <f>VLOOKUP($A44,'Occupancy Raw Data'!$B$8:$BE$45,'Occupancy Raw Data'!AY$3,FALSE)</f>
        <v>-5.3029562841981202</v>
      </c>
      <c r="S44" s="48">
        <f>VLOOKUP($A44,'Occupancy Raw Data'!$B$8:$BE$45,'Occupancy Raw Data'!BA$3,FALSE)</f>
        <v>-6.44891941675235</v>
      </c>
      <c r="T44" s="48">
        <f>VLOOKUP($A44,'Occupancy Raw Data'!$B$8:$BE$45,'Occupancy Raw Data'!BB$3,FALSE)</f>
        <v>-7.7785900969847903</v>
      </c>
      <c r="U44" s="49">
        <f>VLOOKUP($A44,'Occupancy Raw Data'!$B$8:$BE$45,'Occupancy Raw Data'!BC$3,FALSE)</f>
        <v>-7.1399671827199702</v>
      </c>
      <c r="V44" s="50">
        <f>VLOOKUP($A44,'Occupancy Raw Data'!$B$8:$BE$45,'Occupancy Raw Data'!BE$3,FALSE)</f>
        <v>-5.9673853169935498</v>
      </c>
      <c r="X44" s="51">
        <f>VLOOKUP($A44,'ADR Raw Data'!$B$6:$BE$43,'ADR Raw Data'!AG$1,FALSE)</f>
        <v>98.499969249082397</v>
      </c>
      <c r="Y44" s="52">
        <f>VLOOKUP($A44,'ADR Raw Data'!$B$6:$BE$43,'ADR Raw Data'!AH$1,FALSE)</f>
        <v>95.841645331143397</v>
      </c>
      <c r="Z44" s="52">
        <f>VLOOKUP($A44,'ADR Raw Data'!$B$6:$BE$43,'ADR Raw Data'!AI$1,FALSE)</f>
        <v>97.738684029568503</v>
      </c>
      <c r="AA44" s="52">
        <f>VLOOKUP($A44,'ADR Raw Data'!$B$6:$BE$43,'ADR Raw Data'!AJ$1,FALSE)</f>
        <v>97.970946411522903</v>
      </c>
      <c r="AB44" s="52">
        <f>VLOOKUP($A44,'ADR Raw Data'!$B$6:$BE$43,'ADR Raw Data'!AK$1,FALSE)</f>
        <v>101.266719828612</v>
      </c>
      <c r="AC44" s="53">
        <f>VLOOKUP($A44,'ADR Raw Data'!$B$6:$BE$43,'ADR Raw Data'!AL$1,FALSE)</f>
        <v>98.361118859540795</v>
      </c>
      <c r="AD44" s="52">
        <f>VLOOKUP($A44,'ADR Raw Data'!$B$6:$BE$43,'ADR Raw Data'!AN$1,FALSE)</f>
        <v>127.658055728569</v>
      </c>
      <c r="AE44" s="52">
        <f>VLOOKUP($A44,'ADR Raw Data'!$B$6:$BE$43,'ADR Raw Data'!AO$1,FALSE)</f>
        <v>131.167880454824</v>
      </c>
      <c r="AF44" s="53">
        <f>VLOOKUP($A44,'ADR Raw Data'!$B$6:$BE$43,'ADR Raw Data'!AP$1,FALSE)</f>
        <v>129.469614085177</v>
      </c>
      <c r="AG44" s="54">
        <f>VLOOKUP($A44,'ADR Raw Data'!$B$6:$BE$43,'ADR Raw Data'!AR$1,FALSE)</f>
        <v>109.47463243669</v>
      </c>
      <c r="AI44" s="47">
        <f>VLOOKUP($A44,'ADR Raw Data'!$B$6:$BE$43,'ADR Raw Data'!AT$1,FALSE)</f>
        <v>1.90722524115991</v>
      </c>
      <c r="AJ44" s="48">
        <f>VLOOKUP($A44,'ADR Raw Data'!$B$6:$BE$43,'ADR Raw Data'!AU$1,FALSE)</f>
        <v>3.2817841939308598</v>
      </c>
      <c r="AK44" s="48">
        <f>VLOOKUP($A44,'ADR Raw Data'!$B$6:$BE$43,'ADR Raw Data'!AV$1,FALSE)</f>
        <v>4.39307708594262</v>
      </c>
      <c r="AL44" s="48">
        <f>VLOOKUP($A44,'ADR Raw Data'!$B$6:$BE$43,'ADR Raw Data'!AW$1,FALSE)</f>
        <v>3.1535462371695502</v>
      </c>
      <c r="AM44" s="48">
        <f>VLOOKUP($A44,'ADR Raw Data'!$B$6:$BE$43,'ADR Raw Data'!AX$1,FALSE)</f>
        <v>1.75198070188994</v>
      </c>
      <c r="AN44" s="49">
        <f>VLOOKUP($A44,'ADR Raw Data'!$B$6:$BE$43,'ADR Raw Data'!AY$1,FALSE)</f>
        <v>2.85824237448228</v>
      </c>
      <c r="AO44" s="48">
        <f>VLOOKUP($A44,'ADR Raw Data'!$B$6:$BE$43,'ADR Raw Data'!BA$1,FALSE)</f>
        <v>1.56967612382706</v>
      </c>
      <c r="AP44" s="48">
        <f>VLOOKUP($A44,'ADR Raw Data'!$B$6:$BE$43,'ADR Raw Data'!BB$1,FALSE)</f>
        <v>-0.60999134478226702</v>
      </c>
      <c r="AQ44" s="49">
        <f>VLOOKUP($A44,'ADR Raw Data'!$B$6:$BE$43,'ADR Raw Data'!BC$1,FALSE)</f>
        <v>0.40061671807355598</v>
      </c>
      <c r="AR44" s="50">
        <f>VLOOKUP($A44,'ADR Raw Data'!$B$6:$BE$43,'ADR Raw Data'!BE$1,FALSE)</f>
        <v>1.6633864902497599</v>
      </c>
      <c r="AT44" s="51">
        <f>VLOOKUP($A44,'RevPAR Raw Data'!$B$6:$BE$43,'RevPAR Raw Data'!AG$1,FALSE)</f>
        <v>44.937239896818497</v>
      </c>
      <c r="AU44" s="52">
        <f>VLOOKUP($A44,'RevPAR Raw Data'!$B$6:$BE$43,'RevPAR Raw Data'!AH$1,FALSE)</f>
        <v>44.893376928994797</v>
      </c>
      <c r="AV44" s="52">
        <f>VLOOKUP($A44,'RevPAR Raw Data'!$B$6:$BE$43,'RevPAR Raw Data'!AI$1,FALSE)</f>
        <v>51.456776631369301</v>
      </c>
      <c r="AW44" s="52">
        <f>VLOOKUP($A44,'RevPAR Raw Data'!$B$6:$BE$43,'RevPAR Raw Data'!AJ$1,FALSE)</f>
        <v>53.403431758530097</v>
      </c>
      <c r="AX44" s="52">
        <f>VLOOKUP($A44,'RevPAR Raw Data'!$B$6:$BE$43,'RevPAR Raw Data'!AK$1,FALSE)</f>
        <v>57.754750203638302</v>
      </c>
      <c r="AY44" s="53">
        <f>VLOOKUP($A44,'RevPAR Raw Data'!$B$6:$BE$43,'RevPAR Raw Data'!AL$1,FALSE)</f>
        <v>50.489215978205699</v>
      </c>
      <c r="AZ44" s="52">
        <f>VLOOKUP($A44,'RevPAR Raw Data'!$B$6:$BE$43,'RevPAR Raw Data'!AN$1,FALSE)</f>
        <v>88.112249751108607</v>
      </c>
      <c r="BA44" s="52">
        <f>VLOOKUP($A44,'RevPAR Raw Data'!$B$6:$BE$43,'RevPAR Raw Data'!AO$1,FALSE)</f>
        <v>96.574414652909695</v>
      </c>
      <c r="BB44" s="53">
        <f>VLOOKUP($A44,'RevPAR Raw Data'!$B$6:$BE$43,'RevPAR Raw Data'!AP$1,FALSE)</f>
        <v>92.343332202009194</v>
      </c>
      <c r="BC44" s="54">
        <f>VLOOKUP($A44,'RevPAR Raw Data'!$B$6:$BE$43,'RevPAR Raw Data'!AR$1,FALSE)</f>
        <v>62.447689515399098</v>
      </c>
      <c r="BE44" s="47">
        <f>VLOOKUP($A44,'RevPAR Raw Data'!$B$6:$BE$43,'RevPAR Raw Data'!AT$1,FALSE)</f>
        <v>-2.9826277704434099</v>
      </c>
      <c r="BF44" s="48">
        <f>VLOOKUP($A44,'RevPAR Raw Data'!$B$6:$BE$43,'RevPAR Raw Data'!AU$1,FALSE)</f>
        <v>-1.90716475870774</v>
      </c>
      <c r="BG44" s="48">
        <f>VLOOKUP($A44,'RevPAR Raw Data'!$B$6:$BE$43,'RevPAR Raw Data'!AV$1,FALSE)</f>
        <v>0.26211674723834999</v>
      </c>
      <c r="BH44" s="48">
        <f>VLOOKUP($A44,'RevPAR Raw Data'!$B$6:$BE$43,'RevPAR Raw Data'!AW$1,FALSE)</f>
        <v>-2.8926825382078301</v>
      </c>
      <c r="BI44" s="48">
        <f>VLOOKUP($A44,'RevPAR Raw Data'!$B$6:$BE$43,'RevPAR Raw Data'!AX$1,FALSE)</f>
        <v>-4.9672754168217503</v>
      </c>
      <c r="BJ44" s="49">
        <f>VLOOKUP($A44,'RevPAR Raw Data'!$B$6:$BE$43,'RevPAR Raw Data'!AY$1,FALSE)</f>
        <v>-2.5962852533310499</v>
      </c>
      <c r="BK44" s="48">
        <f>VLOOKUP($A44,'RevPAR Raw Data'!$B$6:$BE$43,'RevPAR Raw Data'!BA$1,FALSE)</f>
        <v>-4.9804704412548997</v>
      </c>
      <c r="BL44" s="48">
        <f>VLOOKUP($A44,'RevPAR Raw Data'!$B$6:$BE$43,'RevPAR Raw Data'!BB$1,FALSE)</f>
        <v>-8.3411327154293602</v>
      </c>
      <c r="BM44" s="49">
        <f>VLOOKUP($A44,'RevPAR Raw Data'!$B$6:$BE$43,'RevPAR Raw Data'!BC$1,FALSE)</f>
        <v>-6.7679543668453501</v>
      </c>
      <c r="BN44" s="50">
        <f>VLOOKUP($A44,'RevPAR Raw Data'!$B$6:$BE$43,'RevPAR Raw Data'!BE$1,FALSE)</f>
        <v>-4.4032595079278103</v>
      </c>
    </row>
    <row r="45" spans="1:66" x14ac:dyDescent="0.45">
      <c r="A45" s="63" t="s">
        <v>83</v>
      </c>
      <c r="B45" s="47">
        <f>VLOOKUP($A45,'Occupancy Raw Data'!$B$8:$BE$45,'Occupancy Raw Data'!AG$3,FALSE)</f>
        <v>48.308270676691698</v>
      </c>
      <c r="C45" s="48">
        <f>VLOOKUP($A45,'Occupancy Raw Data'!$B$8:$BE$45,'Occupancy Raw Data'!AH$3,FALSE)</f>
        <v>54.874686716791899</v>
      </c>
      <c r="D45" s="48">
        <f>VLOOKUP($A45,'Occupancy Raw Data'!$B$8:$BE$45,'Occupancy Raw Data'!AI$3,FALSE)</f>
        <v>63.045112781954799</v>
      </c>
      <c r="E45" s="48">
        <f>VLOOKUP($A45,'Occupancy Raw Data'!$B$8:$BE$45,'Occupancy Raw Data'!AJ$3,FALSE)</f>
        <v>63.8408521303258</v>
      </c>
      <c r="F45" s="48">
        <f>VLOOKUP($A45,'Occupancy Raw Data'!$B$8:$BE$45,'Occupancy Raw Data'!AK$3,FALSE)</f>
        <v>63.264411027568897</v>
      </c>
      <c r="G45" s="49">
        <f>VLOOKUP($A45,'Occupancy Raw Data'!$B$8:$BE$45,'Occupancy Raw Data'!AL$3,FALSE)</f>
        <v>58.6666666666666</v>
      </c>
      <c r="H45" s="48">
        <f>VLOOKUP($A45,'Occupancy Raw Data'!$B$8:$BE$45,'Occupancy Raw Data'!AN$3,FALSE)</f>
        <v>67.481203007518701</v>
      </c>
      <c r="I45" s="48">
        <f>VLOOKUP($A45,'Occupancy Raw Data'!$B$8:$BE$45,'Occupancy Raw Data'!AO$3,FALSE)</f>
        <v>70.977443609022501</v>
      </c>
      <c r="J45" s="49">
        <f>VLOOKUP($A45,'Occupancy Raw Data'!$B$8:$BE$45,'Occupancy Raw Data'!AP$3,FALSE)</f>
        <v>69.229323308270594</v>
      </c>
      <c r="K45" s="50">
        <f>VLOOKUP($A45,'Occupancy Raw Data'!$B$8:$BE$45,'Occupancy Raw Data'!AR$3,FALSE)</f>
        <v>61.684568564267799</v>
      </c>
      <c r="M45" s="47">
        <f>VLOOKUP($A45,'Occupancy Raw Data'!$B$8:$BE$45,'Occupancy Raw Data'!AT$3,FALSE)</f>
        <v>-3.0676389238119102</v>
      </c>
      <c r="N45" s="48">
        <f>VLOOKUP($A45,'Occupancy Raw Data'!$B$8:$BE$45,'Occupancy Raw Data'!AU$3,FALSE)</f>
        <v>0.91024311556630899</v>
      </c>
      <c r="O45" s="48">
        <f>VLOOKUP($A45,'Occupancy Raw Data'!$B$8:$BE$45,'Occupancy Raw Data'!AV$3,FALSE)</f>
        <v>2.1108179419524999</v>
      </c>
      <c r="P45" s="48">
        <f>VLOOKUP($A45,'Occupancy Raw Data'!$B$8:$BE$45,'Occupancy Raw Data'!AW$3,FALSE)</f>
        <v>-1.02001165727608</v>
      </c>
      <c r="Q45" s="48">
        <f>VLOOKUP($A45,'Occupancy Raw Data'!$B$8:$BE$45,'Occupancy Raw Data'!AX$3,FALSE)</f>
        <v>-1.7227954058789099</v>
      </c>
      <c r="R45" s="49">
        <f>VLOOKUP($A45,'Occupancy Raw Data'!$B$8:$BE$45,'Occupancy Raw Data'!AY$3,FALSE)</f>
        <v>-0.50791626819679003</v>
      </c>
      <c r="S45" s="48">
        <f>VLOOKUP($A45,'Occupancy Raw Data'!$B$8:$BE$45,'Occupancy Raw Data'!BA$3,FALSE)</f>
        <v>-2.7978339350180499</v>
      </c>
      <c r="T45" s="48">
        <f>VLOOKUP($A45,'Occupancy Raw Data'!$B$8:$BE$45,'Occupancy Raw Data'!BB$3,FALSE)</f>
        <v>-1.7349063150589801</v>
      </c>
      <c r="U45" s="49">
        <f>VLOOKUP($A45,'Occupancy Raw Data'!$B$8:$BE$45,'Occupancy Raw Data'!BC$3,FALSE)</f>
        <v>-2.2558386411889502</v>
      </c>
      <c r="V45" s="50">
        <f>VLOOKUP($A45,'Occupancy Raw Data'!$B$8:$BE$45,'Occupancy Raw Data'!BE$3,FALSE)</f>
        <v>-1.07517620544621</v>
      </c>
      <c r="X45" s="51">
        <f>VLOOKUP($A45,'ADR Raw Data'!$B$6:$BE$43,'ADR Raw Data'!AG$1,FALSE)</f>
        <v>108.874500648508</v>
      </c>
      <c r="Y45" s="52">
        <f>VLOOKUP($A45,'ADR Raw Data'!$B$6:$BE$43,'ADR Raw Data'!AH$1,FALSE)</f>
        <v>100.19892669559199</v>
      </c>
      <c r="Z45" s="52">
        <f>VLOOKUP($A45,'ADR Raw Data'!$B$6:$BE$43,'ADR Raw Data'!AI$1,FALSE)</f>
        <v>102.925406479825</v>
      </c>
      <c r="AA45" s="52">
        <f>VLOOKUP($A45,'ADR Raw Data'!$B$6:$BE$43,'ADR Raw Data'!AJ$1,FALSE)</f>
        <v>109.164012169987</v>
      </c>
      <c r="AB45" s="52">
        <f>VLOOKUP($A45,'ADR Raw Data'!$B$6:$BE$43,'ADR Raw Data'!AK$1,FALSE)</f>
        <v>115.31717143706</v>
      </c>
      <c r="AC45" s="53">
        <f>VLOOKUP($A45,'ADR Raw Data'!$B$6:$BE$43,'ADR Raw Data'!AL$1,FALSE)</f>
        <v>107.425445146958</v>
      </c>
      <c r="AD45" s="52">
        <f>VLOOKUP($A45,'ADR Raw Data'!$B$6:$BE$43,'ADR Raw Data'!AN$1,FALSE)</f>
        <v>127.27792479108599</v>
      </c>
      <c r="AE45" s="52">
        <f>VLOOKUP($A45,'ADR Raw Data'!$B$6:$BE$43,'ADR Raw Data'!AO$1,FALSE)</f>
        <v>130.676442443502</v>
      </c>
      <c r="AF45" s="53">
        <f>VLOOKUP($A45,'ADR Raw Data'!$B$6:$BE$43,'ADR Raw Data'!AP$1,FALSE)</f>
        <v>129.020091863517</v>
      </c>
      <c r="AG45" s="54">
        <f>VLOOKUP($A45,'ADR Raw Data'!$B$6:$BE$43,'ADR Raw Data'!AR$1,FALSE)</f>
        <v>114.34999608207301</v>
      </c>
      <c r="AI45" s="47">
        <f>VLOOKUP($A45,'ADR Raw Data'!$B$6:$BE$43,'ADR Raw Data'!AT$1,FALSE)</f>
        <v>10.767087379675599</v>
      </c>
      <c r="AJ45" s="48">
        <f>VLOOKUP($A45,'ADR Raw Data'!$B$6:$BE$43,'ADR Raw Data'!AU$1,FALSE)</f>
        <v>11.1298276064215</v>
      </c>
      <c r="AK45" s="48">
        <f>VLOOKUP($A45,'ADR Raw Data'!$B$6:$BE$43,'ADR Raw Data'!AV$1,FALSE)</f>
        <v>12.288322204426199</v>
      </c>
      <c r="AL45" s="48">
        <f>VLOOKUP($A45,'ADR Raw Data'!$B$6:$BE$43,'ADR Raw Data'!AW$1,FALSE)</f>
        <v>13.4079745600341</v>
      </c>
      <c r="AM45" s="48">
        <f>VLOOKUP($A45,'ADR Raw Data'!$B$6:$BE$43,'ADR Raw Data'!AX$1,FALSE)</f>
        <v>9.0479853522402305</v>
      </c>
      <c r="AN45" s="49">
        <f>VLOOKUP($A45,'ADR Raw Data'!$B$6:$BE$43,'ADR Raw Data'!AY$1,FALSE)</f>
        <v>11.220990563674601</v>
      </c>
      <c r="AO45" s="48">
        <f>VLOOKUP($A45,'ADR Raw Data'!$B$6:$BE$43,'ADR Raw Data'!BA$1,FALSE)</f>
        <v>8.0303486692948596</v>
      </c>
      <c r="AP45" s="48">
        <f>VLOOKUP($A45,'ADR Raw Data'!$B$6:$BE$43,'ADR Raw Data'!BB$1,FALSE)</f>
        <v>8.9465628349133102</v>
      </c>
      <c r="AQ45" s="49">
        <f>VLOOKUP($A45,'ADR Raw Data'!$B$6:$BE$43,'ADR Raw Data'!BC$1,FALSE)</f>
        <v>8.5094000873284994</v>
      </c>
      <c r="AR45" s="50">
        <f>VLOOKUP($A45,'ADR Raw Data'!$B$6:$BE$43,'ADR Raw Data'!BE$1,FALSE)</f>
        <v>10.132679929534</v>
      </c>
      <c r="AT45" s="51">
        <f>VLOOKUP($A45,'RevPAR Raw Data'!$B$6:$BE$43,'RevPAR Raw Data'!AG$1,FALSE)</f>
        <v>52.595388471177898</v>
      </c>
      <c r="AU45" s="52">
        <f>VLOOKUP($A45,'RevPAR Raw Data'!$B$6:$BE$43,'RevPAR Raw Data'!AH$1,FALSE)</f>
        <v>54.983847117794397</v>
      </c>
      <c r="AV45" s="52">
        <f>VLOOKUP($A45,'RevPAR Raw Data'!$B$6:$BE$43,'RevPAR Raw Data'!AI$1,FALSE)</f>
        <v>64.889438596491203</v>
      </c>
      <c r="AW45" s="52">
        <f>VLOOKUP($A45,'RevPAR Raw Data'!$B$6:$BE$43,'RevPAR Raw Data'!AJ$1,FALSE)</f>
        <v>69.691235588972404</v>
      </c>
      <c r="AX45" s="52">
        <f>VLOOKUP($A45,'RevPAR Raw Data'!$B$6:$BE$43,'RevPAR Raw Data'!AK$1,FALSE)</f>
        <v>72.9547293233082</v>
      </c>
      <c r="AY45" s="53">
        <f>VLOOKUP($A45,'RevPAR Raw Data'!$B$6:$BE$43,'RevPAR Raw Data'!AL$1,FALSE)</f>
        <v>63.022927819548798</v>
      </c>
      <c r="AZ45" s="52">
        <f>VLOOKUP($A45,'RevPAR Raw Data'!$B$6:$BE$43,'RevPAR Raw Data'!AN$1,FALSE)</f>
        <v>85.888674812030004</v>
      </c>
      <c r="BA45" s="52">
        <f>VLOOKUP($A45,'RevPAR Raw Data'!$B$6:$BE$43,'RevPAR Raw Data'!AO$1,FALSE)</f>
        <v>92.750798245614007</v>
      </c>
      <c r="BB45" s="53">
        <f>VLOOKUP($A45,'RevPAR Raw Data'!$B$6:$BE$43,'RevPAR Raw Data'!AP$1,FALSE)</f>
        <v>89.319736528822006</v>
      </c>
      <c r="BC45" s="54">
        <f>VLOOKUP($A45,'RevPAR Raw Data'!$B$6:$BE$43,'RevPAR Raw Data'!AR$1,FALSE)</f>
        <v>70.536301736484006</v>
      </c>
      <c r="BE45" s="47">
        <f>VLOOKUP($A45,'RevPAR Raw Data'!$B$6:$BE$43,'RevPAR Raw Data'!AT$1,FALSE)</f>
        <v>7.3691530924439199</v>
      </c>
      <c r="BF45" s="48">
        <f>VLOOKUP($A45,'RevPAR Raw Data'!$B$6:$BE$43,'RevPAR Raw Data'!AU$1,FALSE)</f>
        <v>12.141379211549699</v>
      </c>
      <c r="BG45" s="48">
        <f>VLOOKUP($A45,'RevPAR Raw Data'!$B$6:$BE$43,'RevPAR Raw Data'!AV$1,FALSE)</f>
        <v>14.658524256234699</v>
      </c>
      <c r="BH45" s="48">
        <f>VLOOKUP($A45,'RevPAR Raw Data'!$B$6:$BE$43,'RevPAR Raw Data'!AW$1,FALSE)</f>
        <v>12.251199999241001</v>
      </c>
      <c r="BI45" s="48">
        <f>VLOOKUP($A45,'RevPAR Raw Data'!$B$6:$BE$43,'RevPAR Raw Data'!AX$1,FALSE)</f>
        <v>7.1693116703883204</v>
      </c>
      <c r="BJ45" s="49">
        <f>VLOOKUP($A45,'RevPAR Raw Data'!$B$6:$BE$43,'RevPAR Raw Data'!AY$1,FALSE)</f>
        <v>10.6560810589521</v>
      </c>
      <c r="BK45" s="48">
        <f>VLOOKUP($A45,'RevPAR Raw Data'!$B$6:$BE$43,'RevPAR Raw Data'!BA$1,FALSE)</f>
        <v>5.0078389141070101</v>
      </c>
      <c r="BL45" s="48">
        <f>VLOOKUP($A45,'RevPAR Raw Data'!$B$6:$BE$43,'RevPAR Raw Data'!BB$1,FALSE)</f>
        <v>7.0564420362506901</v>
      </c>
      <c r="BM45" s="49">
        <f>VLOOKUP($A45,'RevPAR Raw Data'!$B$6:$BE$43,'RevPAR Raw Data'!BC$1,FALSE)</f>
        <v>6.0616031108362103</v>
      </c>
      <c r="BN45" s="50">
        <f>VLOOKUP($A45,'RevPAR Raw Data'!$B$6:$BE$43,'RevPAR Raw Data'!BE$1,FALSE)</f>
        <v>8.9485595605114803</v>
      </c>
    </row>
    <row r="46" spans="1:66" x14ac:dyDescent="0.45">
      <c r="A46" s="66" t="s">
        <v>84</v>
      </c>
      <c r="B46" s="47">
        <f>VLOOKUP($A46,'Occupancy Raw Data'!$B$8:$BE$45,'Occupancy Raw Data'!AG$3,FALSE)</f>
        <v>43.396648759273397</v>
      </c>
      <c r="C46" s="48">
        <f>VLOOKUP($A46,'Occupancy Raw Data'!$B$8:$BE$45,'Occupancy Raw Data'!AH$3,FALSE)</f>
        <v>46.917370171399298</v>
      </c>
      <c r="D46" s="48">
        <f>VLOOKUP($A46,'Occupancy Raw Data'!$B$8:$BE$45,'Occupancy Raw Data'!AI$3,FALSE)</f>
        <v>54.291378869276002</v>
      </c>
      <c r="E46" s="48">
        <f>VLOOKUP($A46,'Occupancy Raw Data'!$B$8:$BE$45,'Occupancy Raw Data'!AJ$3,FALSE)</f>
        <v>57.879253005883797</v>
      </c>
      <c r="F46" s="48">
        <f>VLOOKUP($A46,'Occupancy Raw Data'!$B$8:$BE$45,'Occupancy Raw Data'!AK$3,FALSE)</f>
        <v>60.191225377334298</v>
      </c>
      <c r="G46" s="49">
        <f>VLOOKUP($A46,'Occupancy Raw Data'!$B$8:$BE$45,'Occupancy Raw Data'!AL$3,FALSE)</f>
        <v>52.5351752366334</v>
      </c>
      <c r="H46" s="48">
        <f>VLOOKUP($A46,'Occupancy Raw Data'!$B$8:$BE$45,'Occupancy Raw Data'!AN$3,FALSE)</f>
        <v>73.471476080838997</v>
      </c>
      <c r="I46" s="48">
        <f>VLOOKUP($A46,'Occupancy Raw Data'!$B$8:$BE$45,'Occupancy Raw Data'!AO$3,FALSE)</f>
        <v>76.499744180097196</v>
      </c>
      <c r="J46" s="49">
        <f>VLOOKUP($A46,'Occupancy Raw Data'!$B$8:$BE$45,'Occupancy Raw Data'!AP$3,FALSE)</f>
        <v>74.985610130468103</v>
      </c>
      <c r="K46" s="50">
        <f>VLOOKUP($A46,'Occupancy Raw Data'!$B$8:$BE$45,'Occupancy Raw Data'!AR$3,FALSE)</f>
        <v>58.949585206300398</v>
      </c>
      <c r="M46" s="47">
        <f>VLOOKUP($A46,'Occupancy Raw Data'!$B$8:$BE$45,'Occupancy Raw Data'!AT$3,FALSE)</f>
        <v>-3.3917132945653301</v>
      </c>
      <c r="N46" s="48">
        <f>VLOOKUP($A46,'Occupancy Raw Data'!$B$8:$BE$45,'Occupancy Raw Data'!AU$3,FALSE)</f>
        <v>-2.9339674078843099</v>
      </c>
      <c r="O46" s="48">
        <f>VLOOKUP($A46,'Occupancy Raw Data'!$B$8:$BE$45,'Occupancy Raw Data'!AV$3,FALSE)</f>
        <v>-2.9415899484832599</v>
      </c>
      <c r="P46" s="48">
        <f>VLOOKUP($A46,'Occupancy Raw Data'!$B$8:$BE$45,'Occupancy Raw Data'!AW$3,FALSE)</f>
        <v>-4.6395089174397102</v>
      </c>
      <c r="Q46" s="48">
        <f>VLOOKUP($A46,'Occupancy Raw Data'!$B$8:$BE$45,'Occupancy Raw Data'!AX$3,FALSE)</f>
        <v>-9.9612185461534697</v>
      </c>
      <c r="R46" s="49">
        <f>VLOOKUP($A46,'Occupancy Raw Data'!$B$8:$BE$45,'Occupancy Raw Data'!AY$3,FALSE)</f>
        <v>-5.0744735441284297</v>
      </c>
      <c r="S46" s="48">
        <f>VLOOKUP($A46,'Occupancy Raw Data'!$B$8:$BE$45,'Occupancy Raw Data'!BA$3,FALSE)</f>
        <v>-4.3145063482217401</v>
      </c>
      <c r="T46" s="48">
        <f>VLOOKUP($A46,'Occupancy Raw Data'!$B$8:$BE$45,'Occupancy Raw Data'!BB$3,FALSE)</f>
        <v>-3.6624167207554201</v>
      </c>
      <c r="U46" s="49">
        <f>VLOOKUP($A46,'Occupancy Raw Data'!$B$8:$BE$45,'Occupancy Raw Data'!BC$3,FALSE)</f>
        <v>-3.9829847680253501</v>
      </c>
      <c r="V46" s="50">
        <f>VLOOKUP($A46,'Occupancy Raw Data'!$B$8:$BE$45,'Occupancy Raw Data'!BE$3,FALSE)</f>
        <v>-4.6705899692847304</v>
      </c>
      <c r="X46" s="51">
        <f>VLOOKUP($A46,'ADR Raw Data'!$B$6:$BE$43,'ADR Raw Data'!AG$1,FALSE)</f>
        <v>108.450064844152</v>
      </c>
      <c r="Y46" s="52">
        <f>VLOOKUP($A46,'ADR Raw Data'!$B$6:$BE$43,'ADR Raw Data'!AH$1,FALSE)</f>
        <v>105.756756406761</v>
      </c>
      <c r="Z46" s="52">
        <f>VLOOKUP($A46,'ADR Raw Data'!$B$6:$BE$43,'ADR Raw Data'!AI$1,FALSE)</f>
        <v>108.004323830839</v>
      </c>
      <c r="AA46" s="52">
        <f>VLOOKUP($A46,'ADR Raw Data'!$B$6:$BE$43,'ADR Raw Data'!AJ$1,FALSE)</f>
        <v>110.460206629834</v>
      </c>
      <c r="AB46" s="52">
        <f>VLOOKUP($A46,'ADR Raw Data'!$B$6:$BE$43,'ADR Raw Data'!AK$1,FALSE)</f>
        <v>119.230471763268</v>
      </c>
      <c r="AC46" s="53">
        <f>VLOOKUP($A46,'ADR Raw Data'!$B$6:$BE$43,'ADR Raw Data'!AL$1,FALSE)</f>
        <v>110.79009154655201</v>
      </c>
      <c r="AD46" s="52">
        <f>VLOOKUP($A46,'ADR Raw Data'!$B$6:$BE$43,'ADR Raw Data'!AN$1,FALSE)</f>
        <v>178.08463266016699</v>
      </c>
      <c r="AE46" s="52">
        <f>VLOOKUP($A46,'ADR Raw Data'!$B$6:$BE$43,'ADR Raw Data'!AO$1,FALSE)</f>
        <v>180.62444509467801</v>
      </c>
      <c r="AF46" s="53">
        <f>VLOOKUP($A46,'ADR Raw Data'!$B$6:$BE$43,'ADR Raw Data'!AP$1,FALSE)</f>
        <v>179.38018124053801</v>
      </c>
      <c r="AG46" s="54">
        <f>VLOOKUP($A46,'ADR Raw Data'!$B$6:$BE$43,'ADR Raw Data'!AR$1,FALSE)</f>
        <v>135.718267554226</v>
      </c>
      <c r="AI46" s="47">
        <f>VLOOKUP($A46,'ADR Raw Data'!$B$6:$BE$43,'ADR Raw Data'!AT$1,FALSE)</f>
        <v>0.232441714327809</v>
      </c>
      <c r="AJ46" s="48">
        <f>VLOOKUP($A46,'ADR Raw Data'!$B$6:$BE$43,'ADR Raw Data'!AU$1,FALSE)</f>
        <v>0.85882180935472296</v>
      </c>
      <c r="AK46" s="48">
        <f>VLOOKUP($A46,'ADR Raw Data'!$B$6:$BE$43,'ADR Raw Data'!AV$1,FALSE)</f>
        <v>1.5091834053995501</v>
      </c>
      <c r="AL46" s="48">
        <f>VLOOKUP($A46,'ADR Raw Data'!$B$6:$BE$43,'ADR Raw Data'!AW$1,FALSE)</f>
        <v>-1.349445624863</v>
      </c>
      <c r="AM46" s="48">
        <f>VLOOKUP($A46,'ADR Raw Data'!$B$6:$BE$43,'ADR Raw Data'!AX$1,FALSE)</f>
        <v>-12.705644167181701</v>
      </c>
      <c r="AN46" s="49">
        <f>VLOOKUP($A46,'ADR Raw Data'!$B$6:$BE$43,'ADR Raw Data'!AY$1,FALSE)</f>
        <v>-3.5989394612850298</v>
      </c>
      <c r="AO46" s="48">
        <f>VLOOKUP($A46,'ADR Raw Data'!$B$6:$BE$43,'ADR Raw Data'!BA$1,FALSE)</f>
        <v>-0.26527105298196701</v>
      </c>
      <c r="AP46" s="48">
        <f>VLOOKUP($A46,'ADR Raw Data'!$B$6:$BE$43,'ADR Raw Data'!BB$1,FALSE)</f>
        <v>2.0081329759198101</v>
      </c>
      <c r="AQ46" s="49">
        <f>VLOOKUP($A46,'ADR Raw Data'!$B$6:$BE$43,'ADR Raw Data'!BC$1,FALSE)</f>
        <v>0.88818910620228797</v>
      </c>
      <c r="AR46" s="50">
        <f>VLOOKUP($A46,'ADR Raw Data'!$B$6:$BE$43,'ADR Raw Data'!BE$1,FALSE)</f>
        <v>-1.3609195963260301</v>
      </c>
      <c r="AT46" s="51">
        <f>VLOOKUP($A46,'RevPAR Raw Data'!$B$6:$BE$43,'RevPAR Raw Data'!AG$1,FALSE)</f>
        <v>47.063693719621298</v>
      </c>
      <c r="AU46" s="52">
        <f>VLOOKUP($A46,'RevPAR Raw Data'!$B$6:$BE$43,'RevPAR Raw Data'!AH$1,FALSE)</f>
        <v>49.618288884625201</v>
      </c>
      <c r="AV46" s="52">
        <f>VLOOKUP($A46,'RevPAR Raw Data'!$B$6:$BE$43,'RevPAR Raw Data'!AI$1,FALSE)</f>
        <v>58.637036646200997</v>
      </c>
      <c r="AW46" s="52">
        <f>VLOOKUP($A46,'RevPAR Raw Data'!$B$6:$BE$43,'RevPAR Raw Data'!AJ$1,FALSE)</f>
        <v>63.933542466103802</v>
      </c>
      <c r="AX46" s="52">
        <f>VLOOKUP($A46,'RevPAR Raw Data'!$B$6:$BE$43,'RevPAR Raw Data'!AK$1,FALSE)</f>
        <v>71.766281977487793</v>
      </c>
      <c r="AY46" s="53">
        <f>VLOOKUP($A46,'RevPAR Raw Data'!$B$6:$BE$43,'RevPAR Raw Data'!AL$1,FALSE)</f>
        <v>58.203768738807803</v>
      </c>
      <c r="AZ46" s="52">
        <f>VLOOKUP($A46,'RevPAR Raw Data'!$B$6:$BE$43,'RevPAR Raw Data'!AN$1,FALSE)</f>
        <v>130.841408288564</v>
      </c>
      <c r="BA46" s="52">
        <f>VLOOKUP($A46,'RevPAR Raw Data'!$B$6:$BE$43,'RevPAR Raw Data'!AO$1,FALSE)</f>
        <v>138.17723842414901</v>
      </c>
      <c r="BB46" s="53">
        <f>VLOOKUP($A46,'RevPAR Raw Data'!$B$6:$BE$43,'RevPAR Raw Data'!AP$1,FALSE)</f>
        <v>134.50932335635699</v>
      </c>
      <c r="BC46" s="54">
        <f>VLOOKUP($A46,'RevPAR Raw Data'!$B$6:$BE$43,'RevPAR Raw Data'!AR$1,FALSE)</f>
        <v>80.005355772393301</v>
      </c>
      <c r="BE46" s="47">
        <f>VLOOKUP($A46,'RevPAR Raw Data'!$B$6:$BE$43,'RevPAR Raw Data'!AT$1,FALSE)</f>
        <v>-3.1671553367644898</v>
      </c>
      <c r="BF46" s="48">
        <f>VLOOKUP($A46,'RevPAR Raw Data'!$B$6:$BE$43,'RevPAR Raw Data'!AU$1,FALSE)</f>
        <v>-2.10034315050786</v>
      </c>
      <c r="BG46" s="48">
        <f>VLOOKUP($A46,'RevPAR Raw Data'!$B$6:$BE$43,'RevPAR Raw Data'!AV$1,FALSE)</f>
        <v>-1.47680053044111</v>
      </c>
      <c r="BH46" s="48">
        <f>VLOOKUP($A46,'RevPAR Raw Data'!$B$6:$BE$43,'RevPAR Raw Data'!AW$1,FALSE)</f>
        <v>-5.9263468922011997</v>
      </c>
      <c r="BI46" s="48">
        <f>VLOOKUP($A46,'RevPAR Raw Data'!$B$6:$BE$43,'RevPAR Raw Data'!AX$1,FALSE)</f>
        <v>-21.401225730145601</v>
      </c>
      <c r="BJ46" s="49">
        <f>VLOOKUP($A46,'RevPAR Raw Data'!$B$6:$BE$43,'RevPAR Raw Data'!AY$1,FALSE)</f>
        <v>-8.4907857745813597</v>
      </c>
      <c r="BK46" s="48">
        <f>VLOOKUP($A46,'RevPAR Raw Data'!$B$6:$BE$43,'RevPAR Raw Data'!BA$1,FALSE)</f>
        <v>-4.5683322647828</v>
      </c>
      <c r="BL46" s="48">
        <f>VLOOKUP($A46,'RevPAR Raw Data'!$B$6:$BE$43,'RevPAR Raw Data'!BB$1,FALSE)</f>
        <v>-1.72782994272069</v>
      </c>
      <c r="BM46" s="49">
        <f>VLOOKUP($A46,'RevPAR Raw Data'!$B$6:$BE$43,'RevPAR Raw Data'!BC$1,FALSE)</f>
        <v>-3.1301720986343602</v>
      </c>
      <c r="BN46" s="50">
        <f>VLOOKUP($A46,'RevPAR Raw Data'!$B$6:$BE$43,'RevPAR Raw Data'!BE$1,FALSE)</f>
        <v>-5.9679465914547301</v>
      </c>
    </row>
    <row r="47" spans="1:66" x14ac:dyDescent="0.45">
      <c r="A47" s="63" t="s">
        <v>85</v>
      </c>
      <c r="B47" s="47">
        <f>VLOOKUP($A47,'Occupancy Raw Data'!$B$8:$BE$45,'Occupancy Raw Data'!AG$3,FALSE)</f>
        <v>44.116607773851499</v>
      </c>
      <c r="C47" s="48">
        <f>VLOOKUP($A47,'Occupancy Raw Data'!$B$8:$BE$45,'Occupancy Raw Data'!AH$3,FALSE)</f>
        <v>52.190812720848001</v>
      </c>
      <c r="D47" s="48">
        <f>VLOOKUP($A47,'Occupancy Raw Data'!$B$8:$BE$45,'Occupancy Raw Data'!AI$3,FALSE)</f>
        <v>59.151943462897499</v>
      </c>
      <c r="E47" s="48">
        <f>VLOOKUP($A47,'Occupancy Raw Data'!$B$8:$BE$45,'Occupancy Raw Data'!AJ$3,FALSE)</f>
        <v>59.8763250883392</v>
      </c>
      <c r="F47" s="48">
        <f>VLOOKUP($A47,'Occupancy Raw Data'!$B$8:$BE$45,'Occupancy Raw Data'!AK$3,FALSE)</f>
        <v>58.021201413427498</v>
      </c>
      <c r="G47" s="49">
        <f>VLOOKUP($A47,'Occupancy Raw Data'!$B$8:$BE$45,'Occupancy Raw Data'!AL$3,FALSE)</f>
        <v>54.671378091872697</v>
      </c>
      <c r="H47" s="48">
        <f>VLOOKUP($A47,'Occupancy Raw Data'!$B$8:$BE$45,'Occupancy Raw Data'!AN$3,FALSE)</f>
        <v>68.303886925794998</v>
      </c>
      <c r="I47" s="48">
        <f>VLOOKUP($A47,'Occupancy Raw Data'!$B$8:$BE$45,'Occupancy Raw Data'!AO$3,FALSE)</f>
        <v>69.964664310954007</v>
      </c>
      <c r="J47" s="49">
        <f>VLOOKUP($A47,'Occupancy Raw Data'!$B$8:$BE$45,'Occupancy Raw Data'!AP$3,FALSE)</f>
        <v>69.134275618374502</v>
      </c>
      <c r="K47" s="50">
        <f>VLOOKUP($A47,'Occupancy Raw Data'!$B$8:$BE$45,'Occupancy Raw Data'!AR$3,FALSE)</f>
        <v>58.803634528016097</v>
      </c>
      <c r="M47" s="47">
        <f>VLOOKUP($A47,'Occupancy Raw Data'!$B$8:$BE$45,'Occupancy Raw Data'!AT$3,FALSE)</f>
        <v>-19.555412371134</v>
      </c>
      <c r="N47" s="48">
        <f>VLOOKUP($A47,'Occupancy Raw Data'!$B$8:$BE$45,'Occupancy Raw Data'!AU$3,FALSE)</f>
        <v>-16.269841269841201</v>
      </c>
      <c r="O47" s="48">
        <f>VLOOKUP($A47,'Occupancy Raw Data'!$B$8:$BE$45,'Occupancy Raw Data'!AV$3,FALSE)</f>
        <v>-15.003808073115</v>
      </c>
      <c r="P47" s="48">
        <f>VLOOKUP($A47,'Occupancy Raw Data'!$B$8:$BE$45,'Occupancy Raw Data'!AW$3,FALSE)</f>
        <v>-16.5270935960591</v>
      </c>
      <c r="Q47" s="48">
        <f>VLOOKUP($A47,'Occupancy Raw Data'!$B$8:$BE$45,'Occupancy Raw Data'!AX$3,FALSE)</f>
        <v>-17.714858431470802</v>
      </c>
      <c r="R47" s="49">
        <f>VLOOKUP($A47,'Occupancy Raw Data'!$B$8:$BE$45,'Occupancy Raw Data'!AY$3,FALSE)</f>
        <v>-16.915476318333099</v>
      </c>
      <c r="S47" s="48">
        <f>VLOOKUP($A47,'Occupancy Raw Data'!$B$8:$BE$45,'Occupancy Raw Data'!BA$3,FALSE)</f>
        <v>-10.8189158016147</v>
      </c>
      <c r="T47" s="48">
        <f>VLOOKUP($A47,'Occupancy Raw Data'!$B$8:$BE$45,'Occupancy Raw Data'!BB$3,FALSE)</f>
        <v>-10.4680081392719</v>
      </c>
      <c r="U47" s="49">
        <f>VLOOKUP($A47,'Occupancy Raw Data'!$B$8:$BE$45,'Occupancy Raw Data'!BC$3,FALSE)</f>
        <v>-10.641699018040599</v>
      </c>
      <c r="V47" s="50">
        <f>VLOOKUP($A47,'Occupancy Raw Data'!$B$8:$BE$45,'Occupancy Raw Data'!BE$3,FALSE)</f>
        <v>-14.908692476260001</v>
      </c>
      <c r="X47" s="51">
        <f>VLOOKUP($A47,'ADR Raw Data'!$B$6:$BE$43,'ADR Raw Data'!AG$1,FALSE)</f>
        <v>86.296143372046402</v>
      </c>
      <c r="Y47" s="52">
        <f>VLOOKUP($A47,'ADR Raw Data'!$B$6:$BE$43,'ADR Raw Data'!AH$1,FALSE)</f>
        <v>86.698016249153596</v>
      </c>
      <c r="Z47" s="52">
        <f>VLOOKUP($A47,'ADR Raw Data'!$B$6:$BE$43,'ADR Raw Data'!AI$1,FALSE)</f>
        <v>88.945221027478993</v>
      </c>
      <c r="AA47" s="52">
        <f>VLOOKUP($A47,'ADR Raw Data'!$B$6:$BE$43,'ADR Raw Data'!AJ$1,FALSE)</f>
        <v>89.421475361463493</v>
      </c>
      <c r="AB47" s="52">
        <f>VLOOKUP($A47,'ADR Raw Data'!$B$6:$BE$43,'ADR Raw Data'!AK$1,FALSE)</f>
        <v>91.268431790499307</v>
      </c>
      <c r="AC47" s="53">
        <f>VLOOKUP($A47,'ADR Raw Data'!$B$6:$BE$43,'ADR Raw Data'!AL$1,FALSE)</f>
        <v>88.686072905894505</v>
      </c>
      <c r="AD47" s="52">
        <f>VLOOKUP($A47,'ADR Raw Data'!$B$6:$BE$43,'ADR Raw Data'!AN$1,FALSE)</f>
        <v>103.244643041903</v>
      </c>
      <c r="AE47" s="52">
        <f>VLOOKUP($A47,'ADR Raw Data'!$B$6:$BE$43,'ADR Raw Data'!AO$1,FALSE)</f>
        <v>105.343345959595</v>
      </c>
      <c r="AF47" s="53">
        <f>VLOOKUP($A47,'ADR Raw Data'!$B$6:$BE$43,'ADR Raw Data'!AP$1,FALSE)</f>
        <v>104.306598517761</v>
      </c>
      <c r="AG47" s="54">
        <f>VLOOKUP($A47,'ADR Raw Data'!$B$6:$BE$43,'ADR Raw Data'!AR$1,FALSE)</f>
        <v>93.933142759035107</v>
      </c>
      <c r="AI47" s="47">
        <f>VLOOKUP($A47,'ADR Raw Data'!$B$6:$BE$43,'ADR Raw Data'!AT$1,FALSE)</f>
        <v>6.6143097026896003</v>
      </c>
      <c r="AJ47" s="48">
        <f>VLOOKUP($A47,'ADR Raw Data'!$B$6:$BE$43,'ADR Raw Data'!AU$1,FALSE)</f>
        <v>7.9603248534556998</v>
      </c>
      <c r="AK47" s="48">
        <f>VLOOKUP($A47,'ADR Raw Data'!$B$6:$BE$43,'ADR Raw Data'!AV$1,FALSE)</f>
        <v>6.9377874708691998</v>
      </c>
      <c r="AL47" s="48">
        <f>VLOOKUP($A47,'ADR Raw Data'!$B$6:$BE$43,'ADR Raw Data'!AW$1,FALSE)</f>
        <v>7.3139040875902097</v>
      </c>
      <c r="AM47" s="48">
        <f>VLOOKUP($A47,'ADR Raw Data'!$B$6:$BE$43,'ADR Raw Data'!AX$1,FALSE)</f>
        <v>5.5733143181469504</v>
      </c>
      <c r="AN47" s="49">
        <f>VLOOKUP($A47,'ADR Raw Data'!$B$6:$BE$43,'ADR Raw Data'!AY$1,FALSE)</f>
        <v>6.85810437225412</v>
      </c>
      <c r="AO47" s="48">
        <f>VLOOKUP($A47,'ADR Raw Data'!$B$6:$BE$43,'ADR Raw Data'!BA$1,FALSE)</f>
        <v>6.0207003089720104</v>
      </c>
      <c r="AP47" s="48">
        <f>VLOOKUP($A47,'ADR Raw Data'!$B$6:$BE$43,'ADR Raw Data'!BB$1,FALSE)</f>
        <v>5.5456915828781197</v>
      </c>
      <c r="AQ47" s="49">
        <f>VLOOKUP($A47,'ADR Raw Data'!$B$6:$BE$43,'ADR Raw Data'!BC$1,FALSE)</f>
        <v>5.7799766265450803</v>
      </c>
      <c r="AR47" s="50">
        <f>VLOOKUP($A47,'ADR Raw Data'!$B$6:$BE$43,'ADR Raw Data'!BE$1,FALSE)</f>
        <v>6.7563860970969198</v>
      </c>
      <c r="AT47" s="51">
        <f>VLOOKUP($A47,'RevPAR Raw Data'!$B$6:$BE$43,'RevPAR Raw Data'!AG$1,FALSE)</f>
        <v>38.070931095406301</v>
      </c>
      <c r="AU47" s="52">
        <f>VLOOKUP($A47,'RevPAR Raw Data'!$B$6:$BE$43,'RevPAR Raw Data'!AH$1,FALSE)</f>
        <v>45.248399293286198</v>
      </c>
      <c r="AV47" s="52">
        <f>VLOOKUP($A47,'RevPAR Raw Data'!$B$6:$BE$43,'RevPAR Raw Data'!AI$1,FALSE)</f>
        <v>52.6128268551236</v>
      </c>
      <c r="AW47" s="52">
        <f>VLOOKUP($A47,'RevPAR Raw Data'!$B$6:$BE$43,'RevPAR Raw Data'!AJ$1,FALSE)</f>
        <v>53.542293286219</v>
      </c>
      <c r="AX47" s="52">
        <f>VLOOKUP($A47,'RevPAR Raw Data'!$B$6:$BE$43,'RevPAR Raw Data'!AK$1,FALSE)</f>
        <v>52.955040636042398</v>
      </c>
      <c r="AY47" s="53">
        <f>VLOOKUP($A47,'RevPAR Raw Data'!$B$6:$BE$43,'RevPAR Raw Data'!AL$1,FALSE)</f>
        <v>48.485898233215501</v>
      </c>
      <c r="AZ47" s="52">
        <f>VLOOKUP($A47,'RevPAR Raw Data'!$B$6:$BE$43,'RevPAR Raw Data'!AN$1,FALSE)</f>
        <v>70.520104240282606</v>
      </c>
      <c r="BA47" s="52">
        <f>VLOOKUP($A47,'RevPAR Raw Data'!$B$6:$BE$43,'RevPAR Raw Data'!AO$1,FALSE)</f>
        <v>73.703118374558301</v>
      </c>
      <c r="BB47" s="53">
        <f>VLOOKUP($A47,'RevPAR Raw Data'!$B$6:$BE$43,'RevPAR Raw Data'!AP$1,FALSE)</f>
        <v>72.111611307420404</v>
      </c>
      <c r="BC47" s="54">
        <f>VLOOKUP($A47,'RevPAR Raw Data'!$B$6:$BE$43,'RevPAR Raw Data'!AR$1,FALSE)</f>
        <v>55.236101968702599</v>
      </c>
      <c r="BE47" s="47">
        <f>VLOOKUP($A47,'RevPAR Raw Data'!$B$6:$BE$43,'RevPAR Raw Data'!AT$1,FALSE)</f>
        <v>-14.234558206309201</v>
      </c>
      <c r="BF47" s="48">
        <f>VLOOKUP($A47,'RevPAR Raw Data'!$B$6:$BE$43,'RevPAR Raw Data'!AU$1,FALSE)</f>
        <v>-9.6046486346065301</v>
      </c>
      <c r="BG47" s="48">
        <f>VLOOKUP($A47,'RevPAR Raw Data'!$B$6:$BE$43,'RevPAR Raw Data'!AV$1,FALSE)</f>
        <v>-9.1069529188956295</v>
      </c>
      <c r="BH47" s="48">
        <f>VLOOKUP($A47,'RevPAR Raw Data'!$B$6:$BE$43,'RevPAR Raw Data'!AW$1,FALSE)</f>
        <v>-10.4219652825509</v>
      </c>
      <c r="BI47" s="48">
        <f>VLOOKUP($A47,'RevPAR Raw Data'!$B$6:$BE$43,'RevPAR Raw Data'!AX$1,FALSE)</f>
        <v>-13.128848854724399</v>
      </c>
      <c r="BJ47" s="49">
        <f>VLOOKUP($A47,'RevPAR Raw Data'!$B$6:$BE$43,'RevPAR Raw Data'!AY$1,FALSE)</f>
        <v>-11.2174529670542</v>
      </c>
      <c r="BK47" s="48">
        <f>VLOOKUP($A47,'RevPAR Raw Data'!$B$6:$BE$43,'RevPAR Raw Data'!BA$1,FALSE)</f>
        <v>-5.44958998973798</v>
      </c>
      <c r="BL47" s="48">
        <f>VLOOKUP($A47,'RevPAR Raw Data'!$B$6:$BE$43,'RevPAR Raw Data'!BB$1,FALSE)</f>
        <v>-5.5028400026684601</v>
      </c>
      <c r="BM47" s="49">
        <f>VLOOKUP($A47,'RevPAR Raw Data'!$B$6:$BE$43,'RevPAR Raw Data'!BC$1,FALSE)</f>
        <v>-5.4768101074055799</v>
      </c>
      <c r="BN47" s="50">
        <f>VLOOKUP($A47,'RevPAR Raw Data'!$B$6:$BE$43,'RevPAR Raw Data'!BE$1,FALSE)</f>
        <v>-9.15959520488809</v>
      </c>
    </row>
    <row r="48" spans="1:66" ht="16.5" thickBot="1" x14ac:dyDescent="0.5">
      <c r="A48" s="63" t="s">
        <v>86</v>
      </c>
      <c r="B48" s="67">
        <f>VLOOKUP($A48,'Occupancy Raw Data'!$B$8:$BE$45,'Occupancy Raw Data'!AG$3,FALSE)</f>
        <v>49.185380889476001</v>
      </c>
      <c r="C48" s="68">
        <f>VLOOKUP($A48,'Occupancy Raw Data'!$B$8:$BE$45,'Occupancy Raw Data'!AH$3,FALSE)</f>
        <v>54.040070453544601</v>
      </c>
      <c r="D48" s="68">
        <f>VLOOKUP($A48,'Occupancy Raw Data'!$B$8:$BE$45,'Occupancy Raw Data'!AI$3,FALSE)</f>
        <v>61.767943637164201</v>
      </c>
      <c r="E48" s="68">
        <f>VLOOKUP($A48,'Occupancy Raw Data'!$B$8:$BE$45,'Occupancy Raw Data'!AJ$3,FALSE)</f>
        <v>63.276089828269399</v>
      </c>
      <c r="F48" s="68">
        <f>VLOOKUP($A48,'Occupancy Raw Data'!$B$8:$BE$45,'Occupancy Raw Data'!AK$3,FALSE)</f>
        <v>62.439453985028599</v>
      </c>
      <c r="G48" s="69">
        <f>VLOOKUP($A48,'Occupancy Raw Data'!$B$8:$BE$45,'Occupancy Raw Data'!AL$3,FALSE)</f>
        <v>58.141787758696601</v>
      </c>
      <c r="H48" s="68">
        <f>VLOOKUP($A48,'Occupancy Raw Data'!$B$8:$BE$45,'Occupancy Raw Data'!AN$3,FALSE)</f>
        <v>72.959782768237105</v>
      </c>
      <c r="I48" s="68">
        <f>VLOOKUP($A48,'Occupancy Raw Data'!$B$8:$BE$45,'Occupancy Raw Data'!AO$3,FALSE)</f>
        <v>76.603552032878298</v>
      </c>
      <c r="J48" s="69">
        <f>VLOOKUP($A48,'Occupancy Raw Data'!$B$8:$BE$45,'Occupancy Raw Data'!AP$3,FALSE)</f>
        <v>74.781667400557694</v>
      </c>
      <c r="K48" s="70">
        <f>VLOOKUP($A48,'Occupancy Raw Data'!$B$8:$BE$45,'Occupancy Raw Data'!AR$3,FALSE)</f>
        <v>62.896039084942601</v>
      </c>
      <c r="M48" s="67">
        <f>VLOOKUP($A48,'Occupancy Raw Data'!$B$8:$BE$45,'Occupancy Raw Data'!AT$3,FALSE)</f>
        <v>11.0373072975016</v>
      </c>
      <c r="N48" s="68">
        <f>VLOOKUP($A48,'Occupancy Raw Data'!$B$8:$BE$45,'Occupancy Raw Data'!AU$3,FALSE)</f>
        <v>12.0893552977843</v>
      </c>
      <c r="O48" s="68">
        <f>VLOOKUP($A48,'Occupancy Raw Data'!$B$8:$BE$45,'Occupancy Raw Data'!AV$3,FALSE)</f>
        <v>12.685074468199</v>
      </c>
      <c r="P48" s="68">
        <f>VLOOKUP($A48,'Occupancy Raw Data'!$B$8:$BE$45,'Occupancy Raw Data'!AW$3,FALSE)</f>
        <v>9.4161524915984298</v>
      </c>
      <c r="Q48" s="68">
        <f>VLOOKUP($A48,'Occupancy Raw Data'!$B$8:$BE$45,'Occupancy Raw Data'!AX$3,FALSE)</f>
        <v>5.0621054279733597</v>
      </c>
      <c r="R48" s="69">
        <f>VLOOKUP($A48,'Occupancy Raw Data'!$B$8:$BE$45,'Occupancy Raw Data'!AY$3,FALSE)</f>
        <v>9.8738895777268905</v>
      </c>
      <c r="S48" s="68">
        <f>VLOOKUP($A48,'Occupancy Raw Data'!$B$8:$BE$45,'Occupancy Raw Data'!BA$3,FALSE)</f>
        <v>7.4771250893778198</v>
      </c>
      <c r="T48" s="68">
        <f>VLOOKUP($A48,'Occupancy Raw Data'!$B$8:$BE$45,'Occupancy Raw Data'!BB$3,FALSE)</f>
        <v>6.66575924433356</v>
      </c>
      <c r="U48" s="69">
        <f>VLOOKUP($A48,'Occupancy Raw Data'!$B$8:$BE$45,'Occupancy Raw Data'!BC$3,FALSE)</f>
        <v>7.0600225907823404</v>
      </c>
      <c r="V48" s="70">
        <f>VLOOKUP($A48,'Occupancy Raw Data'!$B$8:$BE$45,'Occupancy Raw Data'!BE$3,FALSE)</f>
        <v>8.9015585770025893</v>
      </c>
      <c r="X48" s="71">
        <f>VLOOKUP($A48,'ADR Raw Data'!$B$6:$BE$43,'ADR Raw Data'!AG$1,FALSE)</f>
        <v>108.605837809609</v>
      </c>
      <c r="Y48" s="72">
        <f>VLOOKUP($A48,'ADR Raw Data'!$B$6:$BE$43,'ADR Raw Data'!AH$1,FALSE)</f>
        <v>106.961152984314</v>
      </c>
      <c r="Z48" s="72">
        <f>VLOOKUP($A48,'ADR Raw Data'!$B$6:$BE$43,'ADR Raw Data'!AI$1,FALSE)</f>
        <v>109.12639398799899</v>
      </c>
      <c r="AA48" s="72">
        <f>VLOOKUP($A48,'ADR Raw Data'!$B$6:$BE$43,'ADR Raw Data'!AJ$1,FALSE)</f>
        <v>110.847718626768</v>
      </c>
      <c r="AB48" s="72">
        <f>VLOOKUP($A48,'ADR Raw Data'!$B$6:$BE$43,'ADR Raw Data'!AK$1,FALSE)</f>
        <v>112.733059473436</v>
      </c>
      <c r="AC48" s="73">
        <f>VLOOKUP($A48,'ADR Raw Data'!$B$6:$BE$43,'ADR Raw Data'!AL$1,FALSE)</f>
        <v>109.785140109057</v>
      </c>
      <c r="AD48" s="72">
        <f>VLOOKUP($A48,'ADR Raw Data'!$B$6:$BE$43,'ADR Raw Data'!AN$1,FALSE)</f>
        <v>146.91337775989501</v>
      </c>
      <c r="AE48" s="72">
        <f>VLOOKUP($A48,'ADR Raw Data'!$B$6:$BE$43,'ADR Raw Data'!AO$1,FALSE)</f>
        <v>151.69746646867199</v>
      </c>
      <c r="AF48" s="73">
        <f>VLOOKUP($A48,'ADR Raw Data'!$B$6:$BE$43,'ADR Raw Data'!AP$1,FALSE)</f>
        <v>149.36369881498501</v>
      </c>
      <c r="AG48" s="74">
        <f>VLOOKUP($A48,'ADR Raw Data'!$B$6:$BE$43,'ADR Raw Data'!AR$1,FALSE)</f>
        <v>123.230232116216</v>
      </c>
      <c r="AI48" s="67">
        <f>VLOOKUP($A48,'ADR Raw Data'!$B$6:$BE$43,'ADR Raw Data'!AT$1,FALSE)</f>
        <v>1.3056789494910499</v>
      </c>
      <c r="AJ48" s="68">
        <f>VLOOKUP($A48,'ADR Raw Data'!$B$6:$BE$43,'ADR Raw Data'!AU$1,FALSE)</f>
        <v>4.5685135499630896</v>
      </c>
      <c r="AK48" s="68">
        <f>VLOOKUP($A48,'ADR Raw Data'!$B$6:$BE$43,'ADR Raw Data'!AV$1,FALSE)</f>
        <v>6.2595672094378001</v>
      </c>
      <c r="AL48" s="68">
        <f>VLOOKUP($A48,'ADR Raw Data'!$B$6:$BE$43,'ADR Raw Data'!AW$1,FALSE)</f>
        <v>3.7789353677829798</v>
      </c>
      <c r="AM48" s="68">
        <f>VLOOKUP($A48,'ADR Raw Data'!$B$6:$BE$43,'ADR Raw Data'!AX$1,FALSE)</f>
        <v>-3.15815083158664</v>
      </c>
      <c r="AN48" s="69">
        <f>VLOOKUP($A48,'ADR Raw Data'!$B$6:$BE$43,'ADR Raw Data'!AY$1,FALSE)</f>
        <v>2.2617684362183099</v>
      </c>
      <c r="AO48" s="68">
        <f>VLOOKUP($A48,'ADR Raw Data'!$B$6:$BE$43,'ADR Raw Data'!BA$1,FALSE)</f>
        <v>5.1287448797725297</v>
      </c>
      <c r="AP48" s="68">
        <f>VLOOKUP($A48,'ADR Raw Data'!$B$6:$BE$43,'ADR Raw Data'!BB$1,FALSE)</f>
        <v>4.9260656781918799</v>
      </c>
      <c r="AQ48" s="69">
        <f>VLOOKUP($A48,'ADR Raw Data'!$B$6:$BE$43,'ADR Raw Data'!BC$1,FALSE)</f>
        <v>5.0164656162272596</v>
      </c>
      <c r="AR48" s="70">
        <f>VLOOKUP($A48,'ADR Raw Data'!$B$6:$BE$43,'ADR Raw Data'!BE$1,FALSE)</f>
        <v>3.2019032800373002</v>
      </c>
      <c r="AT48" s="71">
        <f>VLOOKUP($A48,'RevPAR Raw Data'!$B$6:$BE$43,'RevPAR Raw Data'!AG$1,FALSE)</f>
        <v>53.418194994862702</v>
      </c>
      <c r="AU48" s="72">
        <f>VLOOKUP($A48,'RevPAR Raw Data'!$B$6:$BE$43,'RevPAR Raw Data'!AH$1,FALSE)</f>
        <v>57.801882430647197</v>
      </c>
      <c r="AV48" s="72">
        <f>VLOOKUP($A48,'RevPAR Raw Data'!$B$6:$BE$43,'RevPAR Raw Data'!AI$1,FALSE)</f>
        <v>67.405129531777405</v>
      </c>
      <c r="AW48" s="72">
        <f>VLOOKUP($A48,'RevPAR Raw Data'!$B$6:$BE$43,'RevPAR Raw Data'!AJ$1,FALSE)</f>
        <v>70.140102010861497</v>
      </c>
      <c r="AX48" s="72">
        <f>VLOOKUP($A48,'RevPAR Raw Data'!$B$6:$BE$43,'RevPAR Raw Data'!AK$1,FALSE)</f>
        <v>70.389906795831394</v>
      </c>
      <c r="AY48" s="73">
        <f>VLOOKUP($A48,'RevPAR Raw Data'!$B$6:$BE$43,'RevPAR Raw Data'!AL$1,FALSE)</f>
        <v>63.831043152796099</v>
      </c>
      <c r="AZ48" s="72">
        <f>VLOOKUP($A48,'RevPAR Raw Data'!$B$6:$BE$43,'RevPAR Raw Data'!AN$1,FALSE)</f>
        <v>107.187681271099</v>
      </c>
      <c r="BA48" s="72">
        <f>VLOOKUP($A48,'RevPAR Raw Data'!$B$6:$BE$43,'RevPAR Raw Data'!AO$1,FALSE)</f>
        <v>116.205647658887</v>
      </c>
      <c r="BB48" s="73">
        <f>VLOOKUP($A48,'RevPAR Raw Data'!$B$6:$BE$43,'RevPAR Raw Data'!AP$1,FALSE)</f>
        <v>111.69666446499301</v>
      </c>
      <c r="BC48" s="74">
        <f>VLOOKUP($A48,'RevPAR Raw Data'!$B$6:$BE$43,'RevPAR Raw Data'!AR$1,FALSE)</f>
        <v>77.506934956281</v>
      </c>
      <c r="BE48" s="67">
        <f>VLOOKUP($A48,'RevPAR Raw Data'!$B$6:$BE$43,'RevPAR Raw Data'!AT$1,FALSE)</f>
        <v>12.4870980449668</v>
      </c>
      <c r="BF48" s="68">
        <f>VLOOKUP($A48,'RevPAR Raw Data'!$B$6:$BE$43,'RevPAR Raw Data'!AU$1,FALSE)</f>
        <v>17.2101726826298</v>
      </c>
      <c r="BG48" s="68">
        <f>VLOOKUP($A48,'RevPAR Raw Data'!$B$6:$BE$43,'RevPAR Raw Data'!AV$1,FALSE)</f>
        <v>19.738672439540998</v>
      </c>
      <c r="BH48" s="68">
        <f>VLOOKUP($A48,'RevPAR Raw Data'!$B$6:$BE$43,'RevPAR Raw Data'!AW$1,FALSE)</f>
        <v>13.5509181761708</v>
      </c>
      <c r="BI48" s="68">
        <f>VLOOKUP($A48,'RevPAR Raw Data'!$B$6:$BE$43,'RevPAR Raw Data'!AX$1,FALSE)</f>
        <v>1.74408567171738</v>
      </c>
      <c r="BJ48" s="69">
        <f>VLOOKUP($A48,'RevPAR Raw Data'!$B$6:$BE$43,'RevPAR Raw Data'!AY$1,FALSE)</f>
        <v>12.3589825318412</v>
      </c>
      <c r="BK48" s="68">
        <f>VLOOKUP($A48,'RevPAR Raw Data'!$B$6:$BE$43,'RevPAR Raw Data'!BA$1,FALSE)</f>
        <v>12.989352639326</v>
      </c>
      <c r="BL48" s="68">
        <f>VLOOKUP($A48,'RevPAR Raw Data'!$B$6:$BE$43,'RevPAR Raw Data'!BB$1,FALSE)</f>
        <v>11.9201846008514</v>
      </c>
      <c r="BM48" s="69">
        <f>VLOOKUP($A48,'RevPAR Raw Data'!$B$6:$BE$43,'RevPAR Raw Data'!BC$1,FALSE)</f>
        <v>12.430651812774</v>
      </c>
      <c r="BN48" s="70">
        <f>VLOOKUP($A48,'RevPAR Raw Data'!$B$6:$BE$43,'RevPAR Raw Data'!BE$1,FALSE)</f>
        <v>12.3884811530913</v>
      </c>
    </row>
    <row r="49" spans="1:11" ht="14.25" customHeight="1" x14ac:dyDescent="0.45">
      <c r="A49" s="165" t="s">
        <v>106</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A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7"/>
      <c r="E1" s="7"/>
      <c r="F1" s="7"/>
      <c r="G1" s="7"/>
      <c r="H1" s="7"/>
      <c r="I1" s="7"/>
      <c r="J1" s="7"/>
      <c r="K1" s="7"/>
      <c r="L1" s="7"/>
      <c r="M1" s="7"/>
      <c r="N1" s="7"/>
      <c r="O1" s="7"/>
      <c r="P1" s="7"/>
      <c r="Q1" s="7"/>
      <c r="R1" s="7"/>
      <c r="S1" s="7"/>
      <c r="T1" s="7"/>
      <c r="U1" s="7"/>
      <c r="V1" s="7"/>
      <c r="W1" s="7"/>
      <c r="X1" s="7"/>
      <c r="Y1" s="117"/>
      <c r="Z1" s="117"/>
      <c r="AA1" s="117"/>
      <c r="AB1" s="117"/>
      <c r="AC1" s="117"/>
      <c r="AD1" s="117"/>
      <c r="AE1" s="117"/>
      <c r="AF1" s="117"/>
      <c r="AG1" s="117"/>
      <c r="AH1" s="117"/>
      <c r="AI1" s="117"/>
      <c r="AJ1" s="117"/>
      <c r="AK1" s="117"/>
      <c r="AL1" s="117"/>
    </row>
    <row r="2" spans="1:50" ht="15" customHeight="1" x14ac:dyDescent="0.25">
      <c r="A2" s="7"/>
      <c r="B2" t="s">
        <v>124</v>
      </c>
      <c r="C2" s="7"/>
      <c r="D2" s="7"/>
      <c r="E2" s="7"/>
      <c r="F2" s="7"/>
      <c r="G2" s="7"/>
      <c r="H2" s="7"/>
      <c r="I2" s="7"/>
      <c r="J2" s="7"/>
      <c r="K2" s="7"/>
      <c r="L2" s="7"/>
      <c r="M2" s="7"/>
      <c r="N2" s="7"/>
      <c r="O2" s="7"/>
      <c r="P2" s="7"/>
      <c r="Q2" s="7"/>
      <c r="R2" s="7"/>
      <c r="S2" s="7"/>
      <c r="T2" s="7"/>
      <c r="U2" s="7"/>
      <c r="V2" s="7"/>
      <c r="W2" s="7"/>
      <c r="X2" s="7"/>
      <c r="Y2" s="117"/>
      <c r="Z2" s="117"/>
      <c r="AA2" s="117"/>
      <c r="AB2" s="117"/>
      <c r="AC2" s="117"/>
      <c r="AD2" s="117"/>
      <c r="AE2" s="117"/>
      <c r="AF2" s="117"/>
      <c r="AG2" s="117"/>
      <c r="AH2" s="117"/>
      <c r="AI2" s="117"/>
      <c r="AJ2" s="117"/>
      <c r="AK2" s="117"/>
      <c r="AL2" s="117"/>
    </row>
    <row r="3" spans="1:50" x14ac:dyDescent="0.25">
      <c r="A3" s="7"/>
      <c r="B3" s="7"/>
      <c r="C3" s="7"/>
      <c r="D3" s="7"/>
      <c r="E3" s="7"/>
      <c r="F3" s="7"/>
      <c r="G3" s="7"/>
      <c r="H3" s="7"/>
      <c r="I3" s="7"/>
      <c r="J3" s="7"/>
      <c r="K3" s="7"/>
      <c r="L3" s="7"/>
      <c r="M3" s="7"/>
      <c r="N3" s="7"/>
      <c r="O3" s="7"/>
      <c r="P3" s="7"/>
      <c r="Q3" s="7"/>
      <c r="R3" s="7"/>
      <c r="S3" s="7"/>
      <c r="T3" s="7"/>
      <c r="U3" s="7"/>
      <c r="V3" s="7"/>
      <c r="W3" s="7"/>
      <c r="X3" s="7"/>
      <c r="Y3" s="117"/>
      <c r="Z3" s="117"/>
      <c r="AA3" s="117"/>
      <c r="AB3" s="117"/>
      <c r="AC3" s="117"/>
      <c r="AD3" s="117"/>
      <c r="AE3" s="117"/>
      <c r="AF3" s="117"/>
      <c r="AG3" s="117"/>
      <c r="AH3" s="117"/>
      <c r="AI3" s="117"/>
      <c r="AJ3" s="117"/>
      <c r="AK3" s="117"/>
      <c r="AL3" s="117"/>
    </row>
    <row r="4" spans="1:50" x14ac:dyDescent="0.25">
      <c r="A4" s="7"/>
      <c r="B4" s="7"/>
      <c r="C4" s="7"/>
      <c r="D4" s="7"/>
      <c r="E4" s="7"/>
      <c r="F4" s="7"/>
      <c r="G4" s="7"/>
      <c r="H4" s="7"/>
      <c r="I4" s="7"/>
      <c r="J4" s="7"/>
      <c r="K4" s="7"/>
      <c r="L4" s="7"/>
      <c r="M4" s="7"/>
      <c r="N4" s="7"/>
      <c r="O4" s="7"/>
      <c r="P4" s="7"/>
      <c r="Q4" s="7"/>
      <c r="R4" s="7"/>
      <c r="S4" s="7"/>
      <c r="T4" s="7"/>
      <c r="U4" s="7"/>
      <c r="V4" s="7"/>
      <c r="W4" s="7"/>
      <c r="X4" s="7"/>
      <c r="Y4" s="117"/>
      <c r="Z4" s="117"/>
      <c r="AA4" s="117"/>
      <c r="AB4" s="117"/>
      <c r="AC4" s="117"/>
      <c r="AD4" s="117"/>
      <c r="AE4" s="117"/>
      <c r="AF4" s="117"/>
      <c r="AG4" s="117"/>
      <c r="AH4" s="117"/>
      <c r="AI4" s="117"/>
      <c r="AJ4" s="117"/>
      <c r="AK4" s="117"/>
      <c r="AL4" s="117"/>
    </row>
    <row r="5" spans="1:50" x14ac:dyDescent="0.25">
      <c r="A5" s="7"/>
      <c r="B5" s="7"/>
      <c r="C5" s="7"/>
      <c r="D5" s="7"/>
      <c r="E5" s="7"/>
      <c r="F5" s="7"/>
      <c r="G5" s="7"/>
      <c r="H5" s="7"/>
      <c r="I5" s="7"/>
      <c r="J5" s="7"/>
      <c r="K5" s="7"/>
      <c r="L5" s="7"/>
      <c r="M5" s="7"/>
      <c r="N5" s="7"/>
      <c r="O5" s="7"/>
      <c r="P5" s="7"/>
      <c r="Q5" s="7"/>
      <c r="R5" s="7"/>
      <c r="S5" s="7"/>
      <c r="T5" s="7"/>
      <c r="U5" s="7"/>
      <c r="V5" s="7"/>
      <c r="W5" s="7"/>
      <c r="X5" s="7"/>
      <c r="Y5" s="117"/>
      <c r="Z5" s="117"/>
      <c r="AA5" s="117"/>
      <c r="AB5" s="117"/>
      <c r="AC5" s="117"/>
      <c r="AD5" s="117"/>
      <c r="AE5" s="117"/>
      <c r="AF5" s="117"/>
      <c r="AG5" s="117"/>
      <c r="AH5" s="117"/>
      <c r="AI5" s="117"/>
      <c r="AJ5" s="117"/>
      <c r="AK5" s="117"/>
      <c r="AL5" s="117"/>
    </row>
    <row r="6" spans="1:50" x14ac:dyDescent="0.25">
      <c r="A6" s="7"/>
      <c r="B6" s="7"/>
      <c r="C6" s="7"/>
      <c r="D6" s="7"/>
      <c r="E6" s="7"/>
      <c r="F6" s="7"/>
      <c r="G6" s="7"/>
      <c r="H6" s="7"/>
      <c r="I6" s="7"/>
      <c r="J6" s="7"/>
      <c r="K6" s="7"/>
      <c r="L6" s="7"/>
      <c r="M6" s="7"/>
      <c r="N6" s="7"/>
      <c r="O6" s="7"/>
      <c r="P6" s="7"/>
      <c r="Q6" s="7"/>
      <c r="R6" s="7"/>
      <c r="S6" s="7"/>
      <c r="T6" s="7"/>
      <c r="U6" s="7"/>
      <c r="V6" s="7"/>
      <c r="W6" s="7"/>
      <c r="X6" s="7"/>
      <c r="Y6" s="117"/>
      <c r="Z6" s="117"/>
      <c r="AA6" s="117"/>
      <c r="AB6" s="117"/>
      <c r="AC6" s="117"/>
      <c r="AD6" s="117"/>
      <c r="AE6" s="117"/>
      <c r="AF6" s="117"/>
      <c r="AG6" s="117"/>
      <c r="AH6" s="117"/>
      <c r="AI6" s="117"/>
      <c r="AJ6" s="117"/>
      <c r="AK6" s="117"/>
      <c r="AL6" s="117"/>
    </row>
    <row r="7" spans="1:50" x14ac:dyDescent="0.25">
      <c r="A7" s="7"/>
      <c r="B7" s="7"/>
      <c r="C7" s="7"/>
      <c r="D7" s="7"/>
      <c r="E7" s="7"/>
      <c r="F7" s="7"/>
      <c r="G7" s="7"/>
      <c r="H7" s="7"/>
      <c r="I7" s="7"/>
      <c r="J7" s="7"/>
      <c r="K7" s="7"/>
      <c r="L7" s="7"/>
      <c r="M7" s="7"/>
      <c r="N7" s="7"/>
      <c r="O7" s="7"/>
      <c r="P7" s="7"/>
      <c r="Q7" s="7"/>
      <c r="R7" s="7"/>
      <c r="S7" s="7"/>
      <c r="T7" s="7"/>
      <c r="U7" s="7"/>
      <c r="V7" s="7"/>
      <c r="W7" s="7"/>
      <c r="X7" s="7"/>
      <c r="Y7" s="117"/>
      <c r="Z7" s="117"/>
      <c r="AA7" s="117"/>
      <c r="AB7" s="117"/>
      <c r="AC7" s="117"/>
      <c r="AD7" s="117"/>
      <c r="AE7" s="117"/>
      <c r="AF7" s="117"/>
      <c r="AG7" s="117"/>
      <c r="AH7" s="117"/>
      <c r="AI7" s="117"/>
      <c r="AJ7" s="117"/>
      <c r="AK7" s="117"/>
      <c r="AL7" s="117"/>
    </row>
    <row r="8" spans="1:50" ht="18" customHeight="1" x14ac:dyDescent="0.35">
      <c r="A8" s="84"/>
      <c r="B8" s="7"/>
      <c r="C8" s="7"/>
      <c r="D8" s="168">
        <v>2023</v>
      </c>
      <c r="E8" s="168"/>
      <c r="F8" s="168"/>
      <c r="G8" s="168"/>
      <c r="H8" s="168"/>
      <c r="I8" s="168"/>
      <c r="J8" s="168"/>
      <c r="K8" s="84"/>
      <c r="L8" s="84"/>
      <c r="M8" s="84"/>
      <c r="N8" s="84"/>
      <c r="O8" s="7"/>
      <c r="P8" s="168">
        <v>2022</v>
      </c>
      <c r="Q8" s="168"/>
      <c r="R8" s="168"/>
      <c r="S8" s="168"/>
      <c r="T8" s="168"/>
      <c r="U8" s="168"/>
      <c r="V8" s="168"/>
      <c r="W8" s="84"/>
      <c r="X8" s="84"/>
      <c r="Y8" s="117"/>
      <c r="Z8" s="117"/>
      <c r="AA8" s="117"/>
      <c r="AB8" s="117"/>
      <c r="AC8" s="117"/>
      <c r="AD8" s="117"/>
      <c r="AE8" s="117"/>
      <c r="AF8" s="117"/>
      <c r="AG8" s="117"/>
      <c r="AH8" s="117"/>
      <c r="AI8" s="117"/>
      <c r="AJ8" s="117"/>
      <c r="AK8" s="117"/>
      <c r="AL8" s="117"/>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18"/>
      <c r="B10" s="7"/>
      <c r="C10" s="90" t="s">
        <v>112</v>
      </c>
      <c r="D10" s="91">
        <v>27</v>
      </c>
      <c r="E10" s="92">
        <v>28</v>
      </c>
      <c r="F10" s="92">
        <v>29</v>
      </c>
      <c r="G10" s="92">
        <v>30</v>
      </c>
      <c r="H10" s="92">
        <v>31</v>
      </c>
      <c r="I10" s="92">
        <v>1</v>
      </c>
      <c r="J10" s="93">
        <v>2</v>
      </c>
      <c r="K10" s="118"/>
      <c r="L10" s="118"/>
      <c r="M10" s="170" t="s">
        <v>101</v>
      </c>
      <c r="N10" s="171"/>
      <c r="O10" s="90" t="s">
        <v>112</v>
      </c>
      <c r="P10" s="91">
        <v>28</v>
      </c>
      <c r="Q10" s="92">
        <v>29</v>
      </c>
      <c r="R10" s="92">
        <v>30</v>
      </c>
      <c r="S10" s="92">
        <v>31</v>
      </c>
      <c r="T10" s="92">
        <v>1</v>
      </c>
      <c r="U10" s="92">
        <v>2</v>
      </c>
      <c r="V10" s="93">
        <v>3</v>
      </c>
      <c r="W10" s="118"/>
      <c r="X10" s="118"/>
      <c r="Y10" s="117"/>
      <c r="Z10" s="117"/>
      <c r="AA10" s="117"/>
      <c r="AB10" s="117"/>
      <c r="AC10" s="117"/>
      <c r="AD10" s="117"/>
      <c r="AE10" s="117"/>
      <c r="AF10" s="117"/>
      <c r="AG10" s="117"/>
      <c r="AH10" s="117"/>
      <c r="AI10" s="117"/>
      <c r="AJ10" s="117"/>
      <c r="AK10" s="117"/>
      <c r="AL10" s="117"/>
    </row>
    <row r="11" spans="1:50" ht="20.149999999999999" customHeight="1" x14ac:dyDescent="0.25">
      <c r="A11" s="118"/>
      <c r="B11" s="7"/>
      <c r="C11" s="90" t="s">
        <v>113</v>
      </c>
      <c r="D11" s="94">
        <v>3</v>
      </c>
      <c r="E11" s="95">
        <v>4</v>
      </c>
      <c r="F11" s="95">
        <v>5</v>
      </c>
      <c r="G11" s="95">
        <v>6</v>
      </c>
      <c r="H11" s="95">
        <v>7</v>
      </c>
      <c r="I11" s="95">
        <v>8</v>
      </c>
      <c r="J11" s="96">
        <v>9</v>
      </c>
      <c r="K11" s="118"/>
      <c r="L11" s="118"/>
      <c r="M11" s="170" t="s">
        <v>101</v>
      </c>
      <c r="N11" s="171"/>
      <c r="O11" s="90" t="s">
        <v>113</v>
      </c>
      <c r="P11" s="94">
        <v>4</v>
      </c>
      <c r="Q11" s="95">
        <v>5</v>
      </c>
      <c r="R11" s="95">
        <v>6</v>
      </c>
      <c r="S11" s="95">
        <v>7</v>
      </c>
      <c r="T11" s="95">
        <v>8</v>
      </c>
      <c r="U11" s="95">
        <v>9</v>
      </c>
      <c r="V11" s="96">
        <v>10</v>
      </c>
      <c r="W11" s="118"/>
      <c r="X11" s="118"/>
      <c r="Y11" s="117"/>
      <c r="Z11" s="117"/>
      <c r="AA11" s="117"/>
      <c r="AB11" s="117"/>
      <c r="AC11" s="117"/>
      <c r="AD11" s="117"/>
      <c r="AE11" s="117"/>
      <c r="AF11" s="117"/>
      <c r="AG11" s="117"/>
      <c r="AH11" s="117"/>
      <c r="AI11" s="117"/>
      <c r="AJ11" s="117"/>
      <c r="AK11" s="117"/>
      <c r="AL11" s="117"/>
    </row>
    <row r="12" spans="1:50" ht="20.149999999999999" customHeight="1" x14ac:dyDescent="0.25">
      <c r="A12" s="118"/>
      <c r="B12" s="7"/>
      <c r="C12" s="90" t="s">
        <v>113</v>
      </c>
      <c r="D12" s="97">
        <v>10</v>
      </c>
      <c r="E12" s="98">
        <v>11</v>
      </c>
      <c r="F12" s="98">
        <v>12</v>
      </c>
      <c r="G12" s="98">
        <v>13</v>
      </c>
      <c r="H12" s="98">
        <v>14</v>
      </c>
      <c r="I12" s="98">
        <v>15</v>
      </c>
      <c r="J12" s="99">
        <v>16</v>
      </c>
      <c r="K12" s="118"/>
      <c r="L12" s="118"/>
      <c r="M12" s="170" t="s">
        <v>101</v>
      </c>
      <c r="N12" s="171"/>
      <c r="O12" s="90" t="s">
        <v>113</v>
      </c>
      <c r="P12" s="97">
        <v>11</v>
      </c>
      <c r="Q12" s="98">
        <v>12</v>
      </c>
      <c r="R12" s="98">
        <v>13</v>
      </c>
      <c r="S12" s="98">
        <v>14</v>
      </c>
      <c r="T12" s="98">
        <v>15</v>
      </c>
      <c r="U12" s="98">
        <v>16</v>
      </c>
      <c r="V12" s="99">
        <v>17</v>
      </c>
      <c r="W12" s="118"/>
      <c r="X12" s="118"/>
      <c r="Y12" s="117"/>
      <c r="Z12" s="117"/>
      <c r="AA12" s="117"/>
      <c r="AB12" s="117"/>
      <c r="AC12" s="117"/>
      <c r="AD12" s="117"/>
      <c r="AE12" s="117"/>
      <c r="AF12" s="117"/>
      <c r="AG12" s="117"/>
      <c r="AH12" s="117"/>
      <c r="AI12" s="117"/>
      <c r="AJ12" s="117"/>
      <c r="AK12" s="117"/>
      <c r="AL12" s="117"/>
    </row>
    <row r="13" spans="1:50" ht="20.149999999999999" customHeight="1" x14ac:dyDescent="0.25">
      <c r="A13" s="118"/>
      <c r="B13" s="7"/>
      <c r="C13" s="90" t="s">
        <v>113</v>
      </c>
      <c r="D13" s="111">
        <v>17</v>
      </c>
      <c r="E13" s="112">
        <v>18</v>
      </c>
      <c r="F13" s="112">
        <v>19</v>
      </c>
      <c r="G13" s="112">
        <v>20</v>
      </c>
      <c r="H13" s="112">
        <v>21</v>
      </c>
      <c r="I13" s="112">
        <v>22</v>
      </c>
      <c r="J13" s="113">
        <v>23</v>
      </c>
      <c r="K13" s="118"/>
      <c r="L13" s="118"/>
      <c r="M13" s="170" t="s">
        <v>101</v>
      </c>
      <c r="N13" s="171"/>
      <c r="O13" s="90" t="s">
        <v>113</v>
      </c>
      <c r="P13" s="111">
        <v>18</v>
      </c>
      <c r="Q13" s="112">
        <v>19</v>
      </c>
      <c r="R13" s="112">
        <v>20</v>
      </c>
      <c r="S13" s="112">
        <v>21</v>
      </c>
      <c r="T13" s="112">
        <v>22</v>
      </c>
      <c r="U13" s="112">
        <v>23</v>
      </c>
      <c r="V13" s="113">
        <v>24</v>
      </c>
      <c r="W13" s="118"/>
      <c r="X13" s="118"/>
      <c r="Y13" s="117"/>
      <c r="Z13" s="117"/>
      <c r="AA13" s="117"/>
      <c r="AB13" s="117"/>
      <c r="AC13" s="117"/>
      <c r="AD13" s="117"/>
      <c r="AE13" s="117"/>
      <c r="AF13" s="117"/>
      <c r="AG13" s="117"/>
      <c r="AH13" s="117"/>
      <c r="AI13" s="117"/>
      <c r="AJ13" s="117"/>
      <c r="AK13" s="117"/>
      <c r="AL13" s="117"/>
    </row>
    <row r="14" spans="1:50" ht="20.149999999999999" customHeight="1" x14ac:dyDescent="0.25">
      <c r="A14" s="118"/>
      <c r="B14" s="7"/>
      <c r="C14" s="90" t="s">
        <v>113</v>
      </c>
      <c r="D14" s="100">
        <v>24</v>
      </c>
      <c r="E14" s="101">
        <v>25</v>
      </c>
      <c r="F14" s="101">
        <v>26</v>
      </c>
      <c r="G14" s="101">
        <v>27</v>
      </c>
      <c r="H14" s="101">
        <v>28</v>
      </c>
      <c r="I14" s="101">
        <v>29</v>
      </c>
      <c r="J14" s="102">
        <v>30</v>
      </c>
      <c r="K14" s="118"/>
      <c r="L14" s="118"/>
      <c r="M14" s="170" t="s">
        <v>101</v>
      </c>
      <c r="N14" s="171"/>
      <c r="O14" s="90" t="s">
        <v>120</v>
      </c>
      <c r="P14" s="100">
        <v>25</v>
      </c>
      <c r="Q14" s="101">
        <v>26</v>
      </c>
      <c r="R14" s="101">
        <v>27</v>
      </c>
      <c r="S14" s="101">
        <v>28</v>
      </c>
      <c r="T14" s="101">
        <v>29</v>
      </c>
      <c r="U14" s="101">
        <v>30</v>
      </c>
      <c r="V14" s="102">
        <v>1</v>
      </c>
      <c r="W14" s="118"/>
      <c r="X14" s="118"/>
      <c r="Y14" s="117"/>
      <c r="Z14" s="117"/>
      <c r="AA14" s="117"/>
      <c r="AB14" s="117"/>
      <c r="AC14" s="117"/>
      <c r="AD14" s="117"/>
      <c r="AE14" s="117"/>
      <c r="AF14" s="117"/>
      <c r="AG14" s="117"/>
      <c r="AH14" s="117"/>
      <c r="AI14" s="117"/>
      <c r="AJ14" s="117"/>
      <c r="AK14" s="117"/>
      <c r="AL14" s="117"/>
    </row>
    <row r="15" spans="1:50" ht="20.149999999999999" customHeight="1" x14ac:dyDescent="0.25">
      <c r="A15" s="118"/>
      <c r="B15" s="7"/>
      <c r="C15" s="90" t="s">
        <v>125</v>
      </c>
      <c r="D15" s="114">
        <v>1</v>
      </c>
      <c r="E15" s="115">
        <v>2</v>
      </c>
      <c r="F15" s="115">
        <v>3</v>
      </c>
      <c r="G15" s="115">
        <v>4</v>
      </c>
      <c r="H15" s="115">
        <v>5</v>
      </c>
      <c r="I15" s="115">
        <v>6</v>
      </c>
      <c r="J15" s="116">
        <v>7</v>
      </c>
      <c r="K15" s="118"/>
      <c r="L15" s="118"/>
      <c r="M15" s="170" t="s">
        <v>101</v>
      </c>
      <c r="N15" s="171"/>
      <c r="O15" s="90" t="s">
        <v>125</v>
      </c>
      <c r="P15" s="114">
        <v>2</v>
      </c>
      <c r="Q15" s="115">
        <v>3</v>
      </c>
      <c r="R15" s="115">
        <v>4</v>
      </c>
      <c r="S15" s="115">
        <v>5</v>
      </c>
      <c r="T15" s="115">
        <v>6</v>
      </c>
      <c r="U15" s="115">
        <v>7</v>
      </c>
      <c r="V15" s="116">
        <v>8</v>
      </c>
      <c r="W15" s="118"/>
      <c r="X15" s="118"/>
      <c r="Y15" s="117"/>
      <c r="Z15" s="117"/>
      <c r="AA15" s="117"/>
      <c r="AB15" s="117"/>
      <c r="AC15" s="117"/>
      <c r="AD15" s="117"/>
      <c r="AE15" s="117"/>
      <c r="AF15" s="117"/>
      <c r="AG15" s="117"/>
      <c r="AH15" s="117"/>
      <c r="AI15" s="117"/>
      <c r="AJ15" s="117"/>
      <c r="AK15" s="117"/>
      <c r="AL15" s="117"/>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17"/>
      <c r="Z16" s="117"/>
      <c r="AA16" s="117"/>
      <c r="AB16" s="117"/>
      <c r="AC16" s="117"/>
      <c r="AD16" s="117"/>
      <c r="AE16" s="117"/>
      <c r="AF16" s="117"/>
      <c r="AG16" s="117"/>
      <c r="AH16" s="117"/>
      <c r="AI16" s="117"/>
      <c r="AJ16" s="117"/>
      <c r="AK16" s="117"/>
      <c r="AL16" s="117"/>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17"/>
      <c r="Z17" s="117"/>
      <c r="AA17" s="117"/>
      <c r="AB17" s="117"/>
      <c r="AC17" s="117"/>
      <c r="AD17" s="117"/>
      <c r="AE17" s="117"/>
      <c r="AF17" s="117"/>
      <c r="AG17" s="117"/>
      <c r="AH17" s="117"/>
      <c r="AI17" s="117"/>
      <c r="AJ17" s="117"/>
      <c r="AK17" s="117"/>
      <c r="AL17" s="117"/>
    </row>
    <row r="18" spans="1:50" ht="13" x14ac:dyDescent="0.3">
      <c r="A18" s="7"/>
      <c r="B18" s="7"/>
      <c r="C18" s="7"/>
      <c r="D18" s="172" t="s">
        <v>102</v>
      </c>
      <c r="E18" s="172"/>
      <c r="F18" s="172"/>
      <c r="G18" s="172"/>
      <c r="H18" s="172"/>
      <c r="I18" s="172"/>
      <c r="J18" s="172"/>
      <c r="K18" s="7"/>
      <c r="L18" s="7"/>
      <c r="M18" s="7"/>
      <c r="N18" s="7"/>
      <c r="O18" s="7"/>
      <c r="P18" s="172" t="s">
        <v>103</v>
      </c>
      <c r="Q18" s="172"/>
      <c r="R18" s="172"/>
      <c r="S18" s="172"/>
      <c r="T18" s="172"/>
      <c r="U18" s="172"/>
      <c r="V18" s="172"/>
      <c r="W18" s="7"/>
      <c r="X18" s="7"/>
      <c r="Y18" s="117"/>
      <c r="Z18" s="117"/>
      <c r="AA18" s="117"/>
      <c r="AB18" s="117"/>
      <c r="AC18" s="117"/>
      <c r="AD18" s="117"/>
      <c r="AE18" s="117"/>
      <c r="AF18" s="117"/>
      <c r="AG18" s="117"/>
      <c r="AH18" s="117"/>
      <c r="AI18" s="117"/>
      <c r="AJ18" s="117"/>
      <c r="AK18" s="117"/>
      <c r="AL18" s="117"/>
    </row>
    <row r="19" spans="1:50" ht="13.15" customHeight="1" x14ac:dyDescent="0.25">
      <c r="A19" s="7"/>
      <c r="B19" s="7"/>
      <c r="C19" s="169" t="s">
        <v>114</v>
      </c>
      <c r="D19" s="169"/>
      <c r="E19" s="169"/>
      <c r="F19" s="169"/>
      <c r="G19" s="7"/>
      <c r="H19" s="7" t="s">
        <v>115</v>
      </c>
      <c r="I19" s="7"/>
      <c r="J19" s="7"/>
      <c r="K19" s="7"/>
      <c r="L19" s="7"/>
      <c r="M19" s="7"/>
      <c r="N19" s="7"/>
      <c r="O19" s="169" t="s">
        <v>116</v>
      </c>
      <c r="P19" s="169"/>
      <c r="Q19" s="169"/>
      <c r="R19" s="169"/>
      <c r="S19" s="7"/>
      <c r="T19" s="7" t="s">
        <v>115</v>
      </c>
      <c r="U19" s="7"/>
      <c r="V19" s="7"/>
      <c r="W19" s="7"/>
      <c r="X19" s="7"/>
      <c r="Y19" s="117"/>
      <c r="Z19" s="117"/>
      <c r="AA19" s="117"/>
      <c r="AB19" s="117"/>
      <c r="AC19" s="117"/>
      <c r="AD19" s="117"/>
      <c r="AE19" s="117"/>
      <c r="AF19" s="117"/>
      <c r="AG19" s="117"/>
      <c r="AH19" s="117"/>
      <c r="AI19" s="117"/>
      <c r="AJ19" s="117"/>
      <c r="AK19" s="117"/>
      <c r="AL19" s="117"/>
    </row>
    <row r="20" spans="1:50" x14ac:dyDescent="0.25">
      <c r="A20" s="103"/>
      <c r="B20" s="103"/>
      <c r="C20" s="169" t="s">
        <v>117</v>
      </c>
      <c r="D20" s="169"/>
      <c r="E20" s="169"/>
      <c r="F20" s="169"/>
      <c r="G20" s="7"/>
      <c r="H20" s="7" t="s">
        <v>118</v>
      </c>
      <c r="I20" s="7"/>
      <c r="J20" s="7"/>
      <c r="K20" s="103"/>
      <c r="L20" s="103"/>
      <c r="M20" s="103"/>
      <c r="N20" s="103"/>
      <c r="O20" s="169" t="s">
        <v>121</v>
      </c>
      <c r="P20" s="169"/>
      <c r="Q20" s="169"/>
      <c r="R20" s="169"/>
      <c r="S20" s="7"/>
      <c r="T20" s="7" t="s">
        <v>118</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69" t="s">
        <v>122</v>
      </c>
      <c r="D21" s="169"/>
      <c r="E21" s="169"/>
      <c r="F21" s="169"/>
      <c r="G21" s="7"/>
      <c r="H21" s="7" t="s">
        <v>123</v>
      </c>
      <c r="I21" s="7"/>
      <c r="J21" s="7"/>
      <c r="K21" s="103"/>
      <c r="L21" s="103"/>
      <c r="M21" s="103"/>
      <c r="N21" s="103"/>
      <c r="O21" s="169" t="s">
        <v>126</v>
      </c>
      <c r="P21" s="169"/>
      <c r="Q21" s="169"/>
      <c r="R21" s="169"/>
      <c r="S21" s="106"/>
      <c r="T21" s="106" t="s">
        <v>123</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69"/>
      <c r="D22" s="169"/>
      <c r="E22" s="169"/>
      <c r="F22" s="169"/>
      <c r="G22" s="7"/>
      <c r="H22" s="7"/>
      <c r="I22" s="7"/>
      <c r="J22" s="7"/>
      <c r="K22" s="103"/>
      <c r="L22" s="103"/>
      <c r="M22" s="103"/>
      <c r="N22" s="103"/>
      <c r="O22" s="169"/>
      <c r="P22" s="169"/>
      <c r="Q22" s="169"/>
      <c r="R22" s="169"/>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69"/>
      <c r="D23" s="169"/>
      <c r="E23" s="169"/>
      <c r="F23" s="169"/>
      <c r="G23" s="7"/>
      <c r="H23" s="7"/>
      <c r="I23" s="7"/>
      <c r="J23" s="103"/>
      <c r="K23" s="103"/>
      <c r="L23" s="103"/>
      <c r="M23" s="103"/>
      <c r="N23" s="103"/>
      <c r="O23" s="169"/>
      <c r="P23" s="169"/>
      <c r="Q23" s="169"/>
      <c r="R23" s="169"/>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7"/>
      <c r="B24" s="7"/>
      <c r="C24" s="169"/>
      <c r="D24" s="169"/>
      <c r="E24" s="169"/>
      <c r="F24" s="169"/>
      <c r="G24" s="7"/>
      <c r="H24" s="7"/>
      <c r="I24" s="7"/>
      <c r="J24" s="7"/>
      <c r="K24" s="7"/>
      <c r="L24" s="7"/>
      <c r="M24" s="7"/>
      <c r="N24" s="7"/>
      <c r="O24" s="169"/>
      <c r="P24" s="169"/>
      <c r="Q24" s="169"/>
      <c r="R24" s="169"/>
      <c r="S24" s="7"/>
      <c r="T24" s="7"/>
      <c r="U24" s="7"/>
      <c r="V24" s="7"/>
      <c r="W24" s="7"/>
      <c r="X24" s="7"/>
      <c r="Y24" s="117"/>
      <c r="Z24" s="117"/>
      <c r="AA24" s="117"/>
      <c r="AB24" s="117"/>
      <c r="AC24" s="117"/>
      <c r="AD24" s="117"/>
      <c r="AE24" s="117"/>
      <c r="AF24" s="117"/>
      <c r="AG24" s="117"/>
      <c r="AH24" s="117"/>
      <c r="AI24" s="117"/>
      <c r="AJ24" s="117"/>
      <c r="AK24" s="117"/>
      <c r="AL24" s="117"/>
    </row>
    <row r="25" spans="1:50" ht="12.75" customHeight="1" x14ac:dyDescent="0.25">
      <c r="Y25" s="117"/>
      <c r="Z25" s="117"/>
      <c r="AA25" s="117"/>
      <c r="AB25" s="117"/>
      <c r="AC25" s="117"/>
      <c r="AD25" s="117"/>
      <c r="AE25" s="117"/>
      <c r="AF25" s="117"/>
      <c r="AG25" s="117"/>
      <c r="AH25" s="117"/>
      <c r="AI25" s="117"/>
      <c r="AJ25" s="117"/>
      <c r="AK25" s="117"/>
      <c r="AL25" s="117"/>
    </row>
    <row r="26" spans="1:50" x14ac:dyDescent="0.25">
      <c r="A26" s="7"/>
      <c r="B26" s="7"/>
      <c r="C26" s="169"/>
      <c r="D26" s="169"/>
      <c r="E26" s="169"/>
      <c r="F26" s="169"/>
      <c r="G26" s="7"/>
      <c r="H26" s="7"/>
      <c r="I26" s="7"/>
      <c r="J26" s="7"/>
      <c r="K26" s="7"/>
      <c r="L26" s="7"/>
      <c r="M26" s="7"/>
      <c r="N26" s="7"/>
      <c r="O26" s="169"/>
      <c r="P26" s="169"/>
      <c r="Q26" s="169"/>
      <c r="R26" s="169"/>
      <c r="S26" s="7"/>
      <c r="T26" s="7"/>
      <c r="U26" s="7"/>
      <c r="V26" s="7"/>
      <c r="W26" s="7"/>
      <c r="X26" s="7"/>
      <c r="Y26" s="117"/>
      <c r="Z26" s="117"/>
      <c r="AA26" s="117"/>
      <c r="AB26" s="117"/>
      <c r="AC26" s="117"/>
      <c r="AD26" s="117"/>
      <c r="AE26" s="117"/>
      <c r="AF26" s="117"/>
      <c r="AG26" s="117"/>
      <c r="AH26" s="117"/>
      <c r="AI26" s="117"/>
      <c r="AJ26" s="117"/>
      <c r="AK26" s="117"/>
      <c r="AL26" s="117"/>
    </row>
    <row r="27" spans="1:50" x14ac:dyDescent="0.25">
      <c r="A27" s="7"/>
      <c r="B27" s="7"/>
      <c r="C27" s="169"/>
      <c r="D27" s="174"/>
      <c r="E27" s="174"/>
      <c r="F27" s="7"/>
      <c r="G27" s="7"/>
      <c r="H27" s="7"/>
      <c r="I27" s="7"/>
      <c r="J27" s="7"/>
      <c r="K27" s="7"/>
      <c r="L27" s="7"/>
      <c r="M27" s="7"/>
      <c r="N27" s="7"/>
      <c r="O27" s="169"/>
      <c r="P27" s="174"/>
      <c r="Q27" s="174"/>
      <c r="R27" s="7"/>
      <c r="S27" s="7"/>
      <c r="T27" s="7"/>
      <c r="U27" s="7"/>
      <c r="V27" s="7"/>
      <c r="W27" s="7"/>
      <c r="X27" s="7"/>
      <c r="Y27" s="117"/>
      <c r="Z27" s="117"/>
      <c r="AA27" s="117"/>
      <c r="AB27" s="117"/>
      <c r="AC27" s="117"/>
      <c r="AD27" s="117"/>
      <c r="AE27" s="117"/>
      <c r="AF27" s="117"/>
      <c r="AG27" s="117"/>
      <c r="AH27" s="117"/>
      <c r="AI27" s="117"/>
      <c r="AJ27" s="117"/>
      <c r="AK27" s="117"/>
      <c r="AL27" s="117"/>
    </row>
    <row r="28" spans="1:50" x14ac:dyDescent="0.25">
      <c r="A28" s="7"/>
      <c r="B28" s="7"/>
      <c r="C28" s="169"/>
      <c r="D28" s="174"/>
      <c r="E28" s="174"/>
      <c r="F28" s="7"/>
      <c r="G28" s="7"/>
      <c r="H28" s="7"/>
      <c r="I28" s="7"/>
      <c r="J28" s="7"/>
      <c r="K28" s="7"/>
      <c r="L28" s="7"/>
      <c r="M28" s="7"/>
      <c r="N28" s="7"/>
      <c r="O28" s="169"/>
      <c r="P28" s="174"/>
      <c r="Q28" s="174"/>
      <c r="R28" s="7"/>
      <c r="S28" s="7"/>
      <c r="T28" s="7"/>
      <c r="U28" s="7"/>
      <c r="V28" s="7"/>
      <c r="W28" s="7"/>
      <c r="X28" s="7"/>
      <c r="Y28" s="117"/>
      <c r="Z28" s="117"/>
      <c r="AA28" s="117"/>
      <c r="AB28" s="117"/>
      <c r="AC28" s="117"/>
      <c r="AD28" s="117"/>
      <c r="AE28" s="117"/>
      <c r="AF28" s="117"/>
      <c r="AG28" s="117"/>
      <c r="AH28" s="117"/>
      <c r="AI28" s="117"/>
      <c r="AJ28" s="117"/>
      <c r="AK28" s="117"/>
      <c r="AL28" s="117"/>
    </row>
    <row r="29" spans="1:50" x14ac:dyDescent="0.25">
      <c r="A29" s="7"/>
      <c r="B29" s="7"/>
      <c r="C29" s="169"/>
      <c r="D29" s="174"/>
      <c r="E29" s="174"/>
      <c r="F29" s="7"/>
      <c r="G29" s="7"/>
      <c r="H29" s="7"/>
      <c r="I29" s="7"/>
      <c r="J29" s="7"/>
      <c r="K29" s="7"/>
      <c r="L29" s="7"/>
      <c r="M29" s="7"/>
      <c r="N29" s="7"/>
      <c r="O29" s="169"/>
      <c r="P29" s="174"/>
      <c r="Q29" s="174"/>
      <c r="R29" s="7"/>
      <c r="T29" s="7"/>
      <c r="U29" s="7"/>
      <c r="V29" s="7"/>
      <c r="W29" s="7"/>
      <c r="X29" s="7"/>
      <c r="Y29" s="117"/>
      <c r="Z29" s="117"/>
      <c r="AA29" s="117"/>
      <c r="AB29" s="117"/>
      <c r="AC29" s="117"/>
      <c r="AD29" s="117"/>
      <c r="AE29" s="117"/>
      <c r="AF29" s="117"/>
      <c r="AG29" s="117"/>
      <c r="AH29" s="117"/>
      <c r="AI29" s="117"/>
      <c r="AJ29" s="117"/>
      <c r="AK29" s="117"/>
      <c r="AL29" s="117"/>
    </row>
    <row r="30" spans="1:50" ht="13" x14ac:dyDescent="0.3">
      <c r="A30" s="7"/>
      <c r="B30" s="7"/>
      <c r="C30" s="119"/>
      <c r="D30" s="7"/>
      <c r="E30" s="7"/>
      <c r="F30" s="7"/>
      <c r="G30" s="107" t="s">
        <v>104</v>
      </c>
      <c r="H30" s="7">
        <v>30</v>
      </c>
      <c r="I30" s="7"/>
      <c r="J30" s="7"/>
      <c r="K30" s="7"/>
      <c r="L30" s="7"/>
      <c r="M30" s="7"/>
      <c r="N30" s="7"/>
      <c r="O30" s="119"/>
      <c r="P30" s="7"/>
      <c r="Q30" s="7"/>
      <c r="R30" s="7"/>
      <c r="S30" s="107" t="s">
        <v>104</v>
      </c>
      <c r="T30" s="7">
        <v>30</v>
      </c>
      <c r="U30" s="7"/>
      <c r="V30" s="7"/>
      <c r="W30" s="7"/>
      <c r="X30" s="7"/>
      <c r="Y30" s="117"/>
      <c r="Z30" s="117"/>
      <c r="AA30" s="117"/>
      <c r="AB30" s="117"/>
      <c r="AC30" s="117"/>
      <c r="AD30" s="117"/>
      <c r="AE30" s="117"/>
      <c r="AF30" s="117"/>
      <c r="AG30" s="117"/>
      <c r="AH30" s="117"/>
      <c r="AI30" s="117"/>
      <c r="AJ30" s="117"/>
      <c r="AK30" s="117"/>
      <c r="AL30" s="117"/>
    </row>
    <row r="31" spans="1:50" ht="13" x14ac:dyDescent="0.3">
      <c r="A31" s="7"/>
      <c r="B31" s="7"/>
      <c r="C31" s="119"/>
      <c r="D31" s="7"/>
      <c r="E31" s="7"/>
      <c r="F31" s="7"/>
      <c r="G31" s="107" t="s">
        <v>105</v>
      </c>
      <c r="H31" s="7">
        <v>12</v>
      </c>
      <c r="I31" s="7"/>
      <c r="J31" s="7"/>
      <c r="K31" s="7"/>
      <c r="L31" s="7"/>
      <c r="M31" s="7"/>
      <c r="N31" s="7"/>
      <c r="O31" s="119"/>
      <c r="P31" s="7"/>
      <c r="Q31" s="7"/>
      <c r="R31" s="7"/>
      <c r="S31" s="107" t="s">
        <v>105</v>
      </c>
      <c r="T31" s="7">
        <v>12</v>
      </c>
      <c r="U31" s="7"/>
      <c r="V31" s="7"/>
      <c r="W31" s="7"/>
      <c r="X31" s="7"/>
      <c r="Y31" s="117"/>
      <c r="Z31" s="117"/>
      <c r="AA31" s="117"/>
      <c r="AB31" s="117"/>
      <c r="AC31" s="117"/>
      <c r="AD31" s="117"/>
      <c r="AE31" s="117"/>
      <c r="AF31" s="117"/>
      <c r="AG31" s="117"/>
      <c r="AH31" s="117"/>
      <c r="AI31" s="117"/>
      <c r="AJ31" s="117"/>
      <c r="AK31" s="117"/>
      <c r="AL31" s="117"/>
    </row>
    <row r="32" spans="1:50" x14ac:dyDescent="0.25">
      <c r="A32" s="7"/>
      <c r="B32" s="7"/>
      <c r="C32" s="119"/>
      <c r="D32" s="7"/>
      <c r="E32" s="7"/>
      <c r="F32" s="7"/>
      <c r="G32" s="7"/>
      <c r="H32" s="7"/>
      <c r="I32" s="7"/>
      <c r="J32" s="7"/>
      <c r="K32" s="7"/>
      <c r="L32" s="7"/>
      <c r="M32" s="7"/>
      <c r="N32" s="7"/>
      <c r="O32" s="119"/>
      <c r="P32" s="7"/>
      <c r="Q32" s="7"/>
      <c r="R32" s="7"/>
      <c r="S32" s="7"/>
      <c r="T32" s="7"/>
      <c r="U32" s="7"/>
      <c r="V32" s="7"/>
      <c r="W32" s="7"/>
      <c r="X32" s="7"/>
      <c r="Y32" s="117"/>
      <c r="Z32" s="117"/>
      <c r="AA32" s="117"/>
      <c r="AB32" s="117"/>
      <c r="AC32" s="117"/>
      <c r="AD32" s="117"/>
      <c r="AE32" s="117"/>
      <c r="AF32" s="117"/>
      <c r="AG32" s="117"/>
      <c r="AH32" s="117"/>
      <c r="AI32" s="117"/>
      <c r="AJ32" s="117"/>
      <c r="AK32" s="117"/>
      <c r="AL32" s="117"/>
    </row>
    <row r="33" spans="1:38" x14ac:dyDescent="0.25">
      <c r="A33" s="7"/>
      <c r="B33" s="7"/>
      <c r="C33" s="119"/>
      <c r="D33" s="7"/>
      <c r="E33" s="7"/>
      <c r="F33" s="7"/>
      <c r="G33" s="7"/>
      <c r="H33" s="7"/>
      <c r="I33" s="7"/>
      <c r="J33" s="7"/>
      <c r="K33" s="7"/>
      <c r="L33" s="7"/>
      <c r="M33" s="7"/>
      <c r="N33" s="7"/>
      <c r="O33" s="119"/>
      <c r="P33" s="7"/>
      <c r="Q33" s="7"/>
      <c r="R33" s="7"/>
      <c r="S33" s="7"/>
      <c r="T33" s="7"/>
      <c r="U33" s="7"/>
      <c r="V33" s="7"/>
      <c r="W33" s="7"/>
      <c r="X33" s="7"/>
      <c r="Y33" s="117"/>
      <c r="Z33" s="117"/>
      <c r="AA33" s="117"/>
      <c r="AB33" s="117"/>
      <c r="AC33" s="117"/>
      <c r="AD33" s="117"/>
      <c r="AE33" s="117"/>
      <c r="AF33" s="117"/>
      <c r="AG33" s="117"/>
      <c r="AH33" s="117"/>
      <c r="AI33" s="117"/>
      <c r="AJ33" s="117"/>
      <c r="AK33" s="117"/>
      <c r="AL33" s="117"/>
    </row>
    <row r="34" spans="1:38" ht="13" x14ac:dyDescent="0.3">
      <c r="A34" s="7"/>
      <c r="B34" s="108"/>
      <c r="C34" s="109"/>
      <c r="D34" s="7"/>
      <c r="E34" s="7"/>
      <c r="F34" s="7"/>
      <c r="G34" s="7"/>
      <c r="H34" s="7"/>
      <c r="I34" s="7"/>
      <c r="J34" s="7"/>
      <c r="K34" s="7"/>
      <c r="L34" s="7"/>
      <c r="M34" s="7"/>
      <c r="N34" s="7"/>
      <c r="O34" s="119"/>
      <c r="P34" s="7"/>
      <c r="Q34" s="7"/>
      <c r="R34" s="7"/>
      <c r="S34" s="7"/>
      <c r="T34" s="7"/>
      <c r="U34" s="7"/>
      <c r="V34" s="7"/>
      <c r="W34" s="7"/>
      <c r="X34" s="7"/>
      <c r="Y34" s="117"/>
      <c r="Z34" s="117"/>
      <c r="AA34" s="117"/>
      <c r="AB34" s="117"/>
      <c r="AC34" s="117"/>
      <c r="AD34" s="117"/>
      <c r="AE34" s="117"/>
      <c r="AF34" s="117"/>
      <c r="AG34" s="117"/>
      <c r="AH34" s="117"/>
      <c r="AI34" s="117"/>
      <c r="AJ34" s="117"/>
      <c r="AK34" s="117"/>
      <c r="AL34" s="117"/>
    </row>
    <row r="35" spans="1:38" ht="13" x14ac:dyDescent="0.3">
      <c r="A35" s="7"/>
      <c r="B35" s="108"/>
      <c r="C35" s="109"/>
      <c r="D35" s="7"/>
      <c r="E35" s="7"/>
      <c r="F35" s="7"/>
      <c r="G35" s="7"/>
      <c r="H35" s="7"/>
      <c r="I35" s="7"/>
      <c r="J35" s="7"/>
      <c r="K35" s="7"/>
      <c r="L35" s="7"/>
      <c r="M35" s="7"/>
      <c r="N35" s="7"/>
      <c r="O35" s="7"/>
      <c r="P35" s="7"/>
      <c r="Q35" s="7"/>
      <c r="R35" s="7"/>
      <c r="S35" s="7"/>
      <c r="T35" s="7"/>
      <c r="U35" s="7"/>
      <c r="V35" s="7"/>
      <c r="W35" s="7"/>
      <c r="X35" s="7"/>
      <c r="Y35" s="117"/>
      <c r="Z35" s="117"/>
      <c r="AA35" s="117"/>
      <c r="AB35" s="117"/>
      <c r="AC35" s="117"/>
      <c r="AD35" s="117"/>
      <c r="AE35" s="117"/>
      <c r="AF35" s="117"/>
      <c r="AG35" s="117"/>
      <c r="AH35" s="117"/>
      <c r="AI35" s="117"/>
      <c r="AJ35" s="117"/>
      <c r="AK35" s="117"/>
      <c r="AL35" s="117"/>
    </row>
    <row r="36" spans="1:38" ht="13" x14ac:dyDescent="0.3">
      <c r="A36" s="7"/>
      <c r="B36" s="7"/>
      <c r="C36" s="109"/>
      <c r="D36" s="7"/>
      <c r="E36" s="7"/>
      <c r="F36" s="7"/>
      <c r="G36" s="7"/>
      <c r="H36" s="7"/>
      <c r="I36" s="7"/>
      <c r="J36" s="7"/>
      <c r="K36" s="7"/>
      <c r="L36" s="7"/>
      <c r="M36" s="7"/>
      <c r="N36" s="7"/>
      <c r="O36" s="7"/>
      <c r="P36" s="7"/>
      <c r="Q36" s="7"/>
      <c r="R36" s="7"/>
      <c r="S36" s="7"/>
      <c r="T36" s="7"/>
      <c r="U36" s="7"/>
      <c r="V36" s="7"/>
      <c r="W36" s="7"/>
      <c r="X36" s="7"/>
      <c r="Y36" s="117"/>
      <c r="Z36" s="117"/>
      <c r="AA36" s="117"/>
      <c r="AB36" s="117"/>
      <c r="AC36" s="117"/>
      <c r="AD36" s="117"/>
      <c r="AE36" s="117"/>
      <c r="AF36" s="117"/>
      <c r="AG36" s="117"/>
      <c r="AH36" s="117"/>
      <c r="AI36" s="117"/>
      <c r="AJ36" s="117"/>
      <c r="AK36" s="117"/>
      <c r="AL36" s="117"/>
    </row>
    <row r="37" spans="1:38" ht="13" x14ac:dyDescent="0.3">
      <c r="A37" s="7"/>
      <c r="C37" s="110" t="s">
        <v>119</v>
      </c>
      <c r="D37" s="7"/>
      <c r="E37" s="7"/>
      <c r="F37" s="7"/>
      <c r="G37" s="7"/>
      <c r="H37" s="7"/>
      <c r="I37" s="7"/>
      <c r="J37" s="7"/>
      <c r="K37" s="7"/>
      <c r="L37" s="7"/>
      <c r="M37" s="7"/>
      <c r="N37" s="7"/>
      <c r="O37" s="7"/>
      <c r="P37" s="7"/>
      <c r="Q37" s="7"/>
      <c r="R37" s="7"/>
      <c r="S37" s="7"/>
      <c r="T37" s="7"/>
      <c r="U37" s="7"/>
      <c r="V37" s="7"/>
      <c r="W37" s="7"/>
      <c r="X37" s="7"/>
      <c r="Y37" s="117"/>
      <c r="Z37" s="117"/>
      <c r="AA37" s="117"/>
      <c r="AB37" s="117"/>
      <c r="AC37" s="117"/>
      <c r="AD37" s="117"/>
      <c r="AE37" s="117"/>
      <c r="AF37" s="117"/>
      <c r="AG37" s="117"/>
      <c r="AH37" s="117"/>
      <c r="AI37" s="117"/>
      <c r="AJ37" s="117"/>
      <c r="AK37" s="117"/>
      <c r="AL37" s="117"/>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17"/>
      <c r="Z38" s="117"/>
      <c r="AA38" s="117"/>
      <c r="AB38" s="117"/>
      <c r="AC38" s="117"/>
      <c r="AD38" s="117"/>
      <c r="AE38" s="117"/>
      <c r="AF38" s="117"/>
      <c r="AG38" s="117"/>
      <c r="AH38" s="117"/>
      <c r="AI38" s="117"/>
      <c r="AJ38" s="117"/>
      <c r="AK38" s="117"/>
      <c r="AL38" s="117"/>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17"/>
      <c r="Z39" s="117"/>
      <c r="AA39" s="117"/>
      <c r="AB39" s="117"/>
      <c r="AC39" s="117"/>
      <c r="AD39" s="117"/>
      <c r="AE39" s="117"/>
      <c r="AF39" s="117"/>
      <c r="AG39" s="117"/>
      <c r="AH39" s="117"/>
      <c r="AI39" s="117"/>
      <c r="AJ39" s="117"/>
      <c r="AK39" s="117"/>
      <c r="AL39" s="117"/>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17"/>
      <c r="Z40" s="117"/>
      <c r="AA40" s="117"/>
      <c r="AB40" s="117"/>
      <c r="AC40" s="117"/>
      <c r="AD40" s="117"/>
      <c r="AE40" s="117"/>
      <c r="AF40" s="117"/>
      <c r="AG40" s="117"/>
      <c r="AH40" s="117"/>
      <c r="AI40" s="117"/>
      <c r="AJ40" s="117"/>
      <c r="AK40" s="117"/>
      <c r="AL40" s="117"/>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17"/>
      <c r="Z41" s="117"/>
      <c r="AA41" s="117"/>
      <c r="AB41" s="117"/>
      <c r="AC41" s="117"/>
      <c r="AD41" s="117"/>
      <c r="AE41" s="117"/>
      <c r="AF41" s="117"/>
      <c r="AG41" s="117"/>
      <c r="AH41" s="117"/>
      <c r="AI41" s="117"/>
      <c r="AJ41" s="117"/>
      <c r="AK41" s="117"/>
      <c r="AL41" s="117"/>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17"/>
      <c r="Z42" s="117"/>
      <c r="AA42" s="117"/>
      <c r="AB42" s="117"/>
      <c r="AC42" s="117"/>
      <c r="AD42" s="117"/>
      <c r="AE42" s="117"/>
      <c r="AF42" s="117"/>
      <c r="AG42" s="117"/>
      <c r="AH42" s="117"/>
      <c r="AI42" s="117"/>
      <c r="AJ42" s="117"/>
      <c r="AK42" s="117"/>
      <c r="AL42" s="117"/>
    </row>
    <row r="43" spans="1:38" ht="12.75" customHeight="1" x14ac:dyDescent="0.25">
      <c r="A43" s="7"/>
      <c r="X43" s="7"/>
      <c r="Y43" s="117"/>
      <c r="Z43" s="117"/>
      <c r="AA43" s="117"/>
      <c r="AB43" s="117"/>
      <c r="AC43" s="117"/>
      <c r="AD43" s="117"/>
      <c r="AE43" s="117"/>
      <c r="AF43" s="117"/>
      <c r="AG43" s="117"/>
      <c r="AH43" s="117"/>
      <c r="AI43" s="117"/>
      <c r="AJ43" s="117"/>
      <c r="AK43" s="117"/>
      <c r="AL43" s="117"/>
    </row>
    <row r="44" spans="1:38" ht="41.25" customHeight="1" x14ac:dyDescent="0.25">
      <c r="A44" s="7"/>
      <c r="B44" s="173" t="s">
        <v>110</v>
      </c>
      <c r="C44" s="173"/>
      <c r="D44" s="173"/>
      <c r="E44" s="173"/>
      <c r="F44" s="173"/>
      <c r="G44" s="173"/>
      <c r="H44" s="173"/>
      <c r="I44" s="173"/>
      <c r="J44" s="173"/>
      <c r="K44" s="173"/>
      <c r="L44" s="173"/>
      <c r="M44" s="173"/>
      <c r="N44" s="173"/>
      <c r="O44" s="173"/>
      <c r="P44" s="173"/>
      <c r="Q44" s="173"/>
      <c r="R44" s="173"/>
      <c r="S44" s="173"/>
      <c r="T44" s="173"/>
      <c r="U44" s="173"/>
      <c r="V44" s="173"/>
      <c r="W44" s="173"/>
      <c r="X44" s="7"/>
      <c r="Y44" s="117"/>
      <c r="Z44" s="117"/>
      <c r="AA44" s="117"/>
      <c r="AB44" s="117"/>
      <c r="AC44" s="117"/>
      <c r="AD44" s="117"/>
      <c r="AE44" s="117"/>
      <c r="AF44" s="117"/>
      <c r="AG44" s="117"/>
      <c r="AH44" s="117"/>
      <c r="AI44" s="117"/>
      <c r="AJ44" s="117"/>
      <c r="AK44" s="117"/>
      <c r="AL44" s="11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17"/>
      <c r="Z45" s="117"/>
      <c r="AA45" s="117"/>
      <c r="AB45" s="117"/>
      <c r="AC45" s="117"/>
      <c r="AD45" s="117"/>
      <c r="AE45" s="117"/>
      <c r="AF45" s="117"/>
      <c r="AG45" s="117"/>
      <c r="AH45" s="117"/>
      <c r="AI45" s="117"/>
      <c r="AJ45" s="117"/>
      <c r="AK45" s="117"/>
      <c r="AL45" s="117"/>
    </row>
    <row r="46" spans="1:38" x14ac:dyDescent="0.25">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row>
    <row r="47" spans="1:38" x14ac:dyDescent="0.25">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row>
    <row r="48" spans="1:38" x14ac:dyDescent="0.25">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row>
    <row r="49" spans="1:38" x14ac:dyDescent="0.25">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row>
    <row r="50" spans="1:38" x14ac:dyDescent="0.25">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row>
    <row r="51" spans="1:38" x14ac:dyDescent="0.25">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row>
    <row r="52" spans="1:38" x14ac:dyDescent="0.2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row>
    <row r="53" spans="1:38" x14ac:dyDescent="0.2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row>
    <row r="54" spans="1:38" x14ac:dyDescent="0.25">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row>
    <row r="55" spans="1:38" x14ac:dyDescent="0.2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row>
    <row r="56" spans="1:38" x14ac:dyDescent="0.25">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row>
    <row r="57" spans="1:38" x14ac:dyDescent="0.25">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row>
    <row r="58" spans="1:38" x14ac:dyDescent="0.25">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23" zoomScale="91" zoomScaleNormal="85" workbookViewId="0">
      <selection sqref="A1:A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127</v>
      </c>
    </row>
    <row r="2" spans="1:57" ht="54" x14ac:dyDescent="0.4">
      <c r="A2" s="79" t="s">
        <v>108</v>
      </c>
      <c r="B2" s="80" t="s">
        <v>128</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5" t="s">
        <v>5</v>
      </c>
      <c r="E4" s="176"/>
      <c r="G4" s="177" t="s">
        <v>6</v>
      </c>
      <c r="H4" s="178"/>
      <c r="I4" s="178"/>
      <c r="J4" s="178"/>
      <c r="K4" s="178"/>
      <c r="L4" s="178"/>
      <c r="M4" s="178"/>
      <c r="N4" s="178"/>
      <c r="O4" s="178"/>
      <c r="P4" s="178"/>
      <c r="Q4" s="178"/>
      <c r="R4" s="178"/>
      <c r="T4" s="177" t="s">
        <v>7</v>
      </c>
      <c r="U4" s="178"/>
      <c r="V4" s="178"/>
      <c r="W4" s="178"/>
      <c r="X4" s="178"/>
      <c r="Y4" s="178"/>
      <c r="Z4" s="178"/>
      <c r="AA4" s="178"/>
      <c r="AB4" s="178"/>
      <c r="AC4" s="178"/>
      <c r="AD4" s="178"/>
      <c r="AE4" s="178"/>
      <c r="AF4" s="4"/>
      <c r="AG4" s="177" t="s">
        <v>34</v>
      </c>
      <c r="AH4" s="178"/>
      <c r="AI4" s="178"/>
      <c r="AJ4" s="178"/>
      <c r="AK4" s="178"/>
      <c r="AL4" s="178"/>
      <c r="AM4" s="178"/>
      <c r="AN4" s="178"/>
      <c r="AO4" s="178"/>
      <c r="AP4" s="178"/>
      <c r="AQ4" s="178"/>
      <c r="AR4" s="178"/>
      <c r="AT4" s="177" t="s">
        <v>35</v>
      </c>
      <c r="AU4" s="178"/>
      <c r="AV4" s="178"/>
      <c r="AW4" s="178"/>
      <c r="AX4" s="178"/>
      <c r="AY4" s="178"/>
      <c r="AZ4" s="178"/>
      <c r="BA4" s="178"/>
      <c r="BB4" s="178"/>
      <c r="BC4" s="178"/>
      <c r="BD4" s="178"/>
      <c r="BE4" s="178"/>
    </row>
    <row r="5" spans="1:57" ht="13" x14ac:dyDescent="0.25">
      <c r="A5" s="32"/>
      <c r="B5" s="32"/>
      <c r="C5" s="3"/>
      <c r="D5" s="179" t="s">
        <v>8</v>
      </c>
      <c r="E5" s="181" t="s">
        <v>9</v>
      </c>
      <c r="F5" s="5"/>
      <c r="G5" s="183" t="s">
        <v>0</v>
      </c>
      <c r="H5" s="185" t="s">
        <v>1</v>
      </c>
      <c r="I5" s="185" t="s">
        <v>10</v>
      </c>
      <c r="J5" s="185" t="s">
        <v>2</v>
      </c>
      <c r="K5" s="185" t="s">
        <v>11</v>
      </c>
      <c r="L5" s="187" t="s">
        <v>12</v>
      </c>
      <c r="M5" s="5"/>
      <c r="N5" s="183" t="s">
        <v>3</v>
      </c>
      <c r="O5" s="185" t="s">
        <v>4</v>
      </c>
      <c r="P5" s="187" t="s">
        <v>13</v>
      </c>
      <c r="Q5" s="2"/>
      <c r="R5" s="189" t="s">
        <v>14</v>
      </c>
      <c r="S5" s="2"/>
      <c r="T5" s="183" t="s">
        <v>0</v>
      </c>
      <c r="U5" s="185" t="s">
        <v>1</v>
      </c>
      <c r="V5" s="185" t="s">
        <v>10</v>
      </c>
      <c r="W5" s="185" t="s">
        <v>2</v>
      </c>
      <c r="X5" s="185" t="s">
        <v>11</v>
      </c>
      <c r="Y5" s="187" t="s">
        <v>12</v>
      </c>
      <c r="Z5" s="2"/>
      <c r="AA5" s="183" t="s">
        <v>3</v>
      </c>
      <c r="AB5" s="185" t="s">
        <v>4</v>
      </c>
      <c r="AC5" s="187" t="s">
        <v>13</v>
      </c>
      <c r="AD5" s="1"/>
      <c r="AE5" s="191" t="s">
        <v>14</v>
      </c>
      <c r="AF5" s="38"/>
      <c r="AG5" s="183" t="s">
        <v>0</v>
      </c>
      <c r="AH5" s="185" t="s">
        <v>1</v>
      </c>
      <c r="AI5" s="185" t="s">
        <v>10</v>
      </c>
      <c r="AJ5" s="185" t="s">
        <v>2</v>
      </c>
      <c r="AK5" s="185" t="s">
        <v>11</v>
      </c>
      <c r="AL5" s="187" t="s">
        <v>12</v>
      </c>
      <c r="AM5" s="5"/>
      <c r="AN5" s="183" t="s">
        <v>3</v>
      </c>
      <c r="AO5" s="185" t="s">
        <v>4</v>
      </c>
      <c r="AP5" s="187" t="s">
        <v>13</v>
      </c>
      <c r="AQ5" s="2"/>
      <c r="AR5" s="189" t="s">
        <v>14</v>
      </c>
      <c r="AS5" s="2"/>
      <c r="AT5" s="183" t="s">
        <v>0</v>
      </c>
      <c r="AU5" s="185" t="s">
        <v>1</v>
      </c>
      <c r="AV5" s="185" t="s">
        <v>10</v>
      </c>
      <c r="AW5" s="185" t="s">
        <v>2</v>
      </c>
      <c r="AX5" s="185" t="s">
        <v>11</v>
      </c>
      <c r="AY5" s="187" t="s">
        <v>12</v>
      </c>
      <c r="AZ5" s="2"/>
      <c r="BA5" s="183" t="s">
        <v>3</v>
      </c>
      <c r="BB5" s="185" t="s">
        <v>4</v>
      </c>
      <c r="BC5" s="187" t="s">
        <v>13</v>
      </c>
      <c r="BD5" s="1"/>
      <c r="BE5" s="191" t="s">
        <v>14</v>
      </c>
    </row>
    <row r="6" spans="1:57" ht="13" x14ac:dyDescent="0.25">
      <c r="A6" s="32"/>
      <c r="B6" s="32"/>
      <c r="C6" s="3"/>
      <c r="D6" s="180"/>
      <c r="E6" s="182"/>
      <c r="F6" s="5"/>
      <c r="G6" s="184"/>
      <c r="H6" s="186"/>
      <c r="I6" s="186"/>
      <c r="J6" s="186"/>
      <c r="K6" s="186"/>
      <c r="L6" s="188"/>
      <c r="M6" s="5"/>
      <c r="N6" s="184"/>
      <c r="O6" s="186"/>
      <c r="P6" s="188"/>
      <c r="Q6" s="2"/>
      <c r="R6" s="190"/>
      <c r="S6" s="2"/>
      <c r="T6" s="184"/>
      <c r="U6" s="186"/>
      <c r="V6" s="186"/>
      <c r="W6" s="186"/>
      <c r="X6" s="186"/>
      <c r="Y6" s="188"/>
      <c r="Z6" s="2"/>
      <c r="AA6" s="184"/>
      <c r="AB6" s="186"/>
      <c r="AC6" s="188"/>
      <c r="AD6" s="1"/>
      <c r="AE6" s="192"/>
      <c r="AF6" s="39"/>
      <c r="AG6" s="184"/>
      <c r="AH6" s="186"/>
      <c r="AI6" s="186"/>
      <c r="AJ6" s="186"/>
      <c r="AK6" s="186"/>
      <c r="AL6" s="188"/>
      <c r="AM6" s="5"/>
      <c r="AN6" s="184"/>
      <c r="AO6" s="186"/>
      <c r="AP6" s="188"/>
      <c r="AQ6" s="2"/>
      <c r="AR6" s="190"/>
      <c r="AS6" s="2"/>
      <c r="AT6" s="184"/>
      <c r="AU6" s="186"/>
      <c r="AV6" s="186"/>
      <c r="AW6" s="186"/>
      <c r="AX6" s="186"/>
      <c r="AY6" s="188"/>
      <c r="AZ6" s="2"/>
      <c r="BA6" s="184"/>
      <c r="BB6" s="186"/>
      <c r="BC6" s="188"/>
      <c r="BD6" s="1"/>
      <c r="BE6" s="192"/>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29">
        <v>53.243853504544902</v>
      </c>
      <c r="H8" s="120">
        <v>65.4895570254631</v>
      </c>
      <c r="I8" s="120">
        <v>71.137564551719507</v>
      </c>
      <c r="J8" s="120">
        <v>71.4644598866862</v>
      </c>
      <c r="K8" s="120">
        <v>68.219537742471303</v>
      </c>
      <c r="L8" s="121">
        <v>65.910995440794494</v>
      </c>
      <c r="M8" s="122"/>
      <c r="N8" s="123">
        <v>73.262934020418797</v>
      </c>
      <c r="O8" s="124">
        <v>76.509665155745196</v>
      </c>
      <c r="P8" s="125">
        <v>74.886299588081997</v>
      </c>
      <c r="Q8" s="122"/>
      <c r="R8" s="126">
        <v>68.475368184247202</v>
      </c>
      <c r="S8" s="75"/>
      <c r="T8" s="29">
        <v>-4.8409431381925501</v>
      </c>
      <c r="U8" s="120">
        <v>-1.1526506531434</v>
      </c>
      <c r="V8" s="120">
        <v>0.140921546812143</v>
      </c>
      <c r="W8" s="120">
        <v>0.53664485978078602</v>
      </c>
      <c r="X8" s="120">
        <v>-0.76859254018477696</v>
      </c>
      <c r="Y8" s="121">
        <v>-1.05656128364253</v>
      </c>
      <c r="Z8" s="122"/>
      <c r="AA8" s="123">
        <v>-2.6175561555443601</v>
      </c>
      <c r="AB8" s="124">
        <v>-2.9618277639822299</v>
      </c>
      <c r="AC8" s="125">
        <v>-2.7937281302901198</v>
      </c>
      <c r="AD8" s="122"/>
      <c r="AE8" s="126">
        <v>-1.6060069246469899</v>
      </c>
      <c r="AF8" s="29"/>
      <c r="AG8" s="29">
        <v>55.020068664001599</v>
      </c>
      <c r="AH8" s="120">
        <v>57.956504071011103</v>
      </c>
      <c r="AI8" s="120">
        <v>64.696056483071899</v>
      </c>
      <c r="AJ8" s="120">
        <v>65.735492526573196</v>
      </c>
      <c r="AK8" s="120">
        <v>63.7082184404725</v>
      </c>
      <c r="AL8" s="121">
        <v>61.423255832306197</v>
      </c>
      <c r="AM8" s="122"/>
      <c r="AN8" s="123">
        <v>70.520404437560302</v>
      </c>
      <c r="AO8" s="124">
        <v>75.748958568183298</v>
      </c>
      <c r="AP8" s="125">
        <v>73.1346815028718</v>
      </c>
      <c r="AQ8" s="122"/>
      <c r="AR8" s="126">
        <v>64.769239378718794</v>
      </c>
      <c r="AS8" s="75"/>
      <c r="AT8" s="29">
        <v>-2.1977013280458699</v>
      </c>
      <c r="AU8" s="120">
        <v>-0.17996603952239501</v>
      </c>
      <c r="AV8" s="120">
        <v>0.61473855513857101</v>
      </c>
      <c r="AW8" s="120">
        <v>0.103375212911968</v>
      </c>
      <c r="AX8" s="120">
        <v>-1.5940991126489401</v>
      </c>
      <c r="AY8" s="121">
        <v>-0.61799159750221599</v>
      </c>
      <c r="AZ8" s="122"/>
      <c r="BA8" s="123">
        <v>-2.97672952224453</v>
      </c>
      <c r="BB8" s="124">
        <v>-3.1150292332088498</v>
      </c>
      <c r="BC8" s="125">
        <v>-3.0484004678972201</v>
      </c>
      <c r="BD8" s="122"/>
      <c r="BE8" s="126">
        <v>-1.4155898404384</v>
      </c>
    </row>
    <row r="9" spans="1:57" x14ac:dyDescent="0.25">
      <c r="A9" s="20" t="s">
        <v>18</v>
      </c>
      <c r="B9" s="3" t="str">
        <f>TRIM(A9)</f>
        <v>Virginia</v>
      </c>
      <c r="C9" s="10"/>
      <c r="D9" s="24" t="s">
        <v>16</v>
      </c>
      <c r="E9" s="27" t="s">
        <v>17</v>
      </c>
      <c r="F9" s="3"/>
      <c r="G9" s="30">
        <v>51.383978021565397</v>
      </c>
      <c r="H9" s="122">
        <v>66.577384491185398</v>
      </c>
      <c r="I9" s="122">
        <v>73.957557590132197</v>
      </c>
      <c r="J9" s="122">
        <v>72.794803276739202</v>
      </c>
      <c r="K9" s="122">
        <v>68.303367481679402</v>
      </c>
      <c r="L9" s="127">
        <v>66.603418172260305</v>
      </c>
      <c r="M9" s="122"/>
      <c r="N9" s="128">
        <v>70.640140682007299</v>
      </c>
      <c r="O9" s="129">
        <v>70.451146170357902</v>
      </c>
      <c r="P9" s="130">
        <v>70.545643426182593</v>
      </c>
      <c r="Q9" s="122"/>
      <c r="R9" s="131">
        <v>67.729768244809506</v>
      </c>
      <c r="S9" s="75"/>
      <c r="T9" s="30">
        <v>-4.8591364814174796</v>
      </c>
      <c r="U9" s="122">
        <v>0.25337252153008</v>
      </c>
      <c r="V9" s="122">
        <v>3.6770011916046998</v>
      </c>
      <c r="W9" s="122">
        <v>1.41711954238783</v>
      </c>
      <c r="X9" s="122">
        <v>-0.90795584114604999</v>
      </c>
      <c r="Y9" s="127">
        <v>0.16790834288665599</v>
      </c>
      <c r="Z9" s="122"/>
      <c r="AA9" s="128">
        <v>-4.0618729981177104</v>
      </c>
      <c r="AB9" s="129">
        <v>-8.8019508238455302</v>
      </c>
      <c r="AC9" s="130">
        <v>-6.4887711804234804</v>
      </c>
      <c r="AD9" s="122"/>
      <c r="AE9" s="131">
        <v>-1.9100693325771001</v>
      </c>
      <c r="AF9" s="30"/>
      <c r="AG9" s="30">
        <v>52.541516256785002</v>
      </c>
      <c r="AH9" s="122">
        <v>57.657251673089803</v>
      </c>
      <c r="AI9" s="122">
        <v>65.244433873842198</v>
      </c>
      <c r="AJ9" s="122">
        <v>65.680053951797007</v>
      </c>
      <c r="AK9" s="122">
        <v>61.974779725515504</v>
      </c>
      <c r="AL9" s="127">
        <v>60.619614006329599</v>
      </c>
      <c r="AM9" s="122"/>
      <c r="AN9" s="128">
        <v>68.881146232938804</v>
      </c>
      <c r="AO9" s="129">
        <v>73.835681162503903</v>
      </c>
      <c r="AP9" s="130">
        <v>71.358413697721403</v>
      </c>
      <c r="AQ9" s="122"/>
      <c r="AR9" s="131">
        <v>63.688129849780402</v>
      </c>
      <c r="AS9" s="75"/>
      <c r="AT9" s="30">
        <v>-0.85954887685297199</v>
      </c>
      <c r="AU9" s="122">
        <v>0.88141211497015903</v>
      </c>
      <c r="AV9" s="122">
        <v>1.86416538107538</v>
      </c>
      <c r="AW9" s="122">
        <v>0.92498293894670502</v>
      </c>
      <c r="AX9" s="122">
        <v>-1.85054590556721</v>
      </c>
      <c r="AY9" s="127">
        <v>0.22364813501473499</v>
      </c>
      <c r="AZ9" s="122"/>
      <c r="BA9" s="128">
        <v>-3.3566886234675399</v>
      </c>
      <c r="BB9" s="129">
        <v>-4.0578238301206602</v>
      </c>
      <c r="BC9" s="130">
        <v>-3.7207010691517701</v>
      </c>
      <c r="BD9" s="122"/>
      <c r="BE9" s="131">
        <v>-1.07250155860629</v>
      </c>
    </row>
    <row r="10" spans="1:57" x14ac:dyDescent="0.25">
      <c r="A10" s="21" t="s">
        <v>19</v>
      </c>
      <c r="B10" s="3" t="str">
        <f t="shared" ref="B10:B45" si="0">TRIM(A10)</f>
        <v>Norfolk/Virginia Beach, VA</v>
      </c>
      <c r="C10" s="3"/>
      <c r="D10" s="24" t="s">
        <v>16</v>
      </c>
      <c r="E10" s="27" t="s">
        <v>17</v>
      </c>
      <c r="F10" s="3"/>
      <c r="G10" s="30">
        <v>54.037731953441501</v>
      </c>
      <c r="H10" s="122">
        <v>62.781634707203096</v>
      </c>
      <c r="I10" s="122">
        <v>70.573205667535504</v>
      </c>
      <c r="J10" s="122">
        <v>66.420626112989297</v>
      </c>
      <c r="K10" s="122">
        <v>62.970036389914</v>
      </c>
      <c r="L10" s="127">
        <v>63.356646966216701</v>
      </c>
      <c r="M10" s="122"/>
      <c r="N10" s="128">
        <v>63.0526234289106</v>
      </c>
      <c r="O10" s="129">
        <v>63.2461868015588</v>
      </c>
      <c r="P10" s="130">
        <v>63.1494051152347</v>
      </c>
      <c r="Q10" s="122"/>
      <c r="R10" s="131">
        <v>63.2974350087933</v>
      </c>
      <c r="S10" s="75"/>
      <c r="T10" s="30">
        <v>-0.84065881865374803</v>
      </c>
      <c r="U10" s="122">
        <v>2.9317162122484102</v>
      </c>
      <c r="V10" s="122">
        <v>8.0178646154410202</v>
      </c>
      <c r="W10" s="122">
        <v>1.8564270802818601</v>
      </c>
      <c r="X10" s="122">
        <v>-0.45261743534655802</v>
      </c>
      <c r="Y10" s="127">
        <v>2.4225612301089599</v>
      </c>
      <c r="Z10" s="122"/>
      <c r="AA10" s="128">
        <v>-15.345546464745899</v>
      </c>
      <c r="AB10" s="129">
        <v>-20.412940493696802</v>
      </c>
      <c r="AC10" s="130">
        <v>-17.9612956345916</v>
      </c>
      <c r="AD10" s="122"/>
      <c r="AE10" s="131">
        <v>-4.35167074319292</v>
      </c>
      <c r="AF10" s="30"/>
      <c r="AG10" s="30">
        <v>56.894360244920598</v>
      </c>
      <c r="AH10" s="122">
        <v>55.799443831497697</v>
      </c>
      <c r="AI10" s="122">
        <v>61.235313473859399</v>
      </c>
      <c r="AJ10" s="122">
        <v>61.553400563910898</v>
      </c>
      <c r="AK10" s="122">
        <v>59.567453174096201</v>
      </c>
      <c r="AL10" s="127">
        <v>59.009994257656899</v>
      </c>
      <c r="AM10" s="122"/>
      <c r="AN10" s="128">
        <v>70.282215397320996</v>
      </c>
      <c r="AO10" s="129">
        <v>76.721423594084698</v>
      </c>
      <c r="AP10" s="130">
        <v>73.501819495702804</v>
      </c>
      <c r="AQ10" s="122"/>
      <c r="AR10" s="131">
        <v>63.150496672107899</v>
      </c>
      <c r="AS10" s="75"/>
      <c r="AT10" s="30">
        <v>-1.65615141964976</v>
      </c>
      <c r="AU10" s="122">
        <v>-0.70955712137862004</v>
      </c>
      <c r="AV10" s="122">
        <v>0.18206339127282201</v>
      </c>
      <c r="AW10" s="122">
        <v>-0.76743385629779903</v>
      </c>
      <c r="AX10" s="122">
        <v>-3.3761774972180798</v>
      </c>
      <c r="AY10" s="127">
        <v>-1.2725345243922099</v>
      </c>
      <c r="AZ10" s="122"/>
      <c r="BA10" s="128">
        <v>-6.6460965428110397</v>
      </c>
      <c r="BB10" s="129">
        <v>-7.3484041175943799</v>
      </c>
      <c r="BC10" s="130">
        <v>-7.0139550392440499</v>
      </c>
      <c r="BD10" s="122"/>
      <c r="BE10" s="131">
        <v>-3.2589587560875399</v>
      </c>
    </row>
    <row r="11" spans="1:57" x14ac:dyDescent="0.25">
      <c r="A11" s="21" t="s">
        <v>20</v>
      </c>
      <c r="B11" s="2" t="s">
        <v>71</v>
      </c>
      <c r="C11" s="3"/>
      <c r="D11" s="24" t="s">
        <v>16</v>
      </c>
      <c r="E11" s="27" t="s">
        <v>17</v>
      </c>
      <c r="F11" s="3"/>
      <c r="G11" s="30">
        <v>48.834214149309403</v>
      </c>
      <c r="H11" s="122">
        <v>64.582315583781096</v>
      </c>
      <c r="I11" s="122">
        <v>73.122529644268695</v>
      </c>
      <c r="J11" s="122">
        <v>72.989296975618402</v>
      </c>
      <c r="K11" s="122">
        <v>66.465337300706096</v>
      </c>
      <c r="L11" s="127">
        <v>65.198738730736693</v>
      </c>
      <c r="M11" s="122"/>
      <c r="N11" s="128">
        <v>68.179597637340606</v>
      </c>
      <c r="O11" s="129">
        <v>69.205489185948295</v>
      </c>
      <c r="P11" s="130">
        <v>68.692543411644493</v>
      </c>
      <c r="Q11" s="122"/>
      <c r="R11" s="131">
        <v>66.196968639567501</v>
      </c>
      <c r="S11" s="75"/>
      <c r="T11" s="30">
        <v>-8.4291804927326393</v>
      </c>
      <c r="U11" s="122">
        <v>-3.4811843980940198</v>
      </c>
      <c r="V11" s="122">
        <v>1.86032281782159</v>
      </c>
      <c r="W11" s="122">
        <v>2.4292008117155501</v>
      </c>
      <c r="X11" s="122">
        <v>-0.77331634984224795</v>
      </c>
      <c r="Y11" s="127">
        <v>-1.29471978649974</v>
      </c>
      <c r="Z11" s="122"/>
      <c r="AA11" s="128">
        <v>-7.9332021738536502</v>
      </c>
      <c r="AB11" s="129">
        <v>-11.063075342722399</v>
      </c>
      <c r="AC11" s="130">
        <v>-9.5368800699737708</v>
      </c>
      <c r="AD11" s="122"/>
      <c r="AE11" s="131">
        <v>-3.8909152450496398</v>
      </c>
      <c r="AF11" s="30"/>
      <c r="AG11" s="30">
        <v>49.765732557623103</v>
      </c>
      <c r="AH11" s="122">
        <v>57.816316560820702</v>
      </c>
      <c r="AI11" s="122">
        <v>65.6215303992538</v>
      </c>
      <c r="AJ11" s="122">
        <v>65.784740418350495</v>
      </c>
      <c r="AK11" s="122">
        <v>61.010569791712904</v>
      </c>
      <c r="AL11" s="127">
        <v>59.999777945552196</v>
      </c>
      <c r="AM11" s="122"/>
      <c r="AN11" s="128">
        <v>65.279566549717899</v>
      </c>
      <c r="AO11" s="129">
        <v>69.3775813829551</v>
      </c>
      <c r="AP11" s="130">
        <v>67.328573966336506</v>
      </c>
      <c r="AQ11" s="122"/>
      <c r="AR11" s="131">
        <v>62.093719665776298</v>
      </c>
      <c r="AS11" s="75"/>
      <c r="AT11" s="30">
        <v>-4.11637489696371</v>
      </c>
      <c r="AU11" s="122">
        <v>-2.1534613425898099</v>
      </c>
      <c r="AV11" s="122">
        <v>-1.3815463818206299</v>
      </c>
      <c r="AW11" s="122">
        <v>-1.68744234549395</v>
      </c>
      <c r="AX11" s="122">
        <v>-1.9913347510669399</v>
      </c>
      <c r="AY11" s="127">
        <v>-2.1835894763144101</v>
      </c>
      <c r="AZ11" s="122"/>
      <c r="BA11" s="128">
        <v>-4.47821863688627</v>
      </c>
      <c r="BB11" s="129">
        <v>-6.5600370480241299</v>
      </c>
      <c r="BC11" s="130">
        <v>-5.5622591682736404</v>
      </c>
      <c r="BD11" s="122"/>
      <c r="BE11" s="131">
        <v>-3.2558701163174302</v>
      </c>
    </row>
    <row r="12" spans="1:57" x14ac:dyDescent="0.25">
      <c r="A12" s="21" t="s">
        <v>21</v>
      </c>
      <c r="B12" s="3" t="str">
        <f t="shared" si="0"/>
        <v>Virginia Area</v>
      </c>
      <c r="C12" s="3"/>
      <c r="D12" s="24" t="s">
        <v>16</v>
      </c>
      <c r="E12" s="27" t="s">
        <v>17</v>
      </c>
      <c r="F12" s="3"/>
      <c r="G12" s="30">
        <v>45.082004975582699</v>
      </c>
      <c r="H12" s="122">
        <v>58.0691974569243</v>
      </c>
      <c r="I12" s="122">
        <v>62.2454620842163</v>
      </c>
      <c r="J12" s="122">
        <v>63.535427992260203</v>
      </c>
      <c r="K12" s="122">
        <v>64.889892195706196</v>
      </c>
      <c r="L12" s="127">
        <v>58.7643969409379</v>
      </c>
      <c r="M12" s="122"/>
      <c r="N12" s="128">
        <v>74.320464387726801</v>
      </c>
      <c r="O12" s="129">
        <v>71.745139592739307</v>
      </c>
      <c r="P12" s="130">
        <v>73.032801990233096</v>
      </c>
      <c r="Q12" s="122"/>
      <c r="R12" s="131">
        <v>62.841084097879403</v>
      </c>
      <c r="S12" s="75"/>
      <c r="T12" s="30">
        <v>-0.38827012570720099</v>
      </c>
      <c r="U12" s="122">
        <v>1.93451989911625</v>
      </c>
      <c r="V12" s="122">
        <v>2.1226372722379501</v>
      </c>
      <c r="W12" s="122">
        <v>-2.06684136012661</v>
      </c>
      <c r="X12" s="122">
        <v>-6.7151400783665203</v>
      </c>
      <c r="Y12" s="127">
        <v>-1.27410320614598</v>
      </c>
      <c r="Z12" s="122"/>
      <c r="AA12" s="128">
        <v>1.5561755770858601</v>
      </c>
      <c r="AB12" s="129">
        <v>-6.2895078115111902</v>
      </c>
      <c r="AC12" s="130">
        <v>-2.4551812101225399</v>
      </c>
      <c r="AD12" s="122"/>
      <c r="AE12" s="131">
        <v>-1.66944172446437</v>
      </c>
      <c r="AF12" s="30"/>
      <c r="AG12" s="30">
        <v>46.803447759302102</v>
      </c>
      <c r="AH12" s="122">
        <v>51.284843456516903</v>
      </c>
      <c r="AI12" s="122">
        <v>58.6700006913876</v>
      </c>
      <c r="AJ12" s="122">
        <v>60.772971353506399</v>
      </c>
      <c r="AK12" s="122">
        <v>61.400405614067402</v>
      </c>
      <c r="AL12" s="127">
        <v>55.786364851535303</v>
      </c>
      <c r="AM12" s="122"/>
      <c r="AN12" s="128">
        <v>71.309200221137004</v>
      </c>
      <c r="AO12" s="129">
        <v>74.976389016861603</v>
      </c>
      <c r="AP12" s="130">
        <v>73.142794618999304</v>
      </c>
      <c r="AQ12" s="122"/>
      <c r="AR12" s="131">
        <v>60.747075166733602</v>
      </c>
      <c r="AS12" s="75"/>
      <c r="AT12" s="30">
        <v>-0.81205850860867501</v>
      </c>
      <c r="AU12" s="122">
        <v>0.98729881677053299</v>
      </c>
      <c r="AV12" s="122">
        <v>1.9352226163758499</v>
      </c>
      <c r="AW12" s="122">
        <v>0.43404703601574102</v>
      </c>
      <c r="AX12" s="122">
        <v>-2.68070452852275</v>
      </c>
      <c r="AY12" s="127">
        <v>-7.0653869638379094E-2</v>
      </c>
      <c r="AZ12" s="122"/>
      <c r="BA12" s="128">
        <v>-2.01120835531382</v>
      </c>
      <c r="BB12" s="129">
        <v>-3.31603714509014</v>
      </c>
      <c r="BC12" s="130">
        <v>-2.68434736888624</v>
      </c>
      <c r="BD12" s="122"/>
      <c r="BE12" s="131">
        <v>-0.98327179637342299</v>
      </c>
    </row>
    <row r="13" spans="1:57" x14ac:dyDescent="0.25">
      <c r="A13" s="34" t="s">
        <v>22</v>
      </c>
      <c r="B13" s="2" t="s">
        <v>87</v>
      </c>
      <c r="C13" s="3"/>
      <c r="D13" s="24" t="s">
        <v>16</v>
      </c>
      <c r="E13" s="27" t="s">
        <v>17</v>
      </c>
      <c r="F13" s="3"/>
      <c r="G13" s="30">
        <v>57.845490920283098</v>
      </c>
      <c r="H13" s="122">
        <v>79.672165746245</v>
      </c>
      <c r="I13" s="122">
        <v>88.419767935474695</v>
      </c>
      <c r="J13" s="122">
        <v>87.269173623885607</v>
      </c>
      <c r="K13" s="122">
        <v>79.105348804301599</v>
      </c>
      <c r="L13" s="127">
        <v>78.462425872952807</v>
      </c>
      <c r="M13" s="122"/>
      <c r="N13" s="128">
        <v>77.149073156926505</v>
      </c>
      <c r="O13" s="129">
        <v>78.747169944813905</v>
      </c>
      <c r="P13" s="130">
        <v>77.948121550870198</v>
      </c>
      <c r="Q13" s="122"/>
      <c r="R13" s="131">
        <v>78.315481595277205</v>
      </c>
      <c r="S13" s="75"/>
      <c r="T13" s="30">
        <v>-4.7251241600080096</v>
      </c>
      <c r="U13" s="122">
        <v>3.1044468862299102</v>
      </c>
      <c r="V13" s="122">
        <v>3.3577117481166301</v>
      </c>
      <c r="W13" s="122">
        <v>5.0632106921873303</v>
      </c>
      <c r="X13" s="122">
        <v>8.0514237115106404</v>
      </c>
      <c r="Y13" s="127">
        <v>3.2918866886479701</v>
      </c>
      <c r="Z13" s="122"/>
      <c r="AA13" s="128">
        <v>6.6999757419819899</v>
      </c>
      <c r="AB13" s="129">
        <v>2.8780395961238301</v>
      </c>
      <c r="AC13" s="130">
        <v>4.7345793909487304</v>
      </c>
      <c r="AD13" s="122"/>
      <c r="AE13" s="131">
        <v>3.6980907168814601</v>
      </c>
      <c r="AF13" s="30"/>
      <c r="AG13" s="30">
        <v>57.053666197580498</v>
      </c>
      <c r="AH13" s="122">
        <v>64.602020313705793</v>
      </c>
      <c r="AI13" s="122">
        <v>74.044707807283203</v>
      </c>
      <c r="AJ13" s="122">
        <v>73.621951489154696</v>
      </c>
      <c r="AK13" s="122">
        <v>66.213102792579605</v>
      </c>
      <c r="AL13" s="127">
        <v>67.107099719373707</v>
      </c>
      <c r="AM13" s="122"/>
      <c r="AN13" s="128">
        <v>69.269376609880894</v>
      </c>
      <c r="AO13" s="129">
        <v>74.661109698530694</v>
      </c>
      <c r="AP13" s="130">
        <v>71.965243154205794</v>
      </c>
      <c r="AQ13" s="122"/>
      <c r="AR13" s="131">
        <v>68.4951748984912</v>
      </c>
      <c r="AS13" s="75"/>
      <c r="AT13" s="30">
        <v>4.2418016393899602</v>
      </c>
      <c r="AU13" s="122">
        <v>7.2335912326813698</v>
      </c>
      <c r="AV13" s="122">
        <v>7.7230197302833696</v>
      </c>
      <c r="AW13" s="122">
        <v>6.5542449947000403</v>
      </c>
      <c r="AX13" s="122">
        <v>3.4190563929776201</v>
      </c>
      <c r="AY13" s="127">
        <v>5.9040631756339801</v>
      </c>
      <c r="AZ13" s="122"/>
      <c r="BA13" s="128">
        <v>2.8031537514131499</v>
      </c>
      <c r="BB13" s="129">
        <v>1.6806809757021799</v>
      </c>
      <c r="BC13" s="130">
        <v>2.2178172317545601</v>
      </c>
      <c r="BD13" s="122"/>
      <c r="BE13" s="131">
        <v>4.7706162003006396</v>
      </c>
    </row>
    <row r="14" spans="1:57" x14ac:dyDescent="0.25">
      <c r="A14" s="21" t="s">
        <v>23</v>
      </c>
      <c r="B14" s="3" t="str">
        <f t="shared" si="0"/>
        <v>Arlington, VA</v>
      </c>
      <c r="C14" s="3"/>
      <c r="D14" s="24" t="s">
        <v>16</v>
      </c>
      <c r="E14" s="27" t="s">
        <v>17</v>
      </c>
      <c r="F14" s="3"/>
      <c r="G14" s="30">
        <v>56.8760961518621</v>
      </c>
      <c r="H14" s="122">
        <v>87.692148973485999</v>
      </c>
      <c r="I14" s="122">
        <v>95.378107912926794</v>
      </c>
      <c r="J14" s="122">
        <v>95.017022593624205</v>
      </c>
      <c r="K14" s="122">
        <v>87.042195398741299</v>
      </c>
      <c r="L14" s="127">
        <v>84.401114206128099</v>
      </c>
      <c r="M14" s="122"/>
      <c r="N14" s="128">
        <v>83.751160631383399</v>
      </c>
      <c r="O14" s="129">
        <v>80.470442587434206</v>
      </c>
      <c r="P14" s="130">
        <v>82.110801609408796</v>
      </c>
      <c r="Q14" s="122"/>
      <c r="R14" s="131">
        <v>83.746739178493996</v>
      </c>
      <c r="S14" s="75"/>
      <c r="T14" s="30">
        <v>-14.128951482659099</v>
      </c>
      <c r="U14" s="122">
        <v>-1.68442075917364</v>
      </c>
      <c r="V14" s="122">
        <v>-0.68459735893903395</v>
      </c>
      <c r="W14" s="122">
        <v>-2.61131416412092E-2</v>
      </c>
      <c r="X14" s="122">
        <v>4.5643865307825298</v>
      </c>
      <c r="Y14" s="127">
        <v>-1.8018386950412599</v>
      </c>
      <c r="Z14" s="122"/>
      <c r="AA14" s="128">
        <v>14.691461916061501</v>
      </c>
      <c r="AB14" s="129">
        <v>15.892954374189699</v>
      </c>
      <c r="AC14" s="130">
        <v>15.277078109398399</v>
      </c>
      <c r="AD14" s="122"/>
      <c r="AE14" s="131">
        <v>2.45017249190761</v>
      </c>
      <c r="AF14" s="30"/>
      <c r="AG14" s="30">
        <v>56.275147013308498</v>
      </c>
      <c r="AH14" s="122">
        <v>71.469101413391101</v>
      </c>
      <c r="AI14" s="122">
        <v>79.425874342308802</v>
      </c>
      <c r="AJ14" s="122">
        <v>78.579903022799897</v>
      </c>
      <c r="AK14" s="122">
        <v>67.156711028577305</v>
      </c>
      <c r="AL14" s="127">
        <v>70.581347364077104</v>
      </c>
      <c r="AM14" s="122"/>
      <c r="AN14" s="128">
        <v>67.708655730939796</v>
      </c>
      <c r="AO14" s="129">
        <v>72.794800371402005</v>
      </c>
      <c r="AP14" s="130">
        <v>70.2517280511709</v>
      </c>
      <c r="AQ14" s="122"/>
      <c r="AR14" s="131">
        <v>70.487170417532496</v>
      </c>
      <c r="AS14" s="75"/>
      <c r="AT14" s="30">
        <v>0.30584607946862302</v>
      </c>
      <c r="AU14" s="122">
        <v>6.5821089637343304</v>
      </c>
      <c r="AV14" s="122">
        <v>4.14722198847483</v>
      </c>
      <c r="AW14" s="122">
        <v>2.7876955460036399</v>
      </c>
      <c r="AX14" s="122">
        <v>-2.2357001015381099</v>
      </c>
      <c r="AY14" s="127">
        <v>2.4214571535701301</v>
      </c>
      <c r="AZ14" s="122"/>
      <c r="BA14" s="128">
        <v>2.1090426766234098</v>
      </c>
      <c r="BB14" s="129">
        <v>4.77146923867718</v>
      </c>
      <c r="BC14" s="130">
        <v>3.4713276846580499</v>
      </c>
      <c r="BD14" s="122"/>
      <c r="BE14" s="131">
        <v>2.7182423218034399</v>
      </c>
    </row>
    <row r="15" spans="1:57" x14ac:dyDescent="0.25">
      <c r="A15" s="21" t="s">
        <v>24</v>
      </c>
      <c r="B15" s="3" t="str">
        <f t="shared" si="0"/>
        <v>Suburban Virginia Area</v>
      </c>
      <c r="C15" s="3"/>
      <c r="D15" s="24" t="s">
        <v>16</v>
      </c>
      <c r="E15" s="27" t="s">
        <v>17</v>
      </c>
      <c r="F15" s="3"/>
      <c r="G15" s="30">
        <v>47.927363807138299</v>
      </c>
      <c r="H15" s="122">
        <v>67.2636192861615</v>
      </c>
      <c r="I15" s="122">
        <v>74.564809016906693</v>
      </c>
      <c r="J15" s="122">
        <v>73.4627426424546</v>
      </c>
      <c r="K15" s="122">
        <v>69.104571070757601</v>
      </c>
      <c r="L15" s="127">
        <v>66.464621164683706</v>
      </c>
      <c r="M15" s="122"/>
      <c r="N15" s="128">
        <v>71.959924859110799</v>
      </c>
      <c r="O15" s="129">
        <v>78.472135253600499</v>
      </c>
      <c r="P15" s="130">
        <v>75.216030056355606</v>
      </c>
      <c r="Q15" s="122"/>
      <c r="R15" s="131">
        <v>68.9650237051614</v>
      </c>
      <c r="S15" s="75"/>
      <c r="T15" s="30">
        <v>-14.0446582571821</v>
      </c>
      <c r="U15" s="122">
        <v>0.43333450735371398</v>
      </c>
      <c r="V15" s="122">
        <v>2.3279886962482399</v>
      </c>
      <c r="W15" s="122">
        <v>2.1253997757888698</v>
      </c>
      <c r="X15" s="122">
        <v>-3.1394010888513502</v>
      </c>
      <c r="Y15" s="127">
        <v>-1.93443926335956</v>
      </c>
      <c r="Z15" s="122"/>
      <c r="AA15" s="128">
        <v>-11.1676823934831</v>
      </c>
      <c r="AB15" s="129">
        <v>-8.4733019136690402</v>
      </c>
      <c r="AC15" s="130">
        <v>-9.7822731668614793</v>
      </c>
      <c r="AD15" s="122"/>
      <c r="AE15" s="131">
        <v>-4.5224882248255103</v>
      </c>
      <c r="AF15" s="30"/>
      <c r="AG15" s="30">
        <v>51.919223544145197</v>
      </c>
      <c r="AH15" s="122">
        <v>56.643706950532199</v>
      </c>
      <c r="AI15" s="122">
        <v>66.073888541014398</v>
      </c>
      <c r="AJ15" s="122">
        <v>64.787100814026203</v>
      </c>
      <c r="AK15" s="122">
        <v>60.3757044458359</v>
      </c>
      <c r="AL15" s="127">
        <v>59.959924859110799</v>
      </c>
      <c r="AM15" s="122"/>
      <c r="AN15" s="128">
        <v>68.747651847213504</v>
      </c>
      <c r="AO15" s="129">
        <v>75.751408891671801</v>
      </c>
      <c r="AP15" s="130">
        <v>72.249530369442695</v>
      </c>
      <c r="AQ15" s="122"/>
      <c r="AR15" s="131">
        <v>63.471240719205603</v>
      </c>
      <c r="AS15" s="75"/>
      <c r="AT15" s="30">
        <v>-5.6753869915678496</v>
      </c>
      <c r="AU15" s="122">
        <v>-6.8714657902129197</v>
      </c>
      <c r="AV15" s="122">
        <v>-2.0214498581621001</v>
      </c>
      <c r="AW15" s="122">
        <v>-4.6563084719523999</v>
      </c>
      <c r="AX15" s="122">
        <v>-9.0506769718888904</v>
      </c>
      <c r="AY15" s="127">
        <v>-5.6160608835615404</v>
      </c>
      <c r="AZ15" s="122"/>
      <c r="BA15" s="128">
        <v>-10.2295388693039</v>
      </c>
      <c r="BB15" s="129">
        <v>-8.0177995126222399</v>
      </c>
      <c r="BC15" s="130">
        <v>-9.0835021314503308</v>
      </c>
      <c r="BD15" s="122"/>
      <c r="BE15" s="131">
        <v>-6.7724412808722896</v>
      </c>
    </row>
    <row r="16" spans="1:57" x14ac:dyDescent="0.25">
      <c r="A16" s="21" t="s">
        <v>25</v>
      </c>
      <c r="B16" s="3" t="str">
        <f t="shared" si="0"/>
        <v>Alexandria, VA</v>
      </c>
      <c r="C16" s="3"/>
      <c r="D16" s="24" t="s">
        <v>16</v>
      </c>
      <c r="E16" s="27" t="s">
        <v>17</v>
      </c>
      <c r="F16" s="3"/>
      <c r="G16" s="30">
        <v>56.176913280073997</v>
      </c>
      <c r="H16" s="122">
        <v>79.124696075025994</v>
      </c>
      <c r="I16" s="122">
        <v>90.621743660993403</v>
      </c>
      <c r="J16" s="122">
        <v>89.626027555864297</v>
      </c>
      <c r="K16" s="122">
        <v>78.788931341901105</v>
      </c>
      <c r="L16" s="127">
        <v>78.867662382771698</v>
      </c>
      <c r="M16" s="122"/>
      <c r="N16" s="128">
        <v>72.212573810350804</v>
      </c>
      <c r="O16" s="129">
        <v>75.859673497742193</v>
      </c>
      <c r="P16" s="130">
        <v>74.036123654046506</v>
      </c>
      <c r="Q16" s="122"/>
      <c r="R16" s="131">
        <v>77.487222745993094</v>
      </c>
      <c r="S16" s="75"/>
      <c r="T16" s="30">
        <v>-27.0533406666034</v>
      </c>
      <c r="U16" s="122">
        <v>-9.3560597308452902</v>
      </c>
      <c r="V16" s="122">
        <v>-1.11852327616352</v>
      </c>
      <c r="W16" s="122">
        <v>1.86869564234292</v>
      </c>
      <c r="X16" s="122">
        <v>8.6013086759614605</v>
      </c>
      <c r="Y16" s="127">
        <v>-5.3164431495079798</v>
      </c>
      <c r="Z16" s="122"/>
      <c r="AA16" s="128">
        <v>-1.4174024850246401</v>
      </c>
      <c r="AB16" s="129">
        <v>-6.6171530577082001</v>
      </c>
      <c r="AC16" s="130">
        <v>-4.1516470478922898</v>
      </c>
      <c r="AD16" s="122"/>
      <c r="AE16" s="131">
        <v>-5.0012850178958503</v>
      </c>
      <c r="AF16" s="30"/>
      <c r="AG16" s="30">
        <v>58.081509783489601</v>
      </c>
      <c r="AH16" s="122">
        <v>65.529118907027893</v>
      </c>
      <c r="AI16" s="122">
        <v>73.240129674655506</v>
      </c>
      <c r="AJ16" s="122">
        <v>72.064953108718299</v>
      </c>
      <c r="AK16" s="122">
        <v>62.900891513256902</v>
      </c>
      <c r="AL16" s="127">
        <v>66.363320597429606</v>
      </c>
      <c r="AM16" s="122"/>
      <c r="AN16" s="128">
        <v>63.3784879008915</v>
      </c>
      <c r="AO16" s="129">
        <v>70.455598008567705</v>
      </c>
      <c r="AP16" s="130">
        <v>66.917042954729595</v>
      </c>
      <c r="AQ16" s="122"/>
      <c r="AR16" s="131">
        <v>66.521526985229599</v>
      </c>
      <c r="AS16" s="75"/>
      <c r="AT16" s="30">
        <v>0.32722022926815902</v>
      </c>
      <c r="AU16" s="122">
        <v>6.1756813601315796</v>
      </c>
      <c r="AV16" s="122">
        <v>5.4858697147909599</v>
      </c>
      <c r="AW16" s="122">
        <v>3.5891329728330801</v>
      </c>
      <c r="AX16" s="122">
        <v>0.226400393878018</v>
      </c>
      <c r="AY16" s="127">
        <v>3.2513530932415402</v>
      </c>
      <c r="AZ16" s="122"/>
      <c r="BA16" s="128">
        <v>-5.6786236374902899</v>
      </c>
      <c r="BB16" s="129">
        <v>-7.0691602191001</v>
      </c>
      <c r="BC16" s="130">
        <v>-6.4158041366979202</v>
      </c>
      <c r="BD16" s="122"/>
      <c r="BE16" s="131">
        <v>0.27426128534231198</v>
      </c>
    </row>
    <row r="17" spans="1:57" x14ac:dyDescent="0.25">
      <c r="A17" s="21" t="s">
        <v>26</v>
      </c>
      <c r="B17" s="3" t="str">
        <f t="shared" si="0"/>
        <v>Fairfax/Tysons Corner, VA</v>
      </c>
      <c r="C17" s="3"/>
      <c r="D17" s="24" t="s">
        <v>16</v>
      </c>
      <c r="E17" s="27" t="s">
        <v>17</v>
      </c>
      <c r="F17" s="3"/>
      <c r="G17" s="30">
        <v>55.990756787983798</v>
      </c>
      <c r="H17" s="122">
        <v>81.351819757365604</v>
      </c>
      <c r="I17" s="122">
        <v>91.2767186597342</v>
      </c>
      <c r="J17" s="122">
        <v>89.693818601964097</v>
      </c>
      <c r="K17" s="122">
        <v>72.501444251877501</v>
      </c>
      <c r="L17" s="127">
        <v>78.162911611785006</v>
      </c>
      <c r="M17" s="122"/>
      <c r="N17" s="128">
        <v>69.416522241478901</v>
      </c>
      <c r="O17" s="129">
        <v>72.3396880415944</v>
      </c>
      <c r="P17" s="130">
        <v>70.878105141536594</v>
      </c>
      <c r="Q17" s="122"/>
      <c r="R17" s="131">
        <v>76.081538334571206</v>
      </c>
      <c r="S17" s="75"/>
      <c r="T17" s="30">
        <v>13.5827494709826</v>
      </c>
      <c r="U17" s="122">
        <v>11.465903765079499</v>
      </c>
      <c r="V17" s="122">
        <v>8.1918536202356194</v>
      </c>
      <c r="W17" s="122">
        <v>8.6520585360299602</v>
      </c>
      <c r="X17" s="122">
        <v>8.8527929486030708</v>
      </c>
      <c r="Y17" s="127">
        <v>9.8408361352973603</v>
      </c>
      <c r="Z17" s="122"/>
      <c r="AA17" s="128">
        <v>2.1129667648748098</v>
      </c>
      <c r="AB17" s="129">
        <v>-0.89794834384068201</v>
      </c>
      <c r="AC17" s="130">
        <v>0.55395440899319004</v>
      </c>
      <c r="AD17" s="122"/>
      <c r="AE17" s="131">
        <v>7.20540181041748</v>
      </c>
      <c r="AF17" s="30"/>
      <c r="AG17" s="30">
        <v>54.274985557481202</v>
      </c>
      <c r="AH17" s="122">
        <v>65.496822645869401</v>
      </c>
      <c r="AI17" s="122">
        <v>77.8191796649335</v>
      </c>
      <c r="AJ17" s="122">
        <v>76.689774696707104</v>
      </c>
      <c r="AK17" s="122">
        <v>64.430964760254099</v>
      </c>
      <c r="AL17" s="127">
        <v>67.742345465049098</v>
      </c>
      <c r="AM17" s="122"/>
      <c r="AN17" s="128">
        <v>65.086655112651599</v>
      </c>
      <c r="AO17" s="129">
        <v>71.320046216060007</v>
      </c>
      <c r="AP17" s="130">
        <v>68.203350664355796</v>
      </c>
      <c r="AQ17" s="122"/>
      <c r="AR17" s="131">
        <v>67.874061236279601</v>
      </c>
      <c r="AS17" s="75"/>
      <c r="AT17" s="30">
        <v>12.3203742486859</v>
      </c>
      <c r="AU17" s="122">
        <v>14.402967641003899</v>
      </c>
      <c r="AV17" s="122">
        <v>15.533913333390799</v>
      </c>
      <c r="AW17" s="122">
        <v>16.240180440547</v>
      </c>
      <c r="AX17" s="122">
        <v>12.592370949616701</v>
      </c>
      <c r="AY17" s="127">
        <v>14.379805996514399</v>
      </c>
      <c r="AZ17" s="122"/>
      <c r="BA17" s="128">
        <v>5.50902188721314</v>
      </c>
      <c r="BB17" s="129">
        <v>4.73061213316657</v>
      </c>
      <c r="BC17" s="130">
        <v>5.1005937007742501</v>
      </c>
      <c r="BD17" s="122"/>
      <c r="BE17" s="131">
        <v>11.5522062351909</v>
      </c>
    </row>
    <row r="18" spans="1:57" x14ac:dyDescent="0.25">
      <c r="A18" s="21" t="s">
        <v>27</v>
      </c>
      <c r="B18" s="3" t="str">
        <f t="shared" si="0"/>
        <v>I-95 Fredericksburg, VA</v>
      </c>
      <c r="C18" s="3"/>
      <c r="D18" s="24" t="s">
        <v>16</v>
      </c>
      <c r="E18" s="27" t="s">
        <v>17</v>
      </c>
      <c r="F18" s="3"/>
      <c r="G18" s="30">
        <v>58.094226000708403</v>
      </c>
      <c r="H18" s="122">
        <v>63.950879678828599</v>
      </c>
      <c r="I18" s="122">
        <v>69.890187743535193</v>
      </c>
      <c r="J18" s="122">
        <v>69.760302278899502</v>
      </c>
      <c r="K18" s="122">
        <v>66.855590978864001</v>
      </c>
      <c r="L18" s="127">
        <v>65.710237336167097</v>
      </c>
      <c r="M18" s="122"/>
      <c r="N18" s="128">
        <v>71.472428858188593</v>
      </c>
      <c r="O18" s="129">
        <v>69.441492502066296</v>
      </c>
      <c r="P18" s="130">
        <v>70.456960680127494</v>
      </c>
      <c r="Q18" s="122"/>
      <c r="R18" s="131">
        <v>67.066444005870096</v>
      </c>
      <c r="S18" s="75"/>
      <c r="T18" s="30">
        <v>-5.7771849654198499</v>
      </c>
      <c r="U18" s="122">
        <v>-7.5559334700187</v>
      </c>
      <c r="V18" s="122">
        <v>-2.5039519891763198</v>
      </c>
      <c r="W18" s="122">
        <v>-5.6518637584365203</v>
      </c>
      <c r="X18" s="122">
        <v>-7.2828514275064302</v>
      </c>
      <c r="Y18" s="127">
        <v>-5.7419288064385796</v>
      </c>
      <c r="Z18" s="122"/>
      <c r="AA18" s="128">
        <v>-7.7287161830791504</v>
      </c>
      <c r="AB18" s="129">
        <v>-13.5134931996483</v>
      </c>
      <c r="AC18" s="130">
        <v>-10.6730425915277</v>
      </c>
      <c r="AD18" s="122"/>
      <c r="AE18" s="131">
        <v>-7.2782940598778296</v>
      </c>
      <c r="AF18" s="30"/>
      <c r="AG18" s="30">
        <v>54.215373715905002</v>
      </c>
      <c r="AH18" s="122">
        <v>57.028574802219801</v>
      </c>
      <c r="AI18" s="122">
        <v>63.522848034006302</v>
      </c>
      <c r="AJ18" s="122">
        <v>64.340536072735802</v>
      </c>
      <c r="AK18" s="122">
        <v>61.958318573621398</v>
      </c>
      <c r="AL18" s="127">
        <v>60.213130239697698</v>
      </c>
      <c r="AM18" s="122"/>
      <c r="AN18" s="128">
        <v>67.502066359664596</v>
      </c>
      <c r="AO18" s="129">
        <v>70.144054788050497</v>
      </c>
      <c r="AP18" s="130">
        <v>68.823060573857504</v>
      </c>
      <c r="AQ18" s="122"/>
      <c r="AR18" s="131">
        <v>62.673110335171899</v>
      </c>
      <c r="AS18" s="75"/>
      <c r="AT18" s="30">
        <v>-2.9201941836502399</v>
      </c>
      <c r="AU18" s="122">
        <v>-2.21483872077384</v>
      </c>
      <c r="AV18" s="122">
        <v>1.1294468029393301</v>
      </c>
      <c r="AW18" s="122">
        <v>0.32782054591733301</v>
      </c>
      <c r="AX18" s="122">
        <v>-1.2096461874373401</v>
      </c>
      <c r="AY18" s="127">
        <v>-0.90890312262555895</v>
      </c>
      <c r="AZ18" s="122"/>
      <c r="BA18" s="128">
        <v>-6.2138431552875497</v>
      </c>
      <c r="BB18" s="129">
        <v>-7.3199158237440098</v>
      </c>
      <c r="BC18" s="130">
        <v>-6.78077340015549</v>
      </c>
      <c r="BD18" s="122"/>
      <c r="BE18" s="131">
        <v>-2.8292999410200999</v>
      </c>
    </row>
    <row r="19" spans="1:57" x14ac:dyDescent="0.25">
      <c r="A19" s="21" t="s">
        <v>28</v>
      </c>
      <c r="B19" s="3" t="str">
        <f t="shared" si="0"/>
        <v>Dulles Airport Area, VA</v>
      </c>
      <c r="C19" s="3"/>
      <c r="D19" s="24" t="s">
        <v>16</v>
      </c>
      <c r="E19" s="27" t="s">
        <v>17</v>
      </c>
      <c r="F19" s="3"/>
      <c r="G19" s="30">
        <v>59.457408461392497</v>
      </c>
      <c r="H19" s="122">
        <v>83.162587744261003</v>
      </c>
      <c r="I19" s="122">
        <v>93.331436160121399</v>
      </c>
      <c r="J19" s="122">
        <v>90.106241699867098</v>
      </c>
      <c r="K19" s="122">
        <v>77.660785429709705</v>
      </c>
      <c r="L19" s="127">
        <v>80.743691899070299</v>
      </c>
      <c r="M19" s="122"/>
      <c r="N19" s="128">
        <v>73.961297666476895</v>
      </c>
      <c r="O19" s="129">
        <v>76.000758869284695</v>
      </c>
      <c r="P19" s="130">
        <v>74.981028267880802</v>
      </c>
      <c r="Q19" s="122"/>
      <c r="R19" s="131">
        <v>79.097216575873304</v>
      </c>
      <c r="S19" s="75"/>
      <c r="T19" s="30">
        <v>-3.4504004929143499</v>
      </c>
      <c r="U19" s="122">
        <v>1.65816326530612</v>
      </c>
      <c r="V19" s="122">
        <v>6.6211530125704297</v>
      </c>
      <c r="W19" s="122">
        <v>7.5277337559429398</v>
      </c>
      <c r="X19" s="122">
        <v>3.2278401210440002</v>
      </c>
      <c r="Y19" s="127">
        <v>3.5296407112797601</v>
      </c>
      <c r="Z19" s="122"/>
      <c r="AA19" s="128">
        <v>4.0432345876701303</v>
      </c>
      <c r="AB19" s="129">
        <v>5.9508066649034603</v>
      </c>
      <c r="AC19" s="130">
        <v>5.0013283740701304</v>
      </c>
      <c r="AD19" s="122"/>
      <c r="AE19" s="131">
        <v>3.9241520519896702</v>
      </c>
      <c r="AF19" s="30"/>
      <c r="AG19" s="30">
        <v>57.574464048567599</v>
      </c>
      <c r="AH19" s="122">
        <v>68.755928666287204</v>
      </c>
      <c r="AI19" s="122">
        <v>79.225953329538896</v>
      </c>
      <c r="AJ19" s="122">
        <v>77.900303547713904</v>
      </c>
      <c r="AK19" s="122">
        <v>68.2010055018023</v>
      </c>
      <c r="AL19" s="127">
        <v>70.331531018782002</v>
      </c>
      <c r="AM19" s="122"/>
      <c r="AN19" s="128">
        <v>70.003320053120802</v>
      </c>
      <c r="AO19" s="129">
        <v>75.505122367672101</v>
      </c>
      <c r="AP19" s="130">
        <v>72.754221210396494</v>
      </c>
      <c r="AQ19" s="122"/>
      <c r="AR19" s="131">
        <v>71.023728216386104</v>
      </c>
      <c r="AS19" s="75"/>
      <c r="AT19" s="30">
        <v>1.0058225576064701</v>
      </c>
      <c r="AU19" s="122">
        <v>-0.28941883273605801</v>
      </c>
      <c r="AV19" s="122">
        <v>1.17063192348694</v>
      </c>
      <c r="AW19" s="122">
        <v>1.9722729267211601</v>
      </c>
      <c r="AX19" s="122">
        <v>-1.07663731425426</v>
      </c>
      <c r="AY19" s="127">
        <v>0.58666316531402296</v>
      </c>
      <c r="AZ19" s="122"/>
      <c r="BA19" s="128">
        <v>3.8925843803892501</v>
      </c>
      <c r="BB19" s="129">
        <v>6.6525977288714699</v>
      </c>
      <c r="BC19" s="130">
        <v>5.3066968729619299</v>
      </c>
      <c r="BD19" s="122"/>
      <c r="BE19" s="131">
        <v>1.9229326310956201</v>
      </c>
    </row>
    <row r="20" spans="1:57" x14ac:dyDescent="0.25">
      <c r="A20" s="21" t="s">
        <v>29</v>
      </c>
      <c r="B20" s="3" t="str">
        <f t="shared" si="0"/>
        <v>Williamsburg, VA</v>
      </c>
      <c r="C20" s="3"/>
      <c r="D20" s="24" t="s">
        <v>16</v>
      </c>
      <c r="E20" s="27" t="s">
        <v>17</v>
      </c>
      <c r="F20" s="3"/>
      <c r="G20" s="30">
        <v>35.437589670014297</v>
      </c>
      <c r="H20" s="122">
        <v>40.119994782835498</v>
      </c>
      <c r="I20" s="122">
        <v>41.424285900613</v>
      </c>
      <c r="J20" s="122">
        <v>40.928655275857501</v>
      </c>
      <c r="K20" s="122">
        <v>43.2502934655014</v>
      </c>
      <c r="L20" s="127">
        <v>40.232163818964302</v>
      </c>
      <c r="M20" s="122"/>
      <c r="N20" s="128">
        <v>56.110603886787501</v>
      </c>
      <c r="O20" s="129">
        <v>54.271553410721197</v>
      </c>
      <c r="P20" s="130">
        <v>55.191078648754399</v>
      </c>
      <c r="Q20" s="122"/>
      <c r="R20" s="131">
        <v>44.5061394846186</v>
      </c>
      <c r="S20" s="75"/>
      <c r="T20" s="30">
        <v>-5.1060098836282402</v>
      </c>
      <c r="U20" s="122">
        <v>1.21210329251802</v>
      </c>
      <c r="V20" s="122">
        <v>4.6394015281780403</v>
      </c>
      <c r="W20" s="122">
        <v>-8.5891139625214006</v>
      </c>
      <c r="X20" s="122">
        <v>-11.666773515374</v>
      </c>
      <c r="Y20" s="127">
        <v>-4.3496986954024903</v>
      </c>
      <c r="Z20" s="122"/>
      <c r="AA20" s="128">
        <v>-19.776607865238098</v>
      </c>
      <c r="AB20" s="129">
        <v>-31.352760389784699</v>
      </c>
      <c r="AC20" s="130">
        <v>-25.918788871430799</v>
      </c>
      <c r="AD20" s="122"/>
      <c r="AE20" s="131">
        <v>-13.2941380751477</v>
      </c>
      <c r="AF20" s="30"/>
      <c r="AG20" s="30">
        <v>44.238293987217901</v>
      </c>
      <c r="AH20" s="122">
        <v>37.508151819486102</v>
      </c>
      <c r="AI20" s="122">
        <v>37.270118690491699</v>
      </c>
      <c r="AJ20" s="122">
        <v>39.324377200991201</v>
      </c>
      <c r="AK20" s="122">
        <v>41.900352158601699</v>
      </c>
      <c r="AL20" s="127">
        <v>40.048258771357702</v>
      </c>
      <c r="AM20" s="122"/>
      <c r="AN20" s="128">
        <v>60.998434850658597</v>
      </c>
      <c r="AO20" s="129">
        <v>67.8100952132515</v>
      </c>
      <c r="AP20" s="130">
        <v>64.404265031955106</v>
      </c>
      <c r="AQ20" s="122"/>
      <c r="AR20" s="131">
        <v>47.007117702956997</v>
      </c>
      <c r="AS20" s="75"/>
      <c r="AT20" s="30">
        <v>-2.32174555023267</v>
      </c>
      <c r="AU20" s="122">
        <v>0.48210745353951301</v>
      </c>
      <c r="AV20" s="122">
        <v>-2.7319271265407301</v>
      </c>
      <c r="AW20" s="122">
        <v>-1.5837751179475501</v>
      </c>
      <c r="AX20" s="122">
        <v>-4.3694833243157403</v>
      </c>
      <c r="AY20" s="127">
        <v>-2.1814874122027299</v>
      </c>
      <c r="AZ20" s="122"/>
      <c r="BA20" s="128">
        <v>-9.29915558309464</v>
      </c>
      <c r="BB20" s="129">
        <v>-11.935089582857501</v>
      </c>
      <c r="BC20" s="130">
        <v>-10.7061836128563</v>
      </c>
      <c r="BD20" s="122"/>
      <c r="BE20" s="131">
        <v>-5.7054170733441101</v>
      </c>
    </row>
    <row r="21" spans="1:57" x14ac:dyDescent="0.25">
      <c r="A21" s="21" t="s">
        <v>30</v>
      </c>
      <c r="B21" s="3" t="str">
        <f t="shared" si="0"/>
        <v>Virginia Beach, VA</v>
      </c>
      <c r="C21" s="3"/>
      <c r="D21" s="24" t="s">
        <v>16</v>
      </c>
      <c r="E21" s="27" t="s">
        <v>17</v>
      </c>
      <c r="F21" s="3"/>
      <c r="G21" s="30">
        <v>55.947136563876597</v>
      </c>
      <c r="H21" s="122">
        <v>64.490245437382001</v>
      </c>
      <c r="I21" s="122">
        <v>79.727816236626794</v>
      </c>
      <c r="J21" s="122">
        <v>70.437382001258598</v>
      </c>
      <c r="K21" s="122">
        <v>64.679043423536797</v>
      </c>
      <c r="L21" s="127">
        <v>67.056324732536098</v>
      </c>
      <c r="M21" s="122"/>
      <c r="N21" s="128">
        <v>58.629641283826302</v>
      </c>
      <c r="O21" s="129">
        <v>58.9521711768407</v>
      </c>
      <c r="P21" s="130">
        <v>58.790906230333498</v>
      </c>
      <c r="Q21" s="122"/>
      <c r="R21" s="131">
        <v>64.694776589049695</v>
      </c>
      <c r="S21" s="75"/>
      <c r="T21" s="30">
        <v>-5.2691575272949196</v>
      </c>
      <c r="U21" s="122">
        <v>1.96375195697653</v>
      </c>
      <c r="V21" s="122">
        <v>14.5308856550455</v>
      </c>
      <c r="W21" s="122">
        <v>3.8284316330155099</v>
      </c>
      <c r="X21" s="122">
        <v>4.6345583235191503</v>
      </c>
      <c r="Y21" s="127">
        <v>4.2626147888082304</v>
      </c>
      <c r="Z21" s="122"/>
      <c r="AA21" s="128">
        <v>-19.154661491209001</v>
      </c>
      <c r="AB21" s="129">
        <v>-24.7920554143756</v>
      </c>
      <c r="AC21" s="130">
        <v>-22.082904224094499</v>
      </c>
      <c r="AD21" s="122"/>
      <c r="AE21" s="131">
        <v>-4.1519236031455096</v>
      </c>
      <c r="AF21" s="30"/>
      <c r="AG21" s="30">
        <v>60.120358716173598</v>
      </c>
      <c r="AH21" s="122">
        <v>56.556796727501499</v>
      </c>
      <c r="AI21" s="122">
        <v>64.635777218376305</v>
      </c>
      <c r="AJ21" s="122">
        <v>64.299480805537996</v>
      </c>
      <c r="AK21" s="122">
        <v>61.139081183134003</v>
      </c>
      <c r="AL21" s="127">
        <v>61.350298930144703</v>
      </c>
      <c r="AM21" s="122"/>
      <c r="AN21" s="128">
        <v>71.521003775959699</v>
      </c>
      <c r="AO21" s="129">
        <v>79.668816865953403</v>
      </c>
      <c r="AP21" s="130">
        <v>75.594910320956501</v>
      </c>
      <c r="AQ21" s="122"/>
      <c r="AR21" s="131">
        <v>65.4201878989481</v>
      </c>
      <c r="AS21" s="75"/>
      <c r="AT21" s="30">
        <v>-3.53543218692983</v>
      </c>
      <c r="AU21" s="122">
        <v>-1.38509372405154</v>
      </c>
      <c r="AV21" s="122">
        <v>2.5891254178570402</v>
      </c>
      <c r="AW21" s="122">
        <v>0.74146669264385601</v>
      </c>
      <c r="AX21" s="122">
        <v>-2.1348960667664398</v>
      </c>
      <c r="AY21" s="127">
        <v>-0.72076073632305704</v>
      </c>
      <c r="AZ21" s="122"/>
      <c r="BA21" s="128">
        <v>-8.5977329485238201</v>
      </c>
      <c r="BB21" s="129">
        <v>-8.4515703897725007</v>
      </c>
      <c r="BC21" s="130">
        <v>-8.5207714442637492</v>
      </c>
      <c r="BD21" s="122"/>
      <c r="BE21" s="131">
        <v>-3.4389969767066302</v>
      </c>
    </row>
    <row r="22" spans="1:57" x14ac:dyDescent="0.25">
      <c r="A22" s="34" t="s">
        <v>31</v>
      </c>
      <c r="B22" s="3" t="str">
        <f t="shared" si="0"/>
        <v>Norfolk/Portsmouth, VA</v>
      </c>
      <c r="C22" s="3"/>
      <c r="D22" s="24" t="s">
        <v>16</v>
      </c>
      <c r="E22" s="27" t="s">
        <v>17</v>
      </c>
      <c r="F22" s="3"/>
      <c r="G22" s="30">
        <v>58.352362550500601</v>
      </c>
      <c r="H22" s="122">
        <v>71.737221148779199</v>
      </c>
      <c r="I22" s="122">
        <v>76.708238187247403</v>
      </c>
      <c r="J22" s="122">
        <v>73.616722290532195</v>
      </c>
      <c r="K22" s="122">
        <v>70.542771825048305</v>
      </c>
      <c r="L22" s="127">
        <v>70.191463200421495</v>
      </c>
      <c r="M22" s="122"/>
      <c r="N22" s="128">
        <v>69.963112594414099</v>
      </c>
      <c r="O22" s="129">
        <v>73.107324784823405</v>
      </c>
      <c r="P22" s="130">
        <v>71.535218689618802</v>
      </c>
      <c r="Q22" s="122"/>
      <c r="R22" s="131">
        <v>70.575393340192207</v>
      </c>
      <c r="S22" s="75"/>
      <c r="T22" s="30">
        <v>-7.4556568299109696</v>
      </c>
      <c r="U22" s="122">
        <v>-3.1019784577951501</v>
      </c>
      <c r="V22" s="122">
        <v>-3.1877401858508301</v>
      </c>
      <c r="W22" s="122">
        <v>-4.3100289386367896</v>
      </c>
      <c r="X22" s="122">
        <v>-5.3443052267385696</v>
      </c>
      <c r="Y22" s="127">
        <v>-4.5739446506163199</v>
      </c>
      <c r="Z22" s="122"/>
      <c r="AA22" s="128">
        <v>-11.2875836740018</v>
      </c>
      <c r="AB22" s="129">
        <v>-7.1559811077163804</v>
      </c>
      <c r="AC22" s="130">
        <v>-9.22339431918172</v>
      </c>
      <c r="AD22" s="122"/>
      <c r="AE22" s="131">
        <v>-5.9687018141909798</v>
      </c>
      <c r="AF22" s="30"/>
      <c r="AG22" s="30">
        <v>59.933251361320899</v>
      </c>
      <c r="AH22" s="122">
        <v>61.922536448269803</v>
      </c>
      <c r="AI22" s="122">
        <v>67.547865800105299</v>
      </c>
      <c r="AJ22" s="122">
        <v>66.340242402950906</v>
      </c>
      <c r="AK22" s="122">
        <v>63.551730194976201</v>
      </c>
      <c r="AL22" s="127">
        <v>63.859125241524602</v>
      </c>
      <c r="AM22" s="122"/>
      <c r="AN22" s="128">
        <v>74.288600035130798</v>
      </c>
      <c r="AO22" s="129">
        <v>79.470402248375095</v>
      </c>
      <c r="AP22" s="130">
        <v>76.879501141752996</v>
      </c>
      <c r="AQ22" s="122"/>
      <c r="AR22" s="131">
        <v>67.579232641589897</v>
      </c>
      <c r="AS22" s="75"/>
      <c r="AT22" s="30">
        <v>-3.9109733825396198</v>
      </c>
      <c r="AU22" s="122">
        <v>-4.9131779959393702</v>
      </c>
      <c r="AV22" s="122">
        <v>-6.6506944742458503</v>
      </c>
      <c r="AW22" s="122">
        <v>-8.7736522902465293</v>
      </c>
      <c r="AX22" s="122">
        <v>-11.889794599974399</v>
      </c>
      <c r="AY22" s="127">
        <v>-7.3708262086189196</v>
      </c>
      <c r="AZ22" s="122"/>
      <c r="BA22" s="128">
        <v>-6.2571165770736803</v>
      </c>
      <c r="BB22" s="129">
        <v>-5.0143252458918299</v>
      </c>
      <c r="BC22" s="130">
        <v>-5.6188675727686297</v>
      </c>
      <c r="BD22" s="122"/>
      <c r="BE22" s="131">
        <v>-6.8085574481627704</v>
      </c>
    </row>
    <row r="23" spans="1:57" x14ac:dyDescent="0.25">
      <c r="A23" s="35" t="s">
        <v>32</v>
      </c>
      <c r="B23" s="3" t="str">
        <f t="shared" si="0"/>
        <v>Newport News/Hampton, VA</v>
      </c>
      <c r="C23" s="3"/>
      <c r="D23" s="24" t="s">
        <v>16</v>
      </c>
      <c r="E23" s="27" t="s">
        <v>17</v>
      </c>
      <c r="F23" s="3"/>
      <c r="G23" s="30">
        <v>60.313804519936603</v>
      </c>
      <c r="H23" s="122">
        <v>64.243558370519594</v>
      </c>
      <c r="I23" s="122">
        <v>70.562832877500995</v>
      </c>
      <c r="J23" s="122">
        <v>69.655966604289603</v>
      </c>
      <c r="K23" s="122">
        <v>65.8413703757017</v>
      </c>
      <c r="L23" s="127">
        <v>66.123506549589706</v>
      </c>
      <c r="M23" s="122"/>
      <c r="N23" s="128">
        <v>64.8049517777457</v>
      </c>
      <c r="O23" s="129">
        <v>64.473873614509799</v>
      </c>
      <c r="P23" s="130">
        <v>64.639412696127806</v>
      </c>
      <c r="Q23" s="122"/>
      <c r="R23" s="131">
        <v>65.699479734314906</v>
      </c>
      <c r="S23" s="75"/>
      <c r="T23" s="30">
        <v>12.5900896841805</v>
      </c>
      <c r="U23" s="122">
        <v>4.9281249549531001</v>
      </c>
      <c r="V23" s="122">
        <v>8.5870571058421898</v>
      </c>
      <c r="W23" s="122">
        <v>9.2728959057584692</v>
      </c>
      <c r="X23" s="122">
        <v>5.8458679709337504</v>
      </c>
      <c r="Y23" s="127">
        <v>8.1409762514239592</v>
      </c>
      <c r="Z23" s="122"/>
      <c r="AA23" s="128">
        <v>-14.267935081535001</v>
      </c>
      <c r="AB23" s="129">
        <v>-20.8263566854693</v>
      </c>
      <c r="AC23" s="130">
        <v>-17.6691770095882</v>
      </c>
      <c r="AD23" s="122"/>
      <c r="AE23" s="131">
        <v>-0.61707214611407601</v>
      </c>
      <c r="AF23" s="30"/>
      <c r="AG23" s="30">
        <v>58.918996725322899</v>
      </c>
      <c r="AH23" s="122">
        <v>59.757457986973201</v>
      </c>
      <c r="AI23" s="122">
        <v>65.238043830292497</v>
      </c>
      <c r="AJ23" s="122">
        <v>66.000935622008697</v>
      </c>
      <c r="AK23" s="122">
        <v>64.151282881715701</v>
      </c>
      <c r="AL23" s="127">
        <v>62.8133434092626</v>
      </c>
      <c r="AM23" s="122"/>
      <c r="AN23" s="128">
        <v>70.105801065207999</v>
      </c>
      <c r="AO23" s="129">
        <v>75.687347056283201</v>
      </c>
      <c r="AP23" s="130">
        <v>72.896574060745607</v>
      </c>
      <c r="AQ23" s="122"/>
      <c r="AR23" s="131">
        <v>65.694192400820398</v>
      </c>
      <c r="AS23" s="75"/>
      <c r="AT23" s="30">
        <v>4.5576117099914404</v>
      </c>
      <c r="AU23" s="122">
        <v>2.13266541872953</v>
      </c>
      <c r="AV23" s="122">
        <v>3.0870885906010201</v>
      </c>
      <c r="AW23" s="122">
        <v>2.9116922580153699</v>
      </c>
      <c r="AX23" s="122">
        <v>1.47944981778388</v>
      </c>
      <c r="AY23" s="127">
        <v>2.8060516136195202</v>
      </c>
      <c r="AZ23" s="122"/>
      <c r="BA23" s="128">
        <v>-4.9894951380377002</v>
      </c>
      <c r="BB23" s="129">
        <v>-6.2944249203392202</v>
      </c>
      <c r="BC23" s="130">
        <v>-5.6714428450125398</v>
      </c>
      <c r="BD23" s="122"/>
      <c r="BE23" s="131">
        <v>-4.2148583387673202E-2</v>
      </c>
    </row>
    <row r="24" spans="1:57" x14ac:dyDescent="0.25">
      <c r="A24" s="36" t="s">
        <v>33</v>
      </c>
      <c r="B24" s="3" t="str">
        <f t="shared" si="0"/>
        <v>Chesapeake/Suffolk, VA</v>
      </c>
      <c r="C24" s="3"/>
      <c r="D24" s="25" t="s">
        <v>16</v>
      </c>
      <c r="E24" s="28" t="s">
        <v>17</v>
      </c>
      <c r="F24" s="3"/>
      <c r="G24" s="31">
        <v>62.796787709497202</v>
      </c>
      <c r="H24" s="132">
        <v>78.648743016759695</v>
      </c>
      <c r="I24" s="132">
        <v>83.187849162011105</v>
      </c>
      <c r="J24" s="132">
        <v>80.551675977653602</v>
      </c>
      <c r="K24" s="132">
        <v>74.563547486033499</v>
      </c>
      <c r="L24" s="133">
        <v>75.949720670391002</v>
      </c>
      <c r="M24" s="122"/>
      <c r="N24" s="134">
        <v>73.166899441340703</v>
      </c>
      <c r="O24" s="135">
        <v>73.498603351955296</v>
      </c>
      <c r="P24" s="136">
        <v>73.332751396648007</v>
      </c>
      <c r="Q24" s="122"/>
      <c r="R24" s="137">
        <v>75.2020151636073</v>
      </c>
      <c r="S24" s="75"/>
      <c r="T24" s="31">
        <v>4.1037656122122099</v>
      </c>
      <c r="U24" s="132">
        <v>9.8128999058684396</v>
      </c>
      <c r="V24" s="132">
        <v>7.5487975393262499</v>
      </c>
      <c r="W24" s="132">
        <v>4.3999313372667901</v>
      </c>
      <c r="X24" s="132">
        <v>-1.51075596193127</v>
      </c>
      <c r="Y24" s="133">
        <v>4.8580075610404601</v>
      </c>
      <c r="Z24" s="122"/>
      <c r="AA24" s="134">
        <v>-7.5565608558876098</v>
      </c>
      <c r="AB24" s="135">
        <v>-8.9259894409659992</v>
      </c>
      <c r="AC24" s="136">
        <v>-8.2479330280330494</v>
      </c>
      <c r="AD24" s="122"/>
      <c r="AE24" s="137">
        <v>0.844669514476731</v>
      </c>
      <c r="AF24" s="31"/>
      <c r="AG24" s="31">
        <v>61.199371508379798</v>
      </c>
      <c r="AH24" s="132">
        <v>67.715607541899402</v>
      </c>
      <c r="AI24" s="132">
        <v>74.637744413407802</v>
      </c>
      <c r="AJ24" s="132">
        <v>75.061103351955296</v>
      </c>
      <c r="AK24" s="132">
        <v>70.207751396648007</v>
      </c>
      <c r="AL24" s="133">
        <v>69.764315642458101</v>
      </c>
      <c r="AM24" s="122"/>
      <c r="AN24" s="134">
        <v>76.191515363128403</v>
      </c>
      <c r="AO24" s="135">
        <v>80.630237430167497</v>
      </c>
      <c r="AP24" s="136">
        <v>78.410876396648007</v>
      </c>
      <c r="AQ24" s="122"/>
      <c r="AR24" s="137">
        <v>72.234761572226603</v>
      </c>
      <c r="AS24" s="75"/>
      <c r="AT24" s="31">
        <v>-1.93714810214544</v>
      </c>
      <c r="AU24" s="132">
        <v>0.41164541885697198</v>
      </c>
      <c r="AV24" s="132">
        <v>0.89729670334018297</v>
      </c>
      <c r="AW24" s="132">
        <v>0.50859463158049401</v>
      </c>
      <c r="AX24" s="132">
        <v>-1.8950437441994401</v>
      </c>
      <c r="AY24" s="133">
        <v>-0.355337091079937</v>
      </c>
      <c r="AZ24" s="122"/>
      <c r="BA24" s="134">
        <v>-1.7680569728626501</v>
      </c>
      <c r="BB24" s="135">
        <v>-2.9708948615268902</v>
      </c>
      <c r="BC24" s="136">
        <v>-2.3901998484250799</v>
      </c>
      <c r="BD24" s="122"/>
      <c r="BE24" s="137">
        <v>-0.99545335106939503</v>
      </c>
    </row>
    <row r="25" spans="1:57" ht="13" x14ac:dyDescent="0.3">
      <c r="A25" s="35" t="s">
        <v>111</v>
      </c>
      <c r="B25" s="3" t="s">
        <v>111</v>
      </c>
      <c r="C25" s="9"/>
      <c r="D25" s="23" t="s">
        <v>16</v>
      </c>
      <c r="E25" s="26" t="s">
        <v>17</v>
      </c>
      <c r="F25" s="3"/>
      <c r="G25" s="29">
        <v>40.284513417394102</v>
      </c>
      <c r="H25" s="120">
        <v>72.195279663756807</v>
      </c>
      <c r="I25" s="120">
        <v>86.032977691561499</v>
      </c>
      <c r="J25" s="120">
        <v>79.922405431619694</v>
      </c>
      <c r="K25" s="120">
        <v>68.541868735855104</v>
      </c>
      <c r="L25" s="121">
        <v>69.395408988037502</v>
      </c>
      <c r="M25" s="122"/>
      <c r="N25" s="123">
        <v>74.329130294212703</v>
      </c>
      <c r="O25" s="124">
        <v>76.139670223084295</v>
      </c>
      <c r="P25" s="125">
        <v>75.234400258648506</v>
      </c>
      <c r="Q25" s="122"/>
      <c r="R25" s="126">
        <v>71.063692208212004</v>
      </c>
      <c r="S25" s="75"/>
      <c r="T25" s="29">
        <v>-5.6560652126286399</v>
      </c>
      <c r="U25" s="120">
        <v>14.086838454923001</v>
      </c>
      <c r="V25" s="120">
        <v>14.392137819122</v>
      </c>
      <c r="W25" s="120">
        <v>9.7786872220458996</v>
      </c>
      <c r="X25" s="120">
        <v>-0.22090801244431599</v>
      </c>
      <c r="Y25" s="121">
        <v>7.5276760722697498</v>
      </c>
      <c r="Z25" s="122"/>
      <c r="AA25" s="123">
        <v>-0.90552918905179203</v>
      </c>
      <c r="AB25" s="124">
        <v>-1.8155825171514099</v>
      </c>
      <c r="AC25" s="125">
        <v>-1.3681296652934101</v>
      </c>
      <c r="AD25" s="122"/>
      <c r="AE25" s="126">
        <v>4.6720623913281401</v>
      </c>
      <c r="AF25" s="29"/>
      <c r="AG25" s="29">
        <v>41.917232460394402</v>
      </c>
      <c r="AH25" s="120">
        <v>52.166181700614203</v>
      </c>
      <c r="AI25" s="120">
        <v>64.904623343032597</v>
      </c>
      <c r="AJ25" s="120">
        <v>64.670223084384006</v>
      </c>
      <c r="AK25" s="120">
        <v>57.670546395085601</v>
      </c>
      <c r="AL25" s="121">
        <v>56.265761396702203</v>
      </c>
      <c r="AM25" s="122"/>
      <c r="AN25" s="123">
        <v>64.217588102166104</v>
      </c>
      <c r="AO25" s="124">
        <v>70.902036857419901</v>
      </c>
      <c r="AP25" s="125">
        <v>67.559812479792996</v>
      </c>
      <c r="AQ25" s="122"/>
      <c r="AR25" s="126">
        <v>59.492633134728102</v>
      </c>
      <c r="AS25" s="75"/>
      <c r="AT25" s="29">
        <v>1.2372618551224901</v>
      </c>
      <c r="AU25" s="120">
        <v>1.4347128990992799</v>
      </c>
      <c r="AV25" s="120">
        <v>1.1241736937515501</v>
      </c>
      <c r="AW25" s="120">
        <v>1.8458183065306899</v>
      </c>
      <c r="AX25" s="120">
        <v>4.9926674942161897</v>
      </c>
      <c r="AY25" s="121">
        <v>2.1369625547851601</v>
      </c>
      <c r="AZ25" s="122"/>
      <c r="BA25" s="123">
        <v>-0.45151304426602001</v>
      </c>
      <c r="BB25" s="124">
        <v>-3.11160994669192</v>
      </c>
      <c r="BC25" s="125">
        <v>-1.86531484978369</v>
      </c>
      <c r="BD25" s="122"/>
      <c r="BE25" s="126">
        <v>0.80308587187143199</v>
      </c>
    </row>
    <row r="26" spans="1:57" x14ac:dyDescent="0.25">
      <c r="A26" s="35" t="s">
        <v>43</v>
      </c>
      <c r="B26" s="3" t="str">
        <f t="shared" si="0"/>
        <v>Richmond North/Glen Allen, VA</v>
      </c>
      <c r="C26" s="10"/>
      <c r="D26" s="24" t="s">
        <v>16</v>
      </c>
      <c r="E26" s="27" t="s">
        <v>17</v>
      </c>
      <c r="F26" s="3"/>
      <c r="G26" s="30">
        <v>46.885617214043002</v>
      </c>
      <c r="H26" s="122">
        <v>60.962627406568501</v>
      </c>
      <c r="I26" s="122">
        <v>72.887882219705503</v>
      </c>
      <c r="J26" s="122">
        <v>74.405436013590005</v>
      </c>
      <c r="K26" s="122">
        <v>66.183465458663605</v>
      </c>
      <c r="L26" s="127">
        <v>64.265005662514099</v>
      </c>
      <c r="M26" s="122"/>
      <c r="N26" s="128">
        <v>65.481313703284201</v>
      </c>
      <c r="O26" s="129">
        <v>68.414496036239996</v>
      </c>
      <c r="P26" s="130">
        <v>66.947904869762098</v>
      </c>
      <c r="Q26" s="122"/>
      <c r="R26" s="131">
        <v>65.031548293156405</v>
      </c>
      <c r="S26" s="75"/>
      <c r="T26" s="30">
        <v>-3.5706481595884698</v>
      </c>
      <c r="U26" s="122">
        <v>-2.0377210072003402</v>
      </c>
      <c r="V26" s="122">
        <v>4.9206360595094498</v>
      </c>
      <c r="W26" s="122">
        <v>7.76992694872275</v>
      </c>
      <c r="X26" s="122">
        <v>-1.5288573547989099</v>
      </c>
      <c r="Y26" s="127">
        <v>1.50076078186573</v>
      </c>
      <c r="Z26" s="122"/>
      <c r="AA26" s="128">
        <v>-15.742822278069101</v>
      </c>
      <c r="AB26" s="129">
        <v>-18.141524559742599</v>
      </c>
      <c r="AC26" s="130">
        <v>-16.985751738399099</v>
      </c>
      <c r="AD26" s="122"/>
      <c r="AE26" s="131">
        <v>-4.73892445910493</v>
      </c>
      <c r="AF26" s="30"/>
      <c r="AG26" s="30">
        <v>47.078142695356703</v>
      </c>
      <c r="AH26" s="122">
        <v>54.586636466591102</v>
      </c>
      <c r="AI26" s="122">
        <v>63.938278595696403</v>
      </c>
      <c r="AJ26" s="122">
        <v>63.9127972819932</v>
      </c>
      <c r="AK26" s="122">
        <v>57.647225368063403</v>
      </c>
      <c r="AL26" s="127">
        <v>57.432616081540203</v>
      </c>
      <c r="AM26" s="122"/>
      <c r="AN26" s="128">
        <v>62.287655719139202</v>
      </c>
      <c r="AO26" s="129">
        <v>67.536806342015794</v>
      </c>
      <c r="AP26" s="130">
        <v>64.912231030577502</v>
      </c>
      <c r="AQ26" s="122"/>
      <c r="AR26" s="131">
        <v>59.569648924122298</v>
      </c>
      <c r="AS26" s="75"/>
      <c r="AT26" s="30">
        <v>-4.5502679272724897</v>
      </c>
      <c r="AU26" s="122">
        <v>-1.88893692374746</v>
      </c>
      <c r="AV26" s="122">
        <v>-0.54621494478340904</v>
      </c>
      <c r="AW26" s="122">
        <v>-1.3897262807846</v>
      </c>
      <c r="AX26" s="122">
        <v>-5.1182111561054997</v>
      </c>
      <c r="AY26" s="127">
        <v>-2.59711699230632</v>
      </c>
      <c r="AZ26" s="122"/>
      <c r="BA26" s="128">
        <v>-8.6514723378404597</v>
      </c>
      <c r="BB26" s="129">
        <v>-10.1105617454963</v>
      </c>
      <c r="BC26" s="130">
        <v>-9.4163763108056102</v>
      </c>
      <c r="BD26" s="122"/>
      <c r="BE26" s="131">
        <v>-4.8277659553225201</v>
      </c>
    </row>
    <row r="27" spans="1:57" x14ac:dyDescent="0.25">
      <c r="A27" s="21" t="s">
        <v>44</v>
      </c>
      <c r="B27" s="3" t="str">
        <f t="shared" si="0"/>
        <v>Richmond West/Midlothian, VA</v>
      </c>
      <c r="C27" s="3"/>
      <c r="D27" s="24" t="s">
        <v>16</v>
      </c>
      <c r="E27" s="27" t="s">
        <v>17</v>
      </c>
      <c r="F27" s="3"/>
      <c r="G27" s="30">
        <v>44.831150930392802</v>
      </c>
      <c r="H27" s="122">
        <v>57.615437629221198</v>
      </c>
      <c r="I27" s="122">
        <v>64.438318401102606</v>
      </c>
      <c r="J27" s="122">
        <v>63.025499655410002</v>
      </c>
      <c r="K27" s="122">
        <v>61.612680909717398</v>
      </c>
      <c r="L27" s="127">
        <v>58.3046175051688</v>
      </c>
      <c r="M27" s="122"/>
      <c r="N27" s="128">
        <v>67.470709855272204</v>
      </c>
      <c r="O27" s="129">
        <v>70.813232253618096</v>
      </c>
      <c r="P27" s="130">
        <v>69.141971054445193</v>
      </c>
      <c r="Q27" s="122"/>
      <c r="R27" s="131">
        <v>61.401004233533499</v>
      </c>
      <c r="S27" s="75"/>
      <c r="T27" s="30">
        <v>-18.129510265655401</v>
      </c>
      <c r="U27" s="122">
        <v>-16.582741325640701</v>
      </c>
      <c r="V27" s="122">
        <v>-4.2177737759109197</v>
      </c>
      <c r="W27" s="122">
        <v>-8.1999251628884</v>
      </c>
      <c r="X27" s="122">
        <v>-0.84529709312954204</v>
      </c>
      <c r="Y27" s="127">
        <v>-9.4357842715641809</v>
      </c>
      <c r="Z27" s="122"/>
      <c r="AA27" s="128">
        <v>-13.8418940641614</v>
      </c>
      <c r="AB27" s="129">
        <v>-11.5977729076656</v>
      </c>
      <c r="AC27" s="130">
        <v>-12.7071327566864</v>
      </c>
      <c r="AD27" s="122"/>
      <c r="AE27" s="131">
        <v>-10.5147256844905</v>
      </c>
      <c r="AF27" s="30"/>
      <c r="AG27" s="30">
        <v>46.855616815988903</v>
      </c>
      <c r="AH27" s="122">
        <v>56.245692625775298</v>
      </c>
      <c r="AI27" s="122">
        <v>62.784286698828303</v>
      </c>
      <c r="AJ27" s="122">
        <v>62.749827705031002</v>
      </c>
      <c r="AK27" s="122">
        <v>61.4059269469331</v>
      </c>
      <c r="AL27" s="127">
        <v>58.008270158511301</v>
      </c>
      <c r="AM27" s="122"/>
      <c r="AN27" s="128">
        <v>68.478635423845603</v>
      </c>
      <c r="AO27" s="129">
        <v>71.097518952446507</v>
      </c>
      <c r="AP27" s="130">
        <v>69.788077188146104</v>
      </c>
      <c r="AQ27" s="122"/>
      <c r="AR27" s="131">
        <v>61.373929309835503</v>
      </c>
      <c r="AS27" s="75"/>
      <c r="AT27" s="30">
        <v>-8.83509643316469</v>
      </c>
      <c r="AU27" s="122">
        <v>-5.3597281028439498</v>
      </c>
      <c r="AV27" s="122">
        <v>-1.2209784746494801</v>
      </c>
      <c r="AW27" s="122">
        <v>-3.5129902732821101</v>
      </c>
      <c r="AX27" s="122">
        <v>2.1377620568431999</v>
      </c>
      <c r="AY27" s="127">
        <v>-3.1720819295576699</v>
      </c>
      <c r="AZ27" s="122"/>
      <c r="BA27" s="128">
        <v>-1.5428642889676201</v>
      </c>
      <c r="BB27" s="129">
        <v>-6.6201064483264904</v>
      </c>
      <c r="BC27" s="130">
        <v>-4.1962490671603696</v>
      </c>
      <c r="BD27" s="122"/>
      <c r="BE27" s="131">
        <v>-3.5072112618613001</v>
      </c>
    </row>
    <row r="28" spans="1:57" x14ac:dyDescent="0.25">
      <c r="A28" s="21" t="s">
        <v>45</v>
      </c>
      <c r="B28" s="3" t="str">
        <f t="shared" si="0"/>
        <v>Petersburg/Chester, VA</v>
      </c>
      <c r="C28" s="3"/>
      <c r="D28" s="24" t="s">
        <v>16</v>
      </c>
      <c r="E28" s="27" t="s">
        <v>17</v>
      </c>
      <c r="F28" s="3"/>
      <c r="G28" s="30">
        <v>58.8553750966744</v>
      </c>
      <c r="H28" s="122">
        <v>71.423047177107506</v>
      </c>
      <c r="I28" s="122">
        <v>71.751740139211094</v>
      </c>
      <c r="J28" s="122">
        <v>72.061098221191003</v>
      </c>
      <c r="K28" s="122">
        <v>68.812838360402097</v>
      </c>
      <c r="L28" s="127">
        <v>68.580819798917204</v>
      </c>
      <c r="M28" s="122"/>
      <c r="N28" s="128">
        <v>70.726991492652701</v>
      </c>
      <c r="O28" s="129">
        <v>69.9342614075792</v>
      </c>
      <c r="P28" s="130">
        <v>70.330626450116</v>
      </c>
      <c r="Q28" s="122"/>
      <c r="R28" s="131">
        <v>69.080764556402599</v>
      </c>
      <c r="S28" s="75"/>
      <c r="T28" s="30">
        <v>-11.092611415029401</v>
      </c>
      <c r="U28" s="122">
        <v>-4.6063281175717501</v>
      </c>
      <c r="V28" s="122">
        <v>-3.3836139040369302</v>
      </c>
      <c r="W28" s="122">
        <v>-1.7111243780855401</v>
      </c>
      <c r="X28" s="122">
        <v>0.77121882183407697</v>
      </c>
      <c r="Y28" s="127">
        <v>-3.9314245970928399</v>
      </c>
      <c r="Z28" s="122"/>
      <c r="AA28" s="128">
        <v>6.0502328328933697</v>
      </c>
      <c r="AB28" s="129">
        <v>4.4158751364508797</v>
      </c>
      <c r="AC28" s="130">
        <v>5.2313135782084998</v>
      </c>
      <c r="AD28" s="122"/>
      <c r="AE28" s="131">
        <v>-1.4349772095242701</v>
      </c>
      <c r="AF28" s="30"/>
      <c r="AG28" s="30">
        <v>60.377996906419099</v>
      </c>
      <c r="AH28" s="122">
        <v>67.667246713070298</v>
      </c>
      <c r="AI28" s="122">
        <v>70.930007733951996</v>
      </c>
      <c r="AJ28" s="122">
        <v>70.872003093580801</v>
      </c>
      <c r="AK28" s="122">
        <v>66.908352668213396</v>
      </c>
      <c r="AL28" s="127">
        <v>67.351121423047104</v>
      </c>
      <c r="AM28" s="122"/>
      <c r="AN28" s="128">
        <v>69.204369682907895</v>
      </c>
      <c r="AO28" s="129">
        <v>71.258700696055598</v>
      </c>
      <c r="AP28" s="130">
        <v>70.231535189481804</v>
      </c>
      <c r="AQ28" s="122"/>
      <c r="AR28" s="131">
        <v>68.174096784885606</v>
      </c>
      <c r="AS28" s="75"/>
      <c r="AT28" s="30">
        <v>-3.0234215211331601</v>
      </c>
      <c r="AU28" s="122">
        <v>-1.2699971114799999</v>
      </c>
      <c r="AV28" s="122">
        <v>-1.65641451215226</v>
      </c>
      <c r="AW28" s="122">
        <v>-2.46190824080518</v>
      </c>
      <c r="AX28" s="122">
        <v>-2.9149438323396302</v>
      </c>
      <c r="AY28" s="127">
        <v>-2.2482518825910498</v>
      </c>
      <c r="AZ28" s="122"/>
      <c r="BA28" s="128">
        <v>-1.9593133402589</v>
      </c>
      <c r="BB28" s="129">
        <v>-2.40766938267141</v>
      </c>
      <c r="BC28" s="130">
        <v>-2.1872837075583802</v>
      </c>
      <c r="BD28" s="122"/>
      <c r="BE28" s="131">
        <v>-2.2303145930637802</v>
      </c>
    </row>
    <row r="29" spans="1:57" x14ac:dyDescent="0.25">
      <c r="A29" s="77" t="s">
        <v>97</v>
      </c>
      <c r="B29" s="37" t="s">
        <v>70</v>
      </c>
      <c r="C29" s="3"/>
      <c r="D29" s="24" t="s">
        <v>16</v>
      </c>
      <c r="E29" s="27" t="s">
        <v>17</v>
      </c>
      <c r="F29" s="3"/>
      <c r="G29" s="30">
        <v>45.665383836337803</v>
      </c>
      <c r="H29" s="122">
        <v>57.489366011747997</v>
      </c>
      <c r="I29" s="122">
        <v>61.510026331780402</v>
      </c>
      <c r="J29" s="122">
        <v>62.218958881912002</v>
      </c>
      <c r="K29" s="122">
        <v>61.287218958881901</v>
      </c>
      <c r="L29" s="127">
        <v>57.634190804131997</v>
      </c>
      <c r="M29" s="122"/>
      <c r="N29" s="128">
        <v>69.748835325096195</v>
      </c>
      <c r="O29" s="129">
        <v>69.044966578894005</v>
      </c>
      <c r="P29" s="130">
        <v>69.396900951995093</v>
      </c>
      <c r="Q29" s="122"/>
      <c r="R29" s="131">
        <v>60.994965132092901</v>
      </c>
      <c r="S29" s="75"/>
      <c r="T29" s="30">
        <v>1.56744603689148</v>
      </c>
      <c r="U29" s="122">
        <v>1.94967257350777</v>
      </c>
      <c r="V29" s="122">
        <v>2.4386917473715202</v>
      </c>
      <c r="W29" s="122">
        <v>0.13093603360505399</v>
      </c>
      <c r="X29" s="122">
        <v>-4.1337640064189198</v>
      </c>
      <c r="Y29" s="127">
        <v>0.24598946299464799</v>
      </c>
      <c r="Z29" s="122"/>
      <c r="AA29" s="128">
        <v>-3.4031846053181898</v>
      </c>
      <c r="AB29" s="129">
        <v>-7.6257987384472097</v>
      </c>
      <c r="AC29" s="130">
        <v>-5.5509664674490802</v>
      </c>
      <c r="AD29" s="122"/>
      <c r="AE29" s="131">
        <v>-1.71496683026726</v>
      </c>
      <c r="AF29" s="30"/>
      <c r="AG29" s="30">
        <v>47.418725946931303</v>
      </c>
      <c r="AH29" s="122">
        <v>50.469667814462198</v>
      </c>
      <c r="AI29" s="122">
        <v>57.250101276078503</v>
      </c>
      <c r="AJ29" s="122">
        <v>59.197133886975799</v>
      </c>
      <c r="AK29" s="122">
        <v>59.569323475795002</v>
      </c>
      <c r="AL29" s="127">
        <v>54.780990480048601</v>
      </c>
      <c r="AM29" s="122"/>
      <c r="AN29" s="128">
        <v>68.517065019242395</v>
      </c>
      <c r="AO29" s="129">
        <v>72.576969819728504</v>
      </c>
      <c r="AP29" s="130">
        <v>70.547017419485499</v>
      </c>
      <c r="AQ29" s="122"/>
      <c r="AR29" s="131">
        <v>59.285569605601999</v>
      </c>
      <c r="AS29" s="75"/>
      <c r="AT29" s="30">
        <v>-0.80908957199074305</v>
      </c>
      <c r="AU29" s="122">
        <v>0.26020039525539101</v>
      </c>
      <c r="AV29" s="122">
        <v>0.78503124089188603</v>
      </c>
      <c r="AW29" s="122">
        <v>0.24158206091414</v>
      </c>
      <c r="AX29" s="122">
        <v>-2.5376586895190898</v>
      </c>
      <c r="AY29" s="127">
        <v>-0.441258234484665</v>
      </c>
      <c r="AZ29" s="122"/>
      <c r="BA29" s="128">
        <v>-3.7864179135160798</v>
      </c>
      <c r="BB29" s="129">
        <v>-4.3301371662168204</v>
      </c>
      <c r="BC29" s="130">
        <v>-4.0668697925695296</v>
      </c>
      <c r="BD29" s="122"/>
      <c r="BE29" s="131">
        <v>-1.7009145380076101</v>
      </c>
    </row>
    <row r="30" spans="1:57" x14ac:dyDescent="0.25">
      <c r="A30" s="21" t="s">
        <v>47</v>
      </c>
      <c r="B30" s="3" t="str">
        <f t="shared" si="0"/>
        <v>Roanoke, VA</v>
      </c>
      <c r="C30" s="3"/>
      <c r="D30" s="24" t="s">
        <v>16</v>
      </c>
      <c r="E30" s="27" t="s">
        <v>17</v>
      </c>
      <c r="F30" s="3"/>
      <c r="G30" s="30">
        <v>51.857893782852898</v>
      </c>
      <c r="H30" s="122">
        <v>62.352727931846999</v>
      </c>
      <c r="I30" s="122">
        <v>69.349284031176296</v>
      </c>
      <c r="J30" s="122">
        <v>70.763095885444898</v>
      </c>
      <c r="K30" s="122">
        <v>67.174188870763004</v>
      </c>
      <c r="L30" s="127">
        <v>64.299438100416793</v>
      </c>
      <c r="M30" s="122"/>
      <c r="N30" s="128">
        <v>79.8078665941634</v>
      </c>
      <c r="O30" s="129">
        <v>80.714156244335598</v>
      </c>
      <c r="P30" s="130">
        <v>80.261011419249499</v>
      </c>
      <c r="Q30" s="122"/>
      <c r="R30" s="131">
        <v>68.859887620083299</v>
      </c>
      <c r="S30" s="75"/>
      <c r="T30" s="30">
        <v>7.4551010463549101</v>
      </c>
      <c r="U30" s="122">
        <v>4.9185719070296399</v>
      </c>
      <c r="V30" s="122">
        <v>12.142913046296901</v>
      </c>
      <c r="W30" s="122">
        <v>1.69929198857195</v>
      </c>
      <c r="X30" s="122">
        <v>-14.419734723688199</v>
      </c>
      <c r="Y30" s="127">
        <v>1.22607959635379</v>
      </c>
      <c r="Z30" s="122"/>
      <c r="AA30" s="128">
        <v>19.5393191218451</v>
      </c>
      <c r="AB30" s="129">
        <v>10.501300124420499</v>
      </c>
      <c r="AC30" s="130">
        <v>14.8172943833898</v>
      </c>
      <c r="AD30" s="122"/>
      <c r="AE30" s="131">
        <v>5.3802117490305896</v>
      </c>
      <c r="AF30" s="30"/>
      <c r="AG30" s="30">
        <v>51.291462751495303</v>
      </c>
      <c r="AH30" s="122">
        <v>57.640021750951597</v>
      </c>
      <c r="AI30" s="122">
        <v>66.381185426862402</v>
      </c>
      <c r="AJ30" s="122">
        <v>67.935472176907695</v>
      </c>
      <c r="AK30" s="122">
        <v>66.789015769439899</v>
      </c>
      <c r="AL30" s="127">
        <v>62.007431575131399</v>
      </c>
      <c r="AM30" s="122"/>
      <c r="AN30" s="128">
        <v>77.442450607213999</v>
      </c>
      <c r="AO30" s="129">
        <v>81.013231828892501</v>
      </c>
      <c r="AP30" s="130">
        <v>79.2278412180532</v>
      </c>
      <c r="AQ30" s="122"/>
      <c r="AR30" s="131">
        <v>66.927548615966202</v>
      </c>
      <c r="AS30" s="75"/>
      <c r="AT30" s="30">
        <v>10.6010419951696</v>
      </c>
      <c r="AU30" s="122">
        <v>12.3203443344341</v>
      </c>
      <c r="AV30" s="122">
        <v>13.202208846636999</v>
      </c>
      <c r="AW30" s="122">
        <v>10.3035787190862</v>
      </c>
      <c r="AX30" s="122">
        <v>5.3918413976483004</v>
      </c>
      <c r="AY30" s="127">
        <v>10.2095942255129</v>
      </c>
      <c r="AZ30" s="122"/>
      <c r="BA30" s="128">
        <v>8.6287223113513996</v>
      </c>
      <c r="BB30" s="129">
        <v>7.5490588628745403</v>
      </c>
      <c r="BC30" s="130">
        <v>8.0740311130398901</v>
      </c>
      <c r="BD30" s="122"/>
      <c r="BE30" s="131">
        <v>9.46244755260083</v>
      </c>
    </row>
    <row r="31" spans="1:57" x14ac:dyDescent="0.25">
      <c r="A31" s="21" t="s">
        <v>48</v>
      </c>
      <c r="B31" s="3" t="str">
        <f t="shared" si="0"/>
        <v>Charlottesville, VA</v>
      </c>
      <c r="C31" s="3"/>
      <c r="D31" s="24" t="s">
        <v>16</v>
      </c>
      <c r="E31" s="27" t="s">
        <v>17</v>
      </c>
      <c r="F31" s="3"/>
      <c r="G31" s="30">
        <v>50.347544022242801</v>
      </c>
      <c r="H31" s="122">
        <v>69.161260426320595</v>
      </c>
      <c r="I31" s="122">
        <v>77.548656163113904</v>
      </c>
      <c r="J31" s="122">
        <v>80.838739573679305</v>
      </c>
      <c r="K31" s="122">
        <v>88.693234476366996</v>
      </c>
      <c r="L31" s="127">
        <v>73.317886932344706</v>
      </c>
      <c r="M31" s="122"/>
      <c r="N31" s="128">
        <v>91.3577386468952</v>
      </c>
      <c r="O31" s="129">
        <v>72.822057460611603</v>
      </c>
      <c r="P31" s="130">
        <v>82.089898053753402</v>
      </c>
      <c r="Q31" s="122"/>
      <c r="R31" s="131">
        <v>75.824175824175796</v>
      </c>
      <c r="S31" s="75"/>
      <c r="T31" s="30">
        <v>3.9743355248765702</v>
      </c>
      <c r="U31" s="122">
        <v>9.2333465235184402</v>
      </c>
      <c r="V31" s="122">
        <v>17.8035601728572</v>
      </c>
      <c r="W31" s="122">
        <v>17.026077851769902</v>
      </c>
      <c r="X31" s="122">
        <v>23.275995315372299</v>
      </c>
      <c r="Y31" s="127">
        <v>15.0656975041674</v>
      </c>
      <c r="Z31" s="122"/>
      <c r="AA31" s="128">
        <v>18.1403201085425</v>
      </c>
      <c r="AB31" s="129">
        <v>-13.617266860365801</v>
      </c>
      <c r="AC31" s="130">
        <v>1.5766138769596201</v>
      </c>
      <c r="AD31" s="122"/>
      <c r="AE31" s="131">
        <v>10.525596076926799</v>
      </c>
      <c r="AF31" s="30"/>
      <c r="AG31" s="30">
        <v>51.7550973123262</v>
      </c>
      <c r="AH31" s="122">
        <v>55.259499536607898</v>
      </c>
      <c r="AI31" s="122">
        <v>65.766913809082396</v>
      </c>
      <c r="AJ31" s="122">
        <v>69.213392029657001</v>
      </c>
      <c r="AK31" s="122">
        <v>72.219647822057397</v>
      </c>
      <c r="AL31" s="127">
        <v>62.842910101946202</v>
      </c>
      <c r="AM31" s="122"/>
      <c r="AN31" s="128">
        <v>79.697636700648701</v>
      </c>
      <c r="AO31" s="129">
        <v>80.056765523632905</v>
      </c>
      <c r="AP31" s="130">
        <v>79.877201112140796</v>
      </c>
      <c r="AQ31" s="122"/>
      <c r="AR31" s="131">
        <v>67.709850390573195</v>
      </c>
      <c r="AS31" s="75"/>
      <c r="AT31" s="30">
        <v>-2.6858787800335699</v>
      </c>
      <c r="AU31" s="122">
        <v>2.0380118427480198</v>
      </c>
      <c r="AV31" s="122">
        <v>8.2087692285996194</v>
      </c>
      <c r="AW31" s="122">
        <v>9.6854093156948302</v>
      </c>
      <c r="AX31" s="122">
        <v>7.16996740234584</v>
      </c>
      <c r="AY31" s="127">
        <v>5.2268466318200897</v>
      </c>
      <c r="AZ31" s="122"/>
      <c r="BA31" s="128">
        <v>4.1397270018237702</v>
      </c>
      <c r="BB31" s="129">
        <v>-4.42370154627777</v>
      </c>
      <c r="BC31" s="130">
        <v>-0.33518541611123398</v>
      </c>
      <c r="BD31" s="122"/>
      <c r="BE31" s="131">
        <v>3.2840478860740001</v>
      </c>
    </row>
    <row r="32" spans="1:57" x14ac:dyDescent="0.25">
      <c r="A32" s="21" t="s">
        <v>49</v>
      </c>
      <c r="B32" t="s">
        <v>72</v>
      </c>
      <c r="C32" s="3"/>
      <c r="D32" s="24" t="s">
        <v>16</v>
      </c>
      <c r="E32" s="27" t="s">
        <v>17</v>
      </c>
      <c r="F32" s="3"/>
      <c r="G32" s="30">
        <v>41.238648206044303</v>
      </c>
      <c r="H32" s="122">
        <v>55.441417299389599</v>
      </c>
      <c r="I32" s="122">
        <v>68.12565133244</v>
      </c>
      <c r="J32" s="122">
        <v>63.1978561857972</v>
      </c>
      <c r="K32" s="122">
        <v>62.051511091260899</v>
      </c>
      <c r="L32" s="127">
        <v>58.011016822986399</v>
      </c>
      <c r="M32" s="122"/>
      <c r="N32" s="128">
        <v>70.329015929730502</v>
      </c>
      <c r="O32" s="129">
        <v>72.160190561262397</v>
      </c>
      <c r="P32" s="130">
        <v>71.244603245496506</v>
      </c>
      <c r="Q32" s="122"/>
      <c r="R32" s="131">
        <v>61.792041515132098</v>
      </c>
      <c r="S32" s="75"/>
      <c r="T32" s="30">
        <v>-2.0763741153865398</v>
      </c>
      <c r="U32" s="122">
        <v>-6.9903631614173296</v>
      </c>
      <c r="V32" s="122">
        <v>4.0804271886904697</v>
      </c>
      <c r="W32" s="122">
        <v>-7.7760171424669604</v>
      </c>
      <c r="X32" s="122">
        <v>-9.0154192245413896</v>
      </c>
      <c r="Y32" s="127">
        <v>-4.5565814526109101</v>
      </c>
      <c r="Z32" s="122"/>
      <c r="AA32" s="128">
        <v>-10.7780048286042</v>
      </c>
      <c r="AB32" s="129">
        <v>-13.9618676234345</v>
      </c>
      <c r="AC32" s="130">
        <v>-12.419302942101201</v>
      </c>
      <c r="AD32" s="122"/>
      <c r="AE32" s="131">
        <v>-7.2981817073740496</v>
      </c>
      <c r="AF32" s="30"/>
      <c r="AG32" s="30">
        <v>47.048533571534897</v>
      </c>
      <c r="AH32" s="122">
        <v>51.109126097960299</v>
      </c>
      <c r="AI32" s="122">
        <v>60.622301622748203</v>
      </c>
      <c r="AJ32" s="122">
        <v>62.118505285097498</v>
      </c>
      <c r="AK32" s="122">
        <v>63.584933750186003</v>
      </c>
      <c r="AL32" s="127">
        <v>56.8966800655054</v>
      </c>
      <c r="AM32" s="122"/>
      <c r="AN32" s="128">
        <v>73.232097662647007</v>
      </c>
      <c r="AO32" s="129">
        <v>77.716986750037194</v>
      </c>
      <c r="AP32" s="130">
        <v>75.474542206342093</v>
      </c>
      <c r="AQ32" s="122"/>
      <c r="AR32" s="131">
        <v>62.204640677173003</v>
      </c>
      <c r="AS32" s="75"/>
      <c r="AT32" s="30">
        <v>-9.3790445906184203</v>
      </c>
      <c r="AU32" s="122">
        <v>-9.4989421863876604</v>
      </c>
      <c r="AV32" s="122">
        <v>-8.3542839693341993</v>
      </c>
      <c r="AW32" s="122">
        <v>-10.742727693758599</v>
      </c>
      <c r="AX32" s="122">
        <v>-11.553977286236799</v>
      </c>
      <c r="AY32" s="127">
        <v>-9.9810473396626005</v>
      </c>
      <c r="AZ32" s="122"/>
      <c r="BA32" s="128">
        <v>-10.2503103162394</v>
      </c>
      <c r="BB32" s="129">
        <v>-7.9996884267707404</v>
      </c>
      <c r="BC32" s="130">
        <v>-9.1054925740893395</v>
      </c>
      <c r="BD32" s="122"/>
      <c r="BE32" s="131">
        <v>-9.6794399660099799</v>
      </c>
    </row>
    <row r="33" spans="1:57" x14ac:dyDescent="0.25">
      <c r="A33" s="21" t="s">
        <v>50</v>
      </c>
      <c r="B33" s="3" t="str">
        <f t="shared" si="0"/>
        <v>Staunton &amp; Harrisonburg, VA</v>
      </c>
      <c r="C33" s="3"/>
      <c r="D33" s="24" t="s">
        <v>16</v>
      </c>
      <c r="E33" s="27" t="s">
        <v>17</v>
      </c>
      <c r="F33" s="3"/>
      <c r="G33" s="30">
        <v>39.885427855352603</v>
      </c>
      <c r="H33" s="122">
        <v>53.025420694593599</v>
      </c>
      <c r="I33" s="122">
        <v>55.460078768349398</v>
      </c>
      <c r="J33" s="122">
        <v>55.2631578947368</v>
      </c>
      <c r="K33" s="122">
        <v>65.467239527389907</v>
      </c>
      <c r="L33" s="127">
        <v>53.8202649480844</v>
      </c>
      <c r="M33" s="122"/>
      <c r="N33" s="128">
        <v>81.614751163623296</v>
      </c>
      <c r="O33" s="129">
        <v>77.049767275331106</v>
      </c>
      <c r="P33" s="130">
        <v>79.332259219477194</v>
      </c>
      <c r="Q33" s="122"/>
      <c r="R33" s="131">
        <v>61.109406168482401</v>
      </c>
      <c r="S33" s="75"/>
      <c r="T33" s="30">
        <v>-16.753523512647799</v>
      </c>
      <c r="U33" s="122">
        <v>-7.3588649368555403</v>
      </c>
      <c r="V33" s="122">
        <v>-5.7404037938368404</v>
      </c>
      <c r="W33" s="122">
        <v>-11.6796621182586</v>
      </c>
      <c r="X33" s="122">
        <v>1.52463813759809</v>
      </c>
      <c r="Y33" s="127">
        <v>-7.5389343646564004</v>
      </c>
      <c r="Z33" s="122"/>
      <c r="AA33" s="128">
        <v>7.1575469878338804</v>
      </c>
      <c r="AB33" s="129">
        <v>-4.5523844438424099</v>
      </c>
      <c r="AC33" s="130">
        <v>1.1323548361776901</v>
      </c>
      <c r="AD33" s="122"/>
      <c r="AE33" s="131">
        <v>-4.5018112274668196</v>
      </c>
      <c r="AF33" s="30"/>
      <c r="AG33" s="30">
        <v>43.703637099312097</v>
      </c>
      <c r="AH33" s="122">
        <v>47.471114507934999</v>
      </c>
      <c r="AI33" s="122">
        <v>52.883794111036103</v>
      </c>
      <c r="AJ33" s="122">
        <v>54.115531580130302</v>
      </c>
      <c r="AK33" s="122">
        <v>57.514048100696698</v>
      </c>
      <c r="AL33" s="127">
        <v>51.137824691380203</v>
      </c>
      <c r="AM33" s="122"/>
      <c r="AN33" s="128">
        <v>68.765664160401002</v>
      </c>
      <c r="AO33" s="129">
        <v>73.106874328678799</v>
      </c>
      <c r="AP33" s="130">
        <v>70.936269244539901</v>
      </c>
      <c r="AQ33" s="122"/>
      <c r="AR33" s="131">
        <v>56.812627879083301</v>
      </c>
      <c r="AS33" s="75"/>
      <c r="AT33" s="30">
        <v>-8.3269001122838997</v>
      </c>
      <c r="AU33" s="122">
        <v>-5.9743353079624599</v>
      </c>
      <c r="AV33" s="122">
        <v>-5.5345581661753496</v>
      </c>
      <c r="AW33" s="122">
        <v>-9.73273655432771</v>
      </c>
      <c r="AX33" s="122">
        <v>-6.1019804748927404</v>
      </c>
      <c r="AY33" s="127">
        <v>-7.1385882745952696</v>
      </c>
      <c r="AZ33" s="122"/>
      <c r="BA33" s="128">
        <v>-6.5477932787351696</v>
      </c>
      <c r="BB33" s="129">
        <v>-8.3456330835241008</v>
      </c>
      <c r="BC33" s="130">
        <v>-7.4829395184255301</v>
      </c>
      <c r="BD33" s="122"/>
      <c r="BE33" s="131">
        <v>-7.2322033443439198</v>
      </c>
    </row>
    <row r="34" spans="1:57" x14ac:dyDescent="0.25">
      <c r="A34" s="21" t="s">
        <v>51</v>
      </c>
      <c r="B34" s="3" t="str">
        <f t="shared" si="0"/>
        <v>Blacksburg &amp; Wytheville, VA</v>
      </c>
      <c r="C34" s="3"/>
      <c r="D34" s="24" t="s">
        <v>16</v>
      </c>
      <c r="E34" s="27" t="s">
        <v>17</v>
      </c>
      <c r="F34" s="3"/>
      <c r="G34" s="30">
        <v>40.206777713957401</v>
      </c>
      <c r="H34" s="122">
        <v>53.4558682749377</v>
      </c>
      <c r="I34" s="122">
        <v>53.283553513306501</v>
      </c>
      <c r="J34" s="122">
        <v>54.7578020294849</v>
      </c>
      <c r="K34" s="122">
        <v>53.475014359563403</v>
      </c>
      <c r="L34" s="127">
        <v>51.035803178249999</v>
      </c>
      <c r="M34" s="122"/>
      <c r="N34" s="128">
        <v>65.383878996745096</v>
      </c>
      <c r="O34" s="129">
        <v>68.140915182845106</v>
      </c>
      <c r="P34" s="130">
        <v>66.762397089795101</v>
      </c>
      <c r="Q34" s="122"/>
      <c r="R34" s="131">
        <v>55.529115724405699</v>
      </c>
      <c r="S34" s="75"/>
      <c r="T34" s="30">
        <v>0.46774362689819599</v>
      </c>
      <c r="U34" s="122">
        <v>3.2509298310848802</v>
      </c>
      <c r="V34" s="122">
        <v>-12.0269920163551</v>
      </c>
      <c r="W34" s="122">
        <v>-18.1678631848592</v>
      </c>
      <c r="X34" s="122">
        <v>-32.561771663643398</v>
      </c>
      <c r="Y34" s="127">
        <v>-14.5329434375519</v>
      </c>
      <c r="Z34" s="122"/>
      <c r="AA34" s="128">
        <v>-7.5132440348062897</v>
      </c>
      <c r="AB34" s="129">
        <v>-7.5825260338936502</v>
      </c>
      <c r="AC34" s="130">
        <v>-7.5486132799663102</v>
      </c>
      <c r="AD34" s="122"/>
      <c r="AE34" s="131">
        <v>-12.2558942997284</v>
      </c>
      <c r="AF34" s="30"/>
      <c r="AG34" s="30">
        <v>41.968217499521302</v>
      </c>
      <c r="AH34" s="122">
        <v>49.5022017997319</v>
      </c>
      <c r="AI34" s="122">
        <v>56.031016657093602</v>
      </c>
      <c r="AJ34" s="122">
        <v>58.926861956729802</v>
      </c>
      <c r="AK34" s="122">
        <v>57.6392877656519</v>
      </c>
      <c r="AL34" s="127">
        <v>52.813517135745698</v>
      </c>
      <c r="AM34" s="122"/>
      <c r="AN34" s="128">
        <v>71.960559065671006</v>
      </c>
      <c r="AO34" s="129">
        <v>76.210989852575096</v>
      </c>
      <c r="AP34" s="130">
        <v>74.085774459123101</v>
      </c>
      <c r="AQ34" s="122"/>
      <c r="AR34" s="131">
        <v>58.891304942424902</v>
      </c>
      <c r="AS34" s="75"/>
      <c r="AT34" s="30">
        <v>-1.16584000228048</v>
      </c>
      <c r="AU34" s="122">
        <v>0.81130555006746896</v>
      </c>
      <c r="AV34" s="122">
        <v>-2.5090865594877401</v>
      </c>
      <c r="AW34" s="122">
        <v>-5.3648036841192601</v>
      </c>
      <c r="AX34" s="122">
        <v>-13.488110534758301</v>
      </c>
      <c r="AY34" s="127">
        <v>-4.98889770659971</v>
      </c>
      <c r="AZ34" s="122"/>
      <c r="BA34" s="128">
        <v>-2.7251015410430699</v>
      </c>
      <c r="BB34" s="129">
        <v>-1.6974030200502399</v>
      </c>
      <c r="BC34" s="130">
        <v>-2.1992103658859001</v>
      </c>
      <c r="BD34" s="122"/>
      <c r="BE34" s="131">
        <v>-4.0047082543222396</v>
      </c>
    </row>
    <row r="35" spans="1:57" x14ac:dyDescent="0.25">
      <c r="A35" s="21" t="s">
        <v>52</v>
      </c>
      <c r="B35" s="3" t="str">
        <f t="shared" si="0"/>
        <v>Lynchburg, VA</v>
      </c>
      <c r="C35" s="3"/>
      <c r="D35" s="24" t="s">
        <v>16</v>
      </c>
      <c r="E35" s="27" t="s">
        <v>17</v>
      </c>
      <c r="F35" s="3"/>
      <c r="G35" s="30">
        <v>39.4109861019192</v>
      </c>
      <c r="H35" s="122">
        <v>55.493050959629301</v>
      </c>
      <c r="I35" s="122">
        <v>60.258107213765697</v>
      </c>
      <c r="J35" s="122">
        <v>64.692256783586998</v>
      </c>
      <c r="K35" s="122">
        <v>68.927862342819296</v>
      </c>
      <c r="L35" s="127">
        <v>57.756452680344097</v>
      </c>
      <c r="M35" s="122"/>
      <c r="N35" s="128">
        <v>71.806750496359996</v>
      </c>
      <c r="O35" s="129">
        <v>67.902051621442695</v>
      </c>
      <c r="P35" s="130">
        <v>69.854401058901303</v>
      </c>
      <c r="Q35" s="122"/>
      <c r="R35" s="131">
        <v>61.213009359931903</v>
      </c>
      <c r="S35" s="75"/>
      <c r="T35" s="30">
        <v>-4.0333119721094404</v>
      </c>
      <c r="U35" s="122">
        <v>0.19397508750945799</v>
      </c>
      <c r="V35" s="122">
        <v>-3.9558280768142802</v>
      </c>
      <c r="W35" s="122">
        <v>-5.3336642400176402</v>
      </c>
      <c r="X35" s="122">
        <v>-11.706827436647</v>
      </c>
      <c r="Y35" s="127">
        <v>-5.5023005608042004</v>
      </c>
      <c r="Z35" s="122"/>
      <c r="AA35" s="128">
        <v>-15.4227120447242</v>
      </c>
      <c r="AB35" s="129">
        <v>-16.834195044761401</v>
      </c>
      <c r="AC35" s="130">
        <v>-16.114664144586101</v>
      </c>
      <c r="AD35" s="122"/>
      <c r="AE35" s="131">
        <v>-9.2457754261840392</v>
      </c>
      <c r="AF35" s="30"/>
      <c r="AG35" s="30">
        <v>41.584731058415201</v>
      </c>
      <c r="AH35" s="122">
        <v>49.434024621994503</v>
      </c>
      <c r="AI35" s="122">
        <v>58.944063455341599</v>
      </c>
      <c r="AJ35" s="122">
        <v>61.381475667189903</v>
      </c>
      <c r="AK35" s="122">
        <v>61.728497066842898</v>
      </c>
      <c r="AL35" s="127">
        <v>54.614558373956797</v>
      </c>
      <c r="AM35" s="122"/>
      <c r="AN35" s="128">
        <v>69.953673064195797</v>
      </c>
      <c r="AO35" s="129">
        <v>73.701191264063496</v>
      </c>
      <c r="AP35" s="130">
        <v>71.827432164129704</v>
      </c>
      <c r="AQ35" s="122"/>
      <c r="AR35" s="131">
        <v>59.528167101580998</v>
      </c>
      <c r="AS35" s="75"/>
      <c r="AT35" s="30">
        <v>-4.45616557569336</v>
      </c>
      <c r="AU35" s="122">
        <v>-3.6404962490394901</v>
      </c>
      <c r="AV35" s="122">
        <v>0.22692322493561601</v>
      </c>
      <c r="AW35" s="122">
        <v>-1.4754375945287399</v>
      </c>
      <c r="AX35" s="122">
        <v>-7.4223174785708403</v>
      </c>
      <c r="AY35" s="127">
        <v>-3.3762987517375498</v>
      </c>
      <c r="AZ35" s="122"/>
      <c r="BA35" s="128">
        <v>-9.1718021226263904</v>
      </c>
      <c r="BB35" s="129">
        <v>-8.1015375311555093</v>
      </c>
      <c r="BC35" s="130">
        <v>-8.6258425706098301</v>
      </c>
      <c r="BD35" s="122"/>
      <c r="BE35" s="131">
        <v>-5.2596624354757404</v>
      </c>
    </row>
    <row r="36" spans="1:57" x14ac:dyDescent="0.25">
      <c r="A36" s="21" t="s">
        <v>77</v>
      </c>
      <c r="B36" s="3" t="str">
        <f t="shared" si="0"/>
        <v>Central Virginia</v>
      </c>
      <c r="C36" s="3"/>
      <c r="D36" s="24" t="s">
        <v>16</v>
      </c>
      <c r="E36" s="27" t="s">
        <v>17</v>
      </c>
      <c r="F36" s="3"/>
      <c r="G36" s="30">
        <v>47.746857863006198</v>
      </c>
      <c r="H36" s="122">
        <v>63.643175857488302</v>
      </c>
      <c r="I36" s="122">
        <v>71.518103477638803</v>
      </c>
      <c r="J36" s="122">
        <v>72.366225007663701</v>
      </c>
      <c r="K36" s="122">
        <v>69.218978848053396</v>
      </c>
      <c r="L36" s="127">
        <v>64.898668210770097</v>
      </c>
      <c r="M36" s="122"/>
      <c r="N36" s="128">
        <v>71.913212302871301</v>
      </c>
      <c r="O36" s="129">
        <v>69.685615995095205</v>
      </c>
      <c r="P36" s="130">
        <v>70.799414148983203</v>
      </c>
      <c r="Q36" s="122"/>
      <c r="R36" s="131">
        <v>66.584595621688095</v>
      </c>
      <c r="S36" s="75"/>
      <c r="T36" s="30">
        <v>-5.8114158636187803</v>
      </c>
      <c r="U36" s="122">
        <v>-0.95386751094173405</v>
      </c>
      <c r="V36" s="122">
        <v>3.3871950117090801</v>
      </c>
      <c r="W36" s="122">
        <v>3.7435766047517798</v>
      </c>
      <c r="X36" s="122">
        <v>1.77989944537537</v>
      </c>
      <c r="Y36" s="127">
        <v>0.809604493304664</v>
      </c>
      <c r="Z36" s="122"/>
      <c r="AA36" s="128">
        <v>-4.1684881788360499</v>
      </c>
      <c r="AB36" s="129">
        <v>-11.388791218789301</v>
      </c>
      <c r="AC36" s="130">
        <v>-7.8632229258953599</v>
      </c>
      <c r="AD36" s="122"/>
      <c r="AE36" s="131">
        <v>-1.99306789964306</v>
      </c>
      <c r="AF36" s="30"/>
      <c r="AG36" s="30">
        <v>48.969357434164003</v>
      </c>
      <c r="AH36" s="122">
        <v>56.181726847791801</v>
      </c>
      <c r="AI36" s="122">
        <v>64.350239674417395</v>
      </c>
      <c r="AJ36" s="122">
        <v>65.153127687290805</v>
      </c>
      <c r="AK36" s="122">
        <v>62.378353526151301</v>
      </c>
      <c r="AL36" s="127">
        <v>59.406561033963001</v>
      </c>
      <c r="AM36" s="122"/>
      <c r="AN36" s="128">
        <v>68.111992915290003</v>
      </c>
      <c r="AO36" s="129">
        <v>71.49085459314</v>
      </c>
      <c r="AP36" s="130">
        <v>69.801423754214994</v>
      </c>
      <c r="AQ36" s="122"/>
      <c r="AR36" s="131">
        <v>62.376250871215703</v>
      </c>
      <c r="AS36" s="75"/>
      <c r="AT36" s="30">
        <v>-3.4568292251196602</v>
      </c>
      <c r="AU36" s="122">
        <v>-1.29470430323459</v>
      </c>
      <c r="AV36" s="122">
        <v>0.157496499821658</v>
      </c>
      <c r="AW36" s="122">
        <v>-0.124521574716384</v>
      </c>
      <c r="AX36" s="122">
        <v>-1.00516329267148</v>
      </c>
      <c r="AY36" s="127">
        <v>-1.0341089671954</v>
      </c>
      <c r="AZ36" s="122"/>
      <c r="BA36" s="128">
        <v>-3.40107957060258</v>
      </c>
      <c r="BB36" s="129">
        <v>-6.2808168440233203</v>
      </c>
      <c r="BC36" s="130">
        <v>-4.8975640802125397</v>
      </c>
      <c r="BD36" s="122"/>
      <c r="BE36" s="131">
        <v>-2.30350630682958</v>
      </c>
    </row>
    <row r="37" spans="1:57" x14ac:dyDescent="0.25">
      <c r="A37" s="21" t="s">
        <v>78</v>
      </c>
      <c r="B37" s="3" t="str">
        <f t="shared" si="0"/>
        <v>Chesapeake Bay</v>
      </c>
      <c r="C37" s="3"/>
      <c r="D37" s="24" t="s">
        <v>16</v>
      </c>
      <c r="E37" s="27" t="s">
        <v>17</v>
      </c>
      <c r="F37" s="3"/>
      <c r="G37" s="30">
        <v>46.982358402971201</v>
      </c>
      <c r="H37" s="122">
        <v>63.788300835654503</v>
      </c>
      <c r="I37" s="122">
        <v>70.009285051067707</v>
      </c>
      <c r="J37" s="122">
        <v>69.637883008356496</v>
      </c>
      <c r="K37" s="122">
        <v>62.488393686165203</v>
      </c>
      <c r="L37" s="127">
        <v>62.581244196843002</v>
      </c>
      <c r="M37" s="122"/>
      <c r="N37" s="128">
        <v>63.788300835654503</v>
      </c>
      <c r="O37" s="129">
        <v>69.452181987000898</v>
      </c>
      <c r="P37" s="130">
        <v>66.620241411327697</v>
      </c>
      <c r="Q37" s="122"/>
      <c r="R37" s="131">
        <v>63.735243400981503</v>
      </c>
      <c r="S37" s="75"/>
      <c r="T37" s="30">
        <v>-8</v>
      </c>
      <c r="U37" s="122">
        <v>-0.86580086580086502</v>
      </c>
      <c r="V37" s="122">
        <v>-2.3316062176165802</v>
      </c>
      <c r="W37" s="122">
        <v>-3.2258064516128999</v>
      </c>
      <c r="X37" s="122">
        <v>-8.0601092896174809</v>
      </c>
      <c r="Y37" s="127">
        <v>-4.3157296990346303</v>
      </c>
      <c r="Z37" s="122"/>
      <c r="AA37" s="128">
        <v>-22.108843537414899</v>
      </c>
      <c r="AB37" s="129">
        <v>-16.8888888888888</v>
      </c>
      <c r="AC37" s="130">
        <v>-19.4725028058361</v>
      </c>
      <c r="AD37" s="122"/>
      <c r="AE37" s="131">
        <v>-9.4079939668174895</v>
      </c>
      <c r="AF37" s="30"/>
      <c r="AG37" s="30">
        <v>53.365831012070501</v>
      </c>
      <c r="AH37" s="122">
        <v>58.170844939647097</v>
      </c>
      <c r="AI37" s="122">
        <v>66.620241411327697</v>
      </c>
      <c r="AJ37" s="122">
        <v>67.386258124419598</v>
      </c>
      <c r="AK37" s="122">
        <v>62.302692664809598</v>
      </c>
      <c r="AL37" s="127">
        <v>61.569173630454898</v>
      </c>
      <c r="AM37" s="122"/>
      <c r="AN37" s="128">
        <v>69.521819870009196</v>
      </c>
      <c r="AO37" s="129">
        <v>76.973073351903395</v>
      </c>
      <c r="AP37" s="130">
        <v>73.247446610956302</v>
      </c>
      <c r="AQ37" s="122"/>
      <c r="AR37" s="131">
        <v>64.905823053455293</v>
      </c>
      <c r="AS37" s="75"/>
      <c r="AT37" s="30">
        <v>1.23293703214442</v>
      </c>
      <c r="AU37" s="122">
        <v>-2.1475985942991</v>
      </c>
      <c r="AV37" s="122">
        <v>-1.7459774049982799</v>
      </c>
      <c r="AW37" s="122">
        <v>-2.0249746878164001</v>
      </c>
      <c r="AX37" s="122">
        <v>-3.24441240086517</v>
      </c>
      <c r="AY37" s="127">
        <v>-1.6901408450704201</v>
      </c>
      <c r="AZ37" s="122"/>
      <c r="BA37" s="128">
        <v>-4.37420178799489</v>
      </c>
      <c r="BB37" s="129">
        <v>-3.6886436247458598</v>
      </c>
      <c r="BC37" s="130">
        <v>-4.0152091254752804</v>
      </c>
      <c r="BD37" s="122"/>
      <c r="BE37" s="131">
        <v>-2.45203089957637</v>
      </c>
    </row>
    <row r="38" spans="1:57" x14ac:dyDescent="0.25">
      <c r="A38" s="21" t="s">
        <v>79</v>
      </c>
      <c r="B38" s="3" t="str">
        <f t="shared" si="0"/>
        <v>Coastal Virginia - Eastern Shore</v>
      </c>
      <c r="C38" s="3"/>
      <c r="D38" s="24" t="s">
        <v>16</v>
      </c>
      <c r="E38" s="27" t="s">
        <v>17</v>
      </c>
      <c r="F38" s="3"/>
      <c r="G38" s="30">
        <v>51.143451143451102</v>
      </c>
      <c r="H38" s="122">
        <v>61.954261954261902</v>
      </c>
      <c r="I38" s="122">
        <v>62.231462231462203</v>
      </c>
      <c r="J38" s="122">
        <v>62.9937629937629</v>
      </c>
      <c r="K38" s="122">
        <v>61.261261261261197</v>
      </c>
      <c r="L38" s="127">
        <v>59.916839916839898</v>
      </c>
      <c r="M38" s="122"/>
      <c r="N38" s="128">
        <v>64.587664587664506</v>
      </c>
      <c r="O38" s="129">
        <v>61.815661815661798</v>
      </c>
      <c r="P38" s="130">
        <v>63.201663201663202</v>
      </c>
      <c r="Q38" s="122"/>
      <c r="R38" s="131">
        <v>60.8553608553608</v>
      </c>
      <c r="S38" s="75"/>
      <c r="T38" s="30">
        <v>4.5325779036827099</v>
      </c>
      <c r="U38" s="122">
        <v>2.4054982817869401</v>
      </c>
      <c r="V38" s="122">
        <v>-0.44345898004434497</v>
      </c>
      <c r="W38" s="122">
        <v>-3.2978723404255299</v>
      </c>
      <c r="X38" s="122">
        <v>-11.864406779661</v>
      </c>
      <c r="Y38" s="127">
        <v>-2.2830018083182599</v>
      </c>
      <c r="Z38" s="122"/>
      <c r="AA38" s="128">
        <v>-12.0754716981132</v>
      </c>
      <c r="AB38" s="129">
        <v>-20.992028343666899</v>
      </c>
      <c r="AC38" s="130">
        <v>-16.6742804933759</v>
      </c>
      <c r="AD38" s="122"/>
      <c r="AE38" s="131">
        <v>-7.0467261454710401</v>
      </c>
      <c r="AF38" s="30"/>
      <c r="AG38" s="30">
        <v>52.079002079002002</v>
      </c>
      <c r="AH38" s="122">
        <v>53.326403326403302</v>
      </c>
      <c r="AI38" s="122">
        <v>57.917532917532903</v>
      </c>
      <c r="AJ38" s="122">
        <v>60.637560637560597</v>
      </c>
      <c r="AK38" s="122">
        <v>60.689535689535603</v>
      </c>
      <c r="AL38" s="127">
        <v>56.930006930006897</v>
      </c>
      <c r="AM38" s="122"/>
      <c r="AN38" s="128">
        <v>69.646569646569603</v>
      </c>
      <c r="AO38" s="129">
        <v>73.198198198198099</v>
      </c>
      <c r="AP38" s="130">
        <v>71.422383922383901</v>
      </c>
      <c r="AQ38" s="122"/>
      <c r="AR38" s="131">
        <v>61.070686070686001</v>
      </c>
      <c r="AS38" s="75"/>
      <c r="AT38" s="30">
        <v>-4.2370181586492501</v>
      </c>
      <c r="AU38" s="122">
        <v>-0.420575865415723</v>
      </c>
      <c r="AV38" s="122">
        <v>-3.1575898030127401</v>
      </c>
      <c r="AW38" s="122">
        <v>8.5787818129825499E-2</v>
      </c>
      <c r="AX38" s="122">
        <v>-5.4520917678812397</v>
      </c>
      <c r="AY38" s="127">
        <v>-2.68893627102582</v>
      </c>
      <c r="AZ38" s="122"/>
      <c r="BA38" s="128">
        <v>-9.4594594594594508</v>
      </c>
      <c r="BB38" s="129">
        <v>-10.9213577904279</v>
      </c>
      <c r="BC38" s="130">
        <v>-10.2145268430796</v>
      </c>
      <c r="BD38" s="122"/>
      <c r="BE38" s="131">
        <v>-5.3400851651513399</v>
      </c>
    </row>
    <row r="39" spans="1:57" x14ac:dyDescent="0.25">
      <c r="A39" s="21" t="s">
        <v>80</v>
      </c>
      <c r="B39" s="3" t="str">
        <f t="shared" si="0"/>
        <v>Coastal Virginia - Hampton Roads</v>
      </c>
      <c r="C39" s="3"/>
      <c r="D39" s="24" t="s">
        <v>16</v>
      </c>
      <c r="E39" s="27" t="s">
        <v>17</v>
      </c>
      <c r="F39" s="3"/>
      <c r="G39" s="30">
        <v>53.941820122764803</v>
      </c>
      <c r="H39" s="122">
        <v>62.487323191886802</v>
      </c>
      <c r="I39" s="122">
        <v>70.138777688817697</v>
      </c>
      <c r="J39" s="122">
        <v>66.026154256738707</v>
      </c>
      <c r="K39" s="122">
        <v>62.751534560982101</v>
      </c>
      <c r="L39" s="127">
        <v>63.069121964238001</v>
      </c>
      <c r="M39" s="122"/>
      <c r="N39" s="128">
        <v>63.042433947157697</v>
      </c>
      <c r="O39" s="129">
        <v>63.194555644515603</v>
      </c>
      <c r="P39" s="130">
        <v>63.118494795836597</v>
      </c>
      <c r="Q39" s="122"/>
      <c r="R39" s="131">
        <v>63.083228487551899</v>
      </c>
      <c r="S39" s="75"/>
      <c r="T39" s="30">
        <v>-0.663460487857371</v>
      </c>
      <c r="U39" s="122">
        <v>2.7843978909572402</v>
      </c>
      <c r="V39" s="122">
        <v>7.7787051755278602</v>
      </c>
      <c r="W39" s="122">
        <v>1.63811013786676</v>
      </c>
      <c r="X39" s="122">
        <v>-0.56629753223058099</v>
      </c>
      <c r="Y39" s="127">
        <v>2.3038146162753201</v>
      </c>
      <c r="Z39" s="122"/>
      <c r="AA39" s="128">
        <v>-15.263359309459499</v>
      </c>
      <c r="AB39" s="129">
        <v>-20.4820569869302</v>
      </c>
      <c r="AC39" s="130">
        <v>-17.958753493636799</v>
      </c>
      <c r="AD39" s="122"/>
      <c r="AE39" s="131">
        <v>-4.4430093529769303</v>
      </c>
      <c r="AF39" s="30"/>
      <c r="AG39" s="30">
        <v>56.6816340963831</v>
      </c>
      <c r="AH39" s="122">
        <v>55.500030023818802</v>
      </c>
      <c r="AI39" s="122">
        <v>60.872959214310001</v>
      </c>
      <c r="AJ39" s="122">
        <v>61.197216458390301</v>
      </c>
      <c r="AK39" s="122">
        <v>59.3263989431615</v>
      </c>
      <c r="AL39" s="127">
        <v>58.715647747212699</v>
      </c>
      <c r="AM39" s="122"/>
      <c r="AN39" s="128">
        <v>70.171470509741098</v>
      </c>
      <c r="AO39" s="129">
        <v>76.593274619695705</v>
      </c>
      <c r="AP39" s="130">
        <v>73.382372564718395</v>
      </c>
      <c r="AQ39" s="122"/>
      <c r="AR39" s="131">
        <v>62.9061205816053</v>
      </c>
      <c r="AS39" s="75"/>
      <c r="AT39" s="30">
        <v>-1.7836084555037299</v>
      </c>
      <c r="AU39" s="122">
        <v>-0.97036640016519504</v>
      </c>
      <c r="AV39" s="122">
        <v>-8.0296062905092197E-2</v>
      </c>
      <c r="AW39" s="122">
        <v>-0.96324297377896395</v>
      </c>
      <c r="AX39" s="122">
        <v>-3.54654215214362</v>
      </c>
      <c r="AY39" s="127">
        <v>-1.4761872933632001</v>
      </c>
      <c r="AZ39" s="122"/>
      <c r="BA39" s="128">
        <v>-6.7521391227933796</v>
      </c>
      <c r="BB39" s="129">
        <v>-7.48669077930857</v>
      </c>
      <c r="BC39" s="130">
        <v>-7.1369346670232501</v>
      </c>
      <c r="BD39" s="122"/>
      <c r="BE39" s="131">
        <v>-3.43807551044612</v>
      </c>
    </row>
    <row r="40" spans="1:57" x14ac:dyDescent="0.25">
      <c r="A40" s="20" t="s">
        <v>81</v>
      </c>
      <c r="B40" s="3" t="str">
        <f t="shared" si="0"/>
        <v>Northern Virginia</v>
      </c>
      <c r="C40" s="3"/>
      <c r="D40" s="24" t="s">
        <v>16</v>
      </c>
      <c r="E40" s="27" t="s">
        <v>17</v>
      </c>
      <c r="F40" s="3"/>
      <c r="G40" s="30">
        <v>56.2657091561938</v>
      </c>
      <c r="H40" s="122">
        <v>78.011170955515595</v>
      </c>
      <c r="I40" s="122">
        <v>87.069618990624306</v>
      </c>
      <c r="J40" s="122">
        <v>85.888689407540298</v>
      </c>
      <c r="K40" s="122">
        <v>76.291641731498103</v>
      </c>
      <c r="L40" s="127">
        <v>76.705366048274399</v>
      </c>
      <c r="M40" s="122"/>
      <c r="N40" s="128">
        <v>74.085378017155307</v>
      </c>
      <c r="O40" s="129">
        <v>75.126670656293598</v>
      </c>
      <c r="P40" s="130">
        <v>74.606024336724502</v>
      </c>
      <c r="Q40" s="122"/>
      <c r="R40" s="131">
        <v>76.105554130688702</v>
      </c>
      <c r="S40" s="75"/>
      <c r="T40" s="30">
        <v>-10.0774664478672</v>
      </c>
      <c r="U40" s="122">
        <v>-1.3198899356518401</v>
      </c>
      <c r="V40" s="122">
        <v>2.2387889387014699</v>
      </c>
      <c r="W40" s="122">
        <v>2.8451467776442501</v>
      </c>
      <c r="X40" s="122">
        <v>3.1399784095947201</v>
      </c>
      <c r="Y40" s="127">
        <v>-0.19354810049544499</v>
      </c>
      <c r="Z40" s="122"/>
      <c r="AA40" s="128">
        <v>0.95539198384059798</v>
      </c>
      <c r="AB40" s="129">
        <v>-1.1098804964090601</v>
      </c>
      <c r="AC40" s="130">
        <v>-9.5120951490682198E-2</v>
      </c>
      <c r="AD40" s="122"/>
      <c r="AE40" s="131">
        <v>-0.16599971310203601</v>
      </c>
      <c r="AF40" s="30"/>
      <c r="AG40" s="30">
        <v>55.630859764611998</v>
      </c>
      <c r="AH40" s="122">
        <v>65.059844404548102</v>
      </c>
      <c r="AI40" s="122">
        <v>74.170656293636497</v>
      </c>
      <c r="AJ40" s="122">
        <v>73.264013564731599</v>
      </c>
      <c r="AK40" s="122">
        <v>64.854877318970594</v>
      </c>
      <c r="AL40" s="127">
        <v>66.596050269299795</v>
      </c>
      <c r="AM40" s="122"/>
      <c r="AN40" s="128">
        <v>67.072611210851704</v>
      </c>
      <c r="AO40" s="129">
        <v>72.398763215639306</v>
      </c>
      <c r="AP40" s="130">
        <v>69.735687213245498</v>
      </c>
      <c r="AQ40" s="122"/>
      <c r="AR40" s="131">
        <v>67.4930893961414</v>
      </c>
      <c r="AS40" s="75"/>
      <c r="AT40" s="30">
        <v>0.83202381260340097</v>
      </c>
      <c r="AU40" s="122">
        <v>3.2065968639614799</v>
      </c>
      <c r="AV40" s="122">
        <v>4.22923205641459</v>
      </c>
      <c r="AW40" s="122">
        <v>3.52601542809166</v>
      </c>
      <c r="AX40" s="122">
        <v>0.291521391856223</v>
      </c>
      <c r="AY40" s="127">
        <v>2.5164441928510399</v>
      </c>
      <c r="AZ40" s="122"/>
      <c r="BA40" s="128">
        <v>-1.18126668532001</v>
      </c>
      <c r="BB40" s="129">
        <v>-0.660302810394925</v>
      </c>
      <c r="BC40" s="130">
        <v>-0.91152131188280106</v>
      </c>
      <c r="BD40" s="122"/>
      <c r="BE40" s="131">
        <v>1.48121174138492</v>
      </c>
    </row>
    <row r="41" spans="1:57" x14ac:dyDescent="0.25">
      <c r="A41" s="22" t="s">
        <v>82</v>
      </c>
      <c r="B41" s="3" t="str">
        <f t="shared" si="0"/>
        <v>Shenandoah Valley</v>
      </c>
      <c r="C41" s="3"/>
      <c r="D41" s="25" t="s">
        <v>16</v>
      </c>
      <c r="E41" s="28" t="s">
        <v>17</v>
      </c>
      <c r="F41" s="3"/>
      <c r="G41" s="31">
        <v>43.822970404561403</v>
      </c>
      <c r="H41" s="132">
        <v>53.5071047153588</v>
      </c>
      <c r="I41" s="132">
        <v>56.484749751108602</v>
      </c>
      <c r="J41" s="132">
        <v>57.009684134310703</v>
      </c>
      <c r="K41" s="132">
        <v>61.960358403475396</v>
      </c>
      <c r="L41" s="133">
        <v>54.556973481763002</v>
      </c>
      <c r="M41" s="122"/>
      <c r="N41" s="134">
        <v>76.631369354692694</v>
      </c>
      <c r="O41" s="135">
        <v>74.884604941623607</v>
      </c>
      <c r="P41" s="136">
        <v>75.757987148158193</v>
      </c>
      <c r="Q41" s="122"/>
      <c r="R41" s="137">
        <v>60.614405957875903</v>
      </c>
      <c r="S41" s="75"/>
      <c r="T41" s="31">
        <v>-6.99363076658243</v>
      </c>
      <c r="U41" s="132">
        <v>-3.7583922811188102</v>
      </c>
      <c r="V41" s="132">
        <v>-3.8762209531017402</v>
      </c>
      <c r="W41" s="132">
        <v>-6.2633296756482499</v>
      </c>
      <c r="X41" s="132">
        <v>-3.3275410048786802</v>
      </c>
      <c r="Y41" s="133">
        <v>-4.7503834416246198</v>
      </c>
      <c r="Z41" s="122"/>
      <c r="AA41" s="134">
        <v>-0.40886273174559501</v>
      </c>
      <c r="AB41" s="135">
        <v>-6.8709349424810204</v>
      </c>
      <c r="AC41" s="136">
        <v>-3.7110164494290898</v>
      </c>
      <c r="AD41" s="122"/>
      <c r="AE41" s="137">
        <v>-4.3818156838734197</v>
      </c>
      <c r="AF41" s="31"/>
      <c r="AG41" s="31">
        <v>45.621577589718001</v>
      </c>
      <c r="AH41" s="132">
        <v>46.841200162918</v>
      </c>
      <c r="AI41" s="132">
        <v>52.647298398045002</v>
      </c>
      <c r="AJ41" s="132">
        <v>54.509457869490397</v>
      </c>
      <c r="AK41" s="132">
        <v>57.032310616345299</v>
      </c>
      <c r="AL41" s="133">
        <v>51.330461226558498</v>
      </c>
      <c r="AM41" s="122"/>
      <c r="AN41" s="134">
        <v>69.0220834464657</v>
      </c>
      <c r="AO41" s="135">
        <v>73.6265725405014</v>
      </c>
      <c r="AP41" s="136">
        <v>71.324327993483493</v>
      </c>
      <c r="AQ41" s="122"/>
      <c r="AR41" s="137">
        <v>57.043068449225501</v>
      </c>
      <c r="AS41" s="75"/>
      <c r="AT41" s="31">
        <v>-4.7983379000180397</v>
      </c>
      <c r="AU41" s="132">
        <v>-5.0240698232859602</v>
      </c>
      <c r="AV41" s="132">
        <v>-3.9571209643561098</v>
      </c>
      <c r="AW41" s="132">
        <v>-5.8613872192779102</v>
      </c>
      <c r="AX41" s="132">
        <v>-6.6035629698428897</v>
      </c>
      <c r="AY41" s="133">
        <v>-5.3029562841981202</v>
      </c>
      <c r="AZ41" s="122"/>
      <c r="BA41" s="134">
        <v>-6.44891941675235</v>
      </c>
      <c r="BB41" s="135">
        <v>-7.7785900969847903</v>
      </c>
      <c r="BC41" s="136">
        <v>-7.1399671827199702</v>
      </c>
      <c r="BD41" s="122"/>
      <c r="BE41" s="137">
        <v>-5.9673853169935498</v>
      </c>
    </row>
    <row r="42" spans="1:57" ht="13" x14ac:dyDescent="0.3">
      <c r="A42" s="19" t="s">
        <v>83</v>
      </c>
      <c r="B42" s="3" t="str">
        <f t="shared" si="0"/>
        <v>Southern Virginia</v>
      </c>
      <c r="C42" s="9"/>
      <c r="D42" s="23" t="s">
        <v>16</v>
      </c>
      <c r="E42" s="26" t="s">
        <v>17</v>
      </c>
      <c r="F42" s="3"/>
      <c r="G42" s="29">
        <v>47.117794486215502</v>
      </c>
      <c r="H42" s="120">
        <v>63.734335839598899</v>
      </c>
      <c r="I42" s="120">
        <v>66.842105263157805</v>
      </c>
      <c r="J42" s="120">
        <v>64.736842105263094</v>
      </c>
      <c r="K42" s="120">
        <v>62.6817042606516</v>
      </c>
      <c r="L42" s="121">
        <v>61.0225563909774</v>
      </c>
      <c r="M42" s="122"/>
      <c r="N42" s="123">
        <v>67.343358395989895</v>
      </c>
      <c r="O42" s="124">
        <v>67.769423558897202</v>
      </c>
      <c r="P42" s="125">
        <v>67.556390977443598</v>
      </c>
      <c r="Q42" s="122"/>
      <c r="R42" s="126">
        <v>62.889366272824901</v>
      </c>
      <c r="S42" s="75"/>
      <c r="T42" s="29">
        <v>1.67658193618171</v>
      </c>
      <c r="U42" s="120">
        <v>3.41602277348515</v>
      </c>
      <c r="V42" s="120">
        <v>5.4984177215189796</v>
      </c>
      <c r="W42" s="120">
        <v>-0.23174971031286201</v>
      </c>
      <c r="X42" s="120">
        <v>-3.2495164410058002</v>
      </c>
      <c r="Y42" s="121">
        <v>1.36552872606161</v>
      </c>
      <c r="Z42" s="122"/>
      <c r="AA42" s="123">
        <v>-0.55514433752775705</v>
      </c>
      <c r="AB42" s="124">
        <v>-5.2225727304591603</v>
      </c>
      <c r="AC42" s="125">
        <v>-2.9522952295229499</v>
      </c>
      <c r="AD42" s="122"/>
      <c r="AE42" s="126">
        <v>0</v>
      </c>
      <c r="AF42" s="29"/>
      <c r="AG42" s="29">
        <v>48.308270676691698</v>
      </c>
      <c r="AH42" s="120">
        <v>54.874686716791899</v>
      </c>
      <c r="AI42" s="120">
        <v>63.045112781954799</v>
      </c>
      <c r="AJ42" s="120">
        <v>63.8408521303258</v>
      </c>
      <c r="AK42" s="120">
        <v>63.264411027568897</v>
      </c>
      <c r="AL42" s="121">
        <v>58.6666666666666</v>
      </c>
      <c r="AM42" s="122"/>
      <c r="AN42" s="123">
        <v>67.481203007518701</v>
      </c>
      <c r="AO42" s="124">
        <v>70.977443609022501</v>
      </c>
      <c r="AP42" s="125">
        <v>69.229323308270594</v>
      </c>
      <c r="AQ42" s="122"/>
      <c r="AR42" s="126">
        <v>61.684568564267799</v>
      </c>
      <c r="AS42" s="75"/>
      <c r="AT42" s="29">
        <v>-3.0676389238119102</v>
      </c>
      <c r="AU42" s="120">
        <v>0.91024311556630899</v>
      </c>
      <c r="AV42" s="120">
        <v>2.1108179419524999</v>
      </c>
      <c r="AW42" s="120">
        <v>-1.02001165727608</v>
      </c>
      <c r="AX42" s="120">
        <v>-1.7227954058789099</v>
      </c>
      <c r="AY42" s="121">
        <v>-0.50791626819679003</v>
      </c>
      <c r="AZ42" s="122"/>
      <c r="BA42" s="123">
        <v>-2.7978339350180499</v>
      </c>
      <c r="BB42" s="124">
        <v>-1.7349063150589801</v>
      </c>
      <c r="BC42" s="125">
        <v>-2.2558386411889502</v>
      </c>
      <c r="BD42" s="122"/>
      <c r="BE42" s="126">
        <v>-1.07517620544621</v>
      </c>
    </row>
    <row r="43" spans="1:57" x14ac:dyDescent="0.25">
      <c r="A43" s="20" t="s">
        <v>84</v>
      </c>
      <c r="B43" s="3" t="str">
        <f t="shared" si="0"/>
        <v>Southwest Virginia - Blue Ridge Highlands</v>
      </c>
      <c r="C43" s="10"/>
      <c r="D43" s="24" t="s">
        <v>16</v>
      </c>
      <c r="E43" s="27" t="s">
        <v>17</v>
      </c>
      <c r="F43" s="3"/>
      <c r="G43" s="30">
        <v>40.3555896648759</v>
      </c>
      <c r="H43" s="122">
        <v>50.959324635456603</v>
      </c>
      <c r="I43" s="122">
        <v>55.998976720388796</v>
      </c>
      <c r="J43" s="122">
        <v>56.4850345356868</v>
      </c>
      <c r="K43" s="122">
        <v>58.096699923254</v>
      </c>
      <c r="L43" s="127">
        <v>52.379125095932402</v>
      </c>
      <c r="M43" s="122"/>
      <c r="N43" s="128">
        <v>69.480685597339402</v>
      </c>
      <c r="O43" s="129">
        <v>68.419033000767399</v>
      </c>
      <c r="P43" s="130">
        <v>68.949859299053401</v>
      </c>
      <c r="Q43" s="122"/>
      <c r="R43" s="131">
        <v>57.113620582538402</v>
      </c>
      <c r="S43" s="75"/>
      <c r="T43" s="30">
        <v>2.1190083478248098</v>
      </c>
      <c r="U43" s="122">
        <v>-0.65286798523517098</v>
      </c>
      <c r="V43" s="122">
        <v>-3.5710471478564498</v>
      </c>
      <c r="W43" s="122">
        <v>-10.7673664946355</v>
      </c>
      <c r="X43" s="122">
        <v>-21.464291321483699</v>
      </c>
      <c r="Y43" s="127">
        <v>-8.4796049953750305</v>
      </c>
      <c r="Z43" s="122"/>
      <c r="AA43" s="128">
        <v>-3.4667490828489802</v>
      </c>
      <c r="AB43" s="129">
        <v>-7.5424876990494703</v>
      </c>
      <c r="AC43" s="130">
        <v>-5.53288237889514</v>
      </c>
      <c r="AD43" s="122"/>
      <c r="AE43" s="131">
        <v>-7.48419922954242</v>
      </c>
      <c r="AF43" s="30"/>
      <c r="AG43" s="30">
        <v>43.396648759273397</v>
      </c>
      <c r="AH43" s="122">
        <v>46.917370171399298</v>
      </c>
      <c r="AI43" s="122">
        <v>54.291378869276002</v>
      </c>
      <c r="AJ43" s="122">
        <v>57.879253005883797</v>
      </c>
      <c r="AK43" s="122">
        <v>60.191225377334298</v>
      </c>
      <c r="AL43" s="127">
        <v>52.5351752366334</v>
      </c>
      <c r="AM43" s="122"/>
      <c r="AN43" s="128">
        <v>73.471476080838997</v>
      </c>
      <c r="AO43" s="129">
        <v>76.499744180097196</v>
      </c>
      <c r="AP43" s="130">
        <v>74.985610130468103</v>
      </c>
      <c r="AQ43" s="122"/>
      <c r="AR43" s="131">
        <v>58.949585206300398</v>
      </c>
      <c r="AS43" s="75"/>
      <c r="AT43" s="30">
        <v>-3.3917132945653301</v>
      </c>
      <c r="AU43" s="122">
        <v>-2.9339674078843099</v>
      </c>
      <c r="AV43" s="122">
        <v>-2.9415899484832599</v>
      </c>
      <c r="AW43" s="122">
        <v>-4.6395089174397102</v>
      </c>
      <c r="AX43" s="122">
        <v>-9.9612185461534697</v>
      </c>
      <c r="AY43" s="127">
        <v>-5.0744735441284297</v>
      </c>
      <c r="AZ43" s="122"/>
      <c r="BA43" s="128">
        <v>-4.3145063482217401</v>
      </c>
      <c r="BB43" s="129">
        <v>-3.6624167207554201</v>
      </c>
      <c r="BC43" s="130">
        <v>-3.9829847680253501</v>
      </c>
      <c r="BD43" s="122"/>
      <c r="BE43" s="131">
        <v>-4.6705899692847304</v>
      </c>
    </row>
    <row r="44" spans="1:57" x14ac:dyDescent="0.25">
      <c r="A44" s="21" t="s">
        <v>85</v>
      </c>
      <c r="B44" s="3" t="str">
        <f t="shared" si="0"/>
        <v>Southwest Virginia - Heart of Appalachia</v>
      </c>
      <c r="C44" s="3"/>
      <c r="D44" s="24" t="s">
        <v>16</v>
      </c>
      <c r="E44" s="27" t="s">
        <v>17</v>
      </c>
      <c r="F44" s="3"/>
      <c r="G44" s="30">
        <v>44.381625441696102</v>
      </c>
      <c r="H44" s="122">
        <v>58.021201413427498</v>
      </c>
      <c r="I44" s="122">
        <v>62.614840989399198</v>
      </c>
      <c r="J44" s="122">
        <v>60.848056537102401</v>
      </c>
      <c r="K44" s="122">
        <v>57.173144876324997</v>
      </c>
      <c r="L44" s="127">
        <v>56.607773851590103</v>
      </c>
      <c r="M44" s="122"/>
      <c r="N44" s="128">
        <v>61.554770318021198</v>
      </c>
      <c r="O44" s="129">
        <v>58.6572438162544</v>
      </c>
      <c r="P44" s="130">
        <v>60.106007067137803</v>
      </c>
      <c r="Q44" s="122"/>
      <c r="R44" s="131">
        <v>57.607269056032301</v>
      </c>
      <c r="S44" s="75"/>
      <c r="T44" s="30">
        <v>-16.378162450066501</v>
      </c>
      <c r="U44" s="122">
        <v>-12.9374337221633</v>
      </c>
      <c r="V44" s="122">
        <v>-11.222444889779499</v>
      </c>
      <c r="W44" s="122">
        <v>-16.650532429816</v>
      </c>
      <c r="X44" s="122">
        <v>-19.502487562189</v>
      </c>
      <c r="Y44" s="127">
        <v>-15.3276955602536</v>
      </c>
      <c r="Z44" s="122"/>
      <c r="AA44" s="128">
        <v>-15.024390243902401</v>
      </c>
      <c r="AB44" s="129">
        <v>-15.8215010141987</v>
      </c>
      <c r="AC44" s="130">
        <v>-15.4152163102933</v>
      </c>
      <c r="AD44" s="122"/>
      <c r="AE44" s="131">
        <v>-15.3538050734312</v>
      </c>
      <c r="AF44" s="30"/>
      <c r="AG44" s="30">
        <v>44.116607773851499</v>
      </c>
      <c r="AH44" s="122">
        <v>52.190812720848001</v>
      </c>
      <c r="AI44" s="122">
        <v>59.151943462897499</v>
      </c>
      <c r="AJ44" s="122">
        <v>59.8763250883392</v>
      </c>
      <c r="AK44" s="122">
        <v>58.021201413427498</v>
      </c>
      <c r="AL44" s="127">
        <v>54.671378091872697</v>
      </c>
      <c r="AM44" s="122"/>
      <c r="AN44" s="128">
        <v>68.303886925794998</v>
      </c>
      <c r="AO44" s="129">
        <v>69.964664310954007</v>
      </c>
      <c r="AP44" s="130">
        <v>69.134275618374502</v>
      </c>
      <c r="AQ44" s="122"/>
      <c r="AR44" s="131">
        <v>58.803634528016097</v>
      </c>
      <c r="AS44" s="75"/>
      <c r="AT44" s="30">
        <v>-19.555412371134</v>
      </c>
      <c r="AU44" s="122">
        <v>-16.269841269841201</v>
      </c>
      <c r="AV44" s="122">
        <v>-15.003808073115</v>
      </c>
      <c r="AW44" s="122">
        <v>-16.5270935960591</v>
      </c>
      <c r="AX44" s="122">
        <v>-17.714858431470802</v>
      </c>
      <c r="AY44" s="127">
        <v>-16.915476318333099</v>
      </c>
      <c r="AZ44" s="122"/>
      <c r="BA44" s="128">
        <v>-10.8189158016147</v>
      </c>
      <c r="BB44" s="129">
        <v>-10.4680081392719</v>
      </c>
      <c r="BC44" s="130">
        <v>-10.641699018040599</v>
      </c>
      <c r="BD44" s="122"/>
      <c r="BE44" s="131">
        <v>-14.908692476260001</v>
      </c>
    </row>
    <row r="45" spans="1:57" x14ac:dyDescent="0.25">
      <c r="A45" s="22" t="s">
        <v>86</v>
      </c>
      <c r="B45" s="3" t="str">
        <f t="shared" si="0"/>
        <v>Virginia Mountains</v>
      </c>
      <c r="C45" s="3"/>
      <c r="D45" s="25" t="s">
        <v>16</v>
      </c>
      <c r="E45" s="28" t="s">
        <v>17</v>
      </c>
      <c r="F45" s="3"/>
      <c r="G45" s="31">
        <v>48.627623660648702</v>
      </c>
      <c r="H45" s="132">
        <v>58.814031997651497</v>
      </c>
      <c r="I45" s="132">
        <v>64.817261118450006</v>
      </c>
      <c r="J45" s="132">
        <v>66.505210626742894</v>
      </c>
      <c r="K45" s="132">
        <v>63.9806252752091</v>
      </c>
      <c r="L45" s="133">
        <v>60.548950535740403</v>
      </c>
      <c r="M45" s="122"/>
      <c r="N45" s="134">
        <v>76.412740349332097</v>
      </c>
      <c r="O45" s="135">
        <v>76.309995596653394</v>
      </c>
      <c r="P45" s="136">
        <v>76.361367972992795</v>
      </c>
      <c r="Q45" s="122"/>
      <c r="R45" s="137">
        <v>65.066784089241096</v>
      </c>
      <c r="S45" s="75"/>
      <c r="T45" s="31">
        <v>8.2242181379004808</v>
      </c>
      <c r="U45" s="132">
        <v>5.4671052084450498</v>
      </c>
      <c r="V45" s="132">
        <v>10.641838906604701</v>
      </c>
      <c r="W45" s="132">
        <v>2.1040728458878601</v>
      </c>
      <c r="X45" s="132">
        <v>-11.9091616973532</v>
      </c>
      <c r="Y45" s="133">
        <v>1.9186299596626499</v>
      </c>
      <c r="Z45" s="122"/>
      <c r="AA45" s="134">
        <v>17.1181435417122</v>
      </c>
      <c r="AB45" s="135">
        <v>9.7368957134408696</v>
      </c>
      <c r="AC45" s="136">
        <v>13.3099170388776</v>
      </c>
      <c r="AD45" s="122"/>
      <c r="AE45" s="137">
        <v>5.4740999440972598</v>
      </c>
      <c r="AF45" s="31"/>
      <c r="AG45" s="31">
        <v>49.185380889476001</v>
      </c>
      <c r="AH45" s="132">
        <v>54.040070453544601</v>
      </c>
      <c r="AI45" s="132">
        <v>61.767943637164201</v>
      </c>
      <c r="AJ45" s="132">
        <v>63.276089828269399</v>
      </c>
      <c r="AK45" s="132">
        <v>62.439453985028599</v>
      </c>
      <c r="AL45" s="133">
        <v>58.141787758696601</v>
      </c>
      <c r="AM45" s="122"/>
      <c r="AN45" s="134">
        <v>72.959782768237105</v>
      </c>
      <c r="AO45" s="135">
        <v>76.603552032878298</v>
      </c>
      <c r="AP45" s="136">
        <v>74.781667400557694</v>
      </c>
      <c r="AQ45" s="122"/>
      <c r="AR45" s="137">
        <v>62.896039084942601</v>
      </c>
      <c r="AS45" s="75"/>
      <c r="AT45" s="31">
        <v>11.0373072975016</v>
      </c>
      <c r="AU45" s="132">
        <v>12.0893552977843</v>
      </c>
      <c r="AV45" s="132">
        <v>12.685074468199</v>
      </c>
      <c r="AW45" s="132">
        <v>9.4161524915984298</v>
      </c>
      <c r="AX45" s="132">
        <v>5.0621054279733597</v>
      </c>
      <c r="AY45" s="133">
        <v>9.8738895777268905</v>
      </c>
      <c r="AZ45" s="122"/>
      <c r="BA45" s="134">
        <v>7.4771250893778198</v>
      </c>
      <c r="BB45" s="135">
        <v>6.66575924433356</v>
      </c>
      <c r="BC45" s="136">
        <v>7.0600225907823404</v>
      </c>
      <c r="BD45" s="122"/>
      <c r="BE45" s="137">
        <v>8.9015585770025893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15" zoomScaleNormal="100" workbookViewId="0">
      <selection sqref="A1:A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5" t="s">
        <v>5</v>
      </c>
      <c r="E2" s="176"/>
      <c r="G2" s="177" t="s">
        <v>36</v>
      </c>
      <c r="H2" s="178"/>
      <c r="I2" s="178"/>
      <c r="J2" s="178"/>
      <c r="K2" s="178"/>
      <c r="L2" s="178"/>
      <c r="M2" s="178"/>
      <c r="N2" s="178"/>
      <c r="O2" s="178"/>
      <c r="P2" s="178"/>
      <c r="Q2" s="178"/>
      <c r="R2" s="178"/>
      <c r="T2" s="177" t="s">
        <v>37</v>
      </c>
      <c r="U2" s="178"/>
      <c r="V2" s="178"/>
      <c r="W2" s="178"/>
      <c r="X2" s="178"/>
      <c r="Y2" s="178"/>
      <c r="Z2" s="178"/>
      <c r="AA2" s="178"/>
      <c r="AB2" s="178"/>
      <c r="AC2" s="178"/>
      <c r="AD2" s="178"/>
      <c r="AE2" s="178"/>
      <c r="AF2" s="4"/>
      <c r="AG2" s="177" t="s">
        <v>38</v>
      </c>
      <c r="AH2" s="178"/>
      <c r="AI2" s="178"/>
      <c r="AJ2" s="178"/>
      <c r="AK2" s="178"/>
      <c r="AL2" s="178"/>
      <c r="AM2" s="178"/>
      <c r="AN2" s="178"/>
      <c r="AO2" s="178"/>
      <c r="AP2" s="178"/>
      <c r="AQ2" s="178"/>
      <c r="AR2" s="178"/>
      <c r="AT2" s="177" t="s">
        <v>39</v>
      </c>
      <c r="AU2" s="178"/>
      <c r="AV2" s="178"/>
      <c r="AW2" s="178"/>
      <c r="AX2" s="178"/>
      <c r="AY2" s="178"/>
      <c r="AZ2" s="178"/>
      <c r="BA2" s="178"/>
      <c r="BB2" s="178"/>
      <c r="BC2" s="178"/>
      <c r="BD2" s="178"/>
      <c r="BE2" s="178"/>
    </row>
    <row r="3" spans="1:57" ht="13" x14ac:dyDescent="0.25">
      <c r="A3" s="32"/>
      <c r="B3" s="32"/>
      <c r="C3" s="3"/>
      <c r="D3" s="179" t="s">
        <v>8</v>
      </c>
      <c r="E3" s="181" t="s">
        <v>9</v>
      </c>
      <c r="F3" s="5"/>
      <c r="G3" s="183" t="s">
        <v>0</v>
      </c>
      <c r="H3" s="185" t="s">
        <v>1</v>
      </c>
      <c r="I3" s="185" t="s">
        <v>10</v>
      </c>
      <c r="J3" s="185" t="s">
        <v>2</v>
      </c>
      <c r="K3" s="185" t="s">
        <v>11</v>
      </c>
      <c r="L3" s="187" t="s">
        <v>12</v>
      </c>
      <c r="M3" s="5"/>
      <c r="N3" s="183" t="s">
        <v>3</v>
      </c>
      <c r="O3" s="185" t="s">
        <v>4</v>
      </c>
      <c r="P3" s="187" t="s">
        <v>13</v>
      </c>
      <c r="Q3" s="2"/>
      <c r="R3" s="189" t="s">
        <v>14</v>
      </c>
      <c r="S3" s="2"/>
      <c r="T3" s="183" t="s">
        <v>0</v>
      </c>
      <c r="U3" s="185" t="s">
        <v>1</v>
      </c>
      <c r="V3" s="185" t="s">
        <v>10</v>
      </c>
      <c r="W3" s="185" t="s">
        <v>2</v>
      </c>
      <c r="X3" s="185" t="s">
        <v>11</v>
      </c>
      <c r="Y3" s="187" t="s">
        <v>12</v>
      </c>
      <c r="Z3" s="2"/>
      <c r="AA3" s="183" t="s">
        <v>3</v>
      </c>
      <c r="AB3" s="185" t="s">
        <v>4</v>
      </c>
      <c r="AC3" s="187" t="s">
        <v>13</v>
      </c>
      <c r="AD3" s="1"/>
      <c r="AE3" s="191" t="s">
        <v>14</v>
      </c>
      <c r="AF3" s="38"/>
      <c r="AG3" s="183" t="s">
        <v>0</v>
      </c>
      <c r="AH3" s="185" t="s">
        <v>1</v>
      </c>
      <c r="AI3" s="185" t="s">
        <v>10</v>
      </c>
      <c r="AJ3" s="185" t="s">
        <v>2</v>
      </c>
      <c r="AK3" s="185" t="s">
        <v>11</v>
      </c>
      <c r="AL3" s="187" t="s">
        <v>12</v>
      </c>
      <c r="AM3" s="5"/>
      <c r="AN3" s="183" t="s">
        <v>3</v>
      </c>
      <c r="AO3" s="185" t="s">
        <v>4</v>
      </c>
      <c r="AP3" s="187" t="s">
        <v>13</v>
      </c>
      <c r="AQ3" s="2"/>
      <c r="AR3" s="189" t="s">
        <v>14</v>
      </c>
      <c r="AS3" s="2"/>
      <c r="AT3" s="183" t="s">
        <v>0</v>
      </c>
      <c r="AU3" s="185" t="s">
        <v>1</v>
      </c>
      <c r="AV3" s="185" t="s">
        <v>10</v>
      </c>
      <c r="AW3" s="185" t="s">
        <v>2</v>
      </c>
      <c r="AX3" s="185" t="s">
        <v>11</v>
      </c>
      <c r="AY3" s="187" t="s">
        <v>12</v>
      </c>
      <c r="AZ3" s="2"/>
      <c r="BA3" s="183" t="s">
        <v>3</v>
      </c>
      <c r="BB3" s="185" t="s">
        <v>4</v>
      </c>
      <c r="BC3" s="187" t="s">
        <v>13</v>
      </c>
      <c r="BD3" s="1"/>
      <c r="BE3" s="191" t="s">
        <v>14</v>
      </c>
    </row>
    <row r="4" spans="1:57" ht="13" x14ac:dyDescent="0.25">
      <c r="A4" s="32"/>
      <c r="B4" s="32"/>
      <c r="C4" s="3"/>
      <c r="D4" s="180"/>
      <c r="E4" s="182"/>
      <c r="F4" s="5"/>
      <c r="G4" s="184"/>
      <c r="H4" s="186"/>
      <c r="I4" s="186"/>
      <c r="J4" s="186"/>
      <c r="K4" s="186"/>
      <c r="L4" s="188"/>
      <c r="M4" s="5"/>
      <c r="N4" s="184"/>
      <c r="O4" s="186"/>
      <c r="P4" s="188"/>
      <c r="Q4" s="2"/>
      <c r="R4" s="190"/>
      <c r="S4" s="2"/>
      <c r="T4" s="184"/>
      <c r="U4" s="186"/>
      <c r="V4" s="186"/>
      <c r="W4" s="186"/>
      <c r="X4" s="186"/>
      <c r="Y4" s="188"/>
      <c r="Z4" s="2"/>
      <c r="AA4" s="184"/>
      <c r="AB4" s="186"/>
      <c r="AC4" s="188"/>
      <c r="AD4" s="1"/>
      <c r="AE4" s="192"/>
      <c r="AF4" s="39"/>
      <c r="AG4" s="184"/>
      <c r="AH4" s="186"/>
      <c r="AI4" s="186"/>
      <c r="AJ4" s="186"/>
      <c r="AK4" s="186"/>
      <c r="AL4" s="188"/>
      <c r="AM4" s="5"/>
      <c r="AN4" s="184"/>
      <c r="AO4" s="186"/>
      <c r="AP4" s="188"/>
      <c r="AQ4" s="2"/>
      <c r="AR4" s="190"/>
      <c r="AS4" s="2"/>
      <c r="AT4" s="184"/>
      <c r="AU4" s="186"/>
      <c r="AV4" s="186"/>
      <c r="AW4" s="186"/>
      <c r="AX4" s="186"/>
      <c r="AY4" s="188"/>
      <c r="AZ4" s="2"/>
      <c r="BA4" s="184"/>
      <c r="BB4" s="186"/>
      <c r="BC4" s="188"/>
      <c r="BD4" s="1"/>
      <c r="BE4" s="19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8">
        <v>147.38678582453599</v>
      </c>
      <c r="H6" s="139">
        <v>159.091300755464</v>
      </c>
      <c r="I6" s="139">
        <v>166.169421160441</v>
      </c>
      <c r="J6" s="139">
        <v>164.67926719561899</v>
      </c>
      <c r="K6" s="139">
        <v>158.393951363708</v>
      </c>
      <c r="L6" s="140">
        <v>159.795569156243</v>
      </c>
      <c r="M6" s="141"/>
      <c r="N6" s="142">
        <v>174.732670532876</v>
      </c>
      <c r="O6" s="143">
        <v>177.90396434881501</v>
      </c>
      <c r="P6" s="144">
        <v>176.352690678768</v>
      </c>
      <c r="Q6" s="141"/>
      <c r="R6" s="145">
        <v>164.96907339103399</v>
      </c>
      <c r="S6" s="75"/>
      <c r="T6" s="29">
        <v>-1.1708755731940801</v>
      </c>
      <c r="U6" s="120">
        <v>1.73040858383812</v>
      </c>
      <c r="V6" s="120">
        <v>3.1904140234334402</v>
      </c>
      <c r="W6" s="120">
        <v>3.0682021432571198</v>
      </c>
      <c r="X6" s="120">
        <v>2.4603333949982402</v>
      </c>
      <c r="Y6" s="121">
        <v>2.0983833219636101</v>
      </c>
      <c r="Z6" s="122"/>
      <c r="AA6" s="123">
        <v>4.8803386930177997</v>
      </c>
      <c r="AB6" s="124">
        <v>4.3174434156664701</v>
      </c>
      <c r="AC6" s="125">
        <v>4.5873418485666901</v>
      </c>
      <c r="AD6" s="122"/>
      <c r="AE6" s="126">
        <v>2.8868034116555101</v>
      </c>
      <c r="AF6" s="29"/>
      <c r="AG6" s="138">
        <v>147.06602285700399</v>
      </c>
      <c r="AH6" s="139">
        <v>149.051776184017</v>
      </c>
      <c r="AI6" s="139">
        <v>154.100373130626</v>
      </c>
      <c r="AJ6" s="139">
        <v>153.27204615449801</v>
      </c>
      <c r="AK6" s="139">
        <v>149.27243638483299</v>
      </c>
      <c r="AL6" s="140">
        <v>150.70862847557501</v>
      </c>
      <c r="AM6" s="141"/>
      <c r="AN6" s="142">
        <v>167.07904930749899</v>
      </c>
      <c r="AO6" s="143">
        <v>174.18521689363899</v>
      </c>
      <c r="AP6" s="144">
        <v>170.759141864133</v>
      </c>
      <c r="AQ6" s="141"/>
      <c r="AR6" s="145">
        <v>157.17698737973899</v>
      </c>
      <c r="AS6" s="75"/>
      <c r="AT6" s="29">
        <v>0.68684907403332696</v>
      </c>
      <c r="AU6" s="120">
        <v>3.64679590922528</v>
      </c>
      <c r="AV6" s="120">
        <v>4.5135362762737898</v>
      </c>
      <c r="AW6" s="120">
        <v>3.8159424253121901</v>
      </c>
      <c r="AX6" s="120">
        <v>1.87931009103946</v>
      </c>
      <c r="AY6" s="121">
        <v>2.9732555072585698</v>
      </c>
      <c r="AZ6" s="122"/>
      <c r="BA6" s="123">
        <v>1.31072997953255</v>
      </c>
      <c r="BB6" s="124">
        <v>0.97447952677407002</v>
      </c>
      <c r="BC6" s="125">
        <v>1.13120420658506</v>
      </c>
      <c r="BD6" s="122"/>
      <c r="BE6" s="126">
        <v>2.2384506580386101</v>
      </c>
    </row>
    <row r="7" spans="1:57" x14ac:dyDescent="0.25">
      <c r="A7" s="20" t="s">
        <v>18</v>
      </c>
      <c r="B7" s="3" t="str">
        <f>TRIM(A7)</f>
        <v>Virginia</v>
      </c>
      <c r="C7" s="10"/>
      <c r="D7" s="24" t="s">
        <v>16</v>
      </c>
      <c r="E7" s="27" t="s">
        <v>17</v>
      </c>
      <c r="F7" s="3"/>
      <c r="G7" s="146">
        <v>118.607694734983</v>
      </c>
      <c r="H7" s="141">
        <v>135.80037610493801</v>
      </c>
      <c r="I7" s="141">
        <v>144.70007178009601</v>
      </c>
      <c r="J7" s="141">
        <v>142.373022452523</v>
      </c>
      <c r="K7" s="141">
        <v>134.23931062907701</v>
      </c>
      <c r="L7" s="147">
        <v>136.24059333950899</v>
      </c>
      <c r="M7" s="141"/>
      <c r="N7" s="148">
        <v>141.39471334538101</v>
      </c>
      <c r="O7" s="149">
        <v>140.68392789848599</v>
      </c>
      <c r="P7" s="150">
        <v>141.03979667736999</v>
      </c>
      <c r="Q7" s="141"/>
      <c r="R7" s="151">
        <v>137.66880217663299</v>
      </c>
      <c r="S7" s="75"/>
      <c r="T7" s="30">
        <v>3.4115803876256602E-2</v>
      </c>
      <c r="U7" s="122">
        <v>5.9713872769614502</v>
      </c>
      <c r="V7" s="122">
        <v>8.6647619261220097</v>
      </c>
      <c r="W7" s="122">
        <v>6.6775369571405898</v>
      </c>
      <c r="X7" s="122">
        <v>3.1058224251554298</v>
      </c>
      <c r="Y7" s="127">
        <v>5.4174848271162501</v>
      </c>
      <c r="Z7" s="122"/>
      <c r="AA7" s="128">
        <v>3.3654224727557298</v>
      </c>
      <c r="AB7" s="129">
        <v>1.15545068116589</v>
      </c>
      <c r="AC7" s="130">
        <v>2.2313033510161802</v>
      </c>
      <c r="AD7" s="122"/>
      <c r="AE7" s="131">
        <v>4.3246599611729604</v>
      </c>
      <c r="AF7" s="30"/>
      <c r="AG7" s="146">
        <v>122.547973733568</v>
      </c>
      <c r="AH7" s="141">
        <v>126.788800929494</v>
      </c>
      <c r="AI7" s="141">
        <v>132.72296639302499</v>
      </c>
      <c r="AJ7" s="141">
        <v>131.273114827255</v>
      </c>
      <c r="AK7" s="141">
        <v>124.89022896453601</v>
      </c>
      <c r="AL7" s="147">
        <v>127.91457285851099</v>
      </c>
      <c r="AM7" s="141"/>
      <c r="AN7" s="148">
        <v>141.01648796145</v>
      </c>
      <c r="AO7" s="149">
        <v>146.041303784403</v>
      </c>
      <c r="AP7" s="150">
        <v>143.616116230763</v>
      </c>
      <c r="AQ7" s="141"/>
      <c r="AR7" s="151">
        <v>132.94148925233401</v>
      </c>
      <c r="AS7" s="75"/>
      <c r="AT7" s="30">
        <v>3.68499331059017</v>
      </c>
      <c r="AU7" s="122">
        <v>6.7616834767594201</v>
      </c>
      <c r="AV7" s="122">
        <v>7.7059581405050803</v>
      </c>
      <c r="AW7" s="122">
        <v>7.0211522025453901</v>
      </c>
      <c r="AX7" s="122">
        <v>3.6435359878443001</v>
      </c>
      <c r="AY7" s="127">
        <v>5.8815514372469897</v>
      </c>
      <c r="AZ7" s="122"/>
      <c r="BA7" s="128">
        <v>2.49301786173671</v>
      </c>
      <c r="BB7" s="129">
        <v>1.94135966830839</v>
      </c>
      <c r="BC7" s="130">
        <v>2.1945504426881901</v>
      </c>
      <c r="BD7" s="122"/>
      <c r="BE7" s="131">
        <v>4.4351713570239601</v>
      </c>
    </row>
    <row r="8" spans="1:57" x14ac:dyDescent="0.25">
      <c r="A8" s="21" t="s">
        <v>19</v>
      </c>
      <c r="B8" s="3" t="str">
        <f t="shared" ref="B8:B43" si="0">TRIM(A8)</f>
        <v>Norfolk/Virginia Beach, VA</v>
      </c>
      <c r="C8" s="3"/>
      <c r="D8" s="24" t="s">
        <v>16</v>
      </c>
      <c r="E8" s="27" t="s">
        <v>17</v>
      </c>
      <c r="F8" s="3"/>
      <c r="G8" s="146">
        <v>107.26152579998001</v>
      </c>
      <c r="H8" s="141">
        <v>112.214791346707</v>
      </c>
      <c r="I8" s="141">
        <v>122.224748027061</v>
      </c>
      <c r="J8" s="141">
        <v>116.930082413739</v>
      </c>
      <c r="K8" s="141">
        <v>114.498458486003</v>
      </c>
      <c r="L8" s="147">
        <v>115.04248733868801</v>
      </c>
      <c r="M8" s="141"/>
      <c r="N8" s="148">
        <v>129.82683367033599</v>
      </c>
      <c r="O8" s="149">
        <v>135.44613180037501</v>
      </c>
      <c r="P8" s="150">
        <v>132.64078875492899</v>
      </c>
      <c r="Q8" s="141"/>
      <c r="R8" s="151">
        <v>120.05881457587</v>
      </c>
      <c r="S8" s="75"/>
      <c r="T8" s="30">
        <v>2.0565549147350399</v>
      </c>
      <c r="U8" s="122">
        <v>4.6067976197531202</v>
      </c>
      <c r="V8" s="122">
        <v>10.359149910247901</v>
      </c>
      <c r="W8" s="122">
        <v>4.2479078107302097</v>
      </c>
      <c r="X8" s="122">
        <v>4.1827133241194998</v>
      </c>
      <c r="Y8" s="127">
        <v>5.3559582446337997</v>
      </c>
      <c r="Z8" s="122"/>
      <c r="AA8" s="128">
        <v>-7.2168460471481897</v>
      </c>
      <c r="AB8" s="129">
        <v>-9.5371006027567695</v>
      </c>
      <c r="AC8" s="130">
        <v>-8.5135009870754796</v>
      </c>
      <c r="AD8" s="122"/>
      <c r="AE8" s="131">
        <v>-0.85016976364573504</v>
      </c>
      <c r="AF8" s="30"/>
      <c r="AG8" s="146">
        <v>127.67025550464901</v>
      </c>
      <c r="AH8" s="141">
        <v>113.104405871674</v>
      </c>
      <c r="AI8" s="141">
        <v>116.69350542525299</v>
      </c>
      <c r="AJ8" s="141">
        <v>114.723628367627</v>
      </c>
      <c r="AK8" s="141">
        <v>114.144612341453</v>
      </c>
      <c r="AL8" s="147">
        <v>117.20583122798099</v>
      </c>
      <c r="AM8" s="141"/>
      <c r="AN8" s="148">
        <v>145.44224251025801</v>
      </c>
      <c r="AO8" s="149">
        <v>159.74080438150099</v>
      </c>
      <c r="AP8" s="150">
        <v>152.90468377794701</v>
      </c>
      <c r="AQ8" s="141"/>
      <c r="AR8" s="151">
        <v>129.077329414872</v>
      </c>
      <c r="AS8" s="75"/>
      <c r="AT8" s="30">
        <v>0.53304619873928805</v>
      </c>
      <c r="AU8" s="122">
        <v>2.8029767520233899</v>
      </c>
      <c r="AV8" s="122">
        <v>4.0310994012749797</v>
      </c>
      <c r="AW8" s="122">
        <v>1.8957163504983201</v>
      </c>
      <c r="AX8" s="122">
        <v>2.1433618982955398</v>
      </c>
      <c r="AY8" s="127">
        <v>2.2417778045591499</v>
      </c>
      <c r="AZ8" s="122"/>
      <c r="BA8" s="128">
        <v>-0.45508267679451803</v>
      </c>
      <c r="BB8" s="129">
        <v>0.87787530366708599</v>
      </c>
      <c r="BC8" s="130">
        <v>0.252129916249129</v>
      </c>
      <c r="BD8" s="122"/>
      <c r="BE8" s="131">
        <v>1.0445610960068701</v>
      </c>
    </row>
    <row r="9" spans="1:57" ht="16" x14ac:dyDescent="0.45">
      <c r="A9" s="21" t="s">
        <v>20</v>
      </c>
      <c r="B9" s="81" t="s">
        <v>71</v>
      </c>
      <c r="C9" s="3"/>
      <c r="D9" s="24" t="s">
        <v>16</v>
      </c>
      <c r="E9" s="27" t="s">
        <v>17</v>
      </c>
      <c r="F9" s="3"/>
      <c r="G9" s="146">
        <v>100.86316770643801</v>
      </c>
      <c r="H9" s="141">
        <v>111.493416861504</v>
      </c>
      <c r="I9" s="141">
        <v>117.339444767689</v>
      </c>
      <c r="J9" s="141">
        <v>114.856068980833</v>
      </c>
      <c r="K9" s="141">
        <v>109.92482765602</v>
      </c>
      <c r="L9" s="147">
        <v>111.645374674404</v>
      </c>
      <c r="M9" s="141"/>
      <c r="N9" s="148">
        <v>118.437331266284</v>
      </c>
      <c r="O9" s="149">
        <v>119.37533794519599</v>
      </c>
      <c r="P9" s="150">
        <v>118.909836780345</v>
      </c>
      <c r="Q9" s="141"/>
      <c r="R9" s="151">
        <v>113.79918231342</v>
      </c>
      <c r="S9" s="75"/>
      <c r="T9" s="30">
        <v>4.7458474642446102</v>
      </c>
      <c r="U9" s="122">
        <v>6.9595870937367303</v>
      </c>
      <c r="V9" s="122">
        <v>7.6701513566902602</v>
      </c>
      <c r="W9" s="122">
        <v>6.7213407205417903</v>
      </c>
      <c r="X9" s="122">
        <v>3.8828235995271001</v>
      </c>
      <c r="Y9" s="127">
        <v>6.2920669944296703</v>
      </c>
      <c r="Z9" s="122"/>
      <c r="AA9" s="128">
        <v>-2.0202126594314298</v>
      </c>
      <c r="AB9" s="129">
        <v>-3.8634367104115301</v>
      </c>
      <c r="AC9" s="130">
        <v>-2.98362953305302</v>
      </c>
      <c r="AD9" s="122"/>
      <c r="AE9" s="131">
        <v>2.9313819255237998</v>
      </c>
      <c r="AF9" s="30"/>
      <c r="AG9" s="146">
        <v>99.3182022109185</v>
      </c>
      <c r="AH9" s="141">
        <v>105.794156652072</v>
      </c>
      <c r="AI9" s="141">
        <v>110.89559799675099</v>
      </c>
      <c r="AJ9" s="141">
        <v>110.487757528142</v>
      </c>
      <c r="AK9" s="141">
        <v>106.176598454987</v>
      </c>
      <c r="AL9" s="147">
        <v>106.942774499913</v>
      </c>
      <c r="AM9" s="141"/>
      <c r="AN9" s="148">
        <v>114.10278443941699</v>
      </c>
      <c r="AO9" s="149">
        <v>116.831740776481</v>
      </c>
      <c r="AP9" s="150">
        <v>115.508787709736</v>
      </c>
      <c r="AQ9" s="141"/>
      <c r="AR9" s="151">
        <v>109.59653933473901</v>
      </c>
      <c r="AS9" s="75"/>
      <c r="AT9" s="30">
        <v>4.4095585501052801</v>
      </c>
      <c r="AU9" s="122">
        <v>6.2484341977516404</v>
      </c>
      <c r="AV9" s="122">
        <v>6.0658587285370604</v>
      </c>
      <c r="AW9" s="122">
        <v>6.1864151766971096</v>
      </c>
      <c r="AX9" s="122">
        <v>5.3604033537462001</v>
      </c>
      <c r="AY9" s="127">
        <v>5.7568696862011999</v>
      </c>
      <c r="AZ9" s="122"/>
      <c r="BA9" s="128">
        <v>1.28804565816826</v>
      </c>
      <c r="BB9" s="129">
        <v>-0.63200210961296899</v>
      </c>
      <c r="BC9" s="130">
        <v>0.25473580876305202</v>
      </c>
      <c r="BD9" s="122"/>
      <c r="BE9" s="131">
        <v>3.7901917162798502</v>
      </c>
    </row>
    <row r="10" spans="1:57" x14ac:dyDescent="0.25">
      <c r="A10" s="21" t="s">
        <v>21</v>
      </c>
      <c r="B10" s="3" t="str">
        <f t="shared" si="0"/>
        <v>Virginia Area</v>
      </c>
      <c r="C10" s="3"/>
      <c r="D10" s="24" t="s">
        <v>16</v>
      </c>
      <c r="E10" s="27" t="s">
        <v>17</v>
      </c>
      <c r="F10" s="3"/>
      <c r="G10" s="146">
        <v>101.91921005569399</v>
      </c>
      <c r="H10" s="141">
        <v>107.392259907176</v>
      </c>
      <c r="I10" s="141">
        <v>111.80459255421501</v>
      </c>
      <c r="J10" s="141">
        <v>113.624144006961</v>
      </c>
      <c r="K10" s="141">
        <v>121.89049130280399</v>
      </c>
      <c r="L10" s="147">
        <v>112.036724210922</v>
      </c>
      <c r="M10" s="141"/>
      <c r="N10" s="148">
        <v>160.27870102900999</v>
      </c>
      <c r="O10" s="149">
        <v>154.439706222307</v>
      </c>
      <c r="P10" s="150">
        <v>157.41067812647799</v>
      </c>
      <c r="Q10" s="141"/>
      <c r="R10" s="151">
        <v>127.103241553381</v>
      </c>
      <c r="S10" s="75"/>
      <c r="T10" s="30">
        <v>-9.7271857693554398E-2</v>
      </c>
      <c r="U10" s="122">
        <v>3.87754953726408</v>
      </c>
      <c r="V10" s="122">
        <v>6.5130546675237202</v>
      </c>
      <c r="W10" s="122">
        <v>1.15185555842257</v>
      </c>
      <c r="X10" s="122">
        <v>-9.1898815182028208</v>
      </c>
      <c r="Y10" s="127">
        <v>-0.55272587295555298</v>
      </c>
      <c r="Z10" s="122"/>
      <c r="AA10" s="128">
        <v>9.8041390446177701</v>
      </c>
      <c r="AB10" s="129">
        <v>5.6799285511748598</v>
      </c>
      <c r="AC10" s="130">
        <v>7.7746420933713898</v>
      </c>
      <c r="AD10" s="122"/>
      <c r="AE10" s="131">
        <v>2.6367451094119398</v>
      </c>
      <c r="AF10" s="30"/>
      <c r="AG10" s="146">
        <v>111.174590375832</v>
      </c>
      <c r="AH10" s="141">
        <v>106.645169810472</v>
      </c>
      <c r="AI10" s="141">
        <v>108.82611646862399</v>
      </c>
      <c r="AJ10" s="141">
        <v>110.984054133485</v>
      </c>
      <c r="AK10" s="141">
        <v>116.411629366889</v>
      </c>
      <c r="AL10" s="147">
        <v>110.959138710616</v>
      </c>
      <c r="AM10" s="141"/>
      <c r="AN10" s="148">
        <v>155.76767570885099</v>
      </c>
      <c r="AO10" s="149">
        <v>158.47020668996501</v>
      </c>
      <c r="AP10" s="150">
        <v>157.152815661635</v>
      </c>
      <c r="AQ10" s="141"/>
      <c r="AR10" s="151">
        <v>126.85602916771001</v>
      </c>
      <c r="AS10" s="75"/>
      <c r="AT10" s="30">
        <v>2.20539681553407</v>
      </c>
      <c r="AU10" s="122">
        <v>3.9351264745369399</v>
      </c>
      <c r="AV10" s="122">
        <v>5.3136109319892899</v>
      </c>
      <c r="AW10" s="122">
        <v>4.80030918706405</v>
      </c>
      <c r="AX10" s="122">
        <v>-0.564755412471727</v>
      </c>
      <c r="AY10" s="127">
        <v>2.9458547309893999</v>
      </c>
      <c r="AZ10" s="122"/>
      <c r="BA10" s="128">
        <v>3.24011592274223</v>
      </c>
      <c r="BB10" s="129">
        <v>1.5308274839778699</v>
      </c>
      <c r="BC10" s="130">
        <v>2.3379690353385199</v>
      </c>
      <c r="BD10" s="122"/>
      <c r="BE10" s="131">
        <v>2.4612148783190602</v>
      </c>
    </row>
    <row r="11" spans="1:57" x14ac:dyDescent="0.25">
      <c r="A11" s="34" t="s">
        <v>22</v>
      </c>
      <c r="B11" s="3" t="str">
        <f t="shared" si="0"/>
        <v>Washington, DC</v>
      </c>
      <c r="C11" s="3"/>
      <c r="D11" s="24" t="s">
        <v>16</v>
      </c>
      <c r="E11" s="27" t="s">
        <v>17</v>
      </c>
      <c r="F11" s="3"/>
      <c r="G11" s="146">
        <v>183.35668115964</v>
      </c>
      <c r="H11" s="141">
        <v>223.41392737306799</v>
      </c>
      <c r="I11" s="141">
        <v>241.300809077997</v>
      </c>
      <c r="J11" s="141">
        <v>238.446922889832</v>
      </c>
      <c r="K11" s="141">
        <v>215.26829248932299</v>
      </c>
      <c r="L11" s="147">
        <v>223.240588446668</v>
      </c>
      <c r="M11" s="141"/>
      <c r="N11" s="148">
        <v>183.27592876630601</v>
      </c>
      <c r="O11" s="149">
        <v>179.39839972596801</v>
      </c>
      <c r="P11" s="150">
        <v>181.31728991632301</v>
      </c>
      <c r="Q11" s="141"/>
      <c r="R11" s="151">
        <v>211.31867455339699</v>
      </c>
      <c r="S11" s="75"/>
      <c r="T11" s="30">
        <v>2.3834138523309401</v>
      </c>
      <c r="U11" s="122">
        <v>7.9642636313551902</v>
      </c>
      <c r="V11" s="122">
        <v>7.8444253760053799</v>
      </c>
      <c r="W11" s="122">
        <v>8.6819500934811007</v>
      </c>
      <c r="X11" s="122">
        <v>10.2237461636592</v>
      </c>
      <c r="Y11" s="127">
        <v>7.97418701194999</v>
      </c>
      <c r="Z11" s="122"/>
      <c r="AA11" s="128">
        <v>7.6640270048330699</v>
      </c>
      <c r="AB11" s="129">
        <v>7.4775348799597596</v>
      </c>
      <c r="AC11" s="130">
        <v>7.5900141287736496</v>
      </c>
      <c r="AD11" s="122"/>
      <c r="AE11" s="131">
        <v>7.8209708126765296</v>
      </c>
      <c r="AF11" s="30"/>
      <c r="AG11" s="146">
        <v>164.68047946922599</v>
      </c>
      <c r="AH11" s="141">
        <v>194.59579309565399</v>
      </c>
      <c r="AI11" s="141">
        <v>206.60244910147401</v>
      </c>
      <c r="AJ11" s="141">
        <v>200.73660266690601</v>
      </c>
      <c r="AK11" s="141">
        <v>179.80656023134799</v>
      </c>
      <c r="AL11" s="147">
        <v>190.58761561264399</v>
      </c>
      <c r="AM11" s="141"/>
      <c r="AN11" s="148">
        <v>163.260403421695</v>
      </c>
      <c r="AO11" s="149">
        <v>164.494472120137</v>
      </c>
      <c r="AP11" s="150">
        <v>163.90055229378601</v>
      </c>
      <c r="AQ11" s="141"/>
      <c r="AR11" s="151">
        <v>182.57625539298101</v>
      </c>
      <c r="AS11" s="75"/>
      <c r="AT11" s="30">
        <v>6.2385294528583302</v>
      </c>
      <c r="AU11" s="122">
        <v>9.2758606472642793</v>
      </c>
      <c r="AV11" s="122">
        <v>7.7330549564166802</v>
      </c>
      <c r="AW11" s="122">
        <v>5.7447474623644101</v>
      </c>
      <c r="AX11" s="122">
        <v>3.7625084123652899</v>
      </c>
      <c r="AY11" s="127">
        <v>6.6765652188762203</v>
      </c>
      <c r="AZ11" s="122"/>
      <c r="BA11" s="128">
        <v>4.9461232399977302</v>
      </c>
      <c r="BB11" s="129">
        <v>4.8650995303512596</v>
      </c>
      <c r="BC11" s="130">
        <v>4.90153956471661</v>
      </c>
      <c r="BD11" s="122"/>
      <c r="BE11" s="131">
        <v>6.2952032957711799</v>
      </c>
    </row>
    <row r="12" spans="1:57" x14ac:dyDescent="0.25">
      <c r="A12" s="21" t="s">
        <v>23</v>
      </c>
      <c r="B12" s="3" t="str">
        <f t="shared" si="0"/>
        <v>Arlington, VA</v>
      </c>
      <c r="C12" s="3"/>
      <c r="D12" s="24" t="s">
        <v>16</v>
      </c>
      <c r="E12" s="27" t="s">
        <v>17</v>
      </c>
      <c r="F12" s="3"/>
      <c r="G12" s="146">
        <v>204.11216578995101</v>
      </c>
      <c r="H12" s="141">
        <v>245.89727058823499</v>
      </c>
      <c r="I12" s="141">
        <v>260.25156192536502</v>
      </c>
      <c r="J12" s="141">
        <v>257.18607926167198</v>
      </c>
      <c r="K12" s="141">
        <v>225.70409979850601</v>
      </c>
      <c r="L12" s="147">
        <v>241.88661875076301</v>
      </c>
      <c r="M12" s="141"/>
      <c r="N12" s="148">
        <v>172.01065287016499</v>
      </c>
      <c r="O12" s="149">
        <v>162.93101666666601</v>
      </c>
      <c r="P12" s="150">
        <v>167.56152845834899</v>
      </c>
      <c r="Q12" s="141"/>
      <c r="R12" s="151">
        <v>221.06570490822301</v>
      </c>
      <c r="S12" s="75"/>
      <c r="T12" s="30">
        <v>1.8604350916511401</v>
      </c>
      <c r="U12" s="122">
        <v>7.6911381009804503</v>
      </c>
      <c r="V12" s="122">
        <v>8.8246743699571208</v>
      </c>
      <c r="W12" s="122">
        <v>8.3964282640055394</v>
      </c>
      <c r="X12" s="122">
        <v>6.4937159924871501</v>
      </c>
      <c r="Y12" s="127">
        <v>7.3892619264323098</v>
      </c>
      <c r="Z12" s="122"/>
      <c r="AA12" s="128">
        <v>5.38225958626803</v>
      </c>
      <c r="AB12" s="129">
        <v>7.0989954165568996</v>
      </c>
      <c r="AC12" s="130">
        <v>6.1738762847147397</v>
      </c>
      <c r="AD12" s="122"/>
      <c r="AE12" s="131">
        <v>6.0487994961134399</v>
      </c>
      <c r="AF12" s="30"/>
      <c r="AG12" s="146">
        <v>170.73257757000701</v>
      </c>
      <c r="AH12" s="141">
        <v>212.26826452544199</v>
      </c>
      <c r="AI12" s="141">
        <v>223.17051664231201</v>
      </c>
      <c r="AJ12" s="141">
        <v>218.00724390323899</v>
      </c>
      <c r="AK12" s="141">
        <v>190.850052231354</v>
      </c>
      <c r="AL12" s="147">
        <v>205.300660970992</v>
      </c>
      <c r="AM12" s="141"/>
      <c r="AN12" s="148">
        <v>153.10048377266401</v>
      </c>
      <c r="AO12" s="149">
        <v>148.09630066609901</v>
      </c>
      <c r="AP12" s="150">
        <v>150.50781793817401</v>
      </c>
      <c r="AQ12" s="141"/>
      <c r="AR12" s="151">
        <v>189.69785436867801</v>
      </c>
      <c r="AS12" s="75"/>
      <c r="AT12" s="30">
        <v>3.9864123311656701</v>
      </c>
      <c r="AU12" s="122">
        <v>7.8119501662118802</v>
      </c>
      <c r="AV12" s="122">
        <v>7.3800585330933997</v>
      </c>
      <c r="AW12" s="122">
        <v>6.4261181789821196</v>
      </c>
      <c r="AX12" s="122">
        <v>3.7806586946962999</v>
      </c>
      <c r="AY12" s="127">
        <v>6.2846681274033802</v>
      </c>
      <c r="AZ12" s="122"/>
      <c r="BA12" s="128">
        <v>2.4249604532980702</v>
      </c>
      <c r="BB12" s="129">
        <v>1.56659282437671</v>
      </c>
      <c r="BC12" s="130">
        <v>1.9692853803616901</v>
      </c>
      <c r="BD12" s="122"/>
      <c r="BE12" s="131">
        <v>5.2229125761666504</v>
      </c>
    </row>
    <row r="13" spans="1:57" x14ac:dyDescent="0.25">
      <c r="A13" s="21" t="s">
        <v>24</v>
      </c>
      <c r="B13" s="3" t="str">
        <f t="shared" si="0"/>
        <v>Suburban Virginia Area</v>
      </c>
      <c r="C13" s="3"/>
      <c r="D13" s="24" t="s">
        <v>16</v>
      </c>
      <c r="E13" s="27" t="s">
        <v>17</v>
      </c>
      <c r="F13" s="3"/>
      <c r="G13" s="146">
        <v>132.03166448915499</v>
      </c>
      <c r="H13" s="141">
        <v>150.10769689070901</v>
      </c>
      <c r="I13" s="141">
        <v>158.96391501511499</v>
      </c>
      <c r="J13" s="141">
        <v>162.682707125809</v>
      </c>
      <c r="K13" s="141">
        <v>155.63801558535701</v>
      </c>
      <c r="L13" s="147">
        <v>153.41770048236299</v>
      </c>
      <c r="M13" s="141"/>
      <c r="N13" s="148">
        <v>163.82539679777199</v>
      </c>
      <c r="O13" s="149">
        <v>171.88794286626199</v>
      </c>
      <c r="P13" s="150">
        <v>168.03118381618299</v>
      </c>
      <c r="Q13" s="141"/>
      <c r="R13" s="151">
        <v>157.97142990557199</v>
      </c>
      <c r="S13" s="75"/>
      <c r="T13" s="30">
        <v>9.72356032789145</v>
      </c>
      <c r="U13" s="122">
        <v>28.1770048607832</v>
      </c>
      <c r="V13" s="122">
        <v>21.6053226211924</v>
      </c>
      <c r="W13" s="122">
        <v>23.505926232010701</v>
      </c>
      <c r="X13" s="122">
        <v>22.4751334370576</v>
      </c>
      <c r="Y13" s="127">
        <v>21.986105913495301</v>
      </c>
      <c r="Z13" s="122"/>
      <c r="AA13" s="128">
        <v>6.5343186449692601</v>
      </c>
      <c r="AB13" s="129">
        <v>9.2178374412151101</v>
      </c>
      <c r="AC13" s="130">
        <v>7.9683139445897604</v>
      </c>
      <c r="AD13" s="122"/>
      <c r="AE13" s="131">
        <v>16.485303140172899</v>
      </c>
      <c r="AF13" s="30"/>
      <c r="AG13" s="146">
        <v>134.780851474401</v>
      </c>
      <c r="AH13" s="141">
        <v>135.397324784435</v>
      </c>
      <c r="AI13" s="141">
        <v>142.27851639499599</v>
      </c>
      <c r="AJ13" s="141">
        <v>142.34501280626199</v>
      </c>
      <c r="AK13" s="141">
        <v>137.35157384359999</v>
      </c>
      <c r="AL13" s="147">
        <v>138.70209877187801</v>
      </c>
      <c r="AM13" s="141"/>
      <c r="AN13" s="148">
        <v>156.15570634848299</v>
      </c>
      <c r="AO13" s="149">
        <v>164.22293655713901</v>
      </c>
      <c r="AP13" s="150">
        <v>160.38482763850601</v>
      </c>
      <c r="AQ13" s="141"/>
      <c r="AR13" s="151">
        <v>145.75396289171201</v>
      </c>
      <c r="AS13" s="75"/>
      <c r="AT13" s="30">
        <v>10.7299896722882</v>
      </c>
      <c r="AU13" s="122">
        <v>16.450390046932501</v>
      </c>
      <c r="AV13" s="122">
        <v>16.379083119518199</v>
      </c>
      <c r="AW13" s="122">
        <v>16.985508324662799</v>
      </c>
      <c r="AX13" s="122">
        <v>12.431044675627501</v>
      </c>
      <c r="AY13" s="127">
        <v>14.7494029160165</v>
      </c>
      <c r="AZ13" s="122"/>
      <c r="BA13" s="128">
        <v>5.7572082732854</v>
      </c>
      <c r="BB13" s="129">
        <v>7.0787337836558697</v>
      </c>
      <c r="BC13" s="130">
        <v>6.4870156653279203</v>
      </c>
      <c r="BD13" s="122"/>
      <c r="BE13" s="131">
        <v>11.439264727626499</v>
      </c>
    </row>
    <row r="14" spans="1:57" x14ac:dyDescent="0.25">
      <c r="A14" s="21" t="s">
        <v>25</v>
      </c>
      <c r="B14" s="3" t="str">
        <f t="shared" si="0"/>
        <v>Alexandria, VA</v>
      </c>
      <c r="C14" s="3"/>
      <c r="D14" s="24" t="s">
        <v>16</v>
      </c>
      <c r="E14" s="27" t="s">
        <v>17</v>
      </c>
      <c r="F14" s="3"/>
      <c r="G14" s="146">
        <v>152.35265663643801</v>
      </c>
      <c r="H14" s="141">
        <v>184.32202077846</v>
      </c>
      <c r="I14" s="141">
        <v>201.941157531621</v>
      </c>
      <c r="J14" s="141">
        <v>194.50864616974499</v>
      </c>
      <c r="K14" s="141">
        <v>170.382649522409</v>
      </c>
      <c r="L14" s="147">
        <v>183.34685633753099</v>
      </c>
      <c r="M14" s="141"/>
      <c r="N14" s="148">
        <v>145.709887766554</v>
      </c>
      <c r="O14" s="149">
        <v>148.46381562881501</v>
      </c>
      <c r="P14" s="150">
        <v>147.12076706544599</v>
      </c>
      <c r="Q14" s="141"/>
      <c r="R14" s="151">
        <v>173.457523693647</v>
      </c>
      <c r="S14" s="75"/>
      <c r="T14" s="30">
        <v>-11.9305347240049</v>
      </c>
      <c r="U14" s="122">
        <v>-1.1268469278902999</v>
      </c>
      <c r="V14" s="122">
        <v>6.5616873161221596</v>
      </c>
      <c r="W14" s="122">
        <v>4.0798000808974502</v>
      </c>
      <c r="X14" s="122">
        <v>7.4583320244216802</v>
      </c>
      <c r="Y14" s="127">
        <v>1.93802035006016</v>
      </c>
      <c r="Z14" s="122"/>
      <c r="AA14" s="128">
        <v>2.8710267106498901</v>
      </c>
      <c r="AB14" s="129">
        <v>5.9396861338979301</v>
      </c>
      <c r="AC14" s="130">
        <v>4.4500428090660602</v>
      </c>
      <c r="AD14" s="122"/>
      <c r="AE14" s="131">
        <v>2.4516917597194499</v>
      </c>
      <c r="AF14" s="30"/>
      <c r="AG14" s="146">
        <v>151.20773547293899</v>
      </c>
      <c r="AH14" s="141">
        <v>171.20237731348499</v>
      </c>
      <c r="AI14" s="141">
        <v>181.333076710271</v>
      </c>
      <c r="AJ14" s="141">
        <v>175.845398642406</v>
      </c>
      <c r="AK14" s="141">
        <v>155.28573742579701</v>
      </c>
      <c r="AL14" s="147">
        <v>167.92973524896101</v>
      </c>
      <c r="AM14" s="141"/>
      <c r="AN14" s="148">
        <v>140.64845999269201</v>
      </c>
      <c r="AO14" s="149">
        <v>141.828154554044</v>
      </c>
      <c r="AP14" s="150">
        <v>141.26949823734199</v>
      </c>
      <c r="AQ14" s="141"/>
      <c r="AR14" s="151">
        <v>160.267235148222</v>
      </c>
      <c r="AS14" s="75"/>
      <c r="AT14" s="30">
        <v>8.9048842030314699</v>
      </c>
      <c r="AU14" s="122">
        <v>11.196836278894899</v>
      </c>
      <c r="AV14" s="122">
        <v>12.9898009206746</v>
      </c>
      <c r="AW14" s="122">
        <v>12.2059682099187</v>
      </c>
      <c r="AX14" s="122">
        <v>9.1205798539771106</v>
      </c>
      <c r="AY14" s="127">
        <v>11.234917330663301</v>
      </c>
      <c r="AZ14" s="122"/>
      <c r="BA14" s="128">
        <v>5.1755211337461198</v>
      </c>
      <c r="BB14" s="129">
        <v>4.3460417885726299</v>
      </c>
      <c r="BC14" s="130">
        <v>4.7291831922804199</v>
      </c>
      <c r="BD14" s="122"/>
      <c r="BE14" s="131">
        <v>9.7592275306929501</v>
      </c>
    </row>
    <row r="15" spans="1:57" x14ac:dyDescent="0.25">
      <c r="A15" s="21" t="s">
        <v>26</v>
      </c>
      <c r="B15" s="3" t="str">
        <f t="shared" si="0"/>
        <v>Fairfax/Tysons Corner, VA</v>
      </c>
      <c r="C15" s="3"/>
      <c r="D15" s="24" t="s">
        <v>16</v>
      </c>
      <c r="E15" s="27" t="s">
        <v>17</v>
      </c>
      <c r="F15" s="3"/>
      <c r="G15" s="146">
        <v>151.50307263722601</v>
      </c>
      <c r="H15" s="141">
        <v>190.056082942763</v>
      </c>
      <c r="I15" s="141">
        <v>204.67738607594899</v>
      </c>
      <c r="J15" s="141">
        <v>202.10685430890101</v>
      </c>
      <c r="K15" s="141">
        <v>170.60973864541799</v>
      </c>
      <c r="L15" s="147">
        <v>187.10574249815201</v>
      </c>
      <c r="M15" s="141"/>
      <c r="N15" s="148">
        <v>143.67310918774899</v>
      </c>
      <c r="O15" s="149">
        <v>142.03666666666601</v>
      </c>
      <c r="P15" s="150">
        <v>142.83801532317199</v>
      </c>
      <c r="Q15" s="141"/>
      <c r="R15" s="151">
        <v>175.32284787607901</v>
      </c>
      <c r="S15" s="75"/>
      <c r="T15" s="30">
        <v>4.9667946811641102</v>
      </c>
      <c r="U15" s="122">
        <v>6.8556879538330797</v>
      </c>
      <c r="V15" s="122">
        <v>8.48638748947333</v>
      </c>
      <c r="W15" s="122">
        <v>10.480019615955401</v>
      </c>
      <c r="X15" s="122">
        <v>9.1764230141394592</v>
      </c>
      <c r="Y15" s="127">
        <v>8.2074896606039704</v>
      </c>
      <c r="Z15" s="122"/>
      <c r="AA15" s="128">
        <v>9.2345591014530797</v>
      </c>
      <c r="AB15" s="129">
        <v>9.4400092784275795</v>
      </c>
      <c r="AC15" s="130">
        <v>9.3496205365636609</v>
      </c>
      <c r="AD15" s="122"/>
      <c r="AE15" s="131">
        <v>8.9549674593562401</v>
      </c>
      <c r="AF15" s="30"/>
      <c r="AG15" s="146">
        <v>139.09156625864799</v>
      </c>
      <c r="AH15" s="141">
        <v>166.590193164277</v>
      </c>
      <c r="AI15" s="141">
        <v>182.69594484243299</v>
      </c>
      <c r="AJ15" s="141">
        <v>181.071921280602</v>
      </c>
      <c r="AK15" s="141">
        <v>153.851996323859</v>
      </c>
      <c r="AL15" s="147">
        <v>166.739922140164</v>
      </c>
      <c r="AM15" s="141"/>
      <c r="AN15" s="148">
        <v>134.701123241468</v>
      </c>
      <c r="AO15" s="149">
        <v>135.25188408731901</v>
      </c>
      <c r="AP15" s="150">
        <v>134.98908775199001</v>
      </c>
      <c r="AQ15" s="141"/>
      <c r="AR15" s="151">
        <v>157.62424419099401</v>
      </c>
      <c r="AS15" s="75"/>
      <c r="AT15" s="30">
        <v>4.5696435577003403</v>
      </c>
      <c r="AU15" s="122">
        <v>5.3960745237767096</v>
      </c>
      <c r="AV15" s="122">
        <v>7.1412333060712196</v>
      </c>
      <c r="AW15" s="122">
        <v>10.146848333947499</v>
      </c>
      <c r="AX15" s="122">
        <v>5.0229599133954297</v>
      </c>
      <c r="AY15" s="127">
        <v>6.8965931768138402</v>
      </c>
      <c r="AZ15" s="122"/>
      <c r="BA15" s="128">
        <v>7.7338679568353799</v>
      </c>
      <c r="BB15" s="129">
        <v>7.4648370654446401</v>
      </c>
      <c r="BC15" s="130">
        <v>7.5914563552396599</v>
      </c>
      <c r="BD15" s="122"/>
      <c r="BE15" s="131">
        <v>7.4591860381961599</v>
      </c>
    </row>
    <row r="16" spans="1:57" x14ac:dyDescent="0.25">
      <c r="A16" s="21" t="s">
        <v>27</v>
      </c>
      <c r="B16" s="3" t="str">
        <f t="shared" si="0"/>
        <v>I-95 Fredericksburg, VA</v>
      </c>
      <c r="C16" s="3"/>
      <c r="D16" s="24" t="s">
        <v>16</v>
      </c>
      <c r="E16" s="27" t="s">
        <v>17</v>
      </c>
      <c r="F16" s="3"/>
      <c r="G16" s="146">
        <v>94.346477642276398</v>
      </c>
      <c r="H16" s="141">
        <v>99.338729689807906</v>
      </c>
      <c r="I16" s="141">
        <v>101.60005913161</v>
      </c>
      <c r="J16" s="141">
        <v>100.999749492213</v>
      </c>
      <c r="K16" s="141">
        <v>101.20357294242299</v>
      </c>
      <c r="L16" s="147">
        <v>99.669187061994606</v>
      </c>
      <c r="M16" s="141"/>
      <c r="N16" s="148">
        <v>107.377748224021</v>
      </c>
      <c r="O16" s="149">
        <v>107.13663152525</v>
      </c>
      <c r="P16" s="150">
        <v>107.25892743422099</v>
      </c>
      <c r="Q16" s="141"/>
      <c r="R16" s="151">
        <v>101.947311803616</v>
      </c>
      <c r="S16" s="75"/>
      <c r="T16" s="30">
        <v>1.9265746683671401</v>
      </c>
      <c r="U16" s="122">
        <v>3.4821089760041701</v>
      </c>
      <c r="V16" s="122">
        <v>3.8152910035378</v>
      </c>
      <c r="W16" s="122">
        <v>2.57465336223756</v>
      </c>
      <c r="X16" s="122">
        <v>4.0417240365577003</v>
      </c>
      <c r="Y16" s="127">
        <v>3.2188318971492098</v>
      </c>
      <c r="Z16" s="122"/>
      <c r="AA16" s="128">
        <v>0.78376420933978797</v>
      </c>
      <c r="AB16" s="129">
        <v>-0.44139687775904501</v>
      </c>
      <c r="AC16" s="130">
        <v>0.16077150368537901</v>
      </c>
      <c r="AD16" s="122"/>
      <c r="AE16" s="131">
        <v>2.11017855942361</v>
      </c>
      <c r="AF16" s="30"/>
      <c r="AG16" s="146">
        <v>93.0898747685941</v>
      </c>
      <c r="AH16" s="141">
        <v>96.184942802422398</v>
      </c>
      <c r="AI16" s="141">
        <v>98.426817695989499</v>
      </c>
      <c r="AJ16" s="141">
        <v>97.676321802165504</v>
      </c>
      <c r="AK16" s="141">
        <v>97.227683072085298</v>
      </c>
      <c r="AL16" s="147">
        <v>96.633923168184793</v>
      </c>
      <c r="AM16" s="141"/>
      <c r="AN16" s="148">
        <v>104.918085450649</v>
      </c>
      <c r="AO16" s="149">
        <v>107.230693123474</v>
      </c>
      <c r="AP16" s="150">
        <v>106.096583456647</v>
      </c>
      <c r="AQ16" s="141"/>
      <c r="AR16" s="151">
        <v>99.602839359969806</v>
      </c>
      <c r="AS16" s="75"/>
      <c r="AT16" s="30">
        <v>2.44699962061416</v>
      </c>
      <c r="AU16" s="122">
        <v>4.4566250771742597</v>
      </c>
      <c r="AV16" s="122">
        <v>4.97690142033301</v>
      </c>
      <c r="AW16" s="122">
        <v>4.2345577926951501</v>
      </c>
      <c r="AX16" s="122">
        <v>4.4604396936101898</v>
      </c>
      <c r="AY16" s="127">
        <v>4.1831787791297099</v>
      </c>
      <c r="AZ16" s="122"/>
      <c r="BA16" s="128">
        <v>1.52425837507947</v>
      </c>
      <c r="BB16" s="129">
        <v>1.0576235007372601</v>
      </c>
      <c r="BC16" s="130">
        <v>1.27545747636634</v>
      </c>
      <c r="BD16" s="122"/>
      <c r="BE16" s="131">
        <v>3.0225626910366099</v>
      </c>
    </row>
    <row r="17" spans="1:57" x14ac:dyDescent="0.25">
      <c r="A17" s="21" t="s">
        <v>28</v>
      </c>
      <c r="B17" s="3" t="str">
        <f t="shared" si="0"/>
        <v>Dulles Airport Area, VA</v>
      </c>
      <c r="C17" s="3"/>
      <c r="D17" s="24" t="s">
        <v>16</v>
      </c>
      <c r="E17" s="27" t="s">
        <v>17</v>
      </c>
      <c r="F17" s="3"/>
      <c r="G17" s="146">
        <v>122.221356094447</v>
      </c>
      <c r="H17" s="141">
        <v>150.04518763545099</v>
      </c>
      <c r="I17" s="141">
        <v>160.57410712470701</v>
      </c>
      <c r="J17" s="141">
        <v>155.72755026844899</v>
      </c>
      <c r="K17" s="141">
        <v>138.638493953829</v>
      </c>
      <c r="L17" s="147">
        <v>147.455535949248</v>
      </c>
      <c r="M17" s="141"/>
      <c r="N17" s="148">
        <v>118.95329870462901</v>
      </c>
      <c r="O17" s="149">
        <v>117.665300798801</v>
      </c>
      <c r="P17" s="150">
        <v>118.30054146372299</v>
      </c>
      <c r="Q17" s="141"/>
      <c r="R17" s="151">
        <v>139.559027394678</v>
      </c>
      <c r="S17" s="75"/>
      <c r="T17" s="30">
        <v>1.32067012186344</v>
      </c>
      <c r="U17" s="122">
        <v>7.1111473220046797</v>
      </c>
      <c r="V17" s="122">
        <v>9.4458950696142896</v>
      </c>
      <c r="W17" s="122">
        <v>8.6774667030290598</v>
      </c>
      <c r="X17" s="122">
        <v>7.7405627270483004</v>
      </c>
      <c r="Y17" s="127">
        <v>7.6402498664170597</v>
      </c>
      <c r="Z17" s="122"/>
      <c r="AA17" s="128">
        <v>5.6747239252698503</v>
      </c>
      <c r="AB17" s="129">
        <v>6.2554926931625197</v>
      </c>
      <c r="AC17" s="130">
        <v>5.9588039766753598</v>
      </c>
      <c r="AD17" s="122"/>
      <c r="AE17" s="131">
        <v>7.1915038071885098</v>
      </c>
      <c r="AF17" s="30"/>
      <c r="AG17" s="146">
        <v>117.914648241206</v>
      </c>
      <c r="AH17" s="141">
        <v>136.365633083847</v>
      </c>
      <c r="AI17" s="141">
        <v>146.934580639367</v>
      </c>
      <c r="AJ17" s="141">
        <v>144.03063046059199</v>
      </c>
      <c r="AK17" s="141">
        <v>127.78150665878501</v>
      </c>
      <c r="AL17" s="147">
        <v>135.759045836789</v>
      </c>
      <c r="AM17" s="141"/>
      <c r="AN17" s="148">
        <v>115.297716724821</v>
      </c>
      <c r="AO17" s="149">
        <v>115.394224378906</v>
      </c>
      <c r="AP17" s="150">
        <v>115.347795071547</v>
      </c>
      <c r="AQ17" s="141"/>
      <c r="AR17" s="151">
        <v>129.785168451429</v>
      </c>
      <c r="AS17" s="75"/>
      <c r="AT17" s="30">
        <v>4.7939154602358602</v>
      </c>
      <c r="AU17" s="122">
        <v>6.54196517714142</v>
      </c>
      <c r="AV17" s="122">
        <v>9.1321841800789496</v>
      </c>
      <c r="AW17" s="122">
        <v>8.0144020285521496</v>
      </c>
      <c r="AX17" s="122">
        <v>3.7790881285709301</v>
      </c>
      <c r="AY17" s="127">
        <v>6.7523491052016702</v>
      </c>
      <c r="AZ17" s="122"/>
      <c r="BA17" s="128">
        <v>5.0147599836457903</v>
      </c>
      <c r="BB17" s="129">
        <v>5.67912989620429</v>
      </c>
      <c r="BC17" s="130">
        <v>5.3548238503276204</v>
      </c>
      <c r="BD17" s="122"/>
      <c r="BE17" s="131">
        <v>6.2305221645156301</v>
      </c>
    </row>
    <row r="18" spans="1:57" x14ac:dyDescent="0.25">
      <c r="A18" s="21" t="s">
        <v>29</v>
      </c>
      <c r="B18" s="3" t="str">
        <f t="shared" si="0"/>
        <v>Williamsburg, VA</v>
      </c>
      <c r="C18" s="3"/>
      <c r="D18" s="24" t="s">
        <v>16</v>
      </c>
      <c r="E18" s="27" t="s">
        <v>17</v>
      </c>
      <c r="F18" s="3"/>
      <c r="G18" s="146">
        <v>104.48708133971201</v>
      </c>
      <c r="H18" s="141">
        <v>101.97966840052</v>
      </c>
      <c r="I18" s="141">
        <v>106.893759445843</v>
      </c>
      <c r="J18" s="141">
        <v>102.10971000637301</v>
      </c>
      <c r="K18" s="141">
        <v>110.869016887816</v>
      </c>
      <c r="L18" s="147">
        <v>105.371028334305</v>
      </c>
      <c r="M18" s="141"/>
      <c r="N18" s="148">
        <v>143.60547652254701</v>
      </c>
      <c r="O18" s="149">
        <v>166.87519586637799</v>
      </c>
      <c r="P18" s="150">
        <v>155.04649060616799</v>
      </c>
      <c r="Q18" s="141"/>
      <c r="R18" s="151">
        <v>122.97144017415999</v>
      </c>
      <c r="S18" s="75"/>
      <c r="T18" s="30">
        <v>-2.5449943891111699</v>
      </c>
      <c r="U18" s="122">
        <v>-1.13466720020645</v>
      </c>
      <c r="V18" s="122">
        <v>2.0172034589239498</v>
      </c>
      <c r="W18" s="122">
        <v>-8.4772414165083596</v>
      </c>
      <c r="X18" s="122">
        <v>-7.6668526596956896</v>
      </c>
      <c r="Y18" s="127">
        <v>-4.1308165303256397</v>
      </c>
      <c r="Z18" s="122"/>
      <c r="AA18" s="128">
        <v>-15.989862147173399</v>
      </c>
      <c r="AB18" s="129">
        <v>-11.8563310570603</v>
      </c>
      <c r="AC18" s="130">
        <v>-14.193122170729501</v>
      </c>
      <c r="AD18" s="122"/>
      <c r="AE18" s="131">
        <v>-11.6986218311306</v>
      </c>
      <c r="AF18" s="30"/>
      <c r="AG18" s="146">
        <v>126.230555023218</v>
      </c>
      <c r="AH18" s="141">
        <v>106.29818482135001</v>
      </c>
      <c r="AI18" s="141">
        <v>104.438140857392</v>
      </c>
      <c r="AJ18" s="141">
        <v>103.064421227197</v>
      </c>
      <c r="AK18" s="141">
        <v>110.281975097276</v>
      </c>
      <c r="AL18" s="147">
        <v>110.554082559843</v>
      </c>
      <c r="AM18" s="141"/>
      <c r="AN18" s="148">
        <v>148.32991447051899</v>
      </c>
      <c r="AO18" s="149">
        <v>168.587481246393</v>
      </c>
      <c r="AP18" s="150">
        <v>158.99432878515501</v>
      </c>
      <c r="AQ18" s="141"/>
      <c r="AR18" s="151">
        <v>129.51630790879199</v>
      </c>
      <c r="AS18" s="75"/>
      <c r="AT18" s="30">
        <v>-2.86835849637191</v>
      </c>
      <c r="AU18" s="122">
        <v>-0.12502341750875501</v>
      </c>
      <c r="AV18" s="122">
        <v>-0.70465568612152396</v>
      </c>
      <c r="AW18" s="122">
        <v>-3.9977172925078199</v>
      </c>
      <c r="AX18" s="122">
        <v>-5.2565572559097502</v>
      </c>
      <c r="AY18" s="127">
        <v>-2.7809078322328999</v>
      </c>
      <c r="AZ18" s="122"/>
      <c r="BA18" s="128">
        <v>-6.8424356694993502</v>
      </c>
      <c r="BB18" s="129">
        <v>-1.1373238315094001</v>
      </c>
      <c r="BC18" s="130">
        <v>-3.7900717695908699</v>
      </c>
      <c r="BD18" s="122"/>
      <c r="BE18" s="131">
        <v>-4.07798921265079</v>
      </c>
    </row>
    <row r="19" spans="1:57" x14ac:dyDescent="0.25">
      <c r="A19" s="21" t="s">
        <v>30</v>
      </c>
      <c r="B19" s="3" t="str">
        <f t="shared" si="0"/>
        <v>Virginia Beach, VA</v>
      </c>
      <c r="C19" s="3"/>
      <c r="D19" s="24" t="s">
        <v>16</v>
      </c>
      <c r="E19" s="27" t="s">
        <v>17</v>
      </c>
      <c r="F19" s="3"/>
      <c r="G19" s="146">
        <v>132.860109940944</v>
      </c>
      <c r="H19" s="141">
        <v>137.786108221517</v>
      </c>
      <c r="I19" s="141">
        <v>154.58138679822301</v>
      </c>
      <c r="J19" s="141">
        <v>144.43061098950099</v>
      </c>
      <c r="K19" s="141">
        <v>137.16722292629501</v>
      </c>
      <c r="L19" s="147">
        <v>142.23445179606199</v>
      </c>
      <c r="M19" s="141"/>
      <c r="N19" s="148">
        <v>156.57787558030299</v>
      </c>
      <c r="O19" s="149">
        <v>156.75694969308699</v>
      </c>
      <c r="P19" s="150">
        <v>156.66765823911101</v>
      </c>
      <c r="Q19" s="141"/>
      <c r="R19" s="151">
        <v>145.98190066877399</v>
      </c>
      <c r="S19" s="75"/>
      <c r="T19" s="30">
        <v>3.6762675684375798</v>
      </c>
      <c r="U19" s="122">
        <v>3.8023185849927801</v>
      </c>
      <c r="V19" s="122">
        <v>12.580862762869</v>
      </c>
      <c r="W19" s="122">
        <v>5.3817858248633001</v>
      </c>
      <c r="X19" s="122">
        <v>4.94818862529117</v>
      </c>
      <c r="Y19" s="127">
        <v>6.6198567046146604</v>
      </c>
      <c r="Z19" s="122"/>
      <c r="AA19" s="128">
        <v>-7.4136676756531799</v>
      </c>
      <c r="AB19" s="129">
        <v>-13.096869419661401</v>
      </c>
      <c r="AC19" s="130">
        <v>-10.458896497549601</v>
      </c>
      <c r="AD19" s="122"/>
      <c r="AE19" s="131">
        <v>-0.47493262418147503</v>
      </c>
      <c r="AF19" s="30"/>
      <c r="AG19" s="146">
        <v>174.58654577690501</v>
      </c>
      <c r="AH19" s="141">
        <v>144.05887209819801</v>
      </c>
      <c r="AI19" s="141">
        <v>148.634762623988</v>
      </c>
      <c r="AJ19" s="141">
        <v>145.01708865269899</v>
      </c>
      <c r="AK19" s="141">
        <v>143.47068926273801</v>
      </c>
      <c r="AL19" s="147">
        <v>151.089816818505</v>
      </c>
      <c r="AM19" s="141"/>
      <c r="AN19" s="148">
        <v>191.76254009404099</v>
      </c>
      <c r="AO19" s="149">
        <v>210.872094349543</v>
      </c>
      <c r="AP19" s="150">
        <v>201.83223639970299</v>
      </c>
      <c r="AQ19" s="141"/>
      <c r="AR19" s="151">
        <v>167.84248153606899</v>
      </c>
      <c r="AS19" s="75"/>
      <c r="AT19" s="30">
        <v>0.93347226548908602</v>
      </c>
      <c r="AU19" s="122">
        <v>2.45407578705702</v>
      </c>
      <c r="AV19" s="122">
        <v>3.65636836839988</v>
      </c>
      <c r="AW19" s="122">
        <v>1.13526559247848</v>
      </c>
      <c r="AX19" s="122">
        <v>3.2925402104114401</v>
      </c>
      <c r="AY19" s="127">
        <v>2.1343239925065198</v>
      </c>
      <c r="AZ19" s="122"/>
      <c r="BA19" s="128">
        <v>1.4824812668915699</v>
      </c>
      <c r="BB19" s="129">
        <v>1.56148453715542</v>
      </c>
      <c r="BC19" s="130">
        <v>1.52975878695578</v>
      </c>
      <c r="BD19" s="122"/>
      <c r="BE19" s="131">
        <v>1.3197131166603899</v>
      </c>
    </row>
    <row r="20" spans="1:57" x14ac:dyDescent="0.25">
      <c r="A20" s="34" t="s">
        <v>31</v>
      </c>
      <c r="B20" s="3" t="str">
        <f t="shared" si="0"/>
        <v>Norfolk/Portsmouth, VA</v>
      </c>
      <c r="C20" s="3"/>
      <c r="D20" s="24" t="s">
        <v>16</v>
      </c>
      <c r="E20" s="27" t="s">
        <v>17</v>
      </c>
      <c r="F20" s="3"/>
      <c r="G20" s="146">
        <v>101.73524834437001</v>
      </c>
      <c r="H20" s="141">
        <v>112.308933643486</v>
      </c>
      <c r="I20" s="141">
        <v>118.685205129379</v>
      </c>
      <c r="J20" s="141">
        <v>117.931212980195</v>
      </c>
      <c r="K20" s="141">
        <v>120.41196516434201</v>
      </c>
      <c r="L20" s="147">
        <v>114.752584409409</v>
      </c>
      <c r="M20" s="141"/>
      <c r="N20" s="148">
        <v>129.74547951292899</v>
      </c>
      <c r="O20" s="149">
        <v>136.34805872176801</v>
      </c>
      <c r="P20" s="150">
        <v>133.11932047882101</v>
      </c>
      <c r="Q20" s="141"/>
      <c r="R20" s="151">
        <v>120.071591175111</v>
      </c>
      <c r="S20" s="75"/>
      <c r="T20" s="30">
        <v>0.47936822744942298</v>
      </c>
      <c r="U20" s="122">
        <v>6.4269782012161896</v>
      </c>
      <c r="V20" s="122">
        <v>8.2870663575023507</v>
      </c>
      <c r="W20" s="122">
        <v>3.2702142914668499</v>
      </c>
      <c r="X20" s="122">
        <v>10.885078053068099</v>
      </c>
      <c r="Y20" s="127">
        <v>6.1479890257085996</v>
      </c>
      <c r="Z20" s="122"/>
      <c r="AA20" s="128">
        <v>4.3217700941024502</v>
      </c>
      <c r="AB20" s="129">
        <v>9.0706995216079296</v>
      </c>
      <c r="AC20" s="130">
        <v>6.7607121801381398</v>
      </c>
      <c r="AD20" s="122"/>
      <c r="AE20" s="131">
        <v>6.1820182474874201</v>
      </c>
      <c r="AF20" s="30"/>
      <c r="AG20" s="146">
        <v>107.852111496189</v>
      </c>
      <c r="AH20" s="141">
        <v>108.425264725905</v>
      </c>
      <c r="AI20" s="141">
        <v>111.434404732804</v>
      </c>
      <c r="AJ20" s="141">
        <v>110.74807980406401</v>
      </c>
      <c r="AK20" s="141">
        <v>109.80839077528999</v>
      </c>
      <c r="AL20" s="147">
        <v>109.712179371475</v>
      </c>
      <c r="AM20" s="141"/>
      <c r="AN20" s="148">
        <v>131.30021390908499</v>
      </c>
      <c r="AO20" s="149">
        <v>141.78667709012501</v>
      </c>
      <c r="AP20" s="150">
        <v>136.720146627063</v>
      </c>
      <c r="AQ20" s="141"/>
      <c r="AR20" s="151">
        <v>118.49069637313799</v>
      </c>
      <c r="AS20" s="75"/>
      <c r="AT20" s="30">
        <v>2.2115945220836299</v>
      </c>
      <c r="AU20" s="122">
        <v>3.8094781433558298</v>
      </c>
      <c r="AV20" s="122">
        <v>2.7746217997984002</v>
      </c>
      <c r="AW20" s="122">
        <v>2.12278180700934</v>
      </c>
      <c r="AX20" s="122">
        <v>2.7138025088497502</v>
      </c>
      <c r="AY20" s="127">
        <v>2.69361985394112</v>
      </c>
      <c r="AZ20" s="122"/>
      <c r="BA20" s="128">
        <v>4.6206677094016602</v>
      </c>
      <c r="BB20" s="129">
        <v>6.6127234215574804</v>
      </c>
      <c r="BC20" s="130">
        <v>5.6991989133749099</v>
      </c>
      <c r="BD20" s="122"/>
      <c r="BE20" s="131">
        <v>3.88452946717634</v>
      </c>
    </row>
    <row r="21" spans="1:57" x14ac:dyDescent="0.25">
      <c r="A21" s="35" t="s">
        <v>32</v>
      </c>
      <c r="B21" s="3" t="str">
        <f t="shared" si="0"/>
        <v>Newport News/Hampton, VA</v>
      </c>
      <c r="C21" s="3"/>
      <c r="D21" s="24" t="s">
        <v>16</v>
      </c>
      <c r="E21" s="27" t="s">
        <v>17</v>
      </c>
      <c r="F21" s="3"/>
      <c r="G21" s="146">
        <v>86.169237971360303</v>
      </c>
      <c r="H21" s="141">
        <v>87.392989827470302</v>
      </c>
      <c r="I21" s="141">
        <v>89.689963178294505</v>
      </c>
      <c r="J21" s="141">
        <v>90.816133188675295</v>
      </c>
      <c r="K21" s="141">
        <v>88.317091954525495</v>
      </c>
      <c r="L21" s="147">
        <v>88.565215399686494</v>
      </c>
      <c r="M21" s="141"/>
      <c r="N21" s="148">
        <v>96.417916081741396</v>
      </c>
      <c r="O21" s="149">
        <v>96.3453556150926</v>
      </c>
      <c r="P21" s="150">
        <v>96.381728760716996</v>
      </c>
      <c r="Q21" s="141"/>
      <c r="R21" s="151">
        <v>90.762470603148699</v>
      </c>
      <c r="S21" s="75"/>
      <c r="T21" s="30">
        <v>10.629117621198001</v>
      </c>
      <c r="U21" s="122">
        <v>8.2603499379846195</v>
      </c>
      <c r="V21" s="122">
        <v>9.4619244481852007</v>
      </c>
      <c r="W21" s="122">
        <v>12.478105251479001</v>
      </c>
      <c r="X21" s="122">
        <v>6.2064257639219598</v>
      </c>
      <c r="Y21" s="127">
        <v>9.3615039187977693</v>
      </c>
      <c r="Z21" s="122"/>
      <c r="AA21" s="128">
        <v>-6.2915445072724703</v>
      </c>
      <c r="AB21" s="129">
        <v>-11.768888822320999</v>
      </c>
      <c r="AC21" s="130">
        <v>-9.2119890940370599</v>
      </c>
      <c r="AD21" s="122"/>
      <c r="AE21" s="131">
        <v>1.3797257867917501</v>
      </c>
      <c r="AF21" s="30"/>
      <c r="AG21" s="146">
        <v>85.981269858914004</v>
      </c>
      <c r="AH21" s="141">
        <v>84.615615921955893</v>
      </c>
      <c r="AI21" s="141">
        <v>88.844842870538898</v>
      </c>
      <c r="AJ21" s="141">
        <v>87.922765819748093</v>
      </c>
      <c r="AK21" s="141">
        <v>86.917084635665006</v>
      </c>
      <c r="AL21" s="147">
        <v>86.915403106237605</v>
      </c>
      <c r="AM21" s="141"/>
      <c r="AN21" s="148">
        <v>100.63342124120901</v>
      </c>
      <c r="AO21" s="149">
        <v>106.497347014073</v>
      </c>
      <c r="AP21" s="150">
        <v>103.677631417076</v>
      </c>
      <c r="AQ21" s="141"/>
      <c r="AR21" s="151">
        <v>92.229539342979393</v>
      </c>
      <c r="AS21" s="75"/>
      <c r="AT21" s="30">
        <v>3.5491854260195601</v>
      </c>
      <c r="AU21" s="122">
        <v>4.5080993030185699</v>
      </c>
      <c r="AV21" s="122">
        <v>8.1738203211278595</v>
      </c>
      <c r="AW21" s="122">
        <v>6.2519182295245299</v>
      </c>
      <c r="AX21" s="122">
        <v>4.4530608175766302</v>
      </c>
      <c r="AY21" s="127">
        <v>5.4440965146971401</v>
      </c>
      <c r="AZ21" s="122"/>
      <c r="BA21" s="128">
        <v>-2.0919562969440499</v>
      </c>
      <c r="BB21" s="129">
        <v>-2.4649136111641501</v>
      </c>
      <c r="BC21" s="130">
        <v>-2.3115466233632298</v>
      </c>
      <c r="BD21" s="122"/>
      <c r="BE21" s="131">
        <v>2.0338075268729598</v>
      </c>
    </row>
    <row r="22" spans="1:57" x14ac:dyDescent="0.25">
      <c r="A22" s="36" t="s">
        <v>33</v>
      </c>
      <c r="B22" s="3" t="str">
        <f t="shared" si="0"/>
        <v>Chesapeake/Suffolk, VA</v>
      </c>
      <c r="C22" s="3"/>
      <c r="D22" s="25" t="s">
        <v>16</v>
      </c>
      <c r="E22" s="28" t="s">
        <v>17</v>
      </c>
      <c r="F22" s="3"/>
      <c r="G22" s="152">
        <v>88.416937225465603</v>
      </c>
      <c r="H22" s="153">
        <v>97.174792563817903</v>
      </c>
      <c r="I22" s="153">
        <v>100.335846652675</v>
      </c>
      <c r="J22" s="153">
        <v>100.11956179020299</v>
      </c>
      <c r="K22" s="153">
        <v>96.155582065090101</v>
      </c>
      <c r="L22" s="154">
        <v>96.843537242552401</v>
      </c>
      <c r="M22" s="141"/>
      <c r="N22" s="155">
        <v>104.07635495108499</v>
      </c>
      <c r="O22" s="156">
        <v>107.156096603325</v>
      </c>
      <c r="P22" s="157">
        <v>105.619708403761</v>
      </c>
      <c r="Q22" s="141"/>
      <c r="R22" s="158">
        <v>99.288687440718903</v>
      </c>
      <c r="S22" s="75"/>
      <c r="T22" s="31">
        <v>0.774649847965451</v>
      </c>
      <c r="U22" s="132">
        <v>6.8715616829562904</v>
      </c>
      <c r="V22" s="132">
        <v>7.1923719194723299</v>
      </c>
      <c r="W22" s="132">
        <v>5.7438462404814796</v>
      </c>
      <c r="X22" s="132">
        <v>4.3198026025629597</v>
      </c>
      <c r="Y22" s="133">
        <v>5.2329251704887403</v>
      </c>
      <c r="Z22" s="122"/>
      <c r="AA22" s="134">
        <v>0.69762262257859198</v>
      </c>
      <c r="AB22" s="135">
        <v>0.58704982524975702</v>
      </c>
      <c r="AC22" s="136">
        <v>0.63001480081065397</v>
      </c>
      <c r="AD22" s="122"/>
      <c r="AE22" s="137">
        <v>3.43923239756423</v>
      </c>
      <c r="AF22" s="31"/>
      <c r="AG22" s="152">
        <v>94.747221287976004</v>
      </c>
      <c r="AH22" s="153">
        <v>95.5194130389945</v>
      </c>
      <c r="AI22" s="153">
        <v>97.750832378223393</v>
      </c>
      <c r="AJ22" s="153">
        <v>97.383157745086606</v>
      </c>
      <c r="AK22" s="153">
        <v>94.629800963570801</v>
      </c>
      <c r="AL22" s="154">
        <v>96.0833905545406</v>
      </c>
      <c r="AM22" s="141"/>
      <c r="AN22" s="155">
        <v>109.560441708197</v>
      </c>
      <c r="AO22" s="156">
        <v>115.86444778607699</v>
      </c>
      <c r="AP22" s="157">
        <v>112.80165982856001</v>
      </c>
      <c r="AQ22" s="141"/>
      <c r="AR22" s="158">
        <v>101.268445177941</v>
      </c>
      <c r="AS22" s="75"/>
      <c r="AT22" s="31">
        <v>0.73609927893945104</v>
      </c>
      <c r="AU22" s="132">
        <v>3.55058534855455</v>
      </c>
      <c r="AV22" s="132">
        <v>3.7339228747567699</v>
      </c>
      <c r="AW22" s="132">
        <v>3.1592536678011198</v>
      </c>
      <c r="AX22" s="132">
        <v>2.8828474061785299</v>
      </c>
      <c r="AY22" s="133">
        <v>2.88092594662825</v>
      </c>
      <c r="AZ22" s="122"/>
      <c r="BA22" s="134">
        <v>1.43969025680369</v>
      </c>
      <c r="BB22" s="135">
        <v>1.06561462769389</v>
      </c>
      <c r="BC22" s="136">
        <v>1.22323722283377</v>
      </c>
      <c r="BD22" s="122"/>
      <c r="BE22" s="137">
        <v>2.2195680904564998</v>
      </c>
    </row>
    <row r="23" spans="1:57" ht="13" x14ac:dyDescent="0.3">
      <c r="A23" s="35" t="s">
        <v>111</v>
      </c>
      <c r="B23" s="3" t="s">
        <v>111</v>
      </c>
      <c r="C23" s="9"/>
      <c r="D23" s="23" t="s">
        <v>16</v>
      </c>
      <c r="E23" s="26" t="s">
        <v>17</v>
      </c>
      <c r="F23" s="3"/>
      <c r="G23" s="138">
        <v>157.034093097913</v>
      </c>
      <c r="H23" s="139">
        <v>178.17907299596899</v>
      </c>
      <c r="I23" s="139">
        <v>191.168245020668</v>
      </c>
      <c r="J23" s="139">
        <v>184.02416666666599</v>
      </c>
      <c r="K23" s="139">
        <v>168.051849056603</v>
      </c>
      <c r="L23" s="140">
        <v>178.29059914275001</v>
      </c>
      <c r="M23" s="141"/>
      <c r="N23" s="142">
        <v>193.466528925619</v>
      </c>
      <c r="O23" s="143">
        <v>199.38737579617799</v>
      </c>
      <c r="P23" s="144">
        <v>196.46257412977999</v>
      </c>
      <c r="Q23" s="141"/>
      <c r="R23" s="145">
        <v>183.787308592226</v>
      </c>
      <c r="S23" s="75"/>
      <c r="T23" s="29">
        <v>-1.6744236304790501</v>
      </c>
      <c r="U23" s="120">
        <v>-0.24809922270333101</v>
      </c>
      <c r="V23" s="120">
        <v>3.31046231618686</v>
      </c>
      <c r="W23" s="120">
        <v>2.2059494788755201</v>
      </c>
      <c r="X23" s="120">
        <v>-7.0271777915107903</v>
      </c>
      <c r="Y23" s="121">
        <v>-5.69601634155565E-2</v>
      </c>
      <c r="Z23" s="122"/>
      <c r="AA23" s="123">
        <v>-8.4995234791909198</v>
      </c>
      <c r="AB23" s="124">
        <v>-6.0136045809427099</v>
      </c>
      <c r="AC23" s="125">
        <v>-7.24024730547844</v>
      </c>
      <c r="AD23" s="122"/>
      <c r="AE23" s="126">
        <v>-2.81739815760533</v>
      </c>
      <c r="AF23" s="29"/>
      <c r="AG23" s="138">
        <v>153.603208638642</v>
      </c>
      <c r="AH23" s="139">
        <v>167.83814223737201</v>
      </c>
      <c r="AI23" s="139">
        <v>176.94550186799501</v>
      </c>
      <c r="AJ23" s="139">
        <v>175.93217597800199</v>
      </c>
      <c r="AK23" s="139">
        <v>167.37185283812099</v>
      </c>
      <c r="AL23" s="140">
        <v>169.583333333333</v>
      </c>
      <c r="AM23" s="141"/>
      <c r="AN23" s="142">
        <v>177.987728130899</v>
      </c>
      <c r="AO23" s="143">
        <v>183.65255015959801</v>
      </c>
      <c r="AP23" s="144">
        <v>180.96026021415301</v>
      </c>
      <c r="AQ23" s="141"/>
      <c r="AR23" s="145">
        <v>173.27465733749901</v>
      </c>
      <c r="AS23" s="75"/>
      <c r="AT23" s="29">
        <v>-1.56876274763845</v>
      </c>
      <c r="AU23" s="120">
        <v>2.1904082273064098</v>
      </c>
      <c r="AV23" s="120">
        <v>3.4464636501387802</v>
      </c>
      <c r="AW23" s="120">
        <v>4.0604393864576203</v>
      </c>
      <c r="AX23" s="120">
        <v>-0.63811672663958696</v>
      </c>
      <c r="AY23" s="121">
        <v>1.82259491555988</v>
      </c>
      <c r="AZ23" s="122"/>
      <c r="BA23" s="123">
        <v>-7.9217006886925896</v>
      </c>
      <c r="BB23" s="124">
        <v>-8.9780582149950696</v>
      </c>
      <c r="BC23" s="125">
        <v>-8.5137293180832891</v>
      </c>
      <c r="BD23" s="122"/>
      <c r="BE23" s="126">
        <v>-2.0846291537819002</v>
      </c>
    </row>
    <row r="24" spans="1:57" x14ac:dyDescent="0.25">
      <c r="A24" s="35" t="s">
        <v>43</v>
      </c>
      <c r="B24" s="3" t="str">
        <f t="shared" si="0"/>
        <v>Richmond North/Glen Allen, VA</v>
      </c>
      <c r="C24" s="10"/>
      <c r="D24" s="24" t="s">
        <v>16</v>
      </c>
      <c r="E24" s="27" t="s">
        <v>17</v>
      </c>
      <c r="F24" s="3"/>
      <c r="G24" s="146">
        <v>99.042908212560306</v>
      </c>
      <c r="H24" s="141">
        <v>105.289314508638</v>
      </c>
      <c r="I24" s="141">
        <v>110.326687383467</v>
      </c>
      <c r="J24" s="141">
        <v>108.93875342465699</v>
      </c>
      <c r="K24" s="141">
        <v>107.73189596167001</v>
      </c>
      <c r="L24" s="147">
        <v>106.868691713953</v>
      </c>
      <c r="M24" s="141"/>
      <c r="N24" s="148">
        <v>112.05801106883401</v>
      </c>
      <c r="O24" s="149">
        <v>112.560092699884</v>
      </c>
      <c r="P24" s="150">
        <v>112.314551298316</v>
      </c>
      <c r="Q24" s="141"/>
      <c r="R24" s="151">
        <v>108.470502786346</v>
      </c>
      <c r="S24" s="75"/>
      <c r="T24" s="30">
        <v>6.9125780536709502</v>
      </c>
      <c r="U24" s="122">
        <v>7.4400287274738801</v>
      </c>
      <c r="V24" s="122">
        <v>8.0829622128179004</v>
      </c>
      <c r="W24" s="122">
        <v>7.5714803884469504</v>
      </c>
      <c r="X24" s="122">
        <v>8.7957299689677093</v>
      </c>
      <c r="Y24" s="127">
        <v>7.9469631192426897</v>
      </c>
      <c r="Z24" s="122"/>
      <c r="AA24" s="128">
        <v>-5.1223084105725096</v>
      </c>
      <c r="AB24" s="129">
        <v>-8.5136405873046108</v>
      </c>
      <c r="AC24" s="130">
        <v>-6.9171623740819301</v>
      </c>
      <c r="AD24" s="122"/>
      <c r="AE24" s="131">
        <v>2.03049492790334</v>
      </c>
      <c r="AF24" s="30"/>
      <c r="AG24" s="146">
        <v>96.808355184026894</v>
      </c>
      <c r="AH24" s="141">
        <v>102.477590767634</v>
      </c>
      <c r="AI24" s="141">
        <v>106.955303104104</v>
      </c>
      <c r="AJ24" s="141">
        <v>105.63162089129</v>
      </c>
      <c r="AK24" s="141">
        <v>101.976283090221</v>
      </c>
      <c r="AL24" s="147">
        <v>103.146493009681</v>
      </c>
      <c r="AM24" s="141"/>
      <c r="AN24" s="148">
        <v>110.37254</v>
      </c>
      <c r="AO24" s="149">
        <v>112.48185964618</v>
      </c>
      <c r="AP24" s="150">
        <v>111.46984254372499</v>
      </c>
      <c r="AQ24" s="141"/>
      <c r="AR24" s="151">
        <v>105.737875882672</v>
      </c>
      <c r="AS24" s="75"/>
      <c r="AT24" s="30">
        <v>5.6551809328832796</v>
      </c>
      <c r="AU24" s="122">
        <v>8.2701491135022192</v>
      </c>
      <c r="AV24" s="122">
        <v>8.2297230826567702</v>
      </c>
      <c r="AW24" s="122">
        <v>6.7992896256265096</v>
      </c>
      <c r="AX24" s="122">
        <v>6.9421136077560002</v>
      </c>
      <c r="AY24" s="127">
        <v>7.2928776313176202</v>
      </c>
      <c r="AZ24" s="122"/>
      <c r="BA24" s="128">
        <v>1.10246569642883</v>
      </c>
      <c r="BB24" s="129">
        <v>-1.2845677611773001</v>
      </c>
      <c r="BC24" s="130">
        <v>-0.18195133035063901</v>
      </c>
      <c r="BD24" s="122"/>
      <c r="BE24" s="131">
        <v>4.4655351509697097</v>
      </c>
    </row>
    <row r="25" spans="1:57" x14ac:dyDescent="0.25">
      <c r="A25" s="35" t="s">
        <v>44</v>
      </c>
      <c r="B25" s="3" t="str">
        <f t="shared" si="0"/>
        <v>Richmond West/Midlothian, VA</v>
      </c>
      <c r="C25" s="3"/>
      <c r="D25" s="24" t="s">
        <v>16</v>
      </c>
      <c r="E25" s="27" t="s">
        <v>17</v>
      </c>
      <c r="F25" s="3"/>
      <c r="G25" s="146">
        <v>85.720670099923097</v>
      </c>
      <c r="H25" s="141">
        <v>93.544273086124406</v>
      </c>
      <c r="I25" s="141">
        <v>93.762886363636298</v>
      </c>
      <c r="J25" s="141">
        <v>94.997161016949093</v>
      </c>
      <c r="K25" s="141">
        <v>91.923089821028995</v>
      </c>
      <c r="L25" s="147">
        <v>92.360934515366395</v>
      </c>
      <c r="M25" s="141"/>
      <c r="N25" s="148">
        <v>102.200254851889</v>
      </c>
      <c r="O25" s="149">
        <v>102.089272311435</v>
      </c>
      <c r="P25" s="150">
        <v>102.143422277597</v>
      </c>
      <c r="Q25" s="141"/>
      <c r="R25" s="151">
        <v>95.508302701835902</v>
      </c>
      <c r="S25" s="75"/>
      <c r="T25" s="30">
        <v>-8.7630239515599395E-2</v>
      </c>
      <c r="U25" s="122">
        <v>5.0838888363223802</v>
      </c>
      <c r="V25" s="122">
        <v>5.1046638367287098</v>
      </c>
      <c r="W25" s="122">
        <v>6.74182103014902</v>
      </c>
      <c r="X25" s="122">
        <v>2.6419471832890502</v>
      </c>
      <c r="Y25" s="127">
        <v>4.2336106783776701</v>
      </c>
      <c r="Z25" s="122"/>
      <c r="AA25" s="128">
        <v>-3.1143871799769398</v>
      </c>
      <c r="AB25" s="129">
        <v>-5.0715992135118801</v>
      </c>
      <c r="AC25" s="130">
        <v>-4.1141912158034897</v>
      </c>
      <c r="AD25" s="122"/>
      <c r="AE25" s="131">
        <v>1.0469809135710699</v>
      </c>
      <c r="AF25" s="30"/>
      <c r="AG25" s="146">
        <v>86.381997701783405</v>
      </c>
      <c r="AH25" s="141">
        <v>90.770873625363706</v>
      </c>
      <c r="AI25" s="141">
        <v>92.543147296926406</v>
      </c>
      <c r="AJ25" s="141">
        <v>93.611314099395898</v>
      </c>
      <c r="AK25" s="141">
        <v>92.987037696408507</v>
      </c>
      <c r="AL25" s="147">
        <v>91.529214491505201</v>
      </c>
      <c r="AM25" s="141"/>
      <c r="AN25" s="148">
        <v>104.80499545854801</v>
      </c>
      <c r="AO25" s="149">
        <v>105.783437319762</v>
      </c>
      <c r="AP25" s="150">
        <v>105.303395698061</v>
      </c>
      <c r="AQ25" s="141"/>
      <c r="AR25" s="151">
        <v>96.004235223581304</v>
      </c>
      <c r="AS25" s="75"/>
      <c r="AT25" s="30">
        <v>3.5067099677061</v>
      </c>
      <c r="AU25" s="122">
        <v>3.9684970750828499</v>
      </c>
      <c r="AV25" s="122">
        <v>4.1115817418992302</v>
      </c>
      <c r="AW25" s="122">
        <v>5.1886578170494602</v>
      </c>
      <c r="AX25" s="122">
        <v>6.4157977255034799</v>
      </c>
      <c r="AY25" s="127">
        <v>4.76937386547836</v>
      </c>
      <c r="AZ25" s="122"/>
      <c r="BA25" s="128">
        <v>6.0531278852772497</v>
      </c>
      <c r="BB25" s="129">
        <v>2.8793287137780799</v>
      </c>
      <c r="BC25" s="130">
        <v>4.3502850287423502</v>
      </c>
      <c r="BD25" s="122"/>
      <c r="BE25" s="131">
        <v>4.58355830516944</v>
      </c>
    </row>
    <row r="26" spans="1:57" x14ac:dyDescent="0.25">
      <c r="A26" s="35" t="s">
        <v>45</v>
      </c>
      <c r="B26" s="3" t="str">
        <f t="shared" si="0"/>
        <v>Petersburg/Chester, VA</v>
      </c>
      <c r="C26" s="3"/>
      <c r="D26" s="24" t="s">
        <v>16</v>
      </c>
      <c r="E26" s="27" t="s">
        <v>17</v>
      </c>
      <c r="F26" s="3"/>
      <c r="G26" s="146">
        <v>87.932608508541307</v>
      </c>
      <c r="H26" s="141">
        <v>91.386262425554904</v>
      </c>
      <c r="I26" s="141">
        <v>92.398846833737494</v>
      </c>
      <c r="J26" s="141">
        <v>91.271592755567397</v>
      </c>
      <c r="K26" s="141">
        <v>89.912918263557103</v>
      </c>
      <c r="L26" s="147">
        <v>90.685601161544895</v>
      </c>
      <c r="M26" s="141"/>
      <c r="N26" s="148">
        <v>95.966779825041002</v>
      </c>
      <c r="O26" s="149">
        <v>94.560018413049406</v>
      </c>
      <c r="P26" s="150">
        <v>95.267363189003404</v>
      </c>
      <c r="Q26" s="141"/>
      <c r="R26" s="151">
        <v>92.018360807676899</v>
      </c>
      <c r="S26" s="75"/>
      <c r="T26" s="30">
        <v>5.1074111014667896</v>
      </c>
      <c r="U26" s="122">
        <v>4.9756448559502502</v>
      </c>
      <c r="V26" s="122">
        <v>3.0509164149240999</v>
      </c>
      <c r="W26" s="122">
        <v>2.9063944004317701</v>
      </c>
      <c r="X26" s="122">
        <v>6.0024289089258502</v>
      </c>
      <c r="Y26" s="127">
        <v>4.3835795309046404</v>
      </c>
      <c r="Z26" s="122"/>
      <c r="AA26" s="128">
        <v>8.8662287981022097</v>
      </c>
      <c r="AB26" s="129">
        <v>4.9945715474492101</v>
      </c>
      <c r="AC26" s="130">
        <v>6.9116525512998601</v>
      </c>
      <c r="AD26" s="122"/>
      <c r="AE26" s="131">
        <v>5.18165662519118</v>
      </c>
      <c r="AF26" s="30"/>
      <c r="AG26" s="146">
        <v>87.2134498598991</v>
      </c>
      <c r="AH26" s="141">
        <v>90.362082977355499</v>
      </c>
      <c r="AI26" s="141">
        <v>92.234457305438099</v>
      </c>
      <c r="AJ26" s="141">
        <v>92.008867098622204</v>
      </c>
      <c r="AK26" s="141">
        <v>89.251573255309907</v>
      </c>
      <c r="AL26" s="147">
        <v>90.317860634724596</v>
      </c>
      <c r="AM26" s="141"/>
      <c r="AN26" s="148">
        <v>93.832071313822695</v>
      </c>
      <c r="AO26" s="149">
        <v>95.294262494912402</v>
      </c>
      <c r="AP26" s="150">
        <v>94.573859482432198</v>
      </c>
      <c r="AQ26" s="141"/>
      <c r="AR26" s="151">
        <v>91.570558179626602</v>
      </c>
      <c r="AS26" s="75"/>
      <c r="AT26" s="30">
        <v>4.4882647717666098</v>
      </c>
      <c r="AU26" s="122">
        <v>5.4043850797845199</v>
      </c>
      <c r="AV26" s="122">
        <v>3.4445326350987902</v>
      </c>
      <c r="AW26" s="122">
        <v>4.1962006280761299</v>
      </c>
      <c r="AX26" s="122">
        <v>3.78989573181265</v>
      </c>
      <c r="AY26" s="127">
        <v>4.2510869506171698</v>
      </c>
      <c r="AZ26" s="122"/>
      <c r="BA26" s="128">
        <v>4.6025802391711803</v>
      </c>
      <c r="BB26" s="129">
        <v>4.2251902064994704</v>
      </c>
      <c r="BC26" s="130">
        <v>4.4070448033068503</v>
      </c>
      <c r="BD26" s="122"/>
      <c r="BE26" s="131">
        <v>4.2990544852084298</v>
      </c>
    </row>
    <row r="27" spans="1:57" x14ac:dyDescent="0.25">
      <c r="A27" s="35" t="s">
        <v>97</v>
      </c>
      <c r="B27" s="3" t="s">
        <v>70</v>
      </c>
      <c r="C27" s="3"/>
      <c r="D27" s="24" t="s">
        <v>16</v>
      </c>
      <c r="E27" s="27" t="s">
        <v>17</v>
      </c>
      <c r="F27" s="3"/>
      <c r="G27" s="146">
        <v>102.062134619649</v>
      </c>
      <c r="H27" s="141">
        <v>107.869994715053</v>
      </c>
      <c r="I27" s="141">
        <v>113.394359924261</v>
      </c>
      <c r="J27" s="141">
        <v>113.559291934564</v>
      </c>
      <c r="K27" s="141">
        <v>116.712938114517</v>
      </c>
      <c r="L27" s="147">
        <v>111.23788184438</v>
      </c>
      <c r="M27" s="141"/>
      <c r="N27" s="148">
        <v>143.05000580804401</v>
      </c>
      <c r="O27" s="149">
        <v>143.926253025302</v>
      </c>
      <c r="P27" s="150">
        <v>143.48590754861499</v>
      </c>
      <c r="Q27" s="141"/>
      <c r="R27" s="151">
        <v>121.720775407094</v>
      </c>
      <c r="S27" s="75"/>
      <c r="T27" s="30">
        <v>0.92900451499027703</v>
      </c>
      <c r="U27" s="122">
        <v>3.6085362504410101</v>
      </c>
      <c r="V27" s="122">
        <v>8.2834418987972498</v>
      </c>
      <c r="W27" s="122">
        <v>7.7338636408899397</v>
      </c>
      <c r="X27" s="122">
        <v>1.2086680356600801</v>
      </c>
      <c r="Y27" s="127">
        <v>4.4055699849113203</v>
      </c>
      <c r="Z27" s="122"/>
      <c r="AA27" s="128">
        <v>7.4632592280901404</v>
      </c>
      <c r="AB27" s="129">
        <v>5.7326900331768904</v>
      </c>
      <c r="AC27" s="130">
        <v>6.56609361933819</v>
      </c>
      <c r="AD27" s="122"/>
      <c r="AE27" s="131">
        <v>4.8866500065133902</v>
      </c>
      <c r="AF27" s="30"/>
      <c r="AG27" s="146">
        <v>117.308050564647</v>
      </c>
      <c r="AH27" s="141">
        <v>107.89606993252499</v>
      </c>
      <c r="AI27" s="141">
        <v>108.752273621829</v>
      </c>
      <c r="AJ27" s="141">
        <v>112.042893650691</v>
      </c>
      <c r="AK27" s="141">
        <v>117.027987673998</v>
      </c>
      <c r="AL27" s="147">
        <v>112.586690191945</v>
      </c>
      <c r="AM27" s="141"/>
      <c r="AN27" s="148">
        <v>144.630325924283</v>
      </c>
      <c r="AO27" s="149">
        <v>148.660354962497</v>
      </c>
      <c r="AP27" s="150">
        <v>146.703321400052</v>
      </c>
      <c r="AQ27" s="141"/>
      <c r="AR27" s="151">
        <v>124.185882720794</v>
      </c>
      <c r="AS27" s="75"/>
      <c r="AT27" s="30">
        <v>3.7315785987974799</v>
      </c>
      <c r="AU27" s="122">
        <v>3.56523382063618</v>
      </c>
      <c r="AV27" s="122">
        <v>4.79457805891641</v>
      </c>
      <c r="AW27" s="122">
        <v>7.06537283782703</v>
      </c>
      <c r="AX27" s="122">
        <v>2.9151744441535898</v>
      </c>
      <c r="AY27" s="127">
        <v>4.3798189044062399</v>
      </c>
      <c r="AZ27" s="122"/>
      <c r="BA27" s="128">
        <v>3.5428341384528501</v>
      </c>
      <c r="BB27" s="129">
        <v>3.3162730696894802</v>
      </c>
      <c r="BC27" s="130">
        <v>3.4202737018670599</v>
      </c>
      <c r="BD27" s="122"/>
      <c r="BE27" s="131">
        <v>3.74871131532083</v>
      </c>
    </row>
    <row r="28" spans="1:57" x14ac:dyDescent="0.25">
      <c r="A28" s="35" t="s">
        <v>47</v>
      </c>
      <c r="B28" s="3" t="str">
        <f t="shared" si="0"/>
        <v>Roanoke, VA</v>
      </c>
      <c r="C28" s="3"/>
      <c r="D28" s="24" t="s">
        <v>16</v>
      </c>
      <c r="E28" s="27" t="s">
        <v>17</v>
      </c>
      <c r="F28" s="3"/>
      <c r="G28" s="146">
        <v>90.717934288710197</v>
      </c>
      <c r="H28" s="141">
        <v>98.198372093023195</v>
      </c>
      <c r="I28" s="141">
        <v>101.996440146366</v>
      </c>
      <c r="J28" s="141">
        <v>102.88253842213101</v>
      </c>
      <c r="K28" s="141">
        <v>98.657185644900096</v>
      </c>
      <c r="L28" s="147">
        <v>98.937912273777897</v>
      </c>
      <c r="M28" s="141"/>
      <c r="N28" s="148">
        <v>126.39509652509599</v>
      </c>
      <c r="O28" s="149">
        <v>127.32325847743</v>
      </c>
      <c r="P28" s="150">
        <v>126.861797651309</v>
      </c>
      <c r="Q28" s="141"/>
      <c r="R28" s="151">
        <v>108.23712367916301</v>
      </c>
      <c r="S28" s="75"/>
      <c r="T28" s="30">
        <v>-0.92146483840762095</v>
      </c>
      <c r="U28" s="122">
        <v>3.9363283584317901</v>
      </c>
      <c r="V28" s="122">
        <v>3.5623985613968299</v>
      </c>
      <c r="W28" s="122">
        <v>-4.4935900748746302</v>
      </c>
      <c r="X28" s="122">
        <v>-27.409531844915801</v>
      </c>
      <c r="Y28" s="127">
        <v>-8.3543234344603192</v>
      </c>
      <c r="Z28" s="122"/>
      <c r="AA28" s="128">
        <v>4.0145003813678599</v>
      </c>
      <c r="AB28" s="129">
        <v>3.50745968715482</v>
      </c>
      <c r="AC28" s="130">
        <v>3.7331421549543999</v>
      </c>
      <c r="AD28" s="122"/>
      <c r="AE28" s="131">
        <v>-3.6520031643822302</v>
      </c>
      <c r="AF28" s="30"/>
      <c r="AG28" s="146">
        <v>91.827811644138094</v>
      </c>
      <c r="AH28" s="141">
        <v>98.866845125786099</v>
      </c>
      <c r="AI28" s="141">
        <v>101.88484879513901</v>
      </c>
      <c r="AJ28" s="141">
        <v>101.945538954108</v>
      </c>
      <c r="AK28" s="141">
        <v>100.43103059908999</v>
      </c>
      <c r="AL28" s="147">
        <v>99.360073956064795</v>
      </c>
      <c r="AM28" s="141"/>
      <c r="AN28" s="148">
        <v>128.72073785839601</v>
      </c>
      <c r="AO28" s="149">
        <v>131.775592907484</v>
      </c>
      <c r="AP28" s="150">
        <v>130.28258579272401</v>
      </c>
      <c r="AQ28" s="141"/>
      <c r="AR28" s="151">
        <v>109.818820161142</v>
      </c>
      <c r="AS28" s="75"/>
      <c r="AT28" s="30">
        <v>-2.0659461606329601</v>
      </c>
      <c r="AU28" s="122">
        <v>4.2587340992352098</v>
      </c>
      <c r="AV28" s="122">
        <v>4.5564439301956696</v>
      </c>
      <c r="AW28" s="122">
        <v>0.715834672204399</v>
      </c>
      <c r="AX28" s="122">
        <v>-8.4272202167211301</v>
      </c>
      <c r="AY28" s="127">
        <v>-0.58959754512197404</v>
      </c>
      <c r="AZ28" s="122"/>
      <c r="BA28" s="128">
        <v>2.1290809932459398</v>
      </c>
      <c r="BB28" s="129">
        <v>-0.32714433082772798</v>
      </c>
      <c r="BC28" s="130">
        <v>0.83195838882059503</v>
      </c>
      <c r="BD28" s="122"/>
      <c r="BE28" s="131">
        <v>-0.155754000695671</v>
      </c>
    </row>
    <row r="29" spans="1:57" x14ac:dyDescent="0.25">
      <c r="A29" s="35" t="s">
        <v>48</v>
      </c>
      <c r="B29" s="3" t="str">
        <f t="shared" si="0"/>
        <v>Charlottesville, VA</v>
      </c>
      <c r="C29" s="3"/>
      <c r="D29" s="24" t="s">
        <v>16</v>
      </c>
      <c r="E29" s="27" t="s">
        <v>17</v>
      </c>
      <c r="F29" s="3"/>
      <c r="G29" s="146">
        <v>136.326898297284</v>
      </c>
      <c r="H29" s="141">
        <v>139.53513902847499</v>
      </c>
      <c r="I29" s="141">
        <v>142.65630714072299</v>
      </c>
      <c r="J29" s="141">
        <v>153.22571223846299</v>
      </c>
      <c r="K29" s="141">
        <v>186.766656217345</v>
      </c>
      <c r="L29" s="147">
        <v>154.20102831500401</v>
      </c>
      <c r="M29" s="141"/>
      <c r="N29" s="148">
        <v>286.03364950545199</v>
      </c>
      <c r="O29" s="149">
        <v>256.50787782373499</v>
      </c>
      <c r="P29" s="150">
        <v>272.937473892181</v>
      </c>
      <c r="Q29" s="141"/>
      <c r="R29" s="151">
        <v>190.92909071066799</v>
      </c>
      <c r="S29" s="75"/>
      <c r="T29" s="30">
        <v>-2.50715260232215</v>
      </c>
      <c r="U29" s="122">
        <v>8.5481125985785802</v>
      </c>
      <c r="V29" s="122">
        <v>11.773912073048701</v>
      </c>
      <c r="W29" s="122">
        <v>13.2801691301656</v>
      </c>
      <c r="X29" s="122">
        <v>23.584373414708999</v>
      </c>
      <c r="Y29" s="127">
        <v>12.862386479400101</v>
      </c>
      <c r="Z29" s="122"/>
      <c r="AA29" s="128">
        <v>24.4965237403676</v>
      </c>
      <c r="AB29" s="129">
        <v>10.7345037978784</v>
      </c>
      <c r="AC29" s="130">
        <v>18.2888955846329</v>
      </c>
      <c r="AD29" s="122"/>
      <c r="AE29" s="131">
        <v>13.4437804580642</v>
      </c>
      <c r="AF29" s="30"/>
      <c r="AG29" s="146">
        <v>145.46533631785101</v>
      </c>
      <c r="AH29" s="141">
        <v>134.517561844863</v>
      </c>
      <c r="AI29" s="141">
        <v>138.343936938523</v>
      </c>
      <c r="AJ29" s="141">
        <v>142.74120595865699</v>
      </c>
      <c r="AK29" s="141">
        <v>160.62882258581899</v>
      </c>
      <c r="AL29" s="147">
        <v>144.93459812705001</v>
      </c>
      <c r="AM29" s="141"/>
      <c r="AN29" s="148">
        <v>246.310595246747</v>
      </c>
      <c r="AO29" s="149">
        <v>242.403865856305</v>
      </c>
      <c r="AP29" s="150">
        <v>244.35283937635899</v>
      </c>
      <c r="AQ29" s="141"/>
      <c r="AR29" s="151">
        <v>178.44418057830001</v>
      </c>
      <c r="AS29" s="75"/>
      <c r="AT29" s="30">
        <v>0.71174785957786102</v>
      </c>
      <c r="AU29" s="122">
        <v>4.8017527780144604</v>
      </c>
      <c r="AV29" s="122">
        <v>8.1060437962881302</v>
      </c>
      <c r="AW29" s="122">
        <v>10.319451886211899</v>
      </c>
      <c r="AX29" s="122">
        <v>9.8799304151527796</v>
      </c>
      <c r="AY29" s="127">
        <v>7.0549019533348503</v>
      </c>
      <c r="AZ29" s="122"/>
      <c r="BA29" s="128">
        <v>6.0747136193286897</v>
      </c>
      <c r="BB29" s="129">
        <v>-0.91687074263846302</v>
      </c>
      <c r="BC29" s="130">
        <v>2.3653490638392798</v>
      </c>
      <c r="BD29" s="122"/>
      <c r="BE29" s="131">
        <v>4.0649478654701303</v>
      </c>
    </row>
    <row r="30" spans="1:57" x14ac:dyDescent="0.25">
      <c r="A30" s="21" t="s">
        <v>49</v>
      </c>
      <c r="B30" t="s">
        <v>72</v>
      </c>
      <c r="C30" s="3"/>
      <c r="D30" s="24" t="s">
        <v>16</v>
      </c>
      <c r="E30" s="27" t="s">
        <v>17</v>
      </c>
      <c r="F30" s="3"/>
      <c r="G30" s="146">
        <v>113.10697111913299</v>
      </c>
      <c r="H30" s="141">
        <v>107.03821160042899</v>
      </c>
      <c r="I30" s="141">
        <v>109.50865166083901</v>
      </c>
      <c r="J30" s="141">
        <v>106.28535453474601</v>
      </c>
      <c r="K30" s="141">
        <v>105.767814299424</v>
      </c>
      <c r="L30" s="147">
        <v>108.045464250885</v>
      </c>
      <c r="M30" s="141"/>
      <c r="N30" s="148">
        <v>118.86001481795</v>
      </c>
      <c r="O30" s="149">
        <v>121.711145038167</v>
      </c>
      <c r="P30" s="150">
        <v>120.30390032389499</v>
      </c>
      <c r="Q30" s="141"/>
      <c r="R30" s="151">
        <v>112.08365147655999</v>
      </c>
      <c r="S30" s="75"/>
      <c r="T30" s="30">
        <v>5.9902207720607201</v>
      </c>
      <c r="U30" s="122">
        <v>4.1936775155279404</v>
      </c>
      <c r="V30" s="122">
        <v>5.7847108770390898</v>
      </c>
      <c r="W30" s="122">
        <v>2.2899549663272598</v>
      </c>
      <c r="X30" s="122">
        <v>3.20118773676232</v>
      </c>
      <c r="Y30" s="127">
        <v>4.22759424178982</v>
      </c>
      <c r="Z30" s="122"/>
      <c r="AA30" s="128">
        <v>3.6442743943357798</v>
      </c>
      <c r="AB30" s="129">
        <v>2.9331037263942399</v>
      </c>
      <c r="AC30" s="130">
        <v>3.2500142878395502</v>
      </c>
      <c r="AD30" s="122"/>
      <c r="AE30" s="131">
        <v>3.6419985029894502</v>
      </c>
      <c r="AF30" s="30"/>
      <c r="AG30" s="146">
        <v>105.741070326714</v>
      </c>
      <c r="AH30" s="141">
        <v>102.939258665889</v>
      </c>
      <c r="AI30" s="141">
        <v>106.510532907662</v>
      </c>
      <c r="AJ30" s="141">
        <v>109.490310964649</v>
      </c>
      <c r="AK30" s="141">
        <v>130.58065616951501</v>
      </c>
      <c r="AL30" s="147">
        <v>111.772245044809</v>
      </c>
      <c r="AM30" s="141"/>
      <c r="AN30" s="148">
        <v>163.683630819272</v>
      </c>
      <c r="AO30" s="149">
        <v>166.56090369235099</v>
      </c>
      <c r="AP30" s="150">
        <v>165.16501097221101</v>
      </c>
      <c r="AQ30" s="141"/>
      <c r="AR30" s="151">
        <v>130.281633786925</v>
      </c>
      <c r="AS30" s="75"/>
      <c r="AT30" s="30">
        <v>6.55309474983149</v>
      </c>
      <c r="AU30" s="122">
        <v>6.1536192659372499</v>
      </c>
      <c r="AV30" s="122">
        <v>4.7102431379530998</v>
      </c>
      <c r="AW30" s="122">
        <v>3.77060676882888</v>
      </c>
      <c r="AX30" s="122">
        <v>7.0150326134357099</v>
      </c>
      <c r="AY30" s="127">
        <v>5.5283390568398696</v>
      </c>
      <c r="AZ30" s="122"/>
      <c r="BA30" s="128">
        <v>8.1876711970559999</v>
      </c>
      <c r="BB30" s="129">
        <v>6.8509746957740196</v>
      </c>
      <c r="BC30" s="130">
        <v>7.5093560089617402</v>
      </c>
      <c r="BD30" s="122"/>
      <c r="BE30" s="131">
        <v>6.48071658547022</v>
      </c>
    </row>
    <row r="31" spans="1:57" x14ac:dyDescent="0.25">
      <c r="A31" s="21" t="s">
        <v>50</v>
      </c>
      <c r="B31" s="3" t="str">
        <f t="shared" si="0"/>
        <v>Staunton &amp; Harrisonburg, VA</v>
      </c>
      <c r="C31" s="3"/>
      <c r="D31" s="24" t="s">
        <v>16</v>
      </c>
      <c r="E31" s="27" t="s">
        <v>17</v>
      </c>
      <c r="F31" s="3"/>
      <c r="G31" s="146">
        <v>93.142634649910207</v>
      </c>
      <c r="H31" s="141">
        <v>96.160263335584006</v>
      </c>
      <c r="I31" s="141">
        <v>98.234596513879893</v>
      </c>
      <c r="J31" s="141">
        <v>98.948496922578499</v>
      </c>
      <c r="K31" s="141">
        <v>111.22423297784999</v>
      </c>
      <c r="L31" s="147">
        <v>100.377880521554</v>
      </c>
      <c r="M31" s="141"/>
      <c r="N31" s="148">
        <v>155.862535643781</v>
      </c>
      <c r="O31" s="149">
        <v>153.54029275092901</v>
      </c>
      <c r="P31" s="150">
        <v>154.73482116664701</v>
      </c>
      <c r="Q31" s="141"/>
      <c r="R31" s="151">
        <v>120.539653483992</v>
      </c>
      <c r="S31" s="75"/>
      <c r="T31" s="30">
        <v>2.57846324133686</v>
      </c>
      <c r="U31" s="122">
        <v>4.4273526963224503</v>
      </c>
      <c r="V31" s="122">
        <v>6.2636327890170902</v>
      </c>
      <c r="W31" s="122">
        <v>2.6190556633233402</v>
      </c>
      <c r="X31" s="122">
        <v>11.7774324349637</v>
      </c>
      <c r="Y31" s="127">
        <v>6.1945216997876997</v>
      </c>
      <c r="Z31" s="122"/>
      <c r="AA31" s="128">
        <v>19.511666782716802</v>
      </c>
      <c r="AB31" s="129">
        <v>13.5379058530281</v>
      </c>
      <c r="AC31" s="130">
        <v>16.4344058588329</v>
      </c>
      <c r="AD31" s="122"/>
      <c r="AE31" s="131">
        <v>11.649680401808199</v>
      </c>
      <c r="AF31" s="30"/>
      <c r="AG31" s="146">
        <v>97.060941261187097</v>
      </c>
      <c r="AH31" s="141">
        <v>95.452658395681397</v>
      </c>
      <c r="AI31" s="141">
        <v>97.078497959877495</v>
      </c>
      <c r="AJ31" s="141">
        <v>96.829754942681504</v>
      </c>
      <c r="AK31" s="141">
        <v>101.991692981084</v>
      </c>
      <c r="AL31" s="147">
        <v>97.826214747872498</v>
      </c>
      <c r="AM31" s="141"/>
      <c r="AN31" s="148">
        <v>131.374262935242</v>
      </c>
      <c r="AO31" s="149">
        <v>136.36228956228899</v>
      </c>
      <c r="AP31" s="150">
        <v>133.944591482649</v>
      </c>
      <c r="AQ31" s="141"/>
      <c r="AR31" s="151">
        <v>110.752431132586</v>
      </c>
      <c r="AS31" s="75"/>
      <c r="AT31" s="30">
        <v>4.23216228180606</v>
      </c>
      <c r="AU31" s="122">
        <v>5.8950834886481998</v>
      </c>
      <c r="AV31" s="122">
        <v>6.9821322632745701</v>
      </c>
      <c r="AW31" s="122">
        <v>4.0222890766155004</v>
      </c>
      <c r="AX31" s="122">
        <v>5.9464874189289798</v>
      </c>
      <c r="AY31" s="127">
        <v>5.4358988872949796</v>
      </c>
      <c r="AZ31" s="122"/>
      <c r="BA31" s="128">
        <v>3.6818046605306001</v>
      </c>
      <c r="BB31" s="129">
        <v>0.14685882949519699</v>
      </c>
      <c r="BC31" s="130">
        <v>1.7613568152515</v>
      </c>
      <c r="BD31" s="122"/>
      <c r="BE31" s="131">
        <v>3.8199970413808102</v>
      </c>
    </row>
    <row r="32" spans="1:57" x14ac:dyDescent="0.25">
      <c r="A32" s="21" t="s">
        <v>51</v>
      </c>
      <c r="B32" s="3" t="str">
        <f t="shared" si="0"/>
        <v>Blacksburg &amp; Wytheville, VA</v>
      </c>
      <c r="C32" s="3"/>
      <c r="D32" s="24" t="s">
        <v>16</v>
      </c>
      <c r="E32" s="27" t="s">
        <v>17</v>
      </c>
      <c r="F32" s="3"/>
      <c r="G32" s="146">
        <v>92.860219047618997</v>
      </c>
      <c r="H32" s="141">
        <v>95.859509312320895</v>
      </c>
      <c r="I32" s="141">
        <v>96.303801652892503</v>
      </c>
      <c r="J32" s="141">
        <v>96.781286713286704</v>
      </c>
      <c r="K32" s="141">
        <v>96.802577873254506</v>
      </c>
      <c r="L32" s="147">
        <v>95.875132803121204</v>
      </c>
      <c r="M32" s="141"/>
      <c r="N32" s="148">
        <v>139.66775109809601</v>
      </c>
      <c r="O32" s="149">
        <v>144.943363304298</v>
      </c>
      <c r="P32" s="150">
        <v>142.36002294235701</v>
      </c>
      <c r="Q32" s="141"/>
      <c r="R32" s="151">
        <v>111.84329474928499</v>
      </c>
      <c r="S32" s="75"/>
      <c r="T32" s="30">
        <v>-4.7826122999882603</v>
      </c>
      <c r="U32" s="122">
        <v>0.53935175970343097</v>
      </c>
      <c r="V32" s="122">
        <v>-7.4816586925634097</v>
      </c>
      <c r="W32" s="122">
        <v>-30.626228926881499</v>
      </c>
      <c r="X32" s="122">
        <v>-54.963604051587303</v>
      </c>
      <c r="Y32" s="127">
        <v>-31.060824272261101</v>
      </c>
      <c r="Z32" s="122"/>
      <c r="AA32" s="128">
        <v>-13.5227779617145</v>
      </c>
      <c r="AB32" s="129">
        <v>5.1336676818222102</v>
      </c>
      <c r="AC32" s="130">
        <v>-4.7366855067922202</v>
      </c>
      <c r="AD32" s="122"/>
      <c r="AE32" s="131">
        <v>-21.486886861279601</v>
      </c>
      <c r="AF32" s="30"/>
      <c r="AG32" s="146">
        <v>94.209111541970799</v>
      </c>
      <c r="AH32" s="141">
        <v>97.540984335718406</v>
      </c>
      <c r="AI32" s="141">
        <v>99.723493080471499</v>
      </c>
      <c r="AJ32" s="141">
        <v>100.819552432783</v>
      </c>
      <c r="AK32" s="141">
        <v>101.18503903006101</v>
      </c>
      <c r="AL32" s="147">
        <v>99.001564465551297</v>
      </c>
      <c r="AM32" s="141"/>
      <c r="AN32" s="148">
        <v>172.182954636158</v>
      </c>
      <c r="AO32" s="149">
        <v>177.821381107901</v>
      </c>
      <c r="AP32" s="150">
        <v>175.083039475384</v>
      </c>
      <c r="AQ32" s="141"/>
      <c r="AR32" s="151">
        <v>126.347609637155</v>
      </c>
      <c r="AS32" s="75"/>
      <c r="AT32" s="30">
        <v>-0.78205031602986796</v>
      </c>
      <c r="AU32" s="122">
        <v>2.3227476749913398</v>
      </c>
      <c r="AV32" s="122">
        <v>1.2762655122932001</v>
      </c>
      <c r="AW32" s="122">
        <v>-7.3723816800846</v>
      </c>
      <c r="AX32" s="122">
        <v>-25.196875503701801</v>
      </c>
      <c r="AY32" s="127">
        <v>-8.7727366325544995</v>
      </c>
      <c r="AZ32" s="122"/>
      <c r="BA32" s="128">
        <v>-5.4141353547917399</v>
      </c>
      <c r="BB32" s="129">
        <v>0.151027328356517</v>
      </c>
      <c r="BC32" s="130">
        <v>-2.5928097620966901</v>
      </c>
      <c r="BD32" s="122"/>
      <c r="BE32" s="131">
        <v>-5.4627920201129196</v>
      </c>
    </row>
    <row r="33" spans="1:64" x14ac:dyDescent="0.25">
      <c r="A33" s="21" t="s">
        <v>52</v>
      </c>
      <c r="B33" s="3" t="str">
        <f t="shared" si="0"/>
        <v>Lynchburg, VA</v>
      </c>
      <c r="C33" s="3"/>
      <c r="D33" s="24" t="s">
        <v>16</v>
      </c>
      <c r="E33" s="27" t="s">
        <v>17</v>
      </c>
      <c r="F33" s="3"/>
      <c r="G33" s="146">
        <v>97.358455079764894</v>
      </c>
      <c r="H33" s="141">
        <v>104.843285629099</v>
      </c>
      <c r="I33" s="141">
        <v>111.877600219659</v>
      </c>
      <c r="J33" s="141">
        <v>112.619790281329</v>
      </c>
      <c r="K33" s="141">
        <v>126.450091214594</v>
      </c>
      <c r="L33" s="147">
        <v>112.18889079867</v>
      </c>
      <c r="M33" s="141"/>
      <c r="N33" s="148">
        <v>151.59920276497601</v>
      </c>
      <c r="O33" s="149">
        <v>145.16522904483401</v>
      </c>
      <c r="P33" s="150">
        <v>148.47212695405</v>
      </c>
      <c r="Q33" s="141"/>
      <c r="R33" s="151">
        <v>124.018979844003</v>
      </c>
      <c r="S33" s="75"/>
      <c r="T33" s="30">
        <v>-3.70433016442749</v>
      </c>
      <c r="U33" s="122">
        <v>-5.2119901867590697</v>
      </c>
      <c r="V33" s="122">
        <v>3.3127285313833399</v>
      </c>
      <c r="W33" s="122">
        <v>1.0775693602498</v>
      </c>
      <c r="X33" s="122">
        <v>2.4880238391620502</v>
      </c>
      <c r="Y33" s="127">
        <v>-9.8178008025762598E-2</v>
      </c>
      <c r="Z33" s="122"/>
      <c r="AA33" s="128">
        <v>0.166477170783876</v>
      </c>
      <c r="AB33" s="129">
        <v>-6.2954451243190199</v>
      </c>
      <c r="AC33" s="130">
        <v>-3.0213472202219198</v>
      </c>
      <c r="AD33" s="122"/>
      <c r="AE33" s="131">
        <v>-2.10885974790243</v>
      </c>
      <c r="AF33" s="30"/>
      <c r="AG33" s="146">
        <v>104.977383270415</v>
      </c>
      <c r="AH33" s="141">
        <v>105.893916095604</v>
      </c>
      <c r="AI33" s="141">
        <v>110.876997476871</v>
      </c>
      <c r="AJ33" s="141">
        <v>111.260195181047</v>
      </c>
      <c r="AK33" s="141">
        <v>119.501256859858</v>
      </c>
      <c r="AL33" s="147">
        <v>111.112158850226</v>
      </c>
      <c r="AM33" s="141"/>
      <c r="AN33" s="148">
        <v>149.53025898770099</v>
      </c>
      <c r="AO33" s="149">
        <v>150.90722864519</v>
      </c>
      <c r="AP33" s="150">
        <v>150.23670429023801</v>
      </c>
      <c r="AQ33" s="141"/>
      <c r="AR33" s="151">
        <v>124.588261826837</v>
      </c>
      <c r="AS33" s="75"/>
      <c r="AT33" s="30">
        <v>3.0097204712043499</v>
      </c>
      <c r="AU33" s="122">
        <v>2.2528848013061</v>
      </c>
      <c r="AV33" s="122">
        <v>4.6004100105645396</v>
      </c>
      <c r="AW33" s="122">
        <v>4.3394499360925201</v>
      </c>
      <c r="AX33" s="122">
        <v>5.2623429297917097</v>
      </c>
      <c r="AY33" s="127">
        <v>3.9958558600000602</v>
      </c>
      <c r="AZ33" s="122"/>
      <c r="BA33" s="128">
        <v>5.6309129485920897</v>
      </c>
      <c r="BB33" s="129">
        <v>2.9301929285055501</v>
      </c>
      <c r="BC33" s="130">
        <v>4.2323718583564496</v>
      </c>
      <c r="BD33" s="122"/>
      <c r="BE33" s="131">
        <v>3.67383563595331</v>
      </c>
    </row>
    <row r="34" spans="1:64" x14ac:dyDescent="0.25">
      <c r="A34" s="21" t="s">
        <v>77</v>
      </c>
      <c r="B34" s="3" t="str">
        <f t="shared" si="0"/>
        <v>Central Virginia</v>
      </c>
      <c r="C34" s="3"/>
      <c r="D34" s="24" t="s">
        <v>16</v>
      </c>
      <c r="E34" s="27" t="s">
        <v>17</v>
      </c>
      <c r="F34" s="3"/>
      <c r="G34" s="146">
        <v>106.41664930803201</v>
      </c>
      <c r="H34" s="141">
        <v>114.357338506823</v>
      </c>
      <c r="I34" s="141">
        <v>119.798276420441</v>
      </c>
      <c r="J34" s="141">
        <v>119.679629106655</v>
      </c>
      <c r="K34" s="141">
        <v>125.350098907587</v>
      </c>
      <c r="L34" s="147">
        <v>117.91995192509501</v>
      </c>
      <c r="M34" s="141"/>
      <c r="N34" s="148">
        <v>153.27170368966901</v>
      </c>
      <c r="O34" s="149">
        <v>144.69309888068801</v>
      </c>
      <c r="P34" s="150">
        <v>149.049879486192</v>
      </c>
      <c r="Q34" s="141"/>
      <c r="R34" s="151">
        <v>127.377225738088</v>
      </c>
      <c r="S34" s="75"/>
      <c r="T34" s="30">
        <v>3.7258412175954598</v>
      </c>
      <c r="U34" s="122">
        <v>5.7381399901855099</v>
      </c>
      <c r="V34" s="122">
        <v>7.7201666476584103</v>
      </c>
      <c r="W34" s="122">
        <v>7.0481016079953402</v>
      </c>
      <c r="X34" s="122">
        <v>8.7116354386769501</v>
      </c>
      <c r="Y34" s="127">
        <v>6.9703101958660101</v>
      </c>
      <c r="Z34" s="122"/>
      <c r="AA34" s="128">
        <v>8.6662965630796407</v>
      </c>
      <c r="AB34" s="129">
        <v>0.32848557878260498</v>
      </c>
      <c r="AC34" s="130">
        <v>4.4711436372936904</v>
      </c>
      <c r="AD34" s="122"/>
      <c r="AE34" s="131">
        <v>5.5166919910545404</v>
      </c>
      <c r="AF34" s="30"/>
      <c r="AG34" s="146">
        <v>107.84629835695</v>
      </c>
      <c r="AH34" s="141">
        <v>109.327945473282</v>
      </c>
      <c r="AI34" s="141">
        <v>114.025668960042</v>
      </c>
      <c r="AJ34" s="141">
        <v>114.93909883303</v>
      </c>
      <c r="AK34" s="141">
        <v>116.58358320594</v>
      </c>
      <c r="AL34" s="147">
        <v>112.8559169084</v>
      </c>
      <c r="AM34" s="141"/>
      <c r="AN34" s="148">
        <v>141.58861604240599</v>
      </c>
      <c r="AO34" s="149">
        <v>142.54936645385601</v>
      </c>
      <c r="AP34" s="150">
        <v>142.08061795491099</v>
      </c>
      <c r="AQ34" s="141"/>
      <c r="AR34" s="151">
        <v>122.198940059904</v>
      </c>
      <c r="AS34" s="75"/>
      <c r="AT34" s="30">
        <v>3.9631477269272599</v>
      </c>
      <c r="AU34" s="122">
        <v>5.1424889206000799</v>
      </c>
      <c r="AV34" s="122">
        <v>5.7597786827842903</v>
      </c>
      <c r="AW34" s="122">
        <v>6.5969963414736599</v>
      </c>
      <c r="AX34" s="122">
        <v>6.1778423396427602</v>
      </c>
      <c r="AY34" s="127">
        <v>5.6528478343214301</v>
      </c>
      <c r="AZ34" s="122"/>
      <c r="BA34" s="128">
        <v>3.8470805172798599</v>
      </c>
      <c r="BB34" s="129">
        <v>0.10314134610961601</v>
      </c>
      <c r="BC34" s="130">
        <v>1.8557054459092399</v>
      </c>
      <c r="BD34" s="122"/>
      <c r="BE34" s="131">
        <v>3.9552877498708998</v>
      </c>
    </row>
    <row r="35" spans="1:64" x14ac:dyDescent="0.25">
      <c r="A35" s="21" t="s">
        <v>78</v>
      </c>
      <c r="B35" s="3" t="str">
        <f t="shared" si="0"/>
        <v>Chesapeake Bay</v>
      </c>
      <c r="C35" s="3"/>
      <c r="D35" s="24" t="s">
        <v>16</v>
      </c>
      <c r="E35" s="27" t="s">
        <v>17</v>
      </c>
      <c r="F35" s="3"/>
      <c r="G35" s="146">
        <v>103.225750988142</v>
      </c>
      <c r="H35" s="141">
        <v>106.35027656477401</v>
      </c>
      <c r="I35" s="141">
        <v>107.39973474801</v>
      </c>
      <c r="J35" s="141">
        <v>104.505226666666</v>
      </c>
      <c r="K35" s="141">
        <v>110.54760772659699</v>
      </c>
      <c r="L35" s="147">
        <v>106.543540059347</v>
      </c>
      <c r="M35" s="141"/>
      <c r="N35" s="148">
        <v>132.76631732168801</v>
      </c>
      <c r="O35" s="149">
        <v>138.997286096256</v>
      </c>
      <c r="P35" s="150">
        <v>136.01423693379701</v>
      </c>
      <c r="Q35" s="141"/>
      <c r="R35" s="151">
        <v>115.344882414151</v>
      </c>
      <c r="S35" s="75"/>
      <c r="T35" s="30">
        <v>-12.669966449578</v>
      </c>
      <c r="U35" s="122">
        <v>-6.2959920142756003</v>
      </c>
      <c r="V35" s="122">
        <v>-6.3387667136021602</v>
      </c>
      <c r="W35" s="122">
        <v>-6.2451735343646497</v>
      </c>
      <c r="X35" s="122">
        <v>-3.59657848180828</v>
      </c>
      <c r="Y35" s="127">
        <v>-6.7743409064308402</v>
      </c>
      <c r="Z35" s="122"/>
      <c r="AA35" s="128">
        <v>-6.2179691200320102</v>
      </c>
      <c r="AB35" s="129">
        <v>-4.6350573202285998</v>
      </c>
      <c r="AC35" s="130">
        <v>-5.3367262391343804</v>
      </c>
      <c r="AD35" s="122"/>
      <c r="AE35" s="131">
        <v>-7.1013550784370603</v>
      </c>
      <c r="AF35" s="30"/>
      <c r="AG35" s="146">
        <v>122.182762070465</v>
      </c>
      <c r="AH35" s="141">
        <v>110.99203112529899</v>
      </c>
      <c r="AI35" s="141">
        <v>108.096393728222</v>
      </c>
      <c r="AJ35" s="141">
        <v>107.099028591112</v>
      </c>
      <c r="AK35" s="141">
        <v>115.43550670640801</v>
      </c>
      <c r="AL35" s="147">
        <v>112.35245287286899</v>
      </c>
      <c r="AM35" s="141"/>
      <c r="AN35" s="148">
        <v>144.925886477462</v>
      </c>
      <c r="AO35" s="149">
        <v>151.10123039806899</v>
      </c>
      <c r="AP35" s="150">
        <v>148.17060846141601</v>
      </c>
      <c r="AQ35" s="141"/>
      <c r="AR35" s="151">
        <v>123.901442803862</v>
      </c>
      <c r="AS35" s="75"/>
      <c r="AT35" s="30">
        <v>-1.00181156263636</v>
      </c>
      <c r="AU35" s="122">
        <v>-2.5471159416776401</v>
      </c>
      <c r="AV35" s="122">
        <v>-3.6528817180002799</v>
      </c>
      <c r="AW35" s="122">
        <v>-0.43486959434833899</v>
      </c>
      <c r="AX35" s="122">
        <v>3.0732821865882598</v>
      </c>
      <c r="AY35" s="127">
        <v>-0.87909205600321605</v>
      </c>
      <c r="AZ35" s="122"/>
      <c r="BA35" s="128">
        <v>-1.25563787622415</v>
      </c>
      <c r="BB35" s="129">
        <v>-2.9510982802179302</v>
      </c>
      <c r="BC35" s="130">
        <v>-2.1611311509679498</v>
      </c>
      <c r="BD35" s="122"/>
      <c r="BE35" s="131">
        <v>-1.5341761773404801</v>
      </c>
    </row>
    <row r="36" spans="1:64" x14ac:dyDescent="0.25">
      <c r="A36" s="21" t="s">
        <v>79</v>
      </c>
      <c r="B36" s="3" t="str">
        <f t="shared" si="0"/>
        <v>Coastal Virginia - Eastern Shore</v>
      </c>
      <c r="C36" s="3"/>
      <c r="D36" s="24" t="s">
        <v>16</v>
      </c>
      <c r="E36" s="27" t="s">
        <v>17</v>
      </c>
      <c r="F36" s="3"/>
      <c r="G36" s="146">
        <v>112.435623306233</v>
      </c>
      <c r="H36" s="141">
        <v>112.83206935123</v>
      </c>
      <c r="I36" s="141">
        <v>110.968930957683</v>
      </c>
      <c r="J36" s="141">
        <v>112.310825082508</v>
      </c>
      <c r="K36" s="141">
        <v>112.92916289592701</v>
      </c>
      <c r="L36" s="147">
        <v>112.287619708535</v>
      </c>
      <c r="M36" s="141"/>
      <c r="N36" s="148">
        <v>149.88228540772499</v>
      </c>
      <c r="O36" s="149">
        <v>147.81782511210699</v>
      </c>
      <c r="P36" s="150">
        <v>148.872691885964</v>
      </c>
      <c r="Q36" s="141"/>
      <c r="R36" s="151">
        <v>123.14351228241399</v>
      </c>
      <c r="S36" s="75"/>
      <c r="T36" s="30">
        <v>-4.7137548548778598</v>
      </c>
      <c r="U36" s="122">
        <v>-6.4761314915268304</v>
      </c>
      <c r="V36" s="122">
        <v>-4.8047526649799304</v>
      </c>
      <c r="W36" s="122">
        <v>-2.2093492145852802</v>
      </c>
      <c r="X36" s="122">
        <v>-11.508839952153201</v>
      </c>
      <c r="Y36" s="127">
        <v>-6.2242266751253803</v>
      </c>
      <c r="Z36" s="122"/>
      <c r="AA36" s="128">
        <v>-0.66750559203562898</v>
      </c>
      <c r="AB36" s="129">
        <v>-5.6838876616223999</v>
      </c>
      <c r="AC36" s="130">
        <v>-3.26642032103778</v>
      </c>
      <c r="AD36" s="122"/>
      <c r="AE36" s="131">
        <v>-6.0315532892139201</v>
      </c>
      <c r="AF36" s="30"/>
      <c r="AG36" s="146">
        <v>137.89715568862201</v>
      </c>
      <c r="AH36" s="141">
        <v>119.725230669265</v>
      </c>
      <c r="AI36" s="141">
        <v>117.318303918635</v>
      </c>
      <c r="AJ36" s="141">
        <v>118.168614285714</v>
      </c>
      <c r="AK36" s="141">
        <v>119.421827005423</v>
      </c>
      <c r="AL36" s="147">
        <v>122.163908094948</v>
      </c>
      <c r="AM36" s="141"/>
      <c r="AN36" s="148">
        <v>159.95865422885501</v>
      </c>
      <c r="AO36" s="149">
        <v>168.83786745562099</v>
      </c>
      <c r="AP36" s="150">
        <v>164.50864523953899</v>
      </c>
      <c r="AQ36" s="141"/>
      <c r="AR36" s="151">
        <v>136.313142451874</v>
      </c>
      <c r="AS36" s="75"/>
      <c r="AT36" s="30">
        <v>-2.04519645307552</v>
      </c>
      <c r="AU36" s="122">
        <v>-3.4526567092059599</v>
      </c>
      <c r="AV36" s="122">
        <v>-4.9457435107617203</v>
      </c>
      <c r="AW36" s="122">
        <v>-2.0095477063277198</v>
      </c>
      <c r="AX36" s="122">
        <v>-4.6725069120423202</v>
      </c>
      <c r="AY36" s="127">
        <v>-3.48581879978842</v>
      </c>
      <c r="AZ36" s="122"/>
      <c r="BA36" s="128">
        <v>-0.94299961090559603</v>
      </c>
      <c r="BB36" s="129">
        <v>-1.5321883763264399</v>
      </c>
      <c r="BC36" s="130">
        <v>-1.2777956122637399</v>
      </c>
      <c r="BD36" s="122"/>
      <c r="BE36" s="131">
        <v>-3.1104973794912798</v>
      </c>
    </row>
    <row r="37" spans="1:64" x14ac:dyDescent="0.25">
      <c r="A37" s="21" t="s">
        <v>80</v>
      </c>
      <c r="B37" s="3" t="str">
        <f t="shared" si="0"/>
        <v>Coastal Virginia - Hampton Roads</v>
      </c>
      <c r="C37" s="3"/>
      <c r="D37" s="24" t="s">
        <v>16</v>
      </c>
      <c r="E37" s="27" t="s">
        <v>17</v>
      </c>
      <c r="F37" s="3"/>
      <c r="G37" s="146">
        <v>106.11735206807801</v>
      </c>
      <c r="H37" s="141">
        <v>111.023653369778</v>
      </c>
      <c r="I37" s="141">
        <v>120.53992656291599</v>
      </c>
      <c r="J37" s="141">
        <v>115.477411479385</v>
      </c>
      <c r="K37" s="141">
        <v>113.490658784502</v>
      </c>
      <c r="L37" s="147">
        <v>113.724429333107</v>
      </c>
      <c r="M37" s="141"/>
      <c r="N37" s="148">
        <v>129.084788756244</v>
      </c>
      <c r="O37" s="149">
        <v>134.89273153427001</v>
      </c>
      <c r="P37" s="150">
        <v>131.992259571679</v>
      </c>
      <c r="Q37" s="141"/>
      <c r="R37" s="151">
        <v>118.94672726503499</v>
      </c>
      <c r="S37" s="75"/>
      <c r="T37" s="30">
        <v>1.4921186138772899</v>
      </c>
      <c r="U37" s="122">
        <v>3.9155460853238</v>
      </c>
      <c r="V37" s="122">
        <v>9.2409482423597193</v>
      </c>
      <c r="W37" s="122">
        <v>3.2155165633587899</v>
      </c>
      <c r="X37" s="122">
        <v>3.4464483286926999</v>
      </c>
      <c r="Y37" s="127">
        <v>4.5000459357710296</v>
      </c>
      <c r="Z37" s="122"/>
      <c r="AA37" s="128">
        <v>-7.6769100722328103</v>
      </c>
      <c r="AB37" s="129">
        <v>-9.9443124033207404</v>
      </c>
      <c r="AC37" s="130">
        <v>-8.9505791989196695</v>
      </c>
      <c r="AD37" s="122"/>
      <c r="AE37" s="131">
        <v>-1.58375793222019</v>
      </c>
      <c r="AF37" s="30"/>
      <c r="AG37" s="146">
        <v>125.83367100229501</v>
      </c>
      <c r="AH37" s="141">
        <v>111.753832347566</v>
      </c>
      <c r="AI37" s="141">
        <v>115.31990694564701</v>
      </c>
      <c r="AJ37" s="141">
        <v>113.372106123872</v>
      </c>
      <c r="AK37" s="141">
        <v>112.899109301724</v>
      </c>
      <c r="AL37" s="147">
        <v>115.780441368307</v>
      </c>
      <c r="AM37" s="141"/>
      <c r="AN37" s="148">
        <v>143.801052266266</v>
      </c>
      <c r="AO37" s="149">
        <v>157.831342967647</v>
      </c>
      <c r="AP37" s="150">
        <v>151.123150688045</v>
      </c>
      <c r="AQ37" s="141"/>
      <c r="AR37" s="151">
        <v>127.559987863434</v>
      </c>
      <c r="AS37" s="75"/>
      <c r="AT37" s="30">
        <v>-0.596546422165118</v>
      </c>
      <c r="AU37" s="122">
        <v>1.92924876689006</v>
      </c>
      <c r="AV37" s="122">
        <v>3.1440076618427302</v>
      </c>
      <c r="AW37" s="122">
        <v>1.01514956530417</v>
      </c>
      <c r="AX37" s="122">
        <v>1.4223314354897401</v>
      </c>
      <c r="AY37" s="127">
        <v>1.3408804863767001</v>
      </c>
      <c r="AZ37" s="122"/>
      <c r="BA37" s="128">
        <v>-1.36704438156355</v>
      </c>
      <c r="BB37" s="129">
        <v>-0.17307901952273499</v>
      </c>
      <c r="BC37" s="130">
        <v>-0.73568523919823303</v>
      </c>
      <c r="BD37" s="122"/>
      <c r="BE37" s="131">
        <v>0.112689373073544</v>
      </c>
    </row>
    <row r="38" spans="1:64" x14ac:dyDescent="0.25">
      <c r="A38" s="20" t="s">
        <v>81</v>
      </c>
      <c r="B38" s="3" t="str">
        <f t="shared" si="0"/>
        <v>Northern Virginia</v>
      </c>
      <c r="C38" s="3"/>
      <c r="D38" s="24" t="s">
        <v>16</v>
      </c>
      <c r="E38" s="27" t="s">
        <v>17</v>
      </c>
      <c r="F38" s="3"/>
      <c r="G38" s="146">
        <v>144.376826207189</v>
      </c>
      <c r="H38" s="141">
        <v>176.87234203595199</v>
      </c>
      <c r="I38" s="141">
        <v>188.95253986436899</v>
      </c>
      <c r="J38" s="141">
        <v>185.90952503715999</v>
      </c>
      <c r="K38" s="141">
        <v>164.49231611975401</v>
      </c>
      <c r="L38" s="147">
        <v>174.40871851951999</v>
      </c>
      <c r="M38" s="141"/>
      <c r="N38" s="148">
        <v>141.20887126740001</v>
      </c>
      <c r="O38" s="149">
        <v>140.08580175778599</v>
      </c>
      <c r="P38" s="150">
        <v>140.643417780748</v>
      </c>
      <c r="Q38" s="141"/>
      <c r="R38" s="151">
        <v>164.951571882184</v>
      </c>
      <c r="S38" s="75"/>
      <c r="T38" s="30">
        <v>-1.251303334787</v>
      </c>
      <c r="U38" s="122">
        <v>7.2515821261622504</v>
      </c>
      <c r="V38" s="122">
        <v>9.3394987664106903</v>
      </c>
      <c r="W38" s="122">
        <v>9.1341675137696292</v>
      </c>
      <c r="X38" s="122">
        <v>9.1491701429258399</v>
      </c>
      <c r="Y38" s="127">
        <v>7.6170340933302301</v>
      </c>
      <c r="Z38" s="122"/>
      <c r="AA38" s="128">
        <v>5.7254787658179902</v>
      </c>
      <c r="AB38" s="129">
        <v>6.9542803664650101</v>
      </c>
      <c r="AC38" s="130">
        <v>6.3489015260133002</v>
      </c>
      <c r="AD38" s="122"/>
      <c r="AE38" s="131">
        <v>7.3073141961844401</v>
      </c>
      <c r="AF38" s="30"/>
      <c r="AG38" s="146">
        <v>135.30098851646301</v>
      </c>
      <c r="AH38" s="141">
        <v>157.25007749620499</v>
      </c>
      <c r="AI38" s="141">
        <v>167.14554176444</v>
      </c>
      <c r="AJ38" s="141">
        <v>164.094295788549</v>
      </c>
      <c r="AK38" s="141">
        <v>145.11454166570499</v>
      </c>
      <c r="AL38" s="147">
        <v>154.929497238247</v>
      </c>
      <c r="AM38" s="141"/>
      <c r="AN38" s="148">
        <v>132.36464511427999</v>
      </c>
      <c r="AO38" s="149">
        <v>133.14625904087501</v>
      </c>
      <c r="AP38" s="150">
        <v>132.77037626757399</v>
      </c>
      <c r="AQ38" s="141"/>
      <c r="AR38" s="151">
        <v>148.38795332291801</v>
      </c>
      <c r="AS38" s="75"/>
      <c r="AT38" s="30">
        <v>6.0801245794236198</v>
      </c>
      <c r="AU38" s="122">
        <v>9.2390185544041294</v>
      </c>
      <c r="AV38" s="122">
        <v>9.9758321448918394</v>
      </c>
      <c r="AW38" s="122">
        <v>9.8008707129360193</v>
      </c>
      <c r="AX38" s="122">
        <v>5.8357266682819198</v>
      </c>
      <c r="AY38" s="127">
        <v>8.5234419150272505</v>
      </c>
      <c r="AZ38" s="122"/>
      <c r="BA38" s="128">
        <v>4.5012171599378004</v>
      </c>
      <c r="BB38" s="129">
        <v>4.3828301958829297</v>
      </c>
      <c r="BC38" s="130">
        <v>4.4405181993711098</v>
      </c>
      <c r="BD38" s="122"/>
      <c r="BE38" s="131">
        <v>7.4992176483403297</v>
      </c>
    </row>
    <row r="39" spans="1:64" x14ac:dyDescent="0.25">
      <c r="A39" s="22" t="s">
        <v>82</v>
      </c>
      <c r="B39" s="3" t="str">
        <f t="shared" si="0"/>
        <v>Shenandoah Valley</v>
      </c>
      <c r="C39" s="3"/>
      <c r="D39" s="25" t="s">
        <v>16</v>
      </c>
      <c r="E39" s="28" t="s">
        <v>17</v>
      </c>
      <c r="F39" s="3"/>
      <c r="G39" s="152">
        <v>95.699351507641396</v>
      </c>
      <c r="H39" s="153">
        <v>97.366637347767195</v>
      </c>
      <c r="I39" s="153">
        <v>99.170874859798104</v>
      </c>
      <c r="J39" s="153">
        <v>101.262865534211</v>
      </c>
      <c r="K39" s="153">
        <v>107.60361378907299</v>
      </c>
      <c r="L39" s="154">
        <v>100.611890510948</v>
      </c>
      <c r="M39" s="141"/>
      <c r="N39" s="155">
        <v>141.63885437581101</v>
      </c>
      <c r="O39" s="156">
        <v>140.90230601885401</v>
      </c>
      <c r="P39" s="157">
        <v>141.27482587659</v>
      </c>
      <c r="Q39" s="141"/>
      <c r="R39" s="158">
        <v>115.13244683347099</v>
      </c>
      <c r="S39" s="75"/>
      <c r="T39" s="31">
        <v>2.3668572471165499</v>
      </c>
      <c r="U39" s="132">
        <v>1.6275762766756701</v>
      </c>
      <c r="V39" s="132">
        <v>3.1785432813578298</v>
      </c>
      <c r="W39" s="132">
        <v>3.1229010853922201</v>
      </c>
      <c r="X39" s="132">
        <v>4.8107897327788098</v>
      </c>
      <c r="Y39" s="133">
        <v>3.15911458887765</v>
      </c>
      <c r="Z39" s="122"/>
      <c r="AA39" s="134">
        <v>13.0265623486743</v>
      </c>
      <c r="AB39" s="135">
        <v>8.6754136152760992</v>
      </c>
      <c r="AC39" s="136">
        <v>10.775790317366299</v>
      </c>
      <c r="AD39" s="122"/>
      <c r="AE39" s="137">
        <v>6.4370415889276904</v>
      </c>
      <c r="AF39" s="31"/>
      <c r="AG39" s="152">
        <v>98.499969249082397</v>
      </c>
      <c r="AH39" s="153">
        <v>95.841645331143397</v>
      </c>
      <c r="AI39" s="153">
        <v>97.738684029568503</v>
      </c>
      <c r="AJ39" s="153">
        <v>97.970946411522903</v>
      </c>
      <c r="AK39" s="153">
        <v>101.266719828612</v>
      </c>
      <c r="AL39" s="154">
        <v>98.361118859540795</v>
      </c>
      <c r="AM39" s="141"/>
      <c r="AN39" s="155">
        <v>127.658055728569</v>
      </c>
      <c r="AO39" s="156">
        <v>131.167880454824</v>
      </c>
      <c r="AP39" s="157">
        <v>129.469614085177</v>
      </c>
      <c r="AQ39" s="141"/>
      <c r="AR39" s="158">
        <v>109.47463243669</v>
      </c>
      <c r="AS39" s="75"/>
      <c r="AT39" s="31">
        <v>1.90722524115991</v>
      </c>
      <c r="AU39" s="132">
        <v>3.2817841939308598</v>
      </c>
      <c r="AV39" s="132">
        <v>4.39307708594262</v>
      </c>
      <c r="AW39" s="132">
        <v>3.1535462371695502</v>
      </c>
      <c r="AX39" s="132">
        <v>1.75198070188994</v>
      </c>
      <c r="AY39" s="133">
        <v>2.85824237448228</v>
      </c>
      <c r="AZ39" s="122"/>
      <c r="BA39" s="134">
        <v>1.56967612382706</v>
      </c>
      <c r="BB39" s="135">
        <v>-0.60999134478226702</v>
      </c>
      <c r="BC39" s="136">
        <v>0.40061671807355598</v>
      </c>
      <c r="BD39" s="122"/>
      <c r="BE39" s="137">
        <v>1.6633864902497599</v>
      </c>
    </row>
    <row r="40" spans="1:64" ht="13" x14ac:dyDescent="0.3">
      <c r="A40" s="19" t="s">
        <v>83</v>
      </c>
      <c r="B40" s="3" t="str">
        <f t="shared" si="0"/>
        <v>Southern Virginia</v>
      </c>
      <c r="C40" s="9"/>
      <c r="D40" s="23" t="s">
        <v>16</v>
      </c>
      <c r="E40" s="26" t="s">
        <v>17</v>
      </c>
      <c r="F40" s="3"/>
      <c r="G40" s="138">
        <v>90.314271276595704</v>
      </c>
      <c r="H40" s="139">
        <v>103.995992921745</v>
      </c>
      <c r="I40" s="139">
        <v>107.317067866516</v>
      </c>
      <c r="J40" s="139">
        <v>101.610425861401</v>
      </c>
      <c r="K40" s="139">
        <v>103.62110755697699</v>
      </c>
      <c r="L40" s="140">
        <v>102.02754887464999</v>
      </c>
      <c r="M40" s="141"/>
      <c r="N40" s="142">
        <v>119.49580573129801</v>
      </c>
      <c r="O40" s="143">
        <v>121.576516272189</v>
      </c>
      <c r="P40" s="144">
        <v>120.53944166202901</v>
      </c>
      <c r="Q40" s="141"/>
      <c r="R40" s="145">
        <v>107.709166524338</v>
      </c>
      <c r="S40" s="75"/>
      <c r="T40" s="29">
        <v>8.3575848325711508</v>
      </c>
      <c r="U40" s="120">
        <v>14.736958695944899</v>
      </c>
      <c r="V40" s="120">
        <v>17.754867726212801</v>
      </c>
      <c r="W40" s="120">
        <v>11.1361034727666</v>
      </c>
      <c r="X40" s="120">
        <v>3.38431149064305</v>
      </c>
      <c r="Y40" s="121">
        <v>11.073967712579</v>
      </c>
      <c r="Z40" s="122"/>
      <c r="AA40" s="123">
        <v>4.3389006417397598</v>
      </c>
      <c r="AB40" s="124">
        <v>5.1619073192757998</v>
      </c>
      <c r="AC40" s="125">
        <v>4.7418005974368702</v>
      </c>
      <c r="AD40" s="122"/>
      <c r="AE40" s="126">
        <v>8.5765656375493098</v>
      </c>
      <c r="AF40" s="29"/>
      <c r="AG40" s="138">
        <v>108.874500648508</v>
      </c>
      <c r="AH40" s="139">
        <v>100.19892669559199</v>
      </c>
      <c r="AI40" s="139">
        <v>102.925406479825</v>
      </c>
      <c r="AJ40" s="139">
        <v>109.164012169987</v>
      </c>
      <c r="AK40" s="139">
        <v>115.31717143706</v>
      </c>
      <c r="AL40" s="140">
        <v>107.425445146958</v>
      </c>
      <c r="AM40" s="141"/>
      <c r="AN40" s="142">
        <v>127.27792479108599</v>
      </c>
      <c r="AO40" s="143">
        <v>130.676442443502</v>
      </c>
      <c r="AP40" s="144">
        <v>129.020091863517</v>
      </c>
      <c r="AQ40" s="141"/>
      <c r="AR40" s="145">
        <v>114.34999608207301</v>
      </c>
      <c r="AS40" s="75"/>
      <c r="AT40" s="29">
        <v>10.767087379675599</v>
      </c>
      <c r="AU40" s="120">
        <v>11.1298276064215</v>
      </c>
      <c r="AV40" s="120">
        <v>12.288322204426199</v>
      </c>
      <c r="AW40" s="120">
        <v>13.4079745600341</v>
      </c>
      <c r="AX40" s="120">
        <v>9.0479853522402305</v>
      </c>
      <c r="AY40" s="121">
        <v>11.220990563674601</v>
      </c>
      <c r="AZ40" s="122"/>
      <c r="BA40" s="123">
        <v>8.0303486692948596</v>
      </c>
      <c r="BB40" s="124">
        <v>8.9465628349133102</v>
      </c>
      <c r="BC40" s="125">
        <v>8.5094000873284994</v>
      </c>
      <c r="BD40" s="122"/>
      <c r="BE40" s="126">
        <v>10.132679929534</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46">
        <v>103.808469096671</v>
      </c>
      <c r="H41" s="141">
        <v>104.23883032128499</v>
      </c>
      <c r="I41" s="141">
        <v>114.54</v>
      </c>
      <c r="J41" s="141">
        <v>113.557144474637</v>
      </c>
      <c r="K41" s="141">
        <v>113.94837956847201</v>
      </c>
      <c r="L41" s="147">
        <v>110.53876581196501</v>
      </c>
      <c r="M41" s="141"/>
      <c r="N41" s="148">
        <v>143.77913291605299</v>
      </c>
      <c r="O41" s="149">
        <v>147.48842213497801</v>
      </c>
      <c r="P41" s="150">
        <v>145.61949911881999</v>
      </c>
      <c r="Q41" s="141"/>
      <c r="R41" s="151">
        <v>122.639014909137</v>
      </c>
      <c r="S41" s="75"/>
      <c r="T41" s="30">
        <v>-4.0411283986733499</v>
      </c>
      <c r="U41" s="122">
        <v>-0.99961092545396801</v>
      </c>
      <c r="V41" s="122">
        <v>2.6963710559071301</v>
      </c>
      <c r="W41" s="122">
        <v>-14.0198436820859</v>
      </c>
      <c r="X41" s="122">
        <v>-36.609836835760397</v>
      </c>
      <c r="Y41" s="127">
        <v>-16.341750851717102</v>
      </c>
      <c r="Z41" s="122"/>
      <c r="AA41" s="128">
        <v>-6.4759074901551497</v>
      </c>
      <c r="AB41" s="129">
        <v>4.9063278477913297</v>
      </c>
      <c r="AC41" s="130">
        <v>-0.98732407343786499</v>
      </c>
      <c r="AD41" s="122"/>
      <c r="AE41" s="131">
        <v>-10.5987349989022</v>
      </c>
      <c r="AF41" s="30"/>
      <c r="AG41" s="146">
        <v>108.450064844152</v>
      </c>
      <c r="AH41" s="141">
        <v>105.756756406761</v>
      </c>
      <c r="AI41" s="141">
        <v>108.004323830839</v>
      </c>
      <c r="AJ41" s="141">
        <v>110.460206629834</v>
      </c>
      <c r="AK41" s="141">
        <v>119.230471763268</v>
      </c>
      <c r="AL41" s="147">
        <v>110.79009154655201</v>
      </c>
      <c r="AM41" s="141"/>
      <c r="AN41" s="148">
        <v>178.08463266016699</v>
      </c>
      <c r="AO41" s="149">
        <v>180.62444509467801</v>
      </c>
      <c r="AP41" s="150">
        <v>179.38018124053801</v>
      </c>
      <c r="AQ41" s="141"/>
      <c r="AR41" s="151">
        <v>135.718267554226</v>
      </c>
      <c r="AS41" s="75"/>
      <c r="AT41" s="30">
        <v>0.232441714327809</v>
      </c>
      <c r="AU41" s="122">
        <v>0.85882180935472296</v>
      </c>
      <c r="AV41" s="122">
        <v>1.5091834053995501</v>
      </c>
      <c r="AW41" s="122">
        <v>-1.349445624863</v>
      </c>
      <c r="AX41" s="122">
        <v>-12.705644167181701</v>
      </c>
      <c r="AY41" s="127">
        <v>-3.5989394612850298</v>
      </c>
      <c r="AZ41" s="122"/>
      <c r="BA41" s="128">
        <v>-0.26527105298196701</v>
      </c>
      <c r="BB41" s="129">
        <v>2.0081329759198101</v>
      </c>
      <c r="BC41" s="130">
        <v>0.88818910620228797</v>
      </c>
      <c r="BD41" s="122"/>
      <c r="BE41" s="131">
        <v>-1.3609195963260301</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46">
        <v>85.432738853503096</v>
      </c>
      <c r="H42" s="141">
        <v>88.530341047503001</v>
      </c>
      <c r="I42" s="141">
        <v>89.234582392776503</v>
      </c>
      <c r="J42" s="141">
        <v>90.064285714285703</v>
      </c>
      <c r="K42" s="141">
        <v>90.554252163164406</v>
      </c>
      <c r="L42" s="147">
        <v>88.939013732833899</v>
      </c>
      <c r="M42" s="141"/>
      <c r="N42" s="148">
        <v>100.86808266360499</v>
      </c>
      <c r="O42" s="149">
        <v>99.195686746987903</v>
      </c>
      <c r="P42" s="150">
        <v>100.052039976484</v>
      </c>
      <c r="Q42" s="141"/>
      <c r="R42" s="151">
        <v>92.251887486855907</v>
      </c>
      <c r="S42" s="75"/>
      <c r="T42" s="30">
        <v>7.1321308444603302</v>
      </c>
      <c r="U42" s="122">
        <v>10.9636047303621</v>
      </c>
      <c r="V42" s="122">
        <v>9.0902949964016404</v>
      </c>
      <c r="W42" s="122">
        <v>9.7580583007880204</v>
      </c>
      <c r="X42" s="122">
        <v>3.26227253868998</v>
      </c>
      <c r="Y42" s="127">
        <v>7.9621860041206602</v>
      </c>
      <c r="Z42" s="122"/>
      <c r="AA42" s="128">
        <v>10.2954019023838</v>
      </c>
      <c r="AB42" s="129">
        <v>7.3466743251250604</v>
      </c>
      <c r="AC42" s="130">
        <v>8.8462662064448701</v>
      </c>
      <c r="AD42" s="122"/>
      <c r="AE42" s="131">
        <v>8.24382280236299</v>
      </c>
      <c r="AF42" s="30"/>
      <c r="AG42" s="146">
        <v>86.296143372046402</v>
      </c>
      <c r="AH42" s="141">
        <v>86.698016249153596</v>
      </c>
      <c r="AI42" s="141">
        <v>88.945221027478993</v>
      </c>
      <c r="AJ42" s="141">
        <v>89.421475361463493</v>
      </c>
      <c r="AK42" s="141">
        <v>91.268431790499307</v>
      </c>
      <c r="AL42" s="147">
        <v>88.686072905894505</v>
      </c>
      <c r="AM42" s="141"/>
      <c r="AN42" s="148">
        <v>103.244643041903</v>
      </c>
      <c r="AO42" s="149">
        <v>105.343345959595</v>
      </c>
      <c r="AP42" s="150">
        <v>104.306598517761</v>
      </c>
      <c r="AQ42" s="141"/>
      <c r="AR42" s="151">
        <v>93.933142759035107</v>
      </c>
      <c r="AS42" s="75"/>
      <c r="AT42" s="30">
        <v>6.6143097026896003</v>
      </c>
      <c r="AU42" s="122">
        <v>7.9603248534556998</v>
      </c>
      <c r="AV42" s="122">
        <v>6.9377874708691998</v>
      </c>
      <c r="AW42" s="122">
        <v>7.3139040875902097</v>
      </c>
      <c r="AX42" s="122">
        <v>5.5733143181469504</v>
      </c>
      <c r="AY42" s="127">
        <v>6.85810437225412</v>
      </c>
      <c r="AZ42" s="122"/>
      <c r="BA42" s="128">
        <v>6.0207003089720104</v>
      </c>
      <c r="BB42" s="129">
        <v>5.5456915828781197</v>
      </c>
      <c r="BC42" s="130">
        <v>5.7799766265450803</v>
      </c>
      <c r="BD42" s="122"/>
      <c r="BE42" s="131">
        <v>6.7563860970969198</v>
      </c>
      <c r="BF42" s="76"/>
      <c r="BG42" s="76"/>
      <c r="BH42" s="76"/>
      <c r="BI42" s="76"/>
      <c r="BJ42" s="76"/>
      <c r="BK42" s="76"/>
      <c r="BL42" s="76"/>
    </row>
    <row r="43" spans="1:64" x14ac:dyDescent="0.25">
      <c r="A43" s="22" t="s">
        <v>86</v>
      </c>
      <c r="B43" s="3" t="str">
        <f t="shared" si="0"/>
        <v>Virginia Mountains</v>
      </c>
      <c r="C43" s="3"/>
      <c r="D43" s="25" t="s">
        <v>16</v>
      </c>
      <c r="E43" s="28" t="s">
        <v>17</v>
      </c>
      <c r="F43" s="3"/>
      <c r="G43" s="152">
        <v>98.822668276486496</v>
      </c>
      <c r="H43" s="153">
        <v>106.49014724232499</v>
      </c>
      <c r="I43" s="153">
        <v>111.313317481884</v>
      </c>
      <c r="J43" s="153">
        <v>114.856347384683</v>
      </c>
      <c r="K43" s="153">
        <v>114.742640513879</v>
      </c>
      <c r="L43" s="154">
        <v>109.873092698535</v>
      </c>
      <c r="M43" s="141"/>
      <c r="N43" s="155">
        <v>146.31966192854301</v>
      </c>
      <c r="O43" s="156">
        <v>146.04564531640699</v>
      </c>
      <c r="P43" s="157">
        <v>146.18274579529</v>
      </c>
      <c r="Q43" s="141"/>
      <c r="R43" s="158">
        <v>122.048077084206</v>
      </c>
      <c r="S43" s="75"/>
      <c r="T43" s="31">
        <v>0.25490341772289699</v>
      </c>
      <c r="U43" s="132">
        <v>5.0169274374517201</v>
      </c>
      <c r="V43" s="132">
        <v>7.07950919324706</v>
      </c>
      <c r="W43" s="132">
        <v>1.0868383061445299</v>
      </c>
      <c r="X43" s="132">
        <v>-17.334214176598</v>
      </c>
      <c r="Y43" s="133">
        <v>-3.0259926155136601</v>
      </c>
      <c r="Z43" s="122"/>
      <c r="AA43" s="134">
        <v>10.7974298612907</v>
      </c>
      <c r="AB43" s="135">
        <v>10.7454684374878</v>
      </c>
      <c r="AC43" s="136">
        <v>10.7740176597255</v>
      </c>
      <c r="AD43" s="122"/>
      <c r="AE43" s="137">
        <v>2.4522447885123402</v>
      </c>
      <c r="AF43" s="31"/>
      <c r="AG43" s="152">
        <v>108.605837809609</v>
      </c>
      <c r="AH43" s="153">
        <v>106.961152984314</v>
      </c>
      <c r="AI43" s="153">
        <v>109.12639398799899</v>
      </c>
      <c r="AJ43" s="153">
        <v>110.847718626768</v>
      </c>
      <c r="AK43" s="153">
        <v>112.733059473436</v>
      </c>
      <c r="AL43" s="154">
        <v>109.785140109057</v>
      </c>
      <c r="AM43" s="141"/>
      <c r="AN43" s="155">
        <v>146.91337775989501</v>
      </c>
      <c r="AO43" s="156">
        <v>151.69746646867199</v>
      </c>
      <c r="AP43" s="157">
        <v>149.36369881498501</v>
      </c>
      <c r="AQ43" s="141"/>
      <c r="AR43" s="158">
        <v>123.230232116216</v>
      </c>
      <c r="AS43" s="75"/>
      <c r="AT43" s="31">
        <v>1.3056789494910499</v>
      </c>
      <c r="AU43" s="132">
        <v>4.5685135499630896</v>
      </c>
      <c r="AV43" s="132">
        <v>6.2595672094378001</v>
      </c>
      <c r="AW43" s="132">
        <v>3.7789353677829798</v>
      </c>
      <c r="AX43" s="132">
        <v>-3.15815083158664</v>
      </c>
      <c r="AY43" s="133">
        <v>2.2617684362183099</v>
      </c>
      <c r="AZ43" s="122"/>
      <c r="BA43" s="134">
        <v>5.1287448797725297</v>
      </c>
      <c r="BB43" s="135">
        <v>4.9260656781918799</v>
      </c>
      <c r="BC43" s="136">
        <v>5.0164656162272596</v>
      </c>
      <c r="BD43" s="122"/>
      <c r="BE43" s="137">
        <v>3.2019032800373002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sqref="A1:A3"/>
      <selection pane="topRight" sqref="A1:A3"/>
      <selection pane="bottomLeft" sqref="A1:A3"/>
      <selection pane="bottomRight" sqref="A1:A3"/>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5" t="s">
        <v>5</v>
      </c>
      <c r="E2" s="176"/>
      <c r="G2" s="177" t="s">
        <v>107</v>
      </c>
      <c r="H2" s="178"/>
      <c r="I2" s="178"/>
      <c r="J2" s="178"/>
      <c r="K2" s="178"/>
      <c r="L2" s="178"/>
      <c r="M2" s="178"/>
      <c r="N2" s="178"/>
      <c r="O2" s="178"/>
      <c r="P2" s="178"/>
      <c r="Q2" s="178"/>
      <c r="R2" s="178"/>
      <c r="T2" s="177" t="s">
        <v>40</v>
      </c>
      <c r="U2" s="178"/>
      <c r="V2" s="178"/>
      <c r="W2" s="178"/>
      <c r="X2" s="178"/>
      <c r="Y2" s="178"/>
      <c r="Z2" s="178"/>
      <c r="AA2" s="178"/>
      <c r="AB2" s="178"/>
      <c r="AC2" s="178"/>
      <c r="AD2" s="178"/>
      <c r="AE2" s="178"/>
      <c r="AF2" s="4"/>
      <c r="AG2" s="177" t="s">
        <v>41</v>
      </c>
      <c r="AH2" s="178"/>
      <c r="AI2" s="178"/>
      <c r="AJ2" s="178"/>
      <c r="AK2" s="178"/>
      <c r="AL2" s="178"/>
      <c r="AM2" s="178"/>
      <c r="AN2" s="178"/>
      <c r="AO2" s="178"/>
      <c r="AP2" s="178"/>
      <c r="AQ2" s="178"/>
      <c r="AR2" s="178"/>
      <c r="AT2" s="177" t="s">
        <v>42</v>
      </c>
      <c r="AU2" s="178"/>
      <c r="AV2" s="178"/>
      <c r="AW2" s="178"/>
      <c r="AX2" s="178"/>
      <c r="AY2" s="178"/>
      <c r="AZ2" s="178"/>
      <c r="BA2" s="178"/>
      <c r="BB2" s="178"/>
      <c r="BC2" s="178"/>
      <c r="BD2" s="178"/>
      <c r="BE2" s="178"/>
    </row>
    <row r="3" spans="1:57" ht="13" x14ac:dyDescent="0.25">
      <c r="A3" s="32"/>
      <c r="B3" s="32"/>
      <c r="C3" s="3"/>
      <c r="D3" s="179" t="s">
        <v>8</v>
      </c>
      <c r="E3" s="181" t="s">
        <v>9</v>
      </c>
      <c r="F3" s="5"/>
      <c r="G3" s="183" t="s">
        <v>0</v>
      </c>
      <c r="H3" s="185" t="s">
        <v>1</v>
      </c>
      <c r="I3" s="185" t="s">
        <v>10</v>
      </c>
      <c r="J3" s="185" t="s">
        <v>2</v>
      </c>
      <c r="K3" s="185" t="s">
        <v>11</v>
      </c>
      <c r="L3" s="187" t="s">
        <v>12</v>
      </c>
      <c r="M3" s="5"/>
      <c r="N3" s="183" t="s">
        <v>3</v>
      </c>
      <c r="O3" s="185" t="s">
        <v>4</v>
      </c>
      <c r="P3" s="187" t="s">
        <v>13</v>
      </c>
      <c r="Q3" s="2"/>
      <c r="R3" s="189" t="s">
        <v>14</v>
      </c>
      <c r="S3" s="2"/>
      <c r="T3" s="183" t="s">
        <v>0</v>
      </c>
      <c r="U3" s="185" t="s">
        <v>1</v>
      </c>
      <c r="V3" s="185" t="s">
        <v>10</v>
      </c>
      <c r="W3" s="185" t="s">
        <v>2</v>
      </c>
      <c r="X3" s="185" t="s">
        <v>11</v>
      </c>
      <c r="Y3" s="187" t="s">
        <v>12</v>
      </c>
      <c r="Z3" s="2"/>
      <c r="AA3" s="183" t="s">
        <v>3</v>
      </c>
      <c r="AB3" s="185" t="s">
        <v>4</v>
      </c>
      <c r="AC3" s="187" t="s">
        <v>13</v>
      </c>
      <c r="AD3" s="1"/>
      <c r="AE3" s="191" t="s">
        <v>14</v>
      </c>
      <c r="AF3" s="38"/>
      <c r="AG3" s="183" t="s">
        <v>0</v>
      </c>
      <c r="AH3" s="185" t="s">
        <v>1</v>
      </c>
      <c r="AI3" s="185" t="s">
        <v>10</v>
      </c>
      <c r="AJ3" s="185" t="s">
        <v>2</v>
      </c>
      <c r="AK3" s="185" t="s">
        <v>11</v>
      </c>
      <c r="AL3" s="187" t="s">
        <v>12</v>
      </c>
      <c r="AM3" s="5"/>
      <c r="AN3" s="183" t="s">
        <v>3</v>
      </c>
      <c r="AO3" s="185" t="s">
        <v>4</v>
      </c>
      <c r="AP3" s="187" t="s">
        <v>13</v>
      </c>
      <c r="AQ3" s="2"/>
      <c r="AR3" s="189" t="s">
        <v>14</v>
      </c>
      <c r="AS3" s="2"/>
      <c r="AT3" s="183" t="s">
        <v>0</v>
      </c>
      <c r="AU3" s="185" t="s">
        <v>1</v>
      </c>
      <c r="AV3" s="185" t="s">
        <v>10</v>
      </c>
      <c r="AW3" s="185" t="s">
        <v>2</v>
      </c>
      <c r="AX3" s="185" t="s">
        <v>11</v>
      </c>
      <c r="AY3" s="187" t="s">
        <v>12</v>
      </c>
      <c r="AZ3" s="2"/>
      <c r="BA3" s="183" t="s">
        <v>3</v>
      </c>
      <c r="BB3" s="185" t="s">
        <v>4</v>
      </c>
      <c r="BC3" s="187" t="s">
        <v>13</v>
      </c>
      <c r="BD3" s="1"/>
      <c r="BE3" s="191" t="s">
        <v>14</v>
      </c>
    </row>
    <row r="4" spans="1:57" ht="13" x14ac:dyDescent="0.25">
      <c r="A4" s="32"/>
      <c r="B4" s="32"/>
      <c r="C4" s="3"/>
      <c r="D4" s="180"/>
      <c r="E4" s="182"/>
      <c r="F4" s="5"/>
      <c r="G4" s="193"/>
      <c r="H4" s="194"/>
      <c r="I4" s="194"/>
      <c r="J4" s="194"/>
      <c r="K4" s="194"/>
      <c r="L4" s="195"/>
      <c r="M4" s="5"/>
      <c r="N4" s="193"/>
      <c r="O4" s="194"/>
      <c r="P4" s="195"/>
      <c r="Q4" s="2"/>
      <c r="R4" s="196"/>
      <c r="S4" s="2"/>
      <c r="T4" s="193"/>
      <c r="U4" s="194"/>
      <c r="V4" s="194"/>
      <c r="W4" s="194"/>
      <c r="X4" s="194"/>
      <c r="Y4" s="195"/>
      <c r="Z4" s="2"/>
      <c r="AA4" s="193"/>
      <c r="AB4" s="194"/>
      <c r="AC4" s="195"/>
      <c r="AD4" s="1"/>
      <c r="AE4" s="197"/>
      <c r="AF4" s="39"/>
      <c r="AG4" s="193"/>
      <c r="AH4" s="194"/>
      <c r="AI4" s="194"/>
      <c r="AJ4" s="194"/>
      <c r="AK4" s="194"/>
      <c r="AL4" s="195"/>
      <c r="AM4" s="5"/>
      <c r="AN4" s="193"/>
      <c r="AO4" s="194"/>
      <c r="AP4" s="195"/>
      <c r="AQ4" s="2"/>
      <c r="AR4" s="196"/>
      <c r="AS4" s="2"/>
      <c r="AT4" s="193"/>
      <c r="AU4" s="194"/>
      <c r="AV4" s="194"/>
      <c r="AW4" s="194"/>
      <c r="AX4" s="194"/>
      <c r="AY4" s="195"/>
      <c r="AZ4" s="2"/>
      <c r="BA4" s="193"/>
      <c r="BB4" s="194"/>
      <c r="BC4" s="195"/>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38">
        <v>78.4744043294737</v>
      </c>
      <c r="H6" s="139">
        <v>104.1881881308</v>
      </c>
      <c r="I6" s="139">
        <v>118.208879243227</v>
      </c>
      <c r="J6" s="139">
        <v>117.687148846702</v>
      </c>
      <c r="K6" s="139">
        <v>108.05562143235601</v>
      </c>
      <c r="L6" s="140">
        <v>105.322850301163</v>
      </c>
      <c r="M6" s="141"/>
      <c r="N6" s="142">
        <v>128.01428112461701</v>
      </c>
      <c r="O6" s="143">
        <v>136.11372742207399</v>
      </c>
      <c r="P6" s="144">
        <v>132.064004273346</v>
      </c>
      <c r="Q6" s="141"/>
      <c r="R6" s="145">
        <v>112.963180394652</v>
      </c>
      <c r="S6" s="75"/>
      <c r="T6" s="29">
        <v>-5.9551372906693203</v>
      </c>
      <c r="U6" s="120">
        <v>0.55781236485106001</v>
      </c>
      <c r="V6" s="120">
        <v>3.3358315510371201</v>
      </c>
      <c r="W6" s="120">
        <v>3.6213123521273798</v>
      </c>
      <c r="X6" s="120">
        <v>1.6728309158758301</v>
      </c>
      <c r="Y6" s="121">
        <v>1.0196513325587999</v>
      </c>
      <c r="Z6" s="122"/>
      <c r="AA6" s="123">
        <v>2.1350369316029298</v>
      </c>
      <c r="AB6" s="124">
        <v>1.2277404139048</v>
      </c>
      <c r="AC6" s="125">
        <v>1.6654558586205901</v>
      </c>
      <c r="AD6" s="122"/>
      <c r="AE6" s="126">
        <v>1.2344342243163799</v>
      </c>
      <c r="AG6" s="138">
        <v>80.915826757340398</v>
      </c>
      <c r="AH6" s="139">
        <v>86.385198732004696</v>
      </c>
      <c r="AI6" s="139">
        <v>99.696864441214899</v>
      </c>
      <c r="AJ6" s="139">
        <v>100.754134445216</v>
      </c>
      <c r="AK6" s="139">
        <v>95.098809843465006</v>
      </c>
      <c r="AL6" s="140">
        <v>92.570146429912995</v>
      </c>
      <c r="AM6" s="141"/>
      <c r="AN6" s="142">
        <v>117.824821302079</v>
      </c>
      <c r="AO6" s="143">
        <v>131.94348777666301</v>
      </c>
      <c r="AP6" s="144">
        <v>124.884154539371</v>
      </c>
      <c r="AQ6" s="141"/>
      <c r="AR6" s="145">
        <v>101.802339204242</v>
      </c>
      <c r="AS6" s="75"/>
      <c r="AT6" s="29">
        <v>-1.5259471452342499</v>
      </c>
      <c r="AU6" s="120">
        <v>3.4602668755355901</v>
      </c>
      <c r="AV6" s="120">
        <v>5.15602127910278</v>
      </c>
      <c r="AW6" s="120">
        <v>3.9232623768309201</v>
      </c>
      <c r="AX6" s="120">
        <v>0.25525291290532898</v>
      </c>
      <c r="AY6" s="121">
        <v>2.3368894405492302</v>
      </c>
      <c r="AZ6" s="122"/>
      <c r="BA6" s="123">
        <v>-1.7050164289696299</v>
      </c>
      <c r="BB6" s="124">
        <v>-2.1709050285654201</v>
      </c>
      <c r="BC6" s="125">
        <v>-1.9516798956385699</v>
      </c>
      <c r="BD6" s="122"/>
      <c r="BE6" s="126">
        <v>0.79117353750179198</v>
      </c>
    </row>
    <row r="7" spans="1:57" x14ac:dyDescent="0.25">
      <c r="A7" s="20" t="s">
        <v>18</v>
      </c>
      <c r="B7" s="3" t="str">
        <f>TRIM(A7)</f>
        <v>Virginia</v>
      </c>
      <c r="C7" s="10"/>
      <c r="D7" s="24" t="s">
        <v>16</v>
      </c>
      <c r="E7" s="27" t="s">
        <v>17</v>
      </c>
      <c r="F7" s="3"/>
      <c r="G7" s="146">
        <v>60.945351794509101</v>
      </c>
      <c r="H7" s="141">
        <v>90.412338539860897</v>
      </c>
      <c r="I7" s="141">
        <v>107.016638919727</v>
      </c>
      <c r="J7" s="141">
        <v>103.640161613462</v>
      </c>
      <c r="K7" s="141">
        <v>91.689969643851697</v>
      </c>
      <c r="L7" s="147">
        <v>90.740892102282302</v>
      </c>
      <c r="M7" s="141"/>
      <c r="N7" s="148">
        <v>99.881424424098597</v>
      </c>
      <c r="O7" s="149">
        <v>99.113439681963499</v>
      </c>
      <c r="P7" s="150">
        <v>99.497432053031105</v>
      </c>
      <c r="Q7" s="141"/>
      <c r="R7" s="151">
        <v>93.242760659639103</v>
      </c>
      <c r="S7" s="75"/>
      <c r="T7" s="30">
        <v>-4.8266784110133001</v>
      </c>
      <c r="U7" s="122">
        <v>6.2398896530054904</v>
      </c>
      <c r="V7" s="122">
        <v>12.6603665169999</v>
      </c>
      <c r="W7" s="122">
        <v>8.1892851806982296</v>
      </c>
      <c r="X7" s="122">
        <v>2.1696670878845601</v>
      </c>
      <c r="Y7" s="127">
        <v>5.59448957900225</v>
      </c>
      <c r="Z7" s="122"/>
      <c r="AA7" s="128">
        <v>-0.83314971205543398</v>
      </c>
      <c r="AB7" s="129">
        <v>-7.7482023434296403</v>
      </c>
      <c r="AC7" s="130">
        <v>-4.4022519981958599</v>
      </c>
      <c r="AD7" s="122"/>
      <c r="AE7" s="131">
        <v>2.33198662493924</v>
      </c>
      <c r="AG7" s="146">
        <v>64.388563541583494</v>
      </c>
      <c r="AH7" s="141">
        <v>73.102938045211303</v>
      </c>
      <c r="AI7" s="141">
        <v>86.594348043699696</v>
      </c>
      <c r="AJ7" s="141">
        <v>86.220252642746104</v>
      </c>
      <c r="AK7" s="141">
        <v>77.4004442994637</v>
      </c>
      <c r="AL7" s="147">
        <v>77.541320324674999</v>
      </c>
      <c r="AM7" s="141"/>
      <c r="AN7" s="148">
        <v>97.133773285281507</v>
      </c>
      <c r="AO7" s="149">
        <v>107.83059142781499</v>
      </c>
      <c r="AP7" s="150">
        <v>102.48218235654799</v>
      </c>
      <c r="AQ7" s="141"/>
      <c r="AR7" s="151">
        <v>84.667948299258896</v>
      </c>
      <c r="AS7" s="75"/>
      <c r="AT7" s="30">
        <v>2.7937701151239098</v>
      </c>
      <c r="AU7" s="122">
        <v>7.7026938890696703</v>
      </c>
      <c r="AV7" s="122">
        <v>9.71377532551592</v>
      </c>
      <c r="AW7" s="122">
        <v>8.0110796014831198</v>
      </c>
      <c r="AX7" s="122">
        <v>1.7255647762361599</v>
      </c>
      <c r="AY7" s="127">
        <v>6.1183535523610599</v>
      </c>
      <c r="AZ7" s="122"/>
      <c r="BA7" s="128">
        <v>-0.947353608676755</v>
      </c>
      <c r="BB7" s="129">
        <v>-2.1952411170612298</v>
      </c>
      <c r="BC7" s="130">
        <v>-1.60780328824776</v>
      </c>
      <c r="BD7" s="122"/>
      <c r="BE7" s="131">
        <v>3.3151025164867201</v>
      </c>
    </row>
    <row r="8" spans="1:57" x14ac:dyDescent="0.25">
      <c r="A8" s="21" t="s">
        <v>19</v>
      </c>
      <c r="B8" s="3" t="str">
        <f t="shared" ref="B8:B43" si="0">TRIM(A8)</f>
        <v>Norfolk/Virginia Beach, VA</v>
      </c>
      <c r="C8" s="3"/>
      <c r="D8" s="24" t="s">
        <v>16</v>
      </c>
      <c r="E8" s="27" t="s">
        <v>17</v>
      </c>
      <c r="F8" s="3"/>
      <c r="G8" s="146">
        <v>57.961695800965202</v>
      </c>
      <c r="H8" s="141">
        <v>70.450280390739906</v>
      </c>
      <c r="I8" s="141">
        <v>86.257922801765204</v>
      </c>
      <c r="J8" s="141">
        <v>77.665692853640195</v>
      </c>
      <c r="K8" s="141">
        <v>72.099720974527003</v>
      </c>
      <c r="L8" s="147">
        <v>72.887062564327493</v>
      </c>
      <c r="M8" s="141"/>
      <c r="N8" s="148">
        <v>81.859224543835595</v>
      </c>
      <c r="O8" s="149">
        <v>85.664513533950995</v>
      </c>
      <c r="P8" s="150">
        <v>83.761869038893295</v>
      </c>
      <c r="Q8" s="141"/>
      <c r="R8" s="151">
        <v>75.994150128489196</v>
      </c>
      <c r="S8" s="75"/>
      <c r="T8" s="30">
        <v>1.1986074858301199</v>
      </c>
      <c r="U8" s="122">
        <v>7.6735720646853096</v>
      </c>
      <c r="V8" s="122">
        <v>19.207597140803198</v>
      </c>
      <c r="W8" s="122">
        <v>6.1831942019558701</v>
      </c>
      <c r="X8" s="122">
        <v>3.7111641989974098</v>
      </c>
      <c r="Y8" s="127">
        <v>7.9082708426780899</v>
      </c>
      <c r="Z8" s="122"/>
      <c r="AA8" s="128">
        <v>-21.4549280484398</v>
      </c>
      <c r="AB8" s="129">
        <v>-28.003238425588801</v>
      </c>
      <c r="AC8" s="130">
        <v>-24.9456615405246</v>
      </c>
      <c r="AD8" s="122"/>
      <c r="AE8" s="131">
        <v>-5.1648439179666097</v>
      </c>
      <c r="AG8" s="146">
        <v>72.637175092425906</v>
      </c>
      <c r="AH8" s="141">
        <v>63.111629425314</v>
      </c>
      <c r="AI8" s="141">
        <v>71.457633850789406</v>
      </c>
      <c r="AJ8" s="141">
        <v>70.616294510578101</v>
      </c>
      <c r="AK8" s="141">
        <v>67.993038507248897</v>
      </c>
      <c r="AL8" s="147">
        <v>69.163154277271204</v>
      </c>
      <c r="AM8" s="141"/>
      <c r="AN8" s="148">
        <v>102.220030159754</v>
      </c>
      <c r="AO8" s="149">
        <v>122.55541918213</v>
      </c>
      <c r="AP8" s="150">
        <v>112.38772467094201</v>
      </c>
      <c r="AQ8" s="141"/>
      <c r="AR8" s="151">
        <v>81.512974616584899</v>
      </c>
      <c r="AS8" s="75"/>
      <c r="AT8" s="30">
        <v>-1.1319332730982801</v>
      </c>
      <c r="AU8" s="122">
        <v>2.0735309094901999</v>
      </c>
      <c r="AV8" s="122">
        <v>4.2205019488233404</v>
      </c>
      <c r="AW8" s="122">
        <v>1.11373412510742</v>
      </c>
      <c r="AX8" s="122">
        <v>-1.3051793010167301</v>
      </c>
      <c r="AY8" s="127">
        <v>0.94071588364376202</v>
      </c>
      <c r="AZ8" s="122"/>
      <c r="BA8" s="128">
        <v>-7.0709339855561897</v>
      </c>
      <c r="BB8" s="129">
        <v>-6.5350386388893096</v>
      </c>
      <c r="BC8" s="130">
        <v>-6.7795094019611204</v>
      </c>
      <c r="BD8" s="122"/>
      <c r="BE8" s="131">
        <v>-2.2484394753816699</v>
      </c>
    </row>
    <row r="9" spans="1:57" ht="16" x14ac:dyDescent="0.45">
      <c r="A9" s="21" t="s">
        <v>20</v>
      </c>
      <c r="B9" s="46" t="s">
        <v>71</v>
      </c>
      <c r="C9" s="3"/>
      <c r="D9" s="24" t="s">
        <v>16</v>
      </c>
      <c r="E9" s="27" t="s">
        <v>17</v>
      </c>
      <c r="F9" s="3"/>
      <c r="G9" s="146">
        <v>49.255735315539297</v>
      </c>
      <c r="H9" s="141">
        <v>72.005030332637503</v>
      </c>
      <c r="I9" s="141">
        <v>85.801570284673801</v>
      </c>
      <c r="J9" s="141">
        <v>83.832637282941704</v>
      </c>
      <c r="K9" s="141">
        <v>73.061907478793799</v>
      </c>
      <c r="L9" s="147">
        <v>72.791376138917201</v>
      </c>
      <c r="M9" s="141"/>
      <c r="N9" s="148">
        <v>80.750095909756993</v>
      </c>
      <c r="O9" s="149">
        <v>82.6142865923524</v>
      </c>
      <c r="P9" s="150">
        <v>81.682191251054704</v>
      </c>
      <c r="Q9" s="141"/>
      <c r="R9" s="151">
        <v>75.331609028099393</v>
      </c>
      <c r="S9" s="75"/>
      <c r="T9" s="30">
        <v>-4.0833690771589799</v>
      </c>
      <c r="U9" s="122">
        <v>3.2361266355637799</v>
      </c>
      <c r="V9" s="122">
        <v>9.6731637503618106</v>
      </c>
      <c r="W9" s="122">
        <v>9.3138163955989093</v>
      </c>
      <c r="X9" s="122">
        <v>3.0794807399541702</v>
      </c>
      <c r="Y9" s="127">
        <v>4.9158825715732197</v>
      </c>
      <c r="Z9" s="122"/>
      <c r="AA9" s="128">
        <v>-9.7931472786706095</v>
      </c>
      <c r="AB9" s="129">
        <v>-14.4990971390427</v>
      </c>
      <c r="AC9" s="130">
        <v>-12.235964432727201</v>
      </c>
      <c r="AD9" s="122"/>
      <c r="AE9" s="131">
        <v>-1.0735909057566699</v>
      </c>
      <c r="AG9" s="146">
        <v>49.426430893324998</v>
      </c>
      <c r="AH9" s="141">
        <v>61.166284512812503</v>
      </c>
      <c r="AI9" s="141">
        <v>72.771388550872601</v>
      </c>
      <c r="AJ9" s="141">
        <v>72.684084483945398</v>
      </c>
      <c r="AK9" s="141">
        <v>64.778947702846693</v>
      </c>
      <c r="AL9" s="147">
        <v>64.165427228760393</v>
      </c>
      <c r="AM9" s="141"/>
      <c r="AN9" s="148">
        <v>74.485803103210898</v>
      </c>
      <c r="AO9" s="149">
        <v>81.055036038326506</v>
      </c>
      <c r="AP9" s="150">
        <v>77.770419570768695</v>
      </c>
      <c r="AQ9" s="141"/>
      <c r="AR9" s="151">
        <v>68.052567897905703</v>
      </c>
      <c r="AS9" s="75"/>
      <c r="AT9" s="30">
        <v>0.11166969191812</v>
      </c>
      <c r="AU9" s="122">
        <v>3.9604152401960802</v>
      </c>
      <c r="AV9" s="122">
        <v>4.6005096949259796</v>
      </c>
      <c r="AW9" s="122">
        <v>4.3945806418434996</v>
      </c>
      <c r="AX9" s="122">
        <v>3.2623250278987399</v>
      </c>
      <c r="AY9" s="127">
        <v>3.4475738092537598</v>
      </c>
      <c r="AZ9" s="122"/>
      <c r="BA9" s="128">
        <v>-3.2478544794337001</v>
      </c>
      <c r="BB9" s="129">
        <v>-7.1505795851022</v>
      </c>
      <c r="BC9" s="130">
        <v>-5.3216924253883802</v>
      </c>
      <c r="BD9" s="122"/>
      <c r="BE9" s="131">
        <v>0.41091788052092798</v>
      </c>
    </row>
    <row r="10" spans="1:57" x14ac:dyDescent="0.25">
      <c r="A10" s="21" t="s">
        <v>21</v>
      </c>
      <c r="B10" s="3" t="str">
        <f t="shared" si="0"/>
        <v>Virginia Area</v>
      </c>
      <c r="C10" s="3"/>
      <c r="D10" s="24" t="s">
        <v>16</v>
      </c>
      <c r="E10" s="27" t="s">
        <v>17</v>
      </c>
      <c r="F10" s="3"/>
      <c r="G10" s="146">
        <v>45.947223348382899</v>
      </c>
      <c r="H10" s="141">
        <v>62.361823458951399</v>
      </c>
      <c r="I10" s="141">
        <v>69.593285266746506</v>
      </c>
      <c r="J10" s="141">
        <v>72.1915861973647</v>
      </c>
      <c r="K10" s="141">
        <v>79.094608403206394</v>
      </c>
      <c r="L10" s="147">
        <v>65.837705334930405</v>
      </c>
      <c r="M10" s="141"/>
      <c r="N10" s="148">
        <v>119.119874919377</v>
      </c>
      <c r="O10" s="149">
        <v>110.80298281581101</v>
      </c>
      <c r="P10" s="150">
        <v>114.96142886759399</v>
      </c>
      <c r="Q10" s="141"/>
      <c r="R10" s="151">
        <v>79.873054915691498</v>
      </c>
      <c r="S10" s="75"/>
      <c r="T10" s="30">
        <v>-0.48516430583661102</v>
      </c>
      <c r="U10" s="122">
        <v>5.8870814037768104</v>
      </c>
      <c r="V10" s="122">
        <v>8.7739404656957696</v>
      </c>
      <c r="W10" s="122">
        <v>-0.93879282879443404</v>
      </c>
      <c r="X10" s="122">
        <v>-15.2879081795861</v>
      </c>
      <c r="Y10" s="127">
        <v>-1.8197867810330099</v>
      </c>
      <c r="Z10" s="122"/>
      <c r="AA10" s="128">
        <v>11.512884239059501</v>
      </c>
      <c r="AB10" s="129">
        <v>-0.96681881025072303</v>
      </c>
      <c r="AC10" s="130">
        <v>5.1285793314181198</v>
      </c>
      <c r="AD10" s="122"/>
      <c r="AE10" s="131">
        <v>0.92328446192327396</v>
      </c>
      <c r="AG10" s="146">
        <v>52.033541328170898</v>
      </c>
      <c r="AH10" s="141">
        <v>54.692808391237698</v>
      </c>
      <c r="AI10" s="141">
        <v>63.848283284551997</v>
      </c>
      <c r="AJ10" s="141">
        <v>67.448307425502904</v>
      </c>
      <c r="AK10" s="141">
        <v>71.477212613214704</v>
      </c>
      <c r="AL10" s="147">
        <v>61.900069957225902</v>
      </c>
      <c r="AM10" s="141"/>
      <c r="AN10" s="148">
        <v>111.076683751036</v>
      </c>
      <c r="AO10" s="149">
        <v>118.815238643692</v>
      </c>
      <c r="AP10" s="150">
        <v>114.945961197364</v>
      </c>
      <c r="AQ10" s="141"/>
      <c r="AR10" s="151">
        <v>77.061327392042799</v>
      </c>
      <c r="AS10" s="75"/>
      <c r="AT10" s="30">
        <v>1.37542919443627</v>
      </c>
      <c r="AU10" s="122">
        <v>4.9612767484290003</v>
      </c>
      <c r="AV10" s="122">
        <v>7.3516637488672201</v>
      </c>
      <c r="AW10" s="122">
        <v>5.2551918228258296</v>
      </c>
      <c r="AX10" s="122">
        <v>-3.2303205170772702</v>
      </c>
      <c r="AY10" s="127">
        <v>2.8731195009896502</v>
      </c>
      <c r="AZ10" s="122"/>
      <c r="BA10" s="128">
        <v>1.16374208526836</v>
      </c>
      <c r="BB10" s="129">
        <v>-1.83597246910822</v>
      </c>
      <c r="BC10" s="130">
        <v>-0.409137543833203</v>
      </c>
      <c r="BD10" s="122"/>
      <c r="BE10" s="131">
        <v>1.4537426501989701</v>
      </c>
    </row>
    <row r="11" spans="1:57" x14ac:dyDescent="0.25">
      <c r="A11" s="34" t="s">
        <v>22</v>
      </c>
      <c r="B11" s="3" t="str">
        <f t="shared" si="0"/>
        <v>Washington, DC</v>
      </c>
      <c r="C11" s="3"/>
      <c r="D11" s="24" t="s">
        <v>16</v>
      </c>
      <c r="E11" s="27" t="s">
        <v>17</v>
      </c>
      <c r="F11" s="3"/>
      <c r="G11" s="146">
        <v>106.063572351932</v>
      </c>
      <c r="H11" s="141">
        <v>177.99871451686599</v>
      </c>
      <c r="I11" s="141">
        <v>213.357615413188</v>
      </c>
      <c r="J11" s="141">
        <v>208.09065913754</v>
      </c>
      <c r="K11" s="141">
        <v>170.288733638743</v>
      </c>
      <c r="L11" s="147">
        <v>175.15998122830999</v>
      </c>
      <c r="M11" s="141"/>
      <c r="N11" s="148">
        <v>141.39568036295401</v>
      </c>
      <c r="O11" s="149">
        <v>141.27116271048499</v>
      </c>
      <c r="P11" s="150">
        <v>141.33342153671899</v>
      </c>
      <c r="Q11" s="141"/>
      <c r="R11" s="151">
        <v>165.49523767725</v>
      </c>
      <c r="S11" s="75"/>
      <c r="T11" s="30">
        <v>-2.4543295714465301</v>
      </c>
      <c r="U11" s="122">
        <v>11.3159568518998</v>
      </c>
      <c r="V11" s="122">
        <v>11.465530316544299</v>
      </c>
      <c r="W11" s="122">
        <v>14.1847462110919</v>
      </c>
      <c r="X11" s="122">
        <v>19.0983269979954</v>
      </c>
      <c r="Y11" s="127">
        <v>11.528574901372201</v>
      </c>
      <c r="Z11" s="122"/>
      <c r="AA11" s="128">
        <v>14.8774906969978</v>
      </c>
      <c r="AB11" s="129">
        <v>10.5707808907428</v>
      </c>
      <c r="AC11" s="130">
        <v>12.683948764433399</v>
      </c>
      <c r="AD11" s="122"/>
      <c r="AE11" s="131">
        <v>11.808288125151501</v>
      </c>
      <c r="AG11" s="146">
        <v>93.956251048947394</v>
      </c>
      <c r="AH11" s="141">
        <v>125.712813785271</v>
      </c>
      <c r="AI11" s="141">
        <v>152.97817975987701</v>
      </c>
      <c r="AJ11" s="141">
        <v>147.786204236407</v>
      </c>
      <c r="AK11" s="141">
        <v>119.055502553784</v>
      </c>
      <c r="AL11" s="147">
        <v>127.89782126195399</v>
      </c>
      <c r="AM11" s="141"/>
      <c r="AN11" s="148">
        <v>113.089463700984</v>
      </c>
      <c r="AO11" s="149">
        <v>122.81339827763399</v>
      </c>
      <c r="AP11" s="150">
        <v>117.951430989309</v>
      </c>
      <c r="AQ11" s="141"/>
      <c r="AR11" s="151">
        <v>125.055925454538</v>
      </c>
      <c r="AS11" s="75"/>
      <c r="AT11" s="30">
        <v>10.744957136853399</v>
      </c>
      <c r="AU11" s="122">
        <v>17.1804297224819</v>
      </c>
      <c r="AV11" s="122">
        <v>16.0533000467377</v>
      </c>
      <c r="AW11" s="122">
        <v>12.675517280074599</v>
      </c>
      <c r="AX11" s="122">
        <v>7.3102070897522102</v>
      </c>
      <c r="AY11" s="127">
        <v>12.974817022995</v>
      </c>
      <c r="AZ11" s="122"/>
      <c r="BA11" s="128">
        <v>7.8879244305623901</v>
      </c>
      <c r="BB11" s="129">
        <v>6.6275473083090404</v>
      </c>
      <c r="BC11" s="130">
        <v>7.2280639855587303</v>
      </c>
      <c r="BD11" s="122"/>
      <c r="BE11" s="131">
        <v>11.3661394843417</v>
      </c>
    </row>
    <row r="12" spans="1:57" x14ac:dyDescent="0.25">
      <c r="A12" s="21" t="s">
        <v>23</v>
      </c>
      <c r="B12" s="3" t="str">
        <f t="shared" si="0"/>
        <v>Arlington, VA</v>
      </c>
      <c r="C12" s="3"/>
      <c r="D12" s="24" t="s">
        <v>16</v>
      </c>
      <c r="E12" s="27" t="s">
        <v>17</v>
      </c>
      <c r="F12" s="3"/>
      <c r="G12" s="146">
        <v>116.09103167233999</v>
      </c>
      <c r="H12" s="141">
        <v>215.63260084597101</v>
      </c>
      <c r="I12" s="141">
        <v>248.22301557825199</v>
      </c>
      <c r="J12" s="141">
        <v>244.37055503971899</v>
      </c>
      <c r="K12" s="141">
        <v>196.45780356958599</v>
      </c>
      <c r="L12" s="147">
        <v>204.155001341174</v>
      </c>
      <c r="M12" s="141"/>
      <c r="N12" s="148">
        <v>144.060918188383</v>
      </c>
      <c r="O12" s="149">
        <v>131.11131022387201</v>
      </c>
      <c r="P12" s="150">
        <v>137.586114206128</v>
      </c>
      <c r="Q12" s="141"/>
      <c r="R12" s="151">
        <v>185.13531930258901</v>
      </c>
      <c r="S12" s="75"/>
      <c r="T12" s="30">
        <v>-12.531376362473701</v>
      </c>
      <c r="U12" s="122">
        <v>5.87716621501718</v>
      </c>
      <c r="V12" s="122">
        <v>8.0796635233463903</v>
      </c>
      <c r="W12" s="122">
        <v>8.3681225511589492</v>
      </c>
      <c r="X12" s="122">
        <v>11.354500821378</v>
      </c>
      <c r="Y12" s="127">
        <v>5.45428065072264</v>
      </c>
      <c r="Z12" s="122"/>
      <c r="AA12" s="128">
        <v>20.864454119669698</v>
      </c>
      <c r="AB12" s="129">
        <v>24.120189893325801</v>
      </c>
      <c r="AC12" s="130">
        <v>22.394142296506601</v>
      </c>
      <c r="AD12" s="122"/>
      <c r="AE12" s="131">
        <v>8.6471780093654704</v>
      </c>
      <c r="AG12" s="146">
        <v>96.080009027132903</v>
      </c>
      <c r="AH12" s="141">
        <v>151.70622124213301</v>
      </c>
      <c r="AI12" s="141">
        <v>177.255134117404</v>
      </c>
      <c r="AJ12" s="141">
        <v>171.30988084184401</v>
      </c>
      <c r="AK12" s="141">
        <v>128.168618074899</v>
      </c>
      <c r="AL12" s="147">
        <v>144.903972660682</v>
      </c>
      <c r="AM12" s="141"/>
      <c r="AN12" s="148">
        <v>103.662279480037</v>
      </c>
      <c r="AO12" s="149">
        <v>107.806406427318</v>
      </c>
      <c r="AP12" s="150">
        <v>105.734342953677</v>
      </c>
      <c r="AQ12" s="141"/>
      <c r="AR12" s="151">
        <v>133.71264988725201</v>
      </c>
      <c r="AS12" s="75"/>
      <c r="AT12" s="30">
        <v>4.30445069646062</v>
      </c>
      <c r="AU12" s="122">
        <v>14.9082502020789</v>
      </c>
      <c r="AV12" s="122">
        <v>11.833347931815</v>
      </c>
      <c r="AW12" s="122">
        <v>9.3929543352421803</v>
      </c>
      <c r="AX12" s="122">
        <v>1.46043440288205</v>
      </c>
      <c r="AY12" s="127">
        <v>8.8583058269226704</v>
      </c>
      <c r="AZ12" s="122"/>
      <c r="BA12" s="128">
        <v>4.5851465807727898</v>
      </c>
      <c r="BB12" s="129">
        <v>6.4128115577643499</v>
      </c>
      <c r="BC12" s="130">
        <v>5.5089734136181701</v>
      </c>
      <c r="BD12" s="122"/>
      <c r="BE12" s="131">
        <v>8.0831263180462507</v>
      </c>
    </row>
    <row r="13" spans="1:57" x14ac:dyDescent="0.25">
      <c r="A13" s="21" t="s">
        <v>24</v>
      </c>
      <c r="B13" s="3" t="str">
        <f t="shared" si="0"/>
        <v>Suburban Virginia Area</v>
      </c>
      <c r="C13" s="3"/>
      <c r="D13" s="24" t="s">
        <v>16</v>
      </c>
      <c r="E13" s="27" t="s">
        <v>17</v>
      </c>
      <c r="F13" s="3"/>
      <c r="G13" s="146">
        <v>63.2792961803381</v>
      </c>
      <c r="H13" s="141">
        <v>100.96786975579199</v>
      </c>
      <c r="I13" s="141">
        <v>118.53113963681901</v>
      </c>
      <c r="J13" s="141">
        <v>119.511178459611</v>
      </c>
      <c r="K13" s="141">
        <v>107.55298309329901</v>
      </c>
      <c r="L13" s="147">
        <v>101.968493425172</v>
      </c>
      <c r="M13" s="141"/>
      <c r="N13" s="148">
        <v>117.888632435817</v>
      </c>
      <c r="O13" s="149">
        <v>134.88413901064399</v>
      </c>
      <c r="P13" s="150">
        <v>126.386385723231</v>
      </c>
      <c r="Q13" s="141"/>
      <c r="R13" s="151">
        <v>108.94503408176</v>
      </c>
      <c r="S13" s="75"/>
      <c r="T13" s="30">
        <v>-5.6867387477740303</v>
      </c>
      <c r="U13" s="122">
        <v>28.732440053337399</v>
      </c>
      <c r="V13" s="122">
        <v>24.436280785849899</v>
      </c>
      <c r="W13" s="122">
        <v>26.130920911231801</v>
      </c>
      <c r="X13" s="122">
        <v>18.630147764362501</v>
      </c>
      <c r="Y13" s="127">
        <v>19.626358784861299</v>
      </c>
      <c r="Z13" s="122"/>
      <c r="AA13" s="128">
        <v>-5.3630957013622096</v>
      </c>
      <c r="AB13" s="129">
        <v>-3.6519668759311501E-2</v>
      </c>
      <c r="AC13" s="130">
        <v>-2.5934414591246</v>
      </c>
      <c r="AD13" s="122"/>
      <c r="AE13" s="131">
        <v>11.217269022006301</v>
      </c>
      <c r="AG13" s="146">
        <v>69.9771715716969</v>
      </c>
      <c r="AH13" s="141">
        <v>76.694063869755695</v>
      </c>
      <c r="AI13" s="141">
        <v>94.008948340638597</v>
      </c>
      <c r="AJ13" s="141">
        <v>92.221206950532206</v>
      </c>
      <c r="AK13" s="141">
        <v>82.926980275516499</v>
      </c>
      <c r="AL13" s="147">
        <v>83.165674201627994</v>
      </c>
      <c r="AM13" s="141"/>
      <c r="AN13" s="148">
        <v>107.35338134001201</v>
      </c>
      <c r="AO13" s="149">
        <v>124.40118816530899</v>
      </c>
      <c r="AP13" s="150">
        <v>115.877284752661</v>
      </c>
      <c r="AQ13" s="141"/>
      <c r="AR13" s="151">
        <v>92.511848644780301</v>
      </c>
      <c r="AS13" s="75"/>
      <c r="AT13" s="30">
        <v>4.44563424266277</v>
      </c>
      <c r="AU13" s="122">
        <v>8.4485413322880696</v>
      </c>
      <c r="AV13" s="122">
        <v>14.0265383088684</v>
      </c>
      <c r="AW13" s="122">
        <v>11.538302189585</v>
      </c>
      <c r="AX13" s="122">
        <v>2.2552740059163798</v>
      </c>
      <c r="AY13" s="127">
        <v>8.3050065847297105</v>
      </c>
      <c r="AZ13" s="122"/>
      <c r="BA13" s="128">
        <v>-5.06126645412101</v>
      </c>
      <c r="BB13" s="129">
        <v>-1.5066244117721499</v>
      </c>
      <c r="BC13" s="130">
        <v>-3.1857346723499802</v>
      </c>
      <c r="BD13" s="122"/>
      <c r="BE13" s="131">
        <v>3.8921059601122199</v>
      </c>
    </row>
    <row r="14" spans="1:57" x14ac:dyDescent="0.25">
      <c r="A14" s="21" t="s">
        <v>25</v>
      </c>
      <c r="B14" s="3" t="str">
        <f t="shared" si="0"/>
        <v>Alexandria, VA</v>
      </c>
      <c r="C14" s="3"/>
      <c r="D14" s="24" t="s">
        <v>16</v>
      </c>
      <c r="E14" s="27" t="s">
        <v>17</v>
      </c>
      <c r="F14" s="3"/>
      <c r="G14" s="146">
        <v>85.587019798541107</v>
      </c>
      <c r="H14" s="141">
        <v>145.84423874030301</v>
      </c>
      <c r="I14" s="141">
        <v>183.002598124348</v>
      </c>
      <c r="J14" s="141">
        <v>174.33037281463399</v>
      </c>
      <c r="K14" s="141">
        <v>134.242668750723</v>
      </c>
      <c r="L14" s="147">
        <v>144.60137964571001</v>
      </c>
      <c r="M14" s="141"/>
      <c r="N14" s="148">
        <v>105.22086025240201</v>
      </c>
      <c r="O14" s="149">
        <v>112.62416579830899</v>
      </c>
      <c r="P14" s="150">
        <v>108.922513025356</v>
      </c>
      <c r="Q14" s="141"/>
      <c r="R14" s="151">
        <v>134.40741775417999</v>
      </c>
      <c r="S14" s="75"/>
      <c r="T14" s="30">
        <v>-35.756267188375801</v>
      </c>
      <c r="U14" s="122">
        <v>-10.377478187086901</v>
      </c>
      <c r="V14" s="122">
        <v>5.3697700400187403</v>
      </c>
      <c r="W14" s="122">
        <v>6.0247347695684104</v>
      </c>
      <c r="X14" s="122">
        <v>16.701154859881701</v>
      </c>
      <c r="Y14" s="127">
        <v>-3.4814565495846699</v>
      </c>
      <c r="Z14" s="122"/>
      <c r="AA14" s="128">
        <v>1.4129302216827699</v>
      </c>
      <c r="AB14" s="129">
        <v>-1.0705050464377699</v>
      </c>
      <c r="AC14" s="130">
        <v>0.113645690261232</v>
      </c>
      <c r="AD14" s="122"/>
      <c r="AE14" s="131">
        <v>-2.67220935084024</v>
      </c>
      <c r="AG14" s="146">
        <v>87.823735672108299</v>
      </c>
      <c r="AH14" s="141">
        <v>112.187409401412</v>
      </c>
      <c r="AI14" s="141">
        <v>132.808580525645</v>
      </c>
      <c r="AJ14" s="141">
        <v>126.722904075489</v>
      </c>
      <c r="AK14" s="141">
        <v>97.676113233761697</v>
      </c>
      <c r="AL14" s="147">
        <v>111.443748581683</v>
      </c>
      <c r="AM14" s="141"/>
      <c r="AN14" s="148">
        <v>89.140867199259006</v>
      </c>
      <c r="AO14" s="149">
        <v>99.925874435567906</v>
      </c>
      <c r="AP14" s="150">
        <v>94.533370817413399</v>
      </c>
      <c r="AQ14" s="141"/>
      <c r="AR14" s="151">
        <v>106.612212077606</v>
      </c>
      <c r="AS14" s="75"/>
      <c r="AT14" s="30">
        <v>9.2612430148048599</v>
      </c>
      <c r="AU14" s="122">
        <v>18.063998570026701</v>
      </c>
      <c r="AV14" s="122">
        <v>19.188274190184401</v>
      </c>
      <c r="AW14" s="122">
        <v>16.233189612427498</v>
      </c>
      <c r="AX14" s="122">
        <v>9.3676292765684899</v>
      </c>
      <c r="AY14" s="127">
        <v>14.8515572560585</v>
      </c>
      <c r="AZ14" s="122"/>
      <c r="BA14" s="128">
        <v>-0.79700087020839006</v>
      </c>
      <c r="BB14" s="129">
        <v>-3.0303470877506999</v>
      </c>
      <c r="BC14" s="130">
        <v>-1.99003607529985</v>
      </c>
      <c r="BD14" s="122"/>
      <c r="BE14" s="131">
        <v>10.0602545989004</v>
      </c>
    </row>
    <row r="15" spans="1:57" x14ac:dyDescent="0.25">
      <c r="A15" s="21" t="s">
        <v>26</v>
      </c>
      <c r="B15" s="3" t="str">
        <f t="shared" si="0"/>
        <v>Fairfax/Tysons Corner, VA</v>
      </c>
      <c r="C15" s="3"/>
      <c r="D15" s="24" t="s">
        <v>16</v>
      </c>
      <c r="E15" s="27" t="s">
        <v>17</v>
      </c>
      <c r="F15" s="3"/>
      <c r="G15" s="146">
        <v>84.827716926631993</v>
      </c>
      <c r="H15" s="141">
        <v>154.61408203350601</v>
      </c>
      <c r="I15" s="141">
        <v>186.822801848642</v>
      </c>
      <c r="J15" s="141">
        <v>181.27735528596099</v>
      </c>
      <c r="K15" s="141">
        <v>123.694524552281</v>
      </c>
      <c r="L15" s="147">
        <v>146.24729612940399</v>
      </c>
      <c r="M15" s="141"/>
      <c r="N15" s="148">
        <v>99.732875794338497</v>
      </c>
      <c r="O15" s="149">
        <v>102.748881571346</v>
      </c>
      <c r="P15" s="150">
        <v>101.24087868284199</v>
      </c>
      <c r="Q15" s="141"/>
      <c r="R15" s="151">
        <v>133.38831971610099</v>
      </c>
      <c r="S15" s="75"/>
      <c r="T15" s="30">
        <v>19.224171430427301</v>
      </c>
      <c r="U15" s="122">
        <v>19.107658302133299</v>
      </c>
      <c r="V15" s="122">
        <v>17.3734335504925</v>
      </c>
      <c r="W15" s="122">
        <v>20.038815583745301</v>
      </c>
      <c r="X15" s="122">
        <v>18.841585692272201</v>
      </c>
      <c r="Y15" s="127">
        <v>18.856011404222802</v>
      </c>
      <c r="Z15" s="122"/>
      <c r="AA15" s="128">
        <v>11.5426490310243</v>
      </c>
      <c r="AB15" s="129">
        <v>8.4572945276128504</v>
      </c>
      <c r="AC15" s="130">
        <v>9.95536758074328</v>
      </c>
      <c r="AD15" s="122"/>
      <c r="AE15" s="131">
        <v>16.805610657212402</v>
      </c>
      <c r="AG15" s="146">
        <v>75.491927498555697</v>
      </c>
      <c r="AH15" s="141">
        <v>109.111283362218</v>
      </c>
      <c r="AI15" s="141">
        <v>142.172485557481</v>
      </c>
      <c r="AJ15" s="141">
        <v>138.86364846909299</v>
      </c>
      <c r="AK15" s="141">
        <v>99.128325534373104</v>
      </c>
      <c r="AL15" s="147">
        <v>112.953534084344</v>
      </c>
      <c r="AM15" s="141"/>
      <c r="AN15" s="148">
        <v>87.672455517042096</v>
      </c>
      <c r="AO15" s="149">
        <v>96.461706239168095</v>
      </c>
      <c r="AP15" s="150">
        <v>92.067080878105102</v>
      </c>
      <c r="AQ15" s="141"/>
      <c r="AR15" s="151">
        <v>106.985976025418</v>
      </c>
      <c r="AS15" s="75"/>
      <c r="AT15" s="30">
        <v>17.453014994525901</v>
      </c>
      <c r="AU15" s="122">
        <v>20.576237032324599</v>
      </c>
      <c r="AV15" s="122">
        <v>23.784459632162299</v>
      </c>
      <c r="AW15" s="122">
        <v>28.0348952529563</v>
      </c>
      <c r="AX15" s="122">
        <v>18.2478406079575</v>
      </c>
      <c r="AY15" s="127">
        <v>22.2681158925229</v>
      </c>
      <c r="AZ15" s="122"/>
      <c r="BA15" s="128">
        <v>13.6689503225187</v>
      </c>
      <c r="BB15" s="129">
        <v>12.5485816865502</v>
      </c>
      <c r="BC15" s="130">
        <v>13.079259400666301</v>
      </c>
      <c r="BD15" s="122"/>
      <c r="BE15" s="131">
        <v>19.873092827986099</v>
      </c>
    </row>
    <row r="16" spans="1:57" x14ac:dyDescent="0.25">
      <c r="A16" s="21" t="s">
        <v>27</v>
      </c>
      <c r="B16" s="3" t="str">
        <f t="shared" si="0"/>
        <v>I-95 Fredericksburg, VA</v>
      </c>
      <c r="C16" s="3"/>
      <c r="D16" s="24" t="s">
        <v>16</v>
      </c>
      <c r="E16" s="27" t="s">
        <v>17</v>
      </c>
      <c r="F16" s="3"/>
      <c r="G16" s="146">
        <v>54.809855945211901</v>
      </c>
      <c r="H16" s="141">
        <v>63.527991498405903</v>
      </c>
      <c r="I16" s="141">
        <v>71.008472074625104</v>
      </c>
      <c r="J16" s="141">
        <v>70.457730546699693</v>
      </c>
      <c r="K16" s="141">
        <v>67.660246782382799</v>
      </c>
      <c r="L16" s="147">
        <v>65.492859369465094</v>
      </c>
      <c r="M16" s="141"/>
      <c r="N16" s="148">
        <v>76.745484708938406</v>
      </c>
      <c r="O16" s="149">
        <v>74.397275947573505</v>
      </c>
      <c r="P16" s="150">
        <v>75.571380328255898</v>
      </c>
      <c r="Q16" s="141"/>
      <c r="R16" s="151">
        <v>68.372436786262497</v>
      </c>
      <c r="S16" s="75"/>
      <c r="T16" s="30">
        <v>-3.9619120791412001</v>
      </c>
      <c r="U16" s="122">
        <v>-4.3369303315949503</v>
      </c>
      <c r="V16" s="122">
        <v>1.2158059593855299</v>
      </c>
      <c r="W16" s="122">
        <v>-3.2227262964846202</v>
      </c>
      <c r="X16" s="122">
        <v>-3.53548014764104</v>
      </c>
      <c r="Y16" s="127">
        <v>-2.7079199452226099</v>
      </c>
      <c r="Z16" s="122"/>
      <c r="AA16" s="128">
        <v>-7.00552688502379</v>
      </c>
      <c r="AB16" s="129">
        <v>-13.8952419403479</v>
      </c>
      <c r="AC16" s="130">
        <v>-10.5294302989057</v>
      </c>
      <c r="AD16" s="122"/>
      <c r="AE16" s="131">
        <v>-5.3217005011975598</v>
      </c>
      <c r="AG16" s="146">
        <v>50.469023497461301</v>
      </c>
      <c r="AH16" s="141">
        <v>54.852902054551798</v>
      </c>
      <c r="AI16" s="141">
        <v>62.523517829731901</v>
      </c>
      <c r="AJ16" s="141">
        <v>62.845469063643797</v>
      </c>
      <c r="AK16" s="141">
        <v>60.240637619553603</v>
      </c>
      <c r="AL16" s="147">
        <v>58.1863100129885</v>
      </c>
      <c r="AM16" s="141"/>
      <c r="AN16" s="148">
        <v>70.821875664187004</v>
      </c>
      <c r="AO16" s="149">
        <v>75.215956134136206</v>
      </c>
      <c r="AP16" s="150">
        <v>73.018915899161598</v>
      </c>
      <c r="AQ16" s="141"/>
      <c r="AR16" s="151">
        <v>62.424197409038001</v>
      </c>
      <c r="AS16" s="75"/>
      <c r="AT16" s="30">
        <v>-0.54465170363119597</v>
      </c>
      <c r="AU16" s="122">
        <v>2.1430792985514402</v>
      </c>
      <c r="AV16" s="122">
        <v>6.1625596772497397</v>
      </c>
      <c r="AW16" s="122">
        <v>4.5762600890856797</v>
      </c>
      <c r="AX16" s="122">
        <v>3.19683796747614</v>
      </c>
      <c r="AY16" s="127">
        <v>3.2362546139556301</v>
      </c>
      <c r="AZ16" s="122"/>
      <c r="BA16" s="128">
        <v>-4.7842998049168504</v>
      </c>
      <c r="BB16" s="129">
        <v>-6.3397094729928503</v>
      </c>
      <c r="BC16" s="130">
        <v>-5.5918018050768898</v>
      </c>
      <c r="BD16" s="122"/>
      <c r="BE16" s="131">
        <v>0.10774538558171699</v>
      </c>
    </row>
    <row r="17" spans="1:70" x14ac:dyDescent="0.25">
      <c r="A17" s="21" t="s">
        <v>28</v>
      </c>
      <c r="B17" s="3" t="str">
        <f t="shared" si="0"/>
        <v>Dulles Airport Area, VA</v>
      </c>
      <c r="C17" s="3"/>
      <c r="D17" s="24" t="s">
        <v>16</v>
      </c>
      <c r="E17" s="27" t="s">
        <v>17</v>
      </c>
      <c r="F17" s="3"/>
      <c r="G17" s="146">
        <v>72.669650920129001</v>
      </c>
      <c r="H17" s="141">
        <v>124.781460823373</v>
      </c>
      <c r="I17" s="141">
        <v>149.86612028078099</v>
      </c>
      <c r="J17" s="141">
        <v>140.320242838171</v>
      </c>
      <c r="K17" s="141">
        <v>107.667743312464</v>
      </c>
      <c r="L17" s="147">
        <v>119.06104363498299</v>
      </c>
      <c r="M17" s="141"/>
      <c r="N17" s="148">
        <v>87.979403339024799</v>
      </c>
      <c r="O17" s="149">
        <v>89.426521532915899</v>
      </c>
      <c r="P17" s="150">
        <v>88.702962435970406</v>
      </c>
      <c r="Q17" s="141"/>
      <c r="R17" s="151">
        <v>110.38730614955099</v>
      </c>
      <c r="S17" s="75"/>
      <c r="T17" s="30">
        <v>-2.1752987794454501</v>
      </c>
      <c r="U17" s="122">
        <v>8.88722501994609</v>
      </c>
      <c r="V17" s="122">
        <v>16.6924752481507</v>
      </c>
      <c r="W17" s="122">
        <v>16.858417049136602</v>
      </c>
      <c r="X17" s="122">
        <v>11.218255837390499</v>
      </c>
      <c r="Y17" s="127">
        <v>11.439563947425301</v>
      </c>
      <c r="Z17" s="122"/>
      <c r="AA17" s="128">
        <v>9.9474009134412906</v>
      </c>
      <c r="AB17" s="129">
        <v>12.5785516341732</v>
      </c>
      <c r="AC17" s="130">
        <v>11.2581517047861</v>
      </c>
      <c r="AD17" s="122"/>
      <c r="AE17" s="131">
        <v>11.397861403396799</v>
      </c>
      <c r="AG17" s="146">
        <v>67.888726759628099</v>
      </c>
      <c r="AH17" s="141">
        <v>93.759457408461301</v>
      </c>
      <c r="AI17" s="141">
        <v>116.41032228229901</v>
      </c>
      <c r="AJ17" s="141">
        <v>112.200298330487</v>
      </c>
      <c r="AK17" s="141">
        <v>87.148272386643896</v>
      </c>
      <c r="AL17" s="147">
        <v>95.481415433503997</v>
      </c>
      <c r="AM17" s="141"/>
      <c r="AN17" s="148">
        <v>80.7122296528173</v>
      </c>
      <c r="AO17" s="149">
        <v>87.128550322519402</v>
      </c>
      <c r="AP17" s="150">
        <v>83.920389987668301</v>
      </c>
      <c r="AQ17" s="141"/>
      <c r="AR17" s="151">
        <v>92.178265306122398</v>
      </c>
      <c r="AS17" s="75"/>
      <c r="AT17" s="30">
        <v>5.8479563009339701</v>
      </c>
      <c r="AU17" s="122">
        <v>6.2336126651516803</v>
      </c>
      <c r="AV17" s="122">
        <v>10.4097203668895</v>
      </c>
      <c r="AW17" s="122">
        <v>10.144740836721001</v>
      </c>
      <c r="AX17" s="122">
        <v>2.6617637413859199</v>
      </c>
      <c r="AY17" s="127">
        <v>7.3786258155093298</v>
      </c>
      <c r="AZ17" s="122"/>
      <c r="BA17" s="128">
        <v>9.1025481278724492</v>
      </c>
      <c r="BB17" s="129">
        <v>12.7095372915703</v>
      </c>
      <c r="BC17" s="130">
        <v>10.9456849931075</v>
      </c>
      <c r="BD17" s="122"/>
      <c r="BE17" s="131">
        <v>8.2732635394003697</v>
      </c>
    </row>
    <row r="18" spans="1:70" x14ac:dyDescent="0.25">
      <c r="A18" s="21" t="s">
        <v>29</v>
      </c>
      <c r="B18" s="3" t="str">
        <f t="shared" si="0"/>
        <v>Williamsburg, VA</v>
      </c>
      <c r="C18" s="3"/>
      <c r="D18" s="24" t="s">
        <v>16</v>
      </c>
      <c r="E18" s="27" t="s">
        <v>17</v>
      </c>
      <c r="F18" s="3"/>
      <c r="G18" s="146">
        <v>37.027703143341498</v>
      </c>
      <c r="H18" s="141">
        <v>40.914237641841602</v>
      </c>
      <c r="I18" s="141">
        <v>44.279976522759803</v>
      </c>
      <c r="J18" s="141">
        <v>41.792131211686403</v>
      </c>
      <c r="K18" s="141">
        <v>47.951175166297098</v>
      </c>
      <c r="L18" s="147">
        <v>42.393044737185299</v>
      </c>
      <c r="M18" s="141"/>
      <c r="N18" s="148">
        <v>80.577900091300293</v>
      </c>
      <c r="O18" s="149">
        <v>90.565761053867206</v>
      </c>
      <c r="P18" s="150">
        <v>85.571830572583806</v>
      </c>
      <c r="Q18" s="141"/>
      <c r="R18" s="151">
        <v>54.729840690156301</v>
      </c>
      <c r="S18" s="75"/>
      <c r="T18" s="30">
        <v>-7.5210566076936196</v>
      </c>
      <c r="U18" s="122">
        <v>6.36827538187478E-2</v>
      </c>
      <c r="V18" s="122">
        <v>6.7501911552017804</v>
      </c>
      <c r="W18" s="122">
        <v>-16.338235452887801</v>
      </c>
      <c r="X18" s="122">
        <v>-18.439151839505602</v>
      </c>
      <c r="Y18" s="127">
        <v>-8.3008371529990903</v>
      </c>
      <c r="Z18" s="122"/>
      <c r="AA18" s="128">
        <v>-32.604217677372901</v>
      </c>
      <c r="AB18" s="129">
        <v>-39.491804379505297</v>
      </c>
      <c r="AC18" s="130">
        <v>-36.4332256724648</v>
      </c>
      <c r="AD18" s="122"/>
      <c r="AE18" s="131">
        <v>-23.437528967158499</v>
      </c>
      <c r="AG18" s="146">
        <v>55.842244032868102</v>
      </c>
      <c r="AH18" s="141">
        <v>39.870484544150202</v>
      </c>
      <c r="AI18" s="141">
        <v>38.9242190556932</v>
      </c>
      <c r="AJ18" s="141">
        <v>40.529441763401501</v>
      </c>
      <c r="AK18" s="141">
        <v>46.208535933220197</v>
      </c>
      <c r="AL18" s="147">
        <v>44.274985065866701</v>
      </c>
      <c r="AM18" s="141"/>
      <c r="AN18" s="148">
        <v>90.478926242337195</v>
      </c>
      <c r="AO18" s="149">
        <v>114.319331550802</v>
      </c>
      <c r="AP18" s="150">
        <v>102.399128896569</v>
      </c>
      <c r="AQ18" s="141"/>
      <c r="AR18" s="151">
        <v>60.881883303210401</v>
      </c>
      <c r="AS18" s="75"/>
      <c r="AT18" s="30">
        <v>-5.1235080608503596</v>
      </c>
      <c r="AU18" s="122">
        <v>0.356481288816279</v>
      </c>
      <c r="AV18" s="122">
        <v>-3.4173321328243902</v>
      </c>
      <c r="AW18" s="122">
        <v>-5.5181775586907502</v>
      </c>
      <c r="AX18" s="122">
        <v>-9.3963561874954102</v>
      </c>
      <c r="AY18" s="127">
        <v>-4.9017300901305099</v>
      </c>
      <c r="AZ18" s="122"/>
      <c r="BA18" s="128">
        <v>-15.505302514014</v>
      </c>
      <c r="BB18" s="129">
        <v>-12.936672796229001</v>
      </c>
      <c r="BC18" s="130">
        <v>-14.090483339735799</v>
      </c>
      <c r="BD18" s="122"/>
      <c r="BE18" s="131">
        <v>-9.5507399932072001</v>
      </c>
    </row>
    <row r="19" spans="1:70" x14ac:dyDescent="0.25">
      <c r="A19" s="21" t="s">
        <v>30</v>
      </c>
      <c r="B19" s="3" t="str">
        <f t="shared" si="0"/>
        <v>Virginia Beach, VA</v>
      </c>
      <c r="C19" s="3"/>
      <c r="D19" s="24" t="s">
        <v>16</v>
      </c>
      <c r="E19" s="27" t="s">
        <v>17</v>
      </c>
      <c r="F19" s="3"/>
      <c r="G19" s="146">
        <v>74.331427147577003</v>
      </c>
      <c r="H19" s="141">
        <v>88.858599370673303</v>
      </c>
      <c r="I19" s="141">
        <v>123.244364002517</v>
      </c>
      <c r="J19" s="141">
        <v>101.733141189427</v>
      </c>
      <c r="K19" s="141">
        <v>88.718447679357993</v>
      </c>
      <c r="L19" s="147">
        <v>95.377195877910594</v>
      </c>
      <c r="M19" s="141"/>
      <c r="N19" s="148">
        <v>91.801046782567596</v>
      </c>
      <c r="O19" s="149">
        <v>92.411625314663297</v>
      </c>
      <c r="P19" s="150">
        <v>92.106336048615404</v>
      </c>
      <c r="Q19" s="141"/>
      <c r="R19" s="151">
        <v>94.442664498111995</v>
      </c>
      <c r="S19" s="75"/>
      <c r="T19" s="30">
        <v>-1.7865982881631699</v>
      </c>
      <c r="U19" s="122">
        <v>5.8407386475925902</v>
      </c>
      <c r="V19" s="122">
        <v>28.939859200405198</v>
      </c>
      <c r="W19" s="122">
        <v>9.4162554488190295</v>
      </c>
      <c r="X19" s="122">
        <v>9.8120736366071792</v>
      </c>
      <c r="Y19" s="127">
        <v>11.1646504843117</v>
      </c>
      <c r="Z19" s="122"/>
      <c r="AA19" s="128">
        <v>-25.148266219507601</v>
      </c>
      <c r="AB19" s="129">
        <v>-34.641941709966197</v>
      </c>
      <c r="AC19" s="130">
        <v>-30.232172625193101</v>
      </c>
      <c r="AD19" s="122"/>
      <c r="AE19" s="131">
        <v>-4.60713738760455</v>
      </c>
      <c r="AG19" s="146">
        <v>104.96205759125201</v>
      </c>
      <c r="AH19" s="141">
        <v>81.475083460509694</v>
      </c>
      <c r="AI19" s="141">
        <v>96.071234038703494</v>
      </c>
      <c r="AJ19" s="141">
        <v>93.245235082992394</v>
      </c>
      <c r="AK19" s="141">
        <v>87.716661182347295</v>
      </c>
      <c r="AL19" s="147">
        <v>92.694054271161093</v>
      </c>
      <c r="AM19" s="141"/>
      <c r="AN19" s="148">
        <v>137.15049354153501</v>
      </c>
      <c r="AO19" s="149">
        <v>167.99930266873801</v>
      </c>
      <c r="AP19" s="150">
        <v>152.57489810513599</v>
      </c>
      <c r="AQ19" s="141"/>
      <c r="AR19" s="151">
        <v>109.802866795154</v>
      </c>
      <c r="AS19" s="75"/>
      <c r="AT19" s="30">
        <v>-2.6349622003709099</v>
      </c>
      <c r="AU19" s="122">
        <v>1.0349908132954799</v>
      </c>
      <c r="AV19" s="122">
        <v>6.3401617490536504</v>
      </c>
      <c r="AW19" s="122">
        <v>1.8851499013636099</v>
      </c>
      <c r="AX19" s="122">
        <v>1.0873518321962199</v>
      </c>
      <c r="AY19" s="127">
        <v>1.3981798868595601</v>
      </c>
      <c r="AZ19" s="122"/>
      <c r="BA19" s="128">
        <v>-7.2427114619714796</v>
      </c>
      <c r="BB19" s="129">
        <v>-7.0220558174001804</v>
      </c>
      <c r="BC19" s="130">
        <v>-7.1213599071930096</v>
      </c>
      <c r="BD19" s="122"/>
      <c r="BE19" s="131">
        <v>-2.1646687542293899</v>
      </c>
    </row>
    <row r="20" spans="1:70" x14ac:dyDescent="0.25">
      <c r="A20" s="34" t="s">
        <v>31</v>
      </c>
      <c r="B20" s="3" t="str">
        <f t="shared" si="0"/>
        <v>Norfolk/Portsmouth, VA</v>
      </c>
      <c r="C20" s="3"/>
      <c r="D20" s="24" t="s">
        <v>16</v>
      </c>
      <c r="E20" s="27" t="s">
        <v>17</v>
      </c>
      <c r="F20" s="3"/>
      <c r="G20" s="146">
        <v>59.364920955559398</v>
      </c>
      <c r="H20" s="141">
        <v>80.567308097663698</v>
      </c>
      <c r="I20" s="141">
        <v>91.041329843667597</v>
      </c>
      <c r="J20" s="141">
        <v>86.8170935534867</v>
      </c>
      <c r="K20" s="141">
        <v>84.941937835938802</v>
      </c>
      <c r="L20" s="147">
        <v>80.546518057263299</v>
      </c>
      <c r="M20" s="141"/>
      <c r="N20" s="148">
        <v>90.773975917793706</v>
      </c>
      <c r="O20" s="149">
        <v>99.680418127525002</v>
      </c>
      <c r="P20" s="150">
        <v>95.227197022659396</v>
      </c>
      <c r="Q20" s="141"/>
      <c r="R20" s="151">
        <v>84.740997761662101</v>
      </c>
      <c r="S20" s="75"/>
      <c r="T20" s="30">
        <v>-7.0120286524518098</v>
      </c>
      <c r="U20" s="122">
        <v>3.1256362641321198</v>
      </c>
      <c r="V20" s="122">
        <v>4.83515602714529</v>
      </c>
      <c r="W20" s="122">
        <v>-1.1807618294875999</v>
      </c>
      <c r="X20" s="122">
        <v>4.9590410310048503</v>
      </c>
      <c r="Y20" s="127">
        <v>1.2928387599304001</v>
      </c>
      <c r="Z20" s="122"/>
      <c r="AA20" s="128">
        <v>-7.4536369954692203</v>
      </c>
      <c r="AB20" s="129">
        <v>1.2656208697875599</v>
      </c>
      <c r="AC20" s="130">
        <v>-3.0862492822026599</v>
      </c>
      <c r="AD20" s="122"/>
      <c r="AE20" s="131">
        <v>-0.155669801994959</v>
      </c>
      <c r="AG20" s="146">
        <v>64.639277081503593</v>
      </c>
      <c r="AH20" s="141">
        <v>67.139674069032097</v>
      </c>
      <c r="AI20" s="141">
        <v>75.271562164061095</v>
      </c>
      <c r="AJ20" s="141">
        <v>73.4705445986298</v>
      </c>
      <c r="AK20" s="141">
        <v>69.785132236957594</v>
      </c>
      <c r="AL20" s="147">
        <v>70.061238030036805</v>
      </c>
      <c r="AM20" s="141"/>
      <c r="AN20" s="148">
        <v>97.541090756191807</v>
      </c>
      <c r="AO20" s="149">
        <v>112.67844261812699</v>
      </c>
      <c r="AP20" s="150">
        <v>105.109766687159</v>
      </c>
      <c r="AQ20" s="141"/>
      <c r="AR20" s="151">
        <v>80.075103360643297</v>
      </c>
      <c r="AS20" s="75"/>
      <c r="AT20" s="30">
        <v>-1.7858737335443799</v>
      </c>
      <c r="AU20" s="122">
        <v>-1.29086629448301</v>
      </c>
      <c r="AV20" s="122">
        <v>-4.0606042931678497</v>
      </c>
      <c r="AW20" s="122">
        <v>-6.8371159778647899</v>
      </c>
      <c r="AX20" s="122">
        <v>-9.4986576352758405</v>
      </c>
      <c r="AY20" s="127">
        <v>-4.8757483928326497</v>
      </c>
      <c r="AZ20" s="122"/>
      <c r="BA20" s="128">
        <v>-1.92556943288848</v>
      </c>
      <c r="BB20" s="129">
        <v>1.26681471569749</v>
      </c>
      <c r="BC20" s="130">
        <v>-0.23989909904492299</v>
      </c>
      <c r="BD20" s="122"/>
      <c r="BE20" s="131">
        <v>-3.1885084013499401</v>
      </c>
    </row>
    <row r="21" spans="1:70" x14ac:dyDescent="0.25">
      <c r="A21" s="35" t="s">
        <v>32</v>
      </c>
      <c r="B21" s="3" t="str">
        <f t="shared" si="0"/>
        <v>Newport News/Hampton, VA</v>
      </c>
      <c r="C21" s="3"/>
      <c r="D21" s="24" t="s">
        <v>16</v>
      </c>
      <c r="E21" s="27" t="s">
        <v>17</v>
      </c>
      <c r="F21" s="3"/>
      <c r="G21" s="146">
        <v>51.9719457463653</v>
      </c>
      <c r="H21" s="141">
        <v>56.144366431553102</v>
      </c>
      <c r="I21" s="141">
        <v>63.287778825392202</v>
      </c>
      <c r="J21" s="141">
        <v>63.258855405210802</v>
      </c>
      <c r="K21" s="141">
        <v>58.149183618828197</v>
      </c>
      <c r="L21" s="147">
        <v>58.562426005469902</v>
      </c>
      <c r="M21" s="141"/>
      <c r="N21" s="148">
        <v>62.483584021879899</v>
      </c>
      <c r="O21" s="149">
        <v>62.117582812724898</v>
      </c>
      <c r="P21" s="150">
        <v>62.300583417302398</v>
      </c>
      <c r="Q21" s="141"/>
      <c r="R21" s="151">
        <v>59.630470980279199</v>
      </c>
      <c r="S21" s="75"/>
      <c r="T21" s="30">
        <v>24.557422746524399</v>
      </c>
      <c r="U21" s="122">
        <v>13.595555259597999</v>
      </c>
      <c r="V21" s="122">
        <v>18.861482409704699</v>
      </c>
      <c r="W21" s="122">
        <v>22.908082868218099</v>
      </c>
      <c r="X21" s="122">
        <v>12.415113190728601</v>
      </c>
      <c r="Y21" s="127">
        <v>18.264597981027102</v>
      </c>
      <c r="Z21" s="122"/>
      <c r="AA21" s="128">
        <v>-19.661806102884</v>
      </c>
      <c r="AB21" s="129">
        <v>-30.1442147437374</v>
      </c>
      <c r="AC21" s="130">
        <v>-25.253483444495899</v>
      </c>
      <c r="AD21" s="122"/>
      <c r="AE21" s="131">
        <v>0.75413973715462801</v>
      </c>
      <c r="AG21" s="146">
        <v>50.659301572564601</v>
      </c>
      <c r="AH21" s="141">
        <v>50.564141134981398</v>
      </c>
      <c r="AI21" s="141">
        <v>57.960637532836699</v>
      </c>
      <c r="AJ21" s="141">
        <v>58.029848065781401</v>
      </c>
      <c r="AK21" s="141">
        <v>55.758424837165698</v>
      </c>
      <c r="AL21" s="147">
        <v>54.594470628666002</v>
      </c>
      <c r="AM21" s="141"/>
      <c r="AN21" s="148">
        <v>70.549866100475001</v>
      </c>
      <c r="AO21" s="149">
        <v>80.605016640276304</v>
      </c>
      <c r="AP21" s="150">
        <v>75.577441370375695</v>
      </c>
      <c r="AQ21" s="141"/>
      <c r="AR21" s="151">
        <v>60.5894510263673</v>
      </c>
      <c r="AS21" s="75"/>
      <c r="AT21" s="30">
        <v>8.2685552265965807</v>
      </c>
      <c r="AU21" s="122">
        <v>6.7369073966255701</v>
      </c>
      <c r="AV21" s="122">
        <v>11.513241986278601</v>
      </c>
      <c r="AW21" s="122">
        <v>9.3456471066064193</v>
      </c>
      <c r="AX21" s="122">
        <v>5.9983914355119596</v>
      </c>
      <c r="AY21" s="127">
        <v>8.4029122864143293</v>
      </c>
      <c r="AZ21" s="122"/>
      <c r="BA21" s="128">
        <v>-6.9770733772558602</v>
      </c>
      <c r="BB21" s="129">
        <v>-8.60418639489742</v>
      </c>
      <c r="BC21" s="130">
        <v>-7.8518914227959096</v>
      </c>
      <c r="BD21" s="122"/>
      <c r="BE21" s="131">
        <v>1.9908017224238801</v>
      </c>
    </row>
    <row r="22" spans="1:70" x14ac:dyDescent="0.25">
      <c r="A22" s="36" t="s">
        <v>33</v>
      </c>
      <c r="B22" s="3" t="str">
        <f t="shared" si="0"/>
        <v>Chesapeake/Suffolk, VA</v>
      </c>
      <c r="C22" s="3"/>
      <c r="D22" s="25" t="s">
        <v>16</v>
      </c>
      <c r="E22" s="28" t="s">
        <v>17</v>
      </c>
      <c r="F22" s="3"/>
      <c r="G22" s="152">
        <v>55.522996368714999</v>
      </c>
      <c r="H22" s="153">
        <v>76.426752880586506</v>
      </c>
      <c r="I22" s="153">
        <v>83.4672327688547</v>
      </c>
      <c r="J22" s="153">
        <v>80.647985003491598</v>
      </c>
      <c r="K22" s="153">
        <v>71.697013093575407</v>
      </c>
      <c r="L22" s="154">
        <v>73.552396023044594</v>
      </c>
      <c r="M22" s="141"/>
      <c r="N22" s="155">
        <v>76.149441969273695</v>
      </c>
      <c r="O22" s="156">
        <v>78.758234409916199</v>
      </c>
      <c r="P22" s="157">
        <v>77.453838189594904</v>
      </c>
      <c r="Q22" s="141"/>
      <c r="R22" s="158">
        <v>74.667093784916204</v>
      </c>
      <c r="S22" s="75"/>
      <c r="T22" s="31">
        <v>4.9102052742535296</v>
      </c>
      <c r="U22" s="132">
        <v>17.358761058743202</v>
      </c>
      <c r="V22" s="132">
        <v>15.2841070532749</v>
      </c>
      <c r="W22" s="132">
        <v>10.3965028684476</v>
      </c>
      <c r="X22" s="132">
        <v>2.7437849652698101</v>
      </c>
      <c r="Y22" s="133">
        <v>10.3451486319751</v>
      </c>
      <c r="Z22" s="122"/>
      <c r="AA22" s="134">
        <v>-6.9116545113286101</v>
      </c>
      <c r="AB22" s="135">
        <v>-8.3913396211312499</v>
      </c>
      <c r="AC22" s="136">
        <v>-7.6698814260599599</v>
      </c>
      <c r="AD22" s="122"/>
      <c r="AE22" s="137">
        <v>4.3129520596351902</v>
      </c>
      <c r="AG22" s="152">
        <v>57.984703949895199</v>
      </c>
      <c r="AH22" s="153">
        <v>64.681550859811395</v>
      </c>
      <c r="AI22" s="153">
        <v>72.959016432437096</v>
      </c>
      <c r="AJ22" s="153">
        <v>73.096872682437095</v>
      </c>
      <c r="AK22" s="153">
        <v>66.437455407646596</v>
      </c>
      <c r="AL22" s="154">
        <v>67.031919866445506</v>
      </c>
      <c r="AM22" s="141"/>
      <c r="AN22" s="155">
        <v>83.475760776012507</v>
      </c>
      <c r="AO22" s="156">
        <v>93.421779347067002</v>
      </c>
      <c r="AP22" s="157">
        <v>88.448770061539804</v>
      </c>
      <c r="AQ22" s="141"/>
      <c r="AR22" s="158">
        <v>73.151019922186705</v>
      </c>
      <c r="AS22" s="75"/>
      <c r="AT22" s="31">
        <v>-1.21530815641787</v>
      </c>
      <c r="AU22" s="132">
        <v>3.97684658934145</v>
      </c>
      <c r="AV22" s="132">
        <v>4.6647239449574096</v>
      </c>
      <c r="AW22" s="132">
        <v>3.6839160939340601</v>
      </c>
      <c r="AX22" s="132">
        <v>0.93317244255348097</v>
      </c>
      <c r="AY22" s="133">
        <v>2.5153518570933899</v>
      </c>
      <c r="AZ22" s="122"/>
      <c r="BA22" s="134">
        <v>-0.35382126003200398</v>
      </c>
      <c r="BB22" s="135">
        <v>-1.9369385240508299</v>
      </c>
      <c r="BC22" s="136">
        <v>-1.19620043983736</v>
      </c>
      <c r="BD22" s="122"/>
      <c r="BE22" s="137">
        <v>1.20201997445139</v>
      </c>
    </row>
    <row r="23" spans="1:70" ht="13" x14ac:dyDescent="0.3">
      <c r="A23" s="35" t="s">
        <v>111</v>
      </c>
      <c r="B23" s="3" t="s">
        <v>111</v>
      </c>
      <c r="C23" s="9"/>
      <c r="D23" s="23" t="s">
        <v>16</v>
      </c>
      <c r="E23" s="26" t="s">
        <v>17</v>
      </c>
      <c r="F23" s="3"/>
      <c r="G23" s="138">
        <v>63.260420303911999</v>
      </c>
      <c r="H23" s="139">
        <v>128.63688005172901</v>
      </c>
      <c r="I23" s="139">
        <v>164.46773359198099</v>
      </c>
      <c r="J23" s="139">
        <v>147.076540575493</v>
      </c>
      <c r="K23" s="139">
        <v>115.185877788554</v>
      </c>
      <c r="L23" s="140">
        <v>123.72549046233399</v>
      </c>
      <c r="M23" s="141"/>
      <c r="N23" s="142">
        <v>143.80198836081399</v>
      </c>
      <c r="O23" s="143">
        <v>151.81289039767199</v>
      </c>
      <c r="P23" s="144">
        <v>147.80743937924299</v>
      </c>
      <c r="Q23" s="141"/>
      <c r="R23" s="145">
        <v>130.606047295736</v>
      </c>
      <c r="S23" s="75"/>
      <c r="T23" s="29">
        <v>-7.2357823506321299</v>
      </c>
      <c r="U23" s="120">
        <v>13.803789895509601</v>
      </c>
      <c r="V23" s="120">
        <v>18.179046434304599</v>
      </c>
      <c r="W23" s="120">
        <v>12.200349600737001</v>
      </c>
      <c r="X23" s="120">
        <v>-7.2325622051649496</v>
      </c>
      <c r="Y23" s="121">
        <v>7.4664281322620303</v>
      </c>
      <c r="Z23" s="122"/>
      <c r="AA23" s="123">
        <v>-9.3280870022083295</v>
      </c>
      <c r="AB23" s="124">
        <v>-7.7200051446719096</v>
      </c>
      <c r="AC23" s="125">
        <v>-8.5093209995449897</v>
      </c>
      <c r="AD23" s="122"/>
      <c r="AE23" s="126">
        <v>1.72303363398736</v>
      </c>
      <c r="AF23" s="75"/>
      <c r="AG23" s="138">
        <v>64.386214031684403</v>
      </c>
      <c r="AH23" s="139">
        <v>87.554750242482996</v>
      </c>
      <c r="AI23" s="139">
        <v>114.84581150986</v>
      </c>
      <c r="AJ23" s="139">
        <v>113.775730682185</v>
      </c>
      <c r="AK23" s="139">
        <v>96.524262043323603</v>
      </c>
      <c r="AL23" s="140">
        <v>95.417353701907501</v>
      </c>
      <c r="AM23" s="141"/>
      <c r="AN23" s="142">
        <v>114.29942612350401</v>
      </c>
      <c r="AO23" s="143">
        <v>130.21339880375001</v>
      </c>
      <c r="AP23" s="144">
        <v>122.256412463627</v>
      </c>
      <c r="AQ23" s="141"/>
      <c r="AR23" s="145">
        <v>103.085656205256</v>
      </c>
      <c r="AS23" s="75"/>
      <c r="AT23" s="29">
        <v>-0.35091059558985799</v>
      </c>
      <c r="AU23" s="120">
        <v>3.65654719578579</v>
      </c>
      <c r="AV23" s="120">
        <v>4.6093815816098997</v>
      </c>
      <c r="AW23" s="120">
        <v>5.9812060265091302</v>
      </c>
      <c r="AX23" s="120">
        <v>4.3226917211905196</v>
      </c>
      <c r="AY23" s="121">
        <v>3.9985056412159801</v>
      </c>
      <c r="AZ23" s="122"/>
      <c r="BA23" s="123">
        <v>-8.3374462210214606</v>
      </c>
      <c r="BB23" s="124">
        <v>-11.8103060092494</v>
      </c>
      <c r="BC23" s="125">
        <v>-10.2202363106263</v>
      </c>
      <c r="BD23" s="122"/>
      <c r="BE23" s="126">
        <v>-1.2982846441253999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6">
        <v>46.436878822197002</v>
      </c>
      <c r="H24" s="141">
        <v>64.187132502831204</v>
      </c>
      <c r="I24" s="141">
        <v>80.414785956964806</v>
      </c>
      <c r="J24" s="141">
        <v>81.056354473386094</v>
      </c>
      <c r="K24" s="141">
        <v>71.300702151755303</v>
      </c>
      <c r="L24" s="147">
        <v>68.679170781426905</v>
      </c>
      <c r="M24" s="141"/>
      <c r="N24" s="148">
        <v>73.377057757644295</v>
      </c>
      <c r="O24" s="149">
        <v>77.007420158550303</v>
      </c>
      <c r="P24" s="150">
        <v>75.192238958097306</v>
      </c>
      <c r="Q24" s="141"/>
      <c r="R24" s="151">
        <v>70.540047403332693</v>
      </c>
      <c r="S24" s="75"/>
      <c r="T24" s="30">
        <v>3.09510605302895</v>
      </c>
      <c r="U24" s="122">
        <v>5.2507006919520602</v>
      </c>
      <c r="V24" s="122">
        <v>13.401331425647699</v>
      </c>
      <c r="W24" s="122">
        <v>15.929705832288899</v>
      </c>
      <c r="X24" s="122">
        <v>7.1323984496299904</v>
      </c>
      <c r="Y24" s="127">
        <v>9.5669888069513593</v>
      </c>
      <c r="Z24" s="122"/>
      <c r="AA24" s="128">
        <v>-20.058734779030601</v>
      </c>
      <c r="AB24" s="129">
        <v>-25.110660948973099</v>
      </c>
      <c r="AC24" s="130">
        <v>-22.7279820842775</v>
      </c>
      <c r="AD24" s="122"/>
      <c r="AE24" s="131">
        <v>-2.8046531519808799</v>
      </c>
      <c r="AF24" s="75"/>
      <c r="AG24" s="146">
        <v>45.575575594563901</v>
      </c>
      <c r="AH24" s="141">
        <v>55.939069932049797</v>
      </c>
      <c r="AI24" s="141">
        <v>68.3853796715741</v>
      </c>
      <c r="AJ24" s="141">
        <v>67.512123725934302</v>
      </c>
      <c r="AK24" s="141">
        <v>58.786497734994299</v>
      </c>
      <c r="AL24" s="147">
        <v>59.239729331823298</v>
      </c>
      <c r="AM24" s="141"/>
      <c r="AN24" s="148">
        <v>68.748467723669293</v>
      </c>
      <c r="AO24" s="149">
        <v>75.966655719139197</v>
      </c>
      <c r="AP24" s="150">
        <v>72.357561721404295</v>
      </c>
      <c r="AQ24" s="141"/>
      <c r="AR24" s="151">
        <v>62.987681443132097</v>
      </c>
      <c r="AS24" s="75"/>
      <c r="AT24" s="30">
        <v>0.84758712139256898</v>
      </c>
      <c r="AU24" s="122">
        <v>6.2249942895008399</v>
      </c>
      <c r="AV24" s="122">
        <v>7.6385561604815999</v>
      </c>
      <c r="AW24" s="122">
        <v>5.3150718300079101</v>
      </c>
      <c r="AX24" s="122">
        <v>1.4685904185088099</v>
      </c>
      <c r="AY24" s="127">
        <v>4.50635607482024</v>
      </c>
      <c r="AZ24" s="122"/>
      <c r="BA24" s="128">
        <v>-7.6443861561723496</v>
      </c>
      <c r="BB24" s="129">
        <v>-11.265252490017099</v>
      </c>
      <c r="BC24" s="130">
        <v>-9.5811944191879199</v>
      </c>
      <c r="BD24" s="122"/>
      <c r="BE24" s="131">
        <v>-0.57781639009428598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6">
        <v>38.429562991040598</v>
      </c>
      <c r="H25" s="141">
        <v>53.895942315644298</v>
      </c>
      <c r="I25" s="141">
        <v>60.419227257064001</v>
      </c>
      <c r="J25" s="141">
        <v>59.872435389386602</v>
      </c>
      <c r="K25" s="141">
        <v>56.636280013783498</v>
      </c>
      <c r="L25" s="147">
        <v>53.850689593383798</v>
      </c>
      <c r="M25" s="141"/>
      <c r="N25" s="148">
        <v>68.955237422467206</v>
      </c>
      <c r="O25" s="149">
        <v>72.292713507925498</v>
      </c>
      <c r="P25" s="150">
        <v>70.623975465196395</v>
      </c>
      <c r="Q25" s="141"/>
      <c r="R25" s="151">
        <v>58.643056985330297</v>
      </c>
      <c r="S25" s="75"/>
      <c r="T25" s="30">
        <v>-18.2012535719022</v>
      </c>
      <c r="U25" s="122">
        <v>-12.341900624328799</v>
      </c>
      <c r="V25" s="122">
        <v>0.67158688816384704</v>
      </c>
      <c r="W25" s="122">
        <v>-2.0109284118274702</v>
      </c>
      <c r="X25" s="122">
        <v>1.7743177874171401</v>
      </c>
      <c r="Y25" s="127">
        <v>-5.6016479636961298</v>
      </c>
      <c r="Z25" s="122"/>
      <c r="AA25" s="128">
        <v>-16.525191069938099</v>
      </c>
      <c r="AB25" s="129">
        <v>-16.081179561607399</v>
      </c>
      <c r="AC25" s="130">
        <v>-16.298528232833899</v>
      </c>
      <c r="AD25" s="122"/>
      <c r="AE25" s="131">
        <v>-9.5778319419504907</v>
      </c>
      <c r="AF25" s="75"/>
      <c r="AG25" s="146">
        <v>40.474817841144002</v>
      </c>
      <c r="AH25" s="141">
        <v>51.054706573052997</v>
      </c>
      <c r="AI25" s="141">
        <v>58.102554919021301</v>
      </c>
      <c r="AJ25" s="141">
        <v>58.740938309786301</v>
      </c>
      <c r="AK25" s="141">
        <v>57.099552437973799</v>
      </c>
      <c r="AL25" s="147">
        <v>53.094514016195703</v>
      </c>
      <c r="AM25" s="141"/>
      <c r="AN25" s="148">
        <v>71.769030746037203</v>
      </c>
      <c r="AO25" s="149">
        <v>75.209399396967598</v>
      </c>
      <c r="AP25" s="150">
        <v>73.4892150715024</v>
      </c>
      <c r="AQ25" s="141"/>
      <c r="AR25" s="151">
        <v>58.921571460568998</v>
      </c>
      <c r="AS25" s="75"/>
      <c r="AT25" s="30">
        <v>-5.6382076727368204</v>
      </c>
      <c r="AU25" s="122">
        <v>-1.60393168075485</v>
      </c>
      <c r="AV25" s="122">
        <v>2.8404017392135401</v>
      </c>
      <c r="AW25" s="122">
        <v>1.49339049934051</v>
      </c>
      <c r="AX25" s="122">
        <v>8.6907142717663195</v>
      </c>
      <c r="AY25" s="127">
        <v>1.4460034893808</v>
      </c>
      <c r="AZ25" s="122"/>
      <c r="BA25" s="128">
        <v>4.4168720478021504</v>
      </c>
      <c r="BB25" s="129">
        <v>-3.9313923603977501</v>
      </c>
      <c r="BC25" s="130">
        <v>-2.85128333554364E-2</v>
      </c>
      <c r="BD25" s="122"/>
      <c r="BE25" s="131">
        <v>0.91559197023525396</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6">
        <v>51.7530665699922</v>
      </c>
      <c r="H26" s="141">
        <v>65.270853325599305</v>
      </c>
      <c r="I26" s="141">
        <v>66.297780471771006</v>
      </c>
      <c r="J26" s="141">
        <v>65.771312103634898</v>
      </c>
      <c r="K26" s="141">
        <v>61.871631109822097</v>
      </c>
      <c r="L26" s="147">
        <v>62.192928716163898</v>
      </c>
      <c r="M26" s="141"/>
      <c r="N26" s="148">
        <v>67.874416202629504</v>
      </c>
      <c r="O26" s="149">
        <v>66.129850464037105</v>
      </c>
      <c r="P26" s="150">
        <v>67.002133333333305</v>
      </c>
      <c r="Q26" s="141"/>
      <c r="R26" s="151">
        <v>63.566987178212301</v>
      </c>
      <c r="S26" s="75"/>
      <c r="T26" s="30">
        <v>-6.5517455804163998</v>
      </c>
      <c r="U26" s="122">
        <v>0.14012221034834901</v>
      </c>
      <c r="V26" s="122">
        <v>-0.43592872112874997</v>
      </c>
      <c r="W26" s="122">
        <v>1.14553799923712</v>
      </c>
      <c r="X26" s="122">
        <v>6.8199395922727701</v>
      </c>
      <c r="Y26" s="127">
        <v>0.279817809900683</v>
      </c>
      <c r="Z26" s="122"/>
      <c r="AA26" s="128">
        <v>15.452889116777801</v>
      </c>
      <c r="AB26" s="129">
        <v>9.6310007270361595</v>
      </c>
      <c r="AC26" s="130">
        <v>12.5045363479031</v>
      </c>
      <c r="AD26" s="122"/>
      <c r="AE26" s="131">
        <v>3.6723238240196001</v>
      </c>
      <c r="AF26" s="75"/>
      <c r="AG26" s="146">
        <v>52.657734058391299</v>
      </c>
      <c r="AH26" s="141">
        <v>61.145533623356499</v>
      </c>
      <c r="AI26" s="141">
        <v>65.421907700115995</v>
      </c>
      <c r="AJ26" s="141">
        <v>65.208527136504202</v>
      </c>
      <c r="AK26" s="141">
        <v>59.7167573955916</v>
      </c>
      <c r="AL26" s="147">
        <v>60.830091982791899</v>
      </c>
      <c r="AM26" s="141"/>
      <c r="AN26" s="148">
        <v>64.935893513147704</v>
      </c>
      <c r="AO26" s="149">
        <v>67.905453291763294</v>
      </c>
      <c r="AP26" s="150">
        <v>66.420673402455506</v>
      </c>
      <c r="AQ26" s="141"/>
      <c r="AR26" s="151">
        <v>62.4274009598386</v>
      </c>
      <c r="AS26" s="75"/>
      <c r="AT26" s="30">
        <v>1.32914408759842</v>
      </c>
      <c r="AU26" s="122">
        <v>4.065752433898</v>
      </c>
      <c r="AV26" s="122">
        <v>1.73106238450293</v>
      </c>
      <c r="AW26" s="122">
        <v>1.63098577820761</v>
      </c>
      <c r="AX26" s="122">
        <v>0.76447856758644595</v>
      </c>
      <c r="AY26" s="127">
        <v>1.9072599256282901</v>
      </c>
      <c r="AZ26" s="122"/>
      <c r="BA26" s="128">
        <v>2.5530879302900802</v>
      </c>
      <c r="BB26" s="129">
        <v>1.7157922128665399</v>
      </c>
      <c r="BC26" s="130">
        <v>2.1233665227809402</v>
      </c>
      <c r="BD26" s="122"/>
      <c r="BE26" s="131">
        <v>1.97285745259728</v>
      </c>
      <c r="BF26" s="75"/>
      <c r="BG26" s="76"/>
      <c r="BH26" s="76"/>
      <c r="BI26" s="76"/>
      <c r="BJ26" s="76"/>
      <c r="BK26" s="76"/>
      <c r="BL26" s="76"/>
      <c r="BM26" s="76"/>
      <c r="BN26" s="76"/>
      <c r="BO26" s="76"/>
      <c r="BP26" s="76"/>
      <c r="BQ26" s="76"/>
      <c r="BR26" s="76"/>
    </row>
    <row r="27" spans="1:70" x14ac:dyDescent="0.25">
      <c r="A27" s="21" t="s">
        <v>97</v>
      </c>
      <c r="B27" s="159" t="s">
        <v>70</v>
      </c>
      <c r="C27" s="3"/>
      <c r="D27" s="24" t="s">
        <v>16</v>
      </c>
      <c r="E27" s="27" t="s">
        <v>17</v>
      </c>
      <c r="F27" s="3"/>
      <c r="G27" s="146">
        <v>46.607065525622801</v>
      </c>
      <c r="H27" s="141">
        <v>62.013776078590197</v>
      </c>
      <c r="I27" s="141">
        <v>69.748900648166895</v>
      </c>
      <c r="J27" s="141">
        <v>70.655409155357503</v>
      </c>
      <c r="K27" s="141">
        <v>71.530113935588403</v>
      </c>
      <c r="L27" s="147">
        <v>64.1110530686651</v>
      </c>
      <c r="M27" s="141"/>
      <c r="N27" s="148">
        <v>99.775712983593195</v>
      </c>
      <c r="O27" s="149">
        <v>99.373833299574599</v>
      </c>
      <c r="P27" s="150">
        <v>99.574773141583904</v>
      </c>
      <c r="Q27" s="141"/>
      <c r="R27" s="151">
        <v>74.243544518070493</v>
      </c>
      <c r="S27" s="75"/>
      <c r="T27" s="30">
        <v>2.51101219633451</v>
      </c>
      <c r="U27" s="122">
        <v>5.6285634655287202</v>
      </c>
      <c r="V27" s="122">
        <v>10.924141260153</v>
      </c>
      <c r="W27" s="122">
        <v>7.8749260887907901</v>
      </c>
      <c r="X27" s="122">
        <v>-2.9750594549740499</v>
      </c>
      <c r="Y27" s="127">
        <v>4.66239668585371</v>
      </c>
      <c r="Z27" s="122"/>
      <c r="AA27" s="128">
        <v>3.8060861336665899</v>
      </c>
      <c r="AB27" s="129">
        <v>-2.3302721094994001</v>
      </c>
      <c r="AC27" s="130">
        <v>0.65064549685832895</v>
      </c>
      <c r="AD27" s="122"/>
      <c r="AE27" s="131">
        <v>3.0878787495231701</v>
      </c>
      <c r="AF27" s="75"/>
      <c r="AG27" s="146">
        <v>55.625983010937802</v>
      </c>
      <c r="AH27" s="141">
        <v>54.454788079805503</v>
      </c>
      <c r="AI27" s="141">
        <v>62.260786788535498</v>
      </c>
      <c r="AJ27" s="141">
        <v>66.326181765241998</v>
      </c>
      <c r="AK27" s="141">
        <v>69.712780534737604</v>
      </c>
      <c r="AL27" s="147">
        <v>61.676104035851701</v>
      </c>
      <c r="AM27" s="141"/>
      <c r="AN27" s="148">
        <v>99.096454451083602</v>
      </c>
      <c r="AO27" s="149">
        <v>107.893180955033</v>
      </c>
      <c r="AP27" s="150">
        <v>103.494817703058</v>
      </c>
      <c r="AQ27" s="141"/>
      <c r="AR27" s="151">
        <v>73.624307940767906</v>
      </c>
      <c r="AS27" s="75"/>
      <c r="AT27" s="30">
        <v>2.8922972134932299</v>
      </c>
      <c r="AU27" s="122">
        <v>3.8347109683846399</v>
      </c>
      <c r="AV27" s="122">
        <v>5.6172482354397397</v>
      </c>
      <c r="AW27" s="122">
        <v>7.3240235720540596</v>
      </c>
      <c r="AX27" s="122">
        <v>0.30353857703779902</v>
      </c>
      <c r="AY27" s="127">
        <v>3.9192343583503702</v>
      </c>
      <c r="AZ27" s="122"/>
      <c r="BA27" s="128">
        <v>-0.37773028152777599</v>
      </c>
      <c r="BB27" s="129">
        <v>-1.1574632692511999</v>
      </c>
      <c r="BC27" s="130">
        <v>-0.78569416870690201</v>
      </c>
      <c r="BD27" s="122"/>
      <c r="BE27" s="131">
        <v>1.9840344015629801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6">
        <v>47.044410005437697</v>
      </c>
      <c r="H28" s="141">
        <v>61.229363784665502</v>
      </c>
      <c r="I28" s="141">
        <v>70.7338009787928</v>
      </c>
      <c r="J28" s="141">
        <v>72.802869313032403</v>
      </c>
      <c r="K28" s="141">
        <v>66.272164219684598</v>
      </c>
      <c r="L28" s="147">
        <v>63.616521660322597</v>
      </c>
      <c r="M28" s="141"/>
      <c r="N28" s="148">
        <v>100.873230016313</v>
      </c>
      <c r="O28" s="149">
        <v>102.767893782852</v>
      </c>
      <c r="P28" s="150">
        <v>101.820561899583</v>
      </c>
      <c r="Q28" s="141"/>
      <c r="R28" s="151">
        <v>74.531961728682703</v>
      </c>
      <c r="S28" s="75"/>
      <c r="T28" s="30">
        <v>6.4649400731373703</v>
      </c>
      <c r="U28" s="122">
        <v>9.0485114062677106</v>
      </c>
      <c r="V28" s="122">
        <v>16.1378905673667</v>
      </c>
      <c r="W28" s="122">
        <v>-2.8706573024442901</v>
      </c>
      <c r="X28" s="122">
        <v>-37.876884787562297</v>
      </c>
      <c r="Y28" s="127">
        <v>-7.2306744931498397</v>
      </c>
      <c r="Z28" s="122"/>
      <c r="AA28" s="128">
        <v>24.338225543876199</v>
      </c>
      <c r="AB28" s="129">
        <v>14.3770886800665</v>
      </c>
      <c r="AC28" s="130">
        <v>19.103587201194198</v>
      </c>
      <c r="AD28" s="122"/>
      <c r="AE28" s="131">
        <v>1.53172308132329</v>
      </c>
      <c r="AF28" s="75"/>
      <c r="AG28" s="146">
        <v>47.099827804966402</v>
      </c>
      <c r="AH28" s="141">
        <v>56.986871034982698</v>
      </c>
      <c r="AI28" s="141">
        <v>67.632370400580001</v>
      </c>
      <c r="AJ28" s="141">
        <v>69.257183251767202</v>
      </c>
      <c r="AK28" s="141">
        <v>67.076896864237796</v>
      </c>
      <c r="AL28" s="147">
        <v>61.610629871306799</v>
      </c>
      <c r="AM28" s="141"/>
      <c r="AN28" s="148">
        <v>99.684493837230306</v>
      </c>
      <c r="AO28" s="149">
        <v>106.755666576037</v>
      </c>
      <c r="AP28" s="150">
        <v>103.22008020663399</v>
      </c>
      <c r="AQ28" s="141"/>
      <c r="AR28" s="151">
        <v>73.499044252828895</v>
      </c>
      <c r="AS28" s="75"/>
      <c r="AT28" s="30">
        <v>8.3160840144503592</v>
      </c>
      <c r="AU28" s="122">
        <v>17.1037691389831</v>
      </c>
      <c r="AV28" s="122">
        <v>18.360204020476999</v>
      </c>
      <c r="AW28" s="122">
        <v>11.093169980239701</v>
      </c>
      <c r="AX28" s="122">
        <v>-3.4897611673889801</v>
      </c>
      <c r="AY28" s="127">
        <v>9.5598011634704392</v>
      </c>
      <c r="AZ28" s="122"/>
      <c r="BA28" s="128">
        <v>10.9415157912882</v>
      </c>
      <c r="BB28" s="129">
        <v>7.1972182139460701</v>
      </c>
      <c r="BC28" s="130">
        <v>8.9731620810214103</v>
      </c>
      <c r="BD28" s="122"/>
      <c r="BE28" s="131">
        <v>9.2919554112782503</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6">
        <v>68.637245134383605</v>
      </c>
      <c r="H29" s="141">
        <v>96.504260889712597</v>
      </c>
      <c r="I29" s="141">
        <v>110.628049119555</v>
      </c>
      <c r="J29" s="141">
        <v>123.865734476367</v>
      </c>
      <c r="K29" s="141">
        <v>165.64938832252</v>
      </c>
      <c r="L29" s="147">
        <v>113.056935588507</v>
      </c>
      <c r="M29" s="141"/>
      <c r="N29" s="148">
        <v>261.31387395736698</v>
      </c>
      <c r="O29" s="149">
        <v>186.794314179796</v>
      </c>
      <c r="P29" s="150">
        <v>224.054094068582</v>
      </c>
      <c r="Q29" s="141"/>
      <c r="R29" s="151">
        <v>144.77040943995701</v>
      </c>
      <c r="S29" s="75"/>
      <c r="T29" s="30">
        <v>1.36754026601745</v>
      </c>
      <c r="U29" s="122">
        <v>18.570735979544299</v>
      </c>
      <c r="V29" s="122">
        <v>31.6736477665305</v>
      </c>
      <c r="W29" s="122">
        <v>32.567338916884196</v>
      </c>
      <c r="X29" s="122">
        <v>52.349866381248901</v>
      </c>
      <c r="Y29" s="127">
        <v>29.8658922223708</v>
      </c>
      <c r="Z29" s="122"/>
      <c r="AA29" s="128">
        <v>47.0805916708781</v>
      </c>
      <c r="AB29" s="129">
        <v>-4.3445090907805604</v>
      </c>
      <c r="AC29" s="130">
        <v>20.1538547273225</v>
      </c>
      <c r="AD29" s="122"/>
      <c r="AE29" s="131">
        <v>25.384414563475801</v>
      </c>
      <c r="AF29" s="75"/>
      <c r="AG29" s="146">
        <v>75.285726367006404</v>
      </c>
      <c r="AH29" s="141">
        <v>74.333731464318802</v>
      </c>
      <c r="AI29" s="141">
        <v>90.984537766450401</v>
      </c>
      <c r="AJ29" s="141">
        <v>98.796030468025904</v>
      </c>
      <c r="AK29" s="141">
        <v>116.005569972196</v>
      </c>
      <c r="AL29" s="147">
        <v>91.081119207599599</v>
      </c>
      <c r="AM29" s="141"/>
      <c r="AN29" s="148">
        <v>196.30372335495801</v>
      </c>
      <c r="AO29" s="149">
        <v>194.060694508804</v>
      </c>
      <c r="AP29" s="150">
        <v>195.18220893188101</v>
      </c>
      <c r="AQ29" s="141"/>
      <c r="AR29" s="151">
        <v>120.82428770025101</v>
      </c>
      <c r="AS29" s="75"/>
      <c r="AT29" s="30">
        <v>-1.99324760518345</v>
      </c>
      <c r="AU29" s="122">
        <v>6.9376249110379096</v>
      </c>
      <c r="AV29" s="122">
        <v>16.9802194536942</v>
      </c>
      <c r="AW29" s="122">
        <v>21.004342356222502</v>
      </c>
      <c r="AX29" s="122">
        <v>17.7582856076395</v>
      </c>
      <c r="AY29" s="127">
        <v>12.650497490280999</v>
      </c>
      <c r="AZ29" s="122"/>
      <c r="BA29" s="128">
        <v>10.4659171811352</v>
      </c>
      <c r="BB29" s="129">
        <v>-5.3000126636967702</v>
      </c>
      <c r="BC29" s="130">
        <v>2.0222353426259301</v>
      </c>
      <c r="BD29" s="122"/>
      <c r="BE29" s="131">
        <v>7.4824905859901296</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6">
        <v>46.643785916331602</v>
      </c>
      <c r="H30" s="141">
        <v>59.343501563197798</v>
      </c>
      <c r="I30" s="141">
        <v>74.603482209319594</v>
      </c>
      <c r="J30" s="141">
        <v>67.170065505433897</v>
      </c>
      <c r="K30" s="141">
        <v>65.630527020991494</v>
      </c>
      <c r="L30" s="147">
        <v>62.678272443054901</v>
      </c>
      <c r="M30" s="141"/>
      <c r="N30" s="148">
        <v>83.593078755396704</v>
      </c>
      <c r="O30" s="149">
        <v>87.826994193836498</v>
      </c>
      <c r="P30" s="150">
        <v>85.710036474616601</v>
      </c>
      <c r="Q30" s="141"/>
      <c r="R30" s="151">
        <v>69.258776452072496</v>
      </c>
      <c r="S30" s="75"/>
      <c r="T30" s="30">
        <v>3.7894672631085999</v>
      </c>
      <c r="U30" s="122">
        <v>-3.08983893404349</v>
      </c>
      <c r="V30" s="122">
        <v>10.1011789811434</v>
      </c>
      <c r="W30" s="122">
        <v>-5.66412946687608</v>
      </c>
      <c r="X30" s="122">
        <v>-6.1028319824128001</v>
      </c>
      <c r="Y30" s="127">
        <v>-0.52162098593412898</v>
      </c>
      <c r="Z30" s="122"/>
      <c r="AA30" s="128">
        <v>-7.5265105044575904</v>
      </c>
      <c r="AB30" s="129">
        <v>-11.4382799565775</v>
      </c>
      <c r="AC30" s="130">
        <v>-9.57291777433006</v>
      </c>
      <c r="AD30" s="122"/>
      <c r="AE30" s="131">
        <v>-3.9219828729125998</v>
      </c>
      <c r="AF30" s="75"/>
      <c r="AG30" s="146">
        <v>49.749622971564598</v>
      </c>
      <c r="AH30" s="141">
        <v>52.611355515855202</v>
      </c>
      <c r="AI30" s="141">
        <v>64.569136519279397</v>
      </c>
      <c r="AJ30" s="141">
        <v>68.013744603245399</v>
      </c>
      <c r="AK30" s="141">
        <v>83.029623715944595</v>
      </c>
      <c r="AL30" s="147">
        <v>63.594696665177899</v>
      </c>
      <c r="AM30" s="141"/>
      <c r="AN30" s="148">
        <v>119.868956379336</v>
      </c>
      <c r="AO30" s="149">
        <v>129.446115453327</v>
      </c>
      <c r="AP30" s="150">
        <v>124.657535916331</v>
      </c>
      <c r="AQ30" s="141"/>
      <c r="AR30" s="151">
        <v>81.041222165507506</v>
      </c>
      <c r="AS30" s="75"/>
      <c r="AT30" s="30">
        <v>-3.4405675194390999</v>
      </c>
      <c r="AU30" s="122">
        <v>-3.9298516568922102</v>
      </c>
      <c r="AV30" s="122">
        <v>-4.0375479187717698</v>
      </c>
      <c r="AW30" s="122">
        <v>-7.3771869425074303</v>
      </c>
      <c r="AX30" s="122">
        <v>-5.3494599475795797</v>
      </c>
      <c r="AY30" s="127">
        <v>-5.0044944211829598</v>
      </c>
      <c r="AZ30" s="122"/>
      <c r="BA30" s="128">
        <v>-2.9019008245550499</v>
      </c>
      <c r="BB30" s="129">
        <v>-1.69677036085555</v>
      </c>
      <c r="BC30" s="130">
        <v>-2.2799004188855401</v>
      </c>
      <c r="BD30" s="122"/>
      <c r="BE30" s="131">
        <v>-3.8260204517975902</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6">
        <v>37.150338345864597</v>
      </c>
      <c r="H31" s="141">
        <v>50.989384174722503</v>
      </c>
      <c r="I31" s="141">
        <v>54.480984604367997</v>
      </c>
      <c r="J31" s="141">
        <v>54.682064088793403</v>
      </c>
      <c r="K31" s="141">
        <v>72.815435016111707</v>
      </c>
      <c r="L31" s="147">
        <v>54.023641245972001</v>
      </c>
      <c r="M31" s="141"/>
      <c r="N31" s="148">
        <v>127.206820622986</v>
      </c>
      <c r="O31" s="149">
        <v>118.30243823845301</v>
      </c>
      <c r="P31" s="150">
        <v>122.75462943071901</v>
      </c>
      <c r="Q31" s="141"/>
      <c r="R31" s="151">
        <v>73.661066441614196</v>
      </c>
      <c r="S31" s="75"/>
      <c r="T31" s="30">
        <v>-14.6070437167132</v>
      </c>
      <c r="U31" s="122">
        <v>-3.2573151457336902</v>
      </c>
      <c r="V31" s="122">
        <v>0.16367118092750299</v>
      </c>
      <c r="W31" s="122">
        <v>-9.3665033071005492</v>
      </c>
      <c r="X31" s="122">
        <v>13.4816337990951</v>
      </c>
      <c r="Y31" s="127">
        <v>-1.8114135900200901</v>
      </c>
      <c r="Z31" s="122"/>
      <c r="AA31" s="128">
        <v>28.065770488633198</v>
      </c>
      <c r="AB31" s="129">
        <v>8.3692238891104207</v>
      </c>
      <c r="AC31" s="130">
        <v>17.7528564845502</v>
      </c>
      <c r="AD31" s="122"/>
      <c r="AE31" s="131">
        <v>6.6234225540488296</v>
      </c>
      <c r="AF31" s="75"/>
      <c r="AG31" s="146">
        <v>42.419161533965699</v>
      </c>
      <c r="AH31" s="141">
        <v>45.312440767882002</v>
      </c>
      <c r="AI31" s="141">
        <v>51.3387929871881</v>
      </c>
      <c r="AJ31" s="141">
        <v>52.399936614969597</v>
      </c>
      <c r="AK31" s="141">
        <v>58.659551359856103</v>
      </c>
      <c r="AL31" s="147">
        <v>50.0261981999802</v>
      </c>
      <c r="AM31" s="141"/>
      <c r="AN31" s="148">
        <v>90.340384443250898</v>
      </c>
      <c r="AO31" s="149">
        <v>99.690207662012099</v>
      </c>
      <c r="AP31" s="150">
        <v>95.015296052631498</v>
      </c>
      <c r="AQ31" s="141"/>
      <c r="AR31" s="151">
        <v>62.921366566394397</v>
      </c>
      <c r="AS31" s="75"/>
      <c r="AT31" s="30">
        <v>-4.4471457562735797</v>
      </c>
      <c r="AU31" s="122">
        <v>-0.43144387361043601</v>
      </c>
      <c r="AV31" s="122">
        <v>1.0611439257489801</v>
      </c>
      <c r="AW31" s="122">
        <v>-6.1019262769926996</v>
      </c>
      <c r="AX31" s="122">
        <v>-0.51834655720876599</v>
      </c>
      <c r="AY31" s="127">
        <v>-2.0907358278875798</v>
      </c>
      <c r="AZ31" s="122"/>
      <c r="BA31" s="128">
        <v>-3.1070655763029502</v>
      </c>
      <c r="BB31" s="129">
        <v>-8.2110305530893299</v>
      </c>
      <c r="BC31" s="130">
        <v>-5.8533839683629596</v>
      </c>
      <c r="BD31" s="122"/>
      <c r="BE31" s="131">
        <v>-3.68847625674369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6">
        <v>37.336101857170199</v>
      </c>
      <c r="H32" s="141">
        <v>51.242533026995901</v>
      </c>
      <c r="I32" s="141">
        <v>51.314087689067499</v>
      </c>
      <c r="J32" s="141">
        <v>52.9953053800497</v>
      </c>
      <c r="K32" s="141">
        <v>51.765192418150399</v>
      </c>
      <c r="L32" s="147">
        <v>48.930644074286803</v>
      </c>
      <c r="M32" s="141"/>
      <c r="N32" s="148">
        <v>91.320193375454707</v>
      </c>
      <c r="O32" s="149">
        <v>98.765734252345297</v>
      </c>
      <c r="P32" s="150">
        <v>95.042963813900002</v>
      </c>
      <c r="Q32" s="141"/>
      <c r="R32" s="151">
        <v>62.1055925713191</v>
      </c>
      <c r="S32" s="75"/>
      <c r="T32" s="30">
        <v>-4.3372390373225098</v>
      </c>
      <c r="U32" s="122">
        <v>3.80781553803899</v>
      </c>
      <c r="V32" s="122">
        <v>-18.608832215273001</v>
      </c>
      <c r="W32" s="122">
        <v>-43.229960741623103</v>
      </c>
      <c r="X32" s="122">
        <v>-69.628252465843801</v>
      </c>
      <c r="Y32" s="127">
        <v>-41.079715687087997</v>
      </c>
      <c r="Z32" s="122"/>
      <c r="AA32" s="128">
        <v>-20.020022687972201</v>
      </c>
      <c r="AB32" s="129">
        <v>-2.8381200405391902</v>
      </c>
      <c r="AC32" s="130">
        <v>-11.9277447155625</v>
      </c>
      <c r="AD32" s="122"/>
      <c r="AE32" s="131">
        <v>-31.1093710189874</v>
      </c>
      <c r="AF32" s="75"/>
      <c r="AG32" s="146">
        <v>39.537884836300897</v>
      </c>
      <c r="AH32" s="141">
        <v>48.284934903312198</v>
      </c>
      <c r="AI32" s="141">
        <v>55.8760870189546</v>
      </c>
      <c r="AJ32" s="141">
        <v>59.409798487459298</v>
      </c>
      <c r="AK32" s="141">
        <v>58.322335822324298</v>
      </c>
      <c r="AL32" s="147">
        <v>52.286208213670299</v>
      </c>
      <c r="AM32" s="141"/>
      <c r="AN32" s="148">
        <v>123.90381677197</v>
      </c>
      <c r="AO32" s="149">
        <v>135.51943471185101</v>
      </c>
      <c r="AP32" s="150">
        <v>129.71162574191001</v>
      </c>
      <c r="AQ32" s="141"/>
      <c r="AR32" s="151">
        <v>74.407756078881803</v>
      </c>
      <c r="AS32" s="75"/>
      <c r="AT32" s="30">
        <v>-1.93877286288811</v>
      </c>
      <c r="AU32" s="122">
        <v>3.1528978058600798</v>
      </c>
      <c r="AV32" s="122">
        <v>-1.2648436536268599</v>
      </c>
      <c r="AW32" s="122">
        <v>-12.3416715602233</v>
      </c>
      <c r="AX32" s="122">
        <v>-35.286403619215399</v>
      </c>
      <c r="AY32" s="127">
        <v>-13.3239714824866</v>
      </c>
      <c r="AZ32" s="122"/>
      <c r="BA32" s="128">
        <v>-7.9916962098472304</v>
      </c>
      <c r="BB32" s="129">
        <v>-1.5489392341263499</v>
      </c>
      <c r="BC32" s="130">
        <v>-4.7349987869268597</v>
      </c>
      <c r="BD32" s="122"/>
      <c r="BE32" s="131">
        <v>-9.2487313914892404</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6">
        <v>38.369927200529403</v>
      </c>
      <c r="H33" s="141">
        <v>58.180737921906001</v>
      </c>
      <c r="I33" s="141">
        <v>67.415324288550593</v>
      </c>
      <c r="J33" s="141">
        <v>72.856283917935102</v>
      </c>
      <c r="K33" s="141">
        <v>87.159344804764999</v>
      </c>
      <c r="L33" s="147">
        <v>64.796323626737205</v>
      </c>
      <c r="M33" s="141"/>
      <c r="N33" s="148">
        <v>108.85846128391699</v>
      </c>
      <c r="O33" s="149">
        <v>98.570168762408997</v>
      </c>
      <c r="P33" s="150">
        <v>103.714315023163</v>
      </c>
      <c r="Q33" s="141"/>
      <c r="R33" s="151">
        <v>75.9157497400018</v>
      </c>
      <c r="S33" s="75"/>
      <c r="T33" s="30">
        <v>-7.5882349445286197</v>
      </c>
      <c r="U33" s="122">
        <v>-5.0281250617753699</v>
      </c>
      <c r="V33" s="122">
        <v>-0.77414539078404399</v>
      </c>
      <c r="W33" s="122">
        <v>-4.3135688113968698</v>
      </c>
      <c r="X33" s="122">
        <v>-9.5100722549183097</v>
      </c>
      <c r="Y33" s="127">
        <v>-5.5950765197437704</v>
      </c>
      <c r="Z33" s="122"/>
      <c r="AA33" s="128">
        <v>-15.281910168610599</v>
      </c>
      <c r="AB33" s="129">
        <v>-22.069852657916599</v>
      </c>
      <c r="AC33" s="130">
        <v>-18.6491314076275</v>
      </c>
      <c r="AD33" s="122"/>
      <c r="AE33" s="131">
        <v>-11.1596547377422</v>
      </c>
      <c r="AF33" s="75"/>
      <c r="AG33" s="146">
        <v>43.654562505164002</v>
      </c>
      <c r="AH33" s="141">
        <v>52.347624555895202</v>
      </c>
      <c r="AI33" s="141">
        <v>65.355407750144494</v>
      </c>
      <c r="AJ33" s="141">
        <v>68.293149632322496</v>
      </c>
      <c r="AK33" s="141">
        <v>73.766329835577906</v>
      </c>
      <c r="AL33" s="147">
        <v>60.6834148558208</v>
      </c>
      <c r="AM33" s="141"/>
      <c r="AN33" s="148">
        <v>104.60190850430099</v>
      </c>
      <c r="AO33" s="149">
        <v>111.22042521508899</v>
      </c>
      <c r="AP33" s="150">
        <v>107.911166859695</v>
      </c>
      <c r="AQ33" s="141"/>
      <c r="AR33" s="151">
        <v>74.165108689234899</v>
      </c>
      <c r="AS33" s="75"/>
      <c r="AT33" s="30">
        <v>-1.58056323205141</v>
      </c>
      <c r="AU33" s="122">
        <v>-1.46962763442011</v>
      </c>
      <c r="AV33" s="122">
        <v>4.8377726342563898</v>
      </c>
      <c r="AW33" s="122">
        <v>2.7999864658109099</v>
      </c>
      <c r="AX33" s="122">
        <v>-2.5505623478394002</v>
      </c>
      <c r="AY33" s="127">
        <v>0.48464507674009999</v>
      </c>
      <c r="AZ33" s="122"/>
      <c r="BA33" s="128">
        <v>-4.0573453673764996</v>
      </c>
      <c r="BB33" s="129">
        <v>-5.4087352824880899</v>
      </c>
      <c r="BC33" s="130">
        <v>-4.7585484457579996</v>
      </c>
      <c r="BD33" s="122"/>
      <c r="BE33" s="131">
        <v>-1.77905815240779</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6">
        <v>50.810606287680002</v>
      </c>
      <c r="H34" s="141">
        <v>72.780642051840999</v>
      </c>
      <c r="I34" s="141">
        <v>85.677455294798804</v>
      </c>
      <c r="J34" s="141">
        <v>86.607629687659596</v>
      </c>
      <c r="K34" s="141">
        <v>86.766058448857194</v>
      </c>
      <c r="L34" s="147">
        <v>76.528478354167305</v>
      </c>
      <c r="M34" s="141"/>
      <c r="N34" s="148">
        <v>110.22260567458</v>
      </c>
      <c r="O34" s="149">
        <v>100.830277257399</v>
      </c>
      <c r="P34" s="150">
        <v>105.526441465989</v>
      </c>
      <c r="Q34" s="141"/>
      <c r="R34" s="151">
        <v>84.813610671830901</v>
      </c>
      <c r="S34" s="75"/>
      <c r="T34" s="30">
        <v>-2.30209877359591</v>
      </c>
      <c r="U34" s="122">
        <v>4.7295382261450403</v>
      </c>
      <c r="V34" s="122">
        <v>11.3688587589526</v>
      </c>
      <c r="W34" s="122">
        <v>11.055529295623099</v>
      </c>
      <c r="X34" s="122">
        <v>10.6465932349084</v>
      </c>
      <c r="Y34" s="127">
        <v>7.8363466337136796</v>
      </c>
      <c r="Z34" s="122"/>
      <c r="AA34" s="128">
        <v>4.1365548364687399</v>
      </c>
      <c r="AB34" s="129">
        <v>-11.0977161767581</v>
      </c>
      <c r="AC34" s="130">
        <v>-3.7436552801390501</v>
      </c>
      <c r="AD34" s="122"/>
      <c r="AE34" s="131">
        <v>3.4136726742155901</v>
      </c>
      <c r="AF34" s="75"/>
      <c r="AG34" s="146">
        <v>52.811639321929903</v>
      </c>
      <c r="AH34" s="141">
        <v>61.422327694102201</v>
      </c>
      <c r="AI34" s="141">
        <v>73.375791266145001</v>
      </c>
      <c r="AJ34" s="141">
        <v>74.886417825305799</v>
      </c>
      <c r="AK34" s="141">
        <v>72.722919685656095</v>
      </c>
      <c r="AL34" s="147">
        <v>67.043819158627798</v>
      </c>
      <c r="AM34" s="141"/>
      <c r="AN34" s="148">
        <v>96.438828127660997</v>
      </c>
      <c r="AO34" s="149">
        <v>101.909760294969</v>
      </c>
      <c r="AP34" s="150">
        <v>99.174294211315001</v>
      </c>
      <c r="AQ34" s="141"/>
      <c r="AR34" s="151">
        <v>76.223117413732894</v>
      </c>
      <c r="AS34" s="75"/>
      <c r="AT34" s="30">
        <v>0.36931925294850998</v>
      </c>
      <c r="AU34" s="122">
        <v>3.78120459201712</v>
      </c>
      <c r="AV34" s="122">
        <v>5.9263466324288103</v>
      </c>
      <c r="AW34" s="122">
        <v>6.4642600830288899</v>
      </c>
      <c r="AX34" s="122">
        <v>5.1105816434940703</v>
      </c>
      <c r="AY34" s="127">
        <v>4.56028226076939</v>
      </c>
      <c r="AZ34" s="122"/>
      <c r="BA34" s="128">
        <v>0.31515867713944201</v>
      </c>
      <c r="BB34" s="129">
        <v>-6.18415361695331</v>
      </c>
      <c r="BC34" s="130">
        <v>-3.1327429976566901</v>
      </c>
      <c r="BD34" s="122"/>
      <c r="BE34" s="131">
        <v>1.5606711402697799</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6">
        <v>48.497892293407602</v>
      </c>
      <c r="H35" s="141">
        <v>67.839034354688906</v>
      </c>
      <c r="I35" s="141">
        <v>75.189786443825398</v>
      </c>
      <c r="J35" s="141">
        <v>72.775227483751095</v>
      </c>
      <c r="K35" s="141">
        <v>69.079424326833703</v>
      </c>
      <c r="L35" s="147">
        <v>66.676272980501295</v>
      </c>
      <c r="M35" s="141"/>
      <c r="N35" s="148">
        <v>84.689377901578396</v>
      </c>
      <c r="O35" s="149">
        <v>96.536648096564505</v>
      </c>
      <c r="P35" s="150">
        <v>90.613012999071401</v>
      </c>
      <c r="Q35" s="141"/>
      <c r="R35" s="151">
        <v>73.515341557235701</v>
      </c>
      <c r="S35" s="75"/>
      <c r="T35" s="30">
        <v>-19.656369133611701</v>
      </c>
      <c r="U35" s="122">
        <v>-7.1072821267061199</v>
      </c>
      <c r="V35" s="122">
        <v>-8.5225778524041793</v>
      </c>
      <c r="W35" s="122">
        <v>-9.2695227751915894</v>
      </c>
      <c r="X35" s="122">
        <v>-11.3667996151051</v>
      </c>
      <c r="Y35" s="127">
        <v>-10.797708363052701</v>
      </c>
      <c r="Z35" s="122"/>
      <c r="AA35" s="128">
        <v>-26.952091593494298</v>
      </c>
      <c r="AB35" s="129">
        <v>-20.741136528367701</v>
      </c>
      <c r="AC35" s="130">
        <v>-23.770034878315201</v>
      </c>
      <c r="AD35" s="122"/>
      <c r="AE35" s="131">
        <v>-15.8412539879129</v>
      </c>
      <c r="AF35" s="75"/>
      <c r="AG35" s="146">
        <v>65.203846332404794</v>
      </c>
      <c r="AH35" s="141">
        <v>64.565002321262696</v>
      </c>
      <c r="AI35" s="141">
        <v>72.014078458681496</v>
      </c>
      <c r="AJ35" s="141">
        <v>72.170027855153194</v>
      </c>
      <c r="AK35" s="141">
        <v>71.919428969359302</v>
      </c>
      <c r="AL35" s="147">
        <v>69.174476787372299</v>
      </c>
      <c r="AM35" s="141"/>
      <c r="AN35" s="148">
        <v>100.75511374187499</v>
      </c>
      <c r="AO35" s="149">
        <v>116.307260909935</v>
      </c>
      <c r="AP35" s="150">
        <v>108.53118732590499</v>
      </c>
      <c r="AQ35" s="141"/>
      <c r="AR35" s="151">
        <v>80.419251226953094</v>
      </c>
      <c r="AS35" s="75"/>
      <c r="AT35" s="30">
        <v>0.21877376376001301</v>
      </c>
      <c r="AU35" s="122">
        <v>-4.6400127098180999</v>
      </c>
      <c r="AV35" s="122">
        <v>-5.3350806335709704</v>
      </c>
      <c r="AW35" s="122">
        <v>-2.4510382829541699</v>
      </c>
      <c r="AX35" s="122">
        <v>-0.27084016265216398</v>
      </c>
      <c r="AY35" s="127">
        <v>-2.5543750071693498</v>
      </c>
      <c r="AZ35" s="122"/>
      <c r="BA35" s="128">
        <v>-5.5749155297864998</v>
      </c>
      <c r="BB35" s="129">
        <v>-6.5308864063905503</v>
      </c>
      <c r="BC35" s="130">
        <v>-6.0895663412560799</v>
      </c>
      <c r="BD35" s="122"/>
      <c r="BE35" s="131">
        <v>-3.9485886029945201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6">
        <v>57.503458073457999</v>
      </c>
      <c r="H36" s="141">
        <v>69.904275814275806</v>
      </c>
      <c r="I36" s="141">
        <v>69.057588357588301</v>
      </c>
      <c r="J36" s="141">
        <v>70.748814968814898</v>
      </c>
      <c r="K36" s="141">
        <v>69.181829521829499</v>
      </c>
      <c r="L36" s="147">
        <v>67.279193347193299</v>
      </c>
      <c r="M36" s="141"/>
      <c r="N36" s="148">
        <v>96.805467775467704</v>
      </c>
      <c r="O36" s="149">
        <v>91.374566874566796</v>
      </c>
      <c r="P36" s="150">
        <v>94.0900173250173</v>
      </c>
      <c r="Q36" s="141"/>
      <c r="R36" s="151">
        <v>74.939428769428702</v>
      </c>
      <c r="S36" s="75"/>
      <c r="T36" s="30">
        <v>-0.39483156218110899</v>
      </c>
      <c r="U36" s="122">
        <v>-4.2264164414948304</v>
      </c>
      <c r="V36" s="122">
        <v>-5.2269045378624996</v>
      </c>
      <c r="W36" s="122">
        <v>-5.4343600383595998</v>
      </c>
      <c r="X36" s="122">
        <v>-22.007791144270701</v>
      </c>
      <c r="Y36" s="127">
        <v>-8.3651292758967006</v>
      </c>
      <c r="Z36" s="122"/>
      <c r="AA36" s="128">
        <v>-12.6623728412992</v>
      </c>
      <c r="AB36" s="129">
        <v>-25.482752696339301</v>
      </c>
      <c r="AC36" s="130">
        <v>-19.3960487279912</v>
      </c>
      <c r="AD36" s="122"/>
      <c r="AE36" s="131">
        <v>-12.653252392075901</v>
      </c>
      <c r="AF36" s="75"/>
      <c r="AG36" s="146">
        <v>71.815462577962506</v>
      </c>
      <c r="AH36" s="141">
        <v>63.845159390159303</v>
      </c>
      <c r="AI36" s="141">
        <v>67.947867290367199</v>
      </c>
      <c r="AJ36" s="141">
        <v>71.654565142065096</v>
      </c>
      <c r="AK36" s="141">
        <v>72.476552321552305</v>
      </c>
      <c r="AL36" s="147">
        <v>69.547921344421297</v>
      </c>
      <c r="AM36" s="141"/>
      <c r="AN36" s="148">
        <v>111.40571552321499</v>
      </c>
      <c r="AO36" s="149">
        <v>123.586276853776</v>
      </c>
      <c r="AP36" s="150">
        <v>117.49599618849599</v>
      </c>
      <c r="AQ36" s="141"/>
      <c r="AR36" s="151">
        <v>83.247371299871205</v>
      </c>
      <c r="AS36" s="75"/>
      <c r="AT36" s="30">
        <v>-6.1955592666279102</v>
      </c>
      <c r="AU36" s="122">
        <v>-3.8587115337871101</v>
      </c>
      <c r="AV36" s="122">
        <v>-7.9471670209954901</v>
      </c>
      <c r="AW36" s="122">
        <v>-1.9254838353294299</v>
      </c>
      <c r="AX36" s="122">
        <v>-9.8698493152184206</v>
      </c>
      <c r="AY36" s="127">
        <v>-6.0810236247644998</v>
      </c>
      <c r="AZ36" s="122"/>
      <c r="BA36" s="128">
        <v>-10.3132564044685</v>
      </c>
      <c r="BB36" s="129">
        <v>-12.2862103921524</v>
      </c>
      <c r="BC36" s="130">
        <v>-11.361801679528901</v>
      </c>
      <c r="BD36" s="122"/>
      <c r="BE36" s="131">
        <v>-8.2844793355179807</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6">
        <v>57.241631171603899</v>
      </c>
      <c r="H37" s="141">
        <v>69.375709100613804</v>
      </c>
      <c r="I37" s="141">
        <v>84.545231118227903</v>
      </c>
      <c r="J37" s="141">
        <v>76.245293835067997</v>
      </c>
      <c r="K37" s="141">
        <v>71.2171299706431</v>
      </c>
      <c r="L37" s="147">
        <v>71.724999039231307</v>
      </c>
      <c r="M37" s="141"/>
      <c r="N37" s="148">
        <v>81.378192687483306</v>
      </c>
      <c r="O37" s="149">
        <v>85.244862289831801</v>
      </c>
      <c r="P37" s="150">
        <v>83.311527488657504</v>
      </c>
      <c r="Q37" s="141"/>
      <c r="R37" s="151">
        <v>75.035435739067395</v>
      </c>
      <c r="S37" s="75"/>
      <c r="T37" s="30">
        <v>0.81875850858488297</v>
      </c>
      <c r="U37" s="122">
        <v>6.8089683589002599</v>
      </c>
      <c r="V37" s="122">
        <v>17.738479537083801</v>
      </c>
      <c r="W37" s="122">
        <v>4.9063004040347202</v>
      </c>
      <c r="X37" s="122">
        <v>2.8606336446271299</v>
      </c>
      <c r="Y37" s="127">
        <v>6.9075332680537596</v>
      </c>
      <c r="Z37" s="122"/>
      <c r="AA37" s="128">
        <v>-21.768515013503301</v>
      </c>
      <c r="AB37" s="129">
        <v>-28.389569656844401</v>
      </c>
      <c r="AC37" s="130">
        <v>-25.301920237969799</v>
      </c>
      <c r="AD37" s="122"/>
      <c r="AE37" s="131">
        <v>-5.9564007721400696</v>
      </c>
      <c r="AF37" s="75"/>
      <c r="AG37" s="146">
        <v>71.324580967567599</v>
      </c>
      <c r="AH37" s="141">
        <v>62.023410505667798</v>
      </c>
      <c r="AI37" s="141">
        <v>70.198639921003902</v>
      </c>
      <c r="AJ37" s="141">
        <v>69.380573188062499</v>
      </c>
      <c r="AK37" s="141">
        <v>66.978975987616806</v>
      </c>
      <c r="AL37" s="147">
        <v>67.981236113983698</v>
      </c>
      <c r="AM37" s="141"/>
      <c r="AN37" s="148">
        <v>100.90731298372</v>
      </c>
      <c r="AO37" s="149">
        <v>120.888193955164</v>
      </c>
      <c r="AP37" s="150">
        <v>110.89775346944199</v>
      </c>
      <c r="AQ37" s="141"/>
      <c r="AR37" s="151">
        <v>80.243039779252996</v>
      </c>
      <c r="AS37" s="75"/>
      <c r="AT37" s="30">
        <v>-2.3695148252421099</v>
      </c>
      <c r="AU37" s="122">
        <v>0.94016158491537005</v>
      </c>
      <c r="AV37" s="122">
        <v>3.0611870845677398</v>
      </c>
      <c r="AW37" s="122">
        <v>4.2128234664070001E-2</v>
      </c>
      <c r="AX37" s="122">
        <v>-2.1746543005566998</v>
      </c>
      <c r="AY37" s="127">
        <v>-0.15510071434557701</v>
      </c>
      <c r="AZ37" s="122"/>
      <c r="BA37" s="128">
        <v>-8.0268787658434295</v>
      </c>
      <c r="BB37" s="129">
        <v>-7.6468119078357804</v>
      </c>
      <c r="BC37" s="130">
        <v>-7.82011453134497</v>
      </c>
      <c r="BD37" s="122"/>
      <c r="BE37" s="131">
        <v>-3.3292604831110899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6">
        <v>81.234645122681002</v>
      </c>
      <c r="H38" s="141">
        <v>137.980185118691</v>
      </c>
      <c r="I38" s="141">
        <v>164.52025653301399</v>
      </c>
      <c r="J38" s="141">
        <v>159.67525453819999</v>
      </c>
      <c r="K38" s="141">
        <v>125.49388848992599</v>
      </c>
      <c r="L38" s="147">
        <v>133.78084596050201</v>
      </c>
      <c r="M38" s="141"/>
      <c r="N38" s="148">
        <v>104.61512607221201</v>
      </c>
      <c r="O38" s="149">
        <v>105.2417989228</v>
      </c>
      <c r="P38" s="150">
        <v>104.928462497506</v>
      </c>
      <c r="Q38" s="141"/>
      <c r="R38" s="151">
        <v>125.537307828218</v>
      </c>
      <c r="S38" s="75"/>
      <c r="T38" s="30">
        <v>-11.20267010893</v>
      </c>
      <c r="U38" s="122">
        <v>5.8359792878516696</v>
      </c>
      <c r="V38" s="122">
        <v>11.7873793704247</v>
      </c>
      <c r="W38" s="122">
        <v>12.239194764096499</v>
      </c>
      <c r="X38" s="122">
        <v>12.5764305196655</v>
      </c>
      <c r="Y38" s="127">
        <v>7.4087433680330603</v>
      </c>
      <c r="Z38" s="122"/>
      <c r="AA38" s="128">
        <v>6.7355715148237101</v>
      </c>
      <c r="AB38" s="129">
        <v>5.7672156686029501</v>
      </c>
      <c r="AC38" s="130">
        <v>6.2477414389818602</v>
      </c>
      <c r="AD38" s="122"/>
      <c r="AE38" s="131">
        <v>7.1291843624812703</v>
      </c>
      <c r="AF38" s="75"/>
      <c r="AG38" s="146">
        <v>75.269103181727502</v>
      </c>
      <c r="AH38" s="141">
        <v>102.306655745062</v>
      </c>
      <c r="AI38" s="141">
        <v>123.97294529224</v>
      </c>
      <c r="AJ38" s="141">
        <v>120.222067125473</v>
      </c>
      <c r="AK38" s="141">
        <v>94.113857969279806</v>
      </c>
      <c r="AL38" s="147">
        <v>103.17692586275599</v>
      </c>
      <c r="AM38" s="141"/>
      <c r="AN38" s="148">
        <v>88.780423798124801</v>
      </c>
      <c r="AO38" s="149">
        <v>96.396244813484898</v>
      </c>
      <c r="AP38" s="150">
        <v>92.588334305804906</v>
      </c>
      <c r="AQ38" s="141"/>
      <c r="AR38" s="151">
        <v>100.151613989341</v>
      </c>
      <c r="AS38" s="75"/>
      <c r="AT38" s="30">
        <v>6.96273647636378</v>
      </c>
      <c r="AU38" s="122">
        <v>12.7418734975919</v>
      </c>
      <c r="AV38" s="122">
        <v>14.626965292272301</v>
      </c>
      <c r="AW38" s="122">
        <v>13.6724663544531</v>
      </c>
      <c r="AX38" s="122">
        <v>6.1442604517464501</v>
      </c>
      <c r="AY38" s="127">
        <v>11.254373766980001</v>
      </c>
      <c r="AZ38" s="122"/>
      <c r="BA38" s="128">
        <v>3.2667790958735301</v>
      </c>
      <c r="BB38" s="129">
        <v>3.6935874345297499</v>
      </c>
      <c r="BC38" s="130">
        <v>3.4885206177430002</v>
      </c>
      <c r="BD38" s="122"/>
      <c r="BE38" s="131">
        <v>9.0915086820444806</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2">
        <v>41.938298488550998</v>
      </c>
      <c r="H39" s="153">
        <v>52.098068603493502</v>
      </c>
      <c r="I39" s="153">
        <v>56.016420490542103</v>
      </c>
      <c r="J39" s="153">
        <v>57.729639786405997</v>
      </c>
      <c r="K39" s="153">
        <v>66.6715847588017</v>
      </c>
      <c r="L39" s="154">
        <v>54.890802425558803</v>
      </c>
      <c r="M39" s="141"/>
      <c r="N39" s="155">
        <v>108.53979364648301</v>
      </c>
      <c r="O39" s="156">
        <v>105.514135215856</v>
      </c>
      <c r="P39" s="157">
        <v>107.02696443117</v>
      </c>
      <c r="Q39" s="141"/>
      <c r="R39" s="158">
        <v>69.786848712876406</v>
      </c>
      <c r="S39" s="75"/>
      <c r="T39" s="31">
        <v>-4.7923027761013</v>
      </c>
      <c r="U39" s="132">
        <v>-2.1919867055950299</v>
      </c>
      <c r="V39" s="132">
        <v>-0.82088503241930899</v>
      </c>
      <c r="W39" s="132">
        <v>-3.3360261806785401</v>
      </c>
      <c r="X39" s="132">
        <v>1.3231677268834201</v>
      </c>
      <c r="Y39" s="133">
        <v>-1.7413389090789499</v>
      </c>
      <c r="Z39" s="122"/>
      <c r="AA39" s="134">
        <v>12.5644388582574</v>
      </c>
      <c r="AB39" s="135">
        <v>1.2083966472983201</v>
      </c>
      <c r="AC39" s="136">
        <v>6.6648825167037602</v>
      </c>
      <c r="AD39" s="122"/>
      <c r="AE39" s="137">
        <v>1.77316660713317</v>
      </c>
      <c r="AF39" s="75"/>
      <c r="AG39" s="152">
        <v>44.937239896818497</v>
      </c>
      <c r="AH39" s="153">
        <v>44.893376928994797</v>
      </c>
      <c r="AI39" s="153">
        <v>51.456776631369301</v>
      </c>
      <c r="AJ39" s="153">
        <v>53.403431758530097</v>
      </c>
      <c r="AK39" s="153">
        <v>57.754750203638302</v>
      </c>
      <c r="AL39" s="154">
        <v>50.489215978205699</v>
      </c>
      <c r="AM39" s="141"/>
      <c r="AN39" s="155">
        <v>88.112249751108607</v>
      </c>
      <c r="AO39" s="156">
        <v>96.574414652909695</v>
      </c>
      <c r="AP39" s="157">
        <v>92.343332202009194</v>
      </c>
      <c r="AQ39" s="141"/>
      <c r="AR39" s="158">
        <v>62.447689515399098</v>
      </c>
      <c r="AS39" s="75"/>
      <c r="AT39" s="31">
        <v>-2.9826277704434099</v>
      </c>
      <c r="AU39" s="132">
        <v>-1.90716475870774</v>
      </c>
      <c r="AV39" s="132">
        <v>0.26211674723834999</v>
      </c>
      <c r="AW39" s="132">
        <v>-2.8926825382078301</v>
      </c>
      <c r="AX39" s="132">
        <v>-4.9672754168217503</v>
      </c>
      <c r="AY39" s="133">
        <v>-2.5962852533310499</v>
      </c>
      <c r="AZ39" s="122"/>
      <c r="BA39" s="134">
        <v>-4.9804704412548997</v>
      </c>
      <c r="BB39" s="135">
        <v>-8.3411327154293602</v>
      </c>
      <c r="BC39" s="136">
        <v>-6.7679543668453501</v>
      </c>
      <c r="BD39" s="122"/>
      <c r="BE39" s="137">
        <v>-4.4032595079278103</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38">
        <v>42.554092731829499</v>
      </c>
      <c r="H40" s="139">
        <v>66.281155388471106</v>
      </c>
      <c r="I40" s="139">
        <v>71.732987468671595</v>
      </c>
      <c r="J40" s="139">
        <v>65.779380952380905</v>
      </c>
      <c r="K40" s="139">
        <v>64.9514761904761</v>
      </c>
      <c r="L40" s="140">
        <v>62.259818546365899</v>
      </c>
      <c r="M40" s="141"/>
      <c r="N40" s="142">
        <v>80.472488721804496</v>
      </c>
      <c r="O40" s="143">
        <v>82.391704260651593</v>
      </c>
      <c r="P40" s="144">
        <v>81.432096491227995</v>
      </c>
      <c r="Q40" s="141"/>
      <c r="R40" s="145">
        <v>67.737612244897903</v>
      </c>
      <c r="S40" s="75"/>
      <c r="T40" s="29">
        <v>10.174288526356801</v>
      </c>
      <c r="U40" s="120">
        <v>18.6563993346026</v>
      </c>
      <c r="V40" s="120">
        <v>24.229522241222199</v>
      </c>
      <c r="W40" s="120">
        <v>10.8785458749154</v>
      </c>
      <c r="X40" s="120">
        <v>2.4821291333953499E-2</v>
      </c>
      <c r="Y40" s="121">
        <v>12.5907146488707</v>
      </c>
      <c r="Z40" s="122"/>
      <c r="AA40" s="123">
        <v>3.7596691429884301</v>
      </c>
      <c r="AB40" s="124">
        <v>-0.330249775211435</v>
      </c>
      <c r="AC40" s="125">
        <v>1.6495134150823001</v>
      </c>
      <c r="AD40" s="122"/>
      <c r="AE40" s="126">
        <v>8.5765656375493098</v>
      </c>
      <c r="AF40" s="75"/>
      <c r="AG40" s="138">
        <v>52.595388471177898</v>
      </c>
      <c r="AH40" s="139">
        <v>54.983847117794397</v>
      </c>
      <c r="AI40" s="139">
        <v>64.889438596491203</v>
      </c>
      <c r="AJ40" s="139">
        <v>69.691235588972404</v>
      </c>
      <c r="AK40" s="139">
        <v>72.9547293233082</v>
      </c>
      <c r="AL40" s="140">
        <v>63.022927819548798</v>
      </c>
      <c r="AM40" s="141"/>
      <c r="AN40" s="142">
        <v>85.888674812030004</v>
      </c>
      <c r="AO40" s="143">
        <v>92.750798245614007</v>
      </c>
      <c r="AP40" s="144">
        <v>89.319736528822006</v>
      </c>
      <c r="AQ40" s="141"/>
      <c r="AR40" s="145">
        <v>70.536301736484006</v>
      </c>
      <c r="AS40" s="75"/>
      <c r="AT40" s="29">
        <v>7.3691530924439199</v>
      </c>
      <c r="AU40" s="120">
        <v>12.141379211549699</v>
      </c>
      <c r="AV40" s="120">
        <v>14.658524256234699</v>
      </c>
      <c r="AW40" s="120">
        <v>12.251199999241001</v>
      </c>
      <c r="AX40" s="120">
        <v>7.1693116703883204</v>
      </c>
      <c r="AY40" s="121">
        <v>10.6560810589521</v>
      </c>
      <c r="AZ40" s="122"/>
      <c r="BA40" s="123">
        <v>5.0078389141070101</v>
      </c>
      <c r="BB40" s="124">
        <v>7.0564420362506901</v>
      </c>
      <c r="BC40" s="125">
        <v>6.0616031108362103</v>
      </c>
      <c r="BD40" s="122"/>
      <c r="BE40" s="126">
        <v>8.9485595605114803</v>
      </c>
      <c r="BF40" s="75"/>
    </row>
    <row r="41" spans="1:70" x14ac:dyDescent="0.25">
      <c r="A41" s="20" t="s">
        <v>84</v>
      </c>
      <c r="B41" s="3" t="str">
        <f t="shared" si="0"/>
        <v>Southwest Virginia - Blue Ridge Highlands</v>
      </c>
      <c r="C41" s="10"/>
      <c r="D41" s="24" t="s">
        <v>16</v>
      </c>
      <c r="E41" s="27" t="s">
        <v>17</v>
      </c>
      <c r="F41" s="3"/>
      <c r="G41" s="146">
        <v>41.892519826042403</v>
      </c>
      <c r="H41" s="141">
        <v>53.119403939626501</v>
      </c>
      <c r="I41" s="141">
        <v>64.141227935533294</v>
      </c>
      <c r="J41" s="141">
        <v>64.1427922742389</v>
      </c>
      <c r="K41" s="141">
        <v>66.200248145305693</v>
      </c>
      <c r="L41" s="147">
        <v>57.899238424149303</v>
      </c>
      <c r="M41" s="141"/>
      <c r="N41" s="148">
        <v>99.898727295983605</v>
      </c>
      <c r="O41" s="149">
        <v>100.91015221284199</v>
      </c>
      <c r="P41" s="150">
        <v>100.404439754412</v>
      </c>
      <c r="Q41" s="141"/>
      <c r="R41" s="151">
        <v>70.043581661367497</v>
      </c>
      <c r="S41" s="75"/>
      <c r="T41" s="30">
        <v>-2.0077518989627401</v>
      </c>
      <c r="U41" s="122">
        <v>-1.64595277097993</v>
      </c>
      <c r="V41" s="122">
        <v>-0.97096477363691203</v>
      </c>
      <c r="W41" s="122">
        <v>-23.277642225496301</v>
      </c>
      <c r="X41" s="122">
        <v>-50.216086126496698</v>
      </c>
      <c r="Y41" s="127">
        <v>-23.435639925538201</v>
      </c>
      <c r="Z41" s="122"/>
      <c r="AA41" s="128">
        <v>-9.7181531094830298</v>
      </c>
      <c r="AB41" s="129">
        <v>-3.00621902565284</v>
      </c>
      <c r="AC41" s="130">
        <v>-6.4655789726511701</v>
      </c>
      <c r="AD41" s="122"/>
      <c r="AE41" s="131">
        <v>-17.289703785315499</v>
      </c>
      <c r="AF41" s="75"/>
      <c r="AG41" s="146">
        <v>47.063693719621298</v>
      </c>
      <c r="AH41" s="141">
        <v>49.618288884625201</v>
      </c>
      <c r="AI41" s="141">
        <v>58.637036646200997</v>
      </c>
      <c r="AJ41" s="141">
        <v>63.933542466103802</v>
      </c>
      <c r="AK41" s="141">
        <v>71.766281977487793</v>
      </c>
      <c r="AL41" s="147">
        <v>58.203768738807803</v>
      </c>
      <c r="AM41" s="141"/>
      <c r="AN41" s="148">
        <v>130.841408288564</v>
      </c>
      <c r="AO41" s="149">
        <v>138.17723842414901</v>
      </c>
      <c r="AP41" s="150">
        <v>134.50932335635699</v>
      </c>
      <c r="AQ41" s="141"/>
      <c r="AR41" s="151">
        <v>80.005355772393301</v>
      </c>
      <c r="AS41" s="75"/>
      <c r="AT41" s="30">
        <v>-3.1671553367644898</v>
      </c>
      <c r="AU41" s="122">
        <v>-2.10034315050786</v>
      </c>
      <c r="AV41" s="122">
        <v>-1.47680053044111</v>
      </c>
      <c r="AW41" s="122">
        <v>-5.9263468922011997</v>
      </c>
      <c r="AX41" s="122">
        <v>-21.401225730145601</v>
      </c>
      <c r="AY41" s="127">
        <v>-8.4907857745813597</v>
      </c>
      <c r="AZ41" s="122"/>
      <c r="BA41" s="128">
        <v>-4.5683322647828</v>
      </c>
      <c r="BB41" s="129">
        <v>-1.72782994272069</v>
      </c>
      <c r="BC41" s="130">
        <v>-3.1301720986343602</v>
      </c>
      <c r="BD41" s="122"/>
      <c r="BE41" s="131">
        <v>-5.9679465914547301</v>
      </c>
      <c r="BF41" s="75"/>
    </row>
    <row r="42" spans="1:70" x14ac:dyDescent="0.25">
      <c r="A42" s="21" t="s">
        <v>85</v>
      </c>
      <c r="B42" s="3" t="str">
        <f t="shared" si="0"/>
        <v>Southwest Virginia - Heart of Appalachia</v>
      </c>
      <c r="C42" s="3"/>
      <c r="D42" s="24" t="s">
        <v>16</v>
      </c>
      <c r="E42" s="27" t="s">
        <v>17</v>
      </c>
      <c r="F42" s="3"/>
      <c r="G42" s="146">
        <v>37.916438162544097</v>
      </c>
      <c r="H42" s="141">
        <v>51.366367491166002</v>
      </c>
      <c r="I42" s="141">
        <v>55.874091872791503</v>
      </c>
      <c r="J42" s="141">
        <v>54.802367491166002</v>
      </c>
      <c r="K42" s="141">
        <v>51.7727137809187</v>
      </c>
      <c r="L42" s="147">
        <v>50.346395759717304</v>
      </c>
      <c r="M42" s="141"/>
      <c r="N42" s="148">
        <v>62.089116607773803</v>
      </c>
      <c r="O42" s="149">
        <v>58.185455830388598</v>
      </c>
      <c r="P42" s="150">
        <v>60.137286219081197</v>
      </c>
      <c r="Q42" s="141"/>
      <c r="R42" s="151">
        <v>53.143793033821296</v>
      </c>
      <c r="S42" s="75"/>
      <c r="T42" s="30">
        <v>-10.4141435814632</v>
      </c>
      <c r="U42" s="122">
        <v>-3.3922380873517501</v>
      </c>
      <c r="V42" s="122">
        <v>-3.1523032396674799</v>
      </c>
      <c r="W42" s="122">
        <v>-8.5172427909211095</v>
      </c>
      <c r="X42" s="122">
        <v>-16.876439319601701</v>
      </c>
      <c r="Y42" s="127">
        <v>-8.5859291867857799</v>
      </c>
      <c r="Z42" s="122"/>
      <c r="AA42" s="128">
        <v>-6.2758097005109201</v>
      </c>
      <c r="AB42" s="129">
        <v>-9.6371808419332599</v>
      </c>
      <c r="AC42" s="130">
        <v>-7.9326211749563704</v>
      </c>
      <c r="AD42" s="122"/>
      <c r="AE42" s="131">
        <v>-8.3757227547421298</v>
      </c>
      <c r="AF42" s="75"/>
      <c r="AG42" s="146">
        <v>38.070931095406301</v>
      </c>
      <c r="AH42" s="141">
        <v>45.248399293286198</v>
      </c>
      <c r="AI42" s="141">
        <v>52.6128268551236</v>
      </c>
      <c r="AJ42" s="141">
        <v>53.542293286219</v>
      </c>
      <c r="AK42" s="141">
        <v>52.955040636042398</v>
      </c>
      <c r="AL42" s="147">
        <v>48.485898233215501</v>
      </c>
      <c r="AM42" s="141"/>
      <c r="AN42" s="148">
        <v>70.520104240282606</v>
      </c>
      <c r="AO42" s="149">
        <v>73.703118374558301</v>
      </c>
      <c r="AP42" s="150">
        <v>72.111611307420404</v>
      </c>
      <c r="AQ42" s="141"/>
      <c r="AR42" s="151">
        <v>55.236101968702599</v>
      </c>
      <c r="AS42" s="75"/>
      <c r="AT42" s="30">
        <v>-14.234558206309201</v>
      </c>
      <c r="AU42" s="122">
        <v>-9.6046486346065301</v>
      </c>
      <c r="AV42" s="122">
        <v>-9.1069529188956295</v>
      </c>
      <c r="AW42" s="122">
        <v>-10.4219652825509</v>
      </c>
      <c r="AX42" s="122">
        <v>-13.128848854724399</v>
      </c>
      <c r="AY42" s="127">
        <v>-11.2174529670542</v>
      </c>
      <c r="AZ42" s="122"/>
      <c r="BA42" s="128">
        <v>-5.44958998973798</v>
      </c>
      <c r="BB42" s="129">
        <v>-5.5028400026684601</v>
      </c>
      <c r="BC42" s="130">
        <v>-5.4768101074055799</v>
      </c>
      <c r="BD42" s="122"/>
      <c r="BE42" s="131">
        <v>-9.15959520488809</v>
      </c>
      <c r="BF42" s="75"/>
    </row>
    <row r="43" spans="1:70" x14ac:dyDescent="0.25">
      <c r="A43" s="22" t="s">
        <v>86</v>
      </c>
      <c r="B43" s="3" t="str">
        <f t="shared" si="0"/>
        <v>Virginia Mountains</v>
      </c>
      <c r="C43" s="3"/>
      <c r="D43" s="25" t="s">
        <v>16</v>
      </c>
      <c r="E43" s="28" t="s">
        <v>17</v>
      </c>
      <c r="F43" s="3"/>
      <c r="G43" s="152">
        <v>48.0551152209012</v>
      </c>
      <c r="H43" s="153">
        <v>62.631149273447797</v>
      </c>
      <c r="I43" s="153">
        <v>72.150243651842004</v>
      </c>
      <c r="J43" s="153">
        <v>76.385455746367199</v>
      </c>
      <c r="K43" s="153">
        <v>73.413058858065398</v>
      </c>
      <c r="L43" s="154">
        <v>66.527004550124701</v>
      </c>
      <c r="M43" s="141"/>
      <c r="N43" s="155">
        <v>111.80686334947799</v>
      </c>
      <c r="O43" s="156">
        <v>111.447425510054</v>
      </c>
      <c r="P43" s="157">
        <v>111.62714442976601</v>
      </c>
      <c r="Q43" s="141"/>
      <c r="R43" s="158">
        <v>79.412758801451005</v>
      </c>
      <c r="S43" s="75"/>
      <c r="T43" s="31">
        <v>8.5000853687378708</v>
      </c>
      <c r="U43" s="132">
        <v>10.758313347133599</v>
      </c>
      <c r="V43" s="132">
        <v>18.474738063575401</v>
      </c>
      <c r="W43" s="132">
        <v>3.2137790217106899</v>
      </c>
      <c r="X43" s="132">
        <v>-27.1790162786947</v>
      </c>
      <c r="Y43" s="133">
        <v>-1.1654202567494401</v>
      </c>
      <c r="Z43" s="122"/>
      <c r="AA43" s="134">
        <v>29.763892945474399</v>
      </c>
      <c r="AB43" s="135">
        <v>21.5286392066076</v>
      </c>
      <c r="AC43" s="136">
        <v>25.517947510866701</v>
      </c>
      <c r="AD43" s="122"/>
      <c r="AE43" s="137">
        <v>8.0605830632066908</v>
      </c>
      <c r="AF43" s="75"/>
      <c r="AG43" s="152">
        <v>53.418194994862702</v>
      </c>
      <c r="AH43" s="153">
        <v>57.801882430647197</v>
      </c>
      <c r="AI43" s="153">
        <v>67.405129531777405</v>
      </c>
      <c r="AJ43" s="153">
        <v>70.140102010861497</v>
      </c>
      <c r="AK43" s="153">
        <v>70.389906795831394</v>
      </c>
      <c r="AL43" s="154">
        <v>63.831043152796099</v>
      </c>
      <c r="AM43" s="141"/>
      <c r="AN43" s="155">
        <v>107.187681271099</v>
      </c>
      <c r="AO43" s="156">
        <v>116.205647658887</v>
      </c>
      <c r="AP43" s="157">
        <v>111.69666446499301</v>
      </c>
      <c r="AQ43" s="141"/>
      <c r="AR43" s="158">
        <v>77.506934956281</v>
      </c>
      <c r="AS43" s="75"/>
      <c r="AT43" s="31">
        <v>12.4870980449668</v>
      </c>
      <c r="AU43" s="132">
        <v>17.2101726826298</v>
      </c>
      <c r="AV43" s="132">
        <v>19.738672439540998</v>
      </c>
      <c r="AW43" s="132">
        <v>13.5509181761708</v>
      </c>
      <c r="AX43" s="132">
        <v>1.74408567171738</v>
      </c>
      <c r="AY43" s="133">
        <v>12.3589825318412</v>
      </c>
      <c r="AZ43" s="122"/>
      <c r="BA43" s="134">
        <v>12.989352639326</v>
      </c>
      <c r="BB43" s="135">
        <v>11.9201846008514</v>
      </c>
      <c r="BC43" s="136">
        <v>12.430651812774</v>
      </c>
      <c r="BD43" s="122"/>
      <c r="BE43" s="137">
        <v>12.3884811530913</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1" sqref="F2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199" t="str">
        <f>HYPERLINK("http://www.str.com/data-insights/resources/glossary", "For all STR definitions, please visit www.str.com/data-insights/resources/glossary")</f>
        <v>For all STR definitions, please visit www.str.com/data-insights/resources/glossary</v>
      </c>
      <c r="B5" s="199"/>
      <c r="C5" s="199"/>
      <c r="D5" s="199"/>
      <c r="E5" s="199"/>
      <c r="F5" s="19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199" t="str">
        <f>HYPERLINK("http://www.str.com/data-insights/resources/FAQ", "For all STR FAQs, please click here or visit http://www.str.com/data-insights/resources/FAQ")</f>
        <v>For all STR FAQs, please click here or visit http://www.str.com/data-insights/resources/FAQ</v>
      </c>
      <c r="B9" s="199"/>
      <c r="C9" s="199"/>
      <c r="D9" s="199"/>
      <c r="E9" s="199"/>
      <c r="F9" s="19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199" t="str">
        <f>HYPERLINK("http://www.str.com/contact", "For additional support, please contact your regional office")</f>
        <v>For additional support, please contact your regional office</v>
      </c>
      <c r="B12" s="199"/>
      <c r="C12" s="199"/>
      <c r="D12" s="199"/>
      <c r="E12" s="199"/>
      <c r="F12" s="199"/>
      <c r="G12" s="199"/>
      <c r="H12" s="199"/>
      <c r="I12" s="199"/>
      <c r="J12" s="19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198" t="str">
        <f>HYPERLINK("http://www.hotelnewsnow.com/", "For the latest in industry news, visit HotelNewsNow.com.")</f>
        <v>For the latest in industry news, visit HotelNewsNow.com.</v>
      </c>
      <c r="B14" s="198"/>
      <c r="C14" s="198"/>
      <c r="D14" s="198"/>
      <c r="E14" s="198"/>
      <c r="F14" s="198"/>
      <c r="G14" s="198"/>
      <c r="H14" s="198"/>
      <c r="I14" s="19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198" t="str">
        <f>HYPERLINK("http://www.hoteldataconference.com/", "To learn more about the Hotel Data Conference, visit HotelDataConference.com.")</f>
        <v>To learn more about the Hotel Data Conference, visit HotelDataConference.com.</v>
      </c>
      <c r="B15" s="198"/>
      <c r="C15" s="198"/>
      <c r="D15" s="198"/>
      <c r="E15" s="198"/>
      <c r="F15" s="198"/>
      <c r="G15" s="198"/>
      <c r="H15" s="198"/>
      <c r="I15" s="19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173160C-2869-49F1-8771-F52599462A52}"/>
</file>

<file path=customXml/itemProps2.xml><?xml version="1.0" encoding="utf-8"?>
<ds:datastoreItem xmlns:ds="http://schemas.openxmlformats.org/officeDocument/2006/customXml" ds:itemID="{8A8BFF4B-BF5E-4817-9557-A740176D3543}"/>
</file>

<file path=customXml/itemProps3.xml><?xml version="1.0" encoding="utf-8"?>
<ds:datastoreItem xmlns:ds="http://schemas.openxmlformats.org/officeDocument/2006/customXml" ds:itemID="{9AA5D6C6-351A-4D39-AE52-3ADC42929E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2023-09-29T13:16:05Z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