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checkCompatibility="1"/>
  <xr:revisionPtr revIDLastSave="0" documentId="13_ncr:1_{7C17724F-1718-4E43-AF7D-3302618AAE0D}" xr6:coauthVersionLast="47" xr6:coauthVersionMax="47" xr10:uidLastSave="{00000000-0000-0000-0000-000000000000}"/>
  <workbookProtection workbookAlgorithmName="SHA-512" workbookHashValue="uP1I5wWrUiZ64rNFQkOMDbhn0RLZYcAPV7RvKkdRQi2e4VpSnZgc7Ppp14v92p/13RkSf3DRuYCHXRTmeasf5w==" workbookSaltValue="GhzuopbDZxY9VMRtjsvkl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<sst xmlns="http://schemas.openxmlformats.org/spreadsheetml/2006/main" count="775" uniqueCount="131">
  <si>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</si>
  <si>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</si>
  <si>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</si>
  <si>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</si>
  <si>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</si>
  <si>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</si>
  <si>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</si>
  <si>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</si>
  <si>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</si>
  <si>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</si>
  <si>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</si>
  <si>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</si>
  <si>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</si>
  <si>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</si>
  <si>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</si>
  <si>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</si>
  <si>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</si>
  <si>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</si>
  <si>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</si>
  <si>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</si>
  <si>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</si>
  <si>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</si>
  <si>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</si>
  <si>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</si>
  <si>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</si>
  <si>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</si>
  <si>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</si>
  <si>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</si>
  <si>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</si>
  <si>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</si>
  <si>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</si>
  <si>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</si>
  <si>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</si>
  <si>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</si>
  <si>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</si>
  <si>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</si>
  <si>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</si>
  <si>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</si>
  <si>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</si>
  <si>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</si>
  <si>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</si>
  <si>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</si>
  <si>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</si>
  <si>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</si>
  <si>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</si>
  <si>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</si>
  <si>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</si>
  <si>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</si>
  <si>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</si>
  <si>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</si>
  <si>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</si>
  <si>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</si>
  <si>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</si>
  <si>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</si>
  <si>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</si>
  <si>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</si>
  <si>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</si>
  <si>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</si>
  <si>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</si>
  <si>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</si>
  <si>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</si>
  <si>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</si>
  <si>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</si>
  <si>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</si>
  <si>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</si>
  <si>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</si>
  <si>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</si>
  <si>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</si>
  <si>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</si>
  <si>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</si>
  <si>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</si>
  <si>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</si>
  <si>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</si>
  <si>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</si>
  <si>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</si>
  <si>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</si>
  <si>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</si>
  <si>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</si>
  <si>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</si>
  <si>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</si>
  <si>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</si>
  <si>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</si>
  <si>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</si>
  <si>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</si>
  <si>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</si>
  <si>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</si>
  <si>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</si>
  <si>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</si>
  <si>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</si>
  <si>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</si>
  <si>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</si>
  <si>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</si>
  <si>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</si>
  <si>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</si>
  <si>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</si>
  <si>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</si>
  <si>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</si>
  <si>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</si>
  <si>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</si>
  <si>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</si>
  <si>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</si>
  <si>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</si>
  <si>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</si>
  <si>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</si>
  <si>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</si>
  <si>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</si>
  <si>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</si>
  <si>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</si>
  <si>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</si>
  <si>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</si>
  <si>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</si>
  <si>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</si>
  <si>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Sep</t>
  </si>
  <si>
    <t>Monday, Sep 4th</t>
  </si>
  <si>
    <t xml:space="preserve"> - Labor Day</t>
  </si>
  <si>
    <t>Monday, Sep 5th</t>
  </si>
  <si>
    <t>Saturday, Sep 16th</t>
  </si>
  <si>
    <t xml:space="preserve"> - Rosh Hashanah</t>
  </si>
  <si>
    <t>Sep / Oct</t>
  </si>
  <si>
    <t>Monday, Sep 26th</t>
  </si>
  <si>
    <t>Monday, Sep 25th</t>
  </si>
  <si>
    <t xml:space="preserve"> - Yom Kippur</t>
  </si>
  <si>
    <t>Oct</t>
  </si>
  <si>
    <t>Wednesday, Oct 5th</t>
  </si>
  <si>
    <t>For the Week of September 24, 2023 to September 30, 2023</t>
  </si>
  <si>
    <t>Monday, Oct 9th</t>
  </si>
  <si>
    <t xml:space="preserve"> - Columbus Day</t>
  </si>
  <si>
    <t>Monday, Oct 10th</t>
  </si>
  <si>
    <r>
      <t>Note:</t>
    </r>
    <r>
      <rPr>
        <sz val="10"/>
        <rFont val="Arial"/>
      </rPr>
      <t xml:space="preserve"> Weekdays - Sunday through Thursday,  Weekends - Friday and Saturday</t>
    </r>
  </si>
  <si>
    <t>Week of September 24, 2023 to September 30, 2023</t>
  </si>
  <si>
    <t>September 03, 2023 - September 30,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</si>
</sst>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3">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Y6" sqref="Y6"/>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84" t="str">
        <f>'Occupancy Raw Data'!B1</f>
        <v>Week of September 24, 2023 to September 30, 2023</v>
      </c>
      <c r="B1" s="187" t="s">
        <v>66</v>
      </c>
      <c r="C1" s="188"/>
      <c r="D1" s="188"/>
      <c r="E1" s="188"/>
      <c r="F1" s="188"/>
      <c r="G1" s="188"/>
      <c r="H1" s="188"/>
      <c r="I1" s="188"/>
      <c r="J1" s="188"/>
      <c r="K1" s="189"/>
      <c r="L1" s="40"/>
      <c r="M1" s="187" t="s">
        <v>73</v>
      </c>
      <c r="N1" s="188"/>
      <c r="O1" s="188"/>
      <c r="P1" s="188"/>
      <c r="Q1" s="188"/>
      <c r="R1" s="188"/>
      <c r="S1" s="188"/>
      <c r="T1" s="188"/>
      <c r="U1" s="188"/>
      <c r="V1" s="189"/>
      <c r="W1" s="40"/>
      <c r="X1" s="187" t="s">
        <v>67</v>
      </c>
      <c r="Y1" s="188"/>
      <c r="Z1" s="188"/>
      <c r="AA1" s="188"/>
      <c r="AB1" s="188"/>
      <c r="AC1" s="188"/>
      <c r="AD1" s="188"/>
      <c r="AE1" s="188"/>
      <c r="AF1" s="188"/>
      <c r="AG1" s="189"/>
      <c r="AH1" s="40"/>
      <c r="AI1" s="187" t="s">
        <v>74</v>
      </c>
      <c r="AJ1" s="188"/>
      <c r="AK1" s="188"/>
      <c r="AL1" s="188"/>
      <c r="AM1" s="188"/>
      <c r="AN1" s="188"/>
      <c r="AO1" s="188"/>
      <c r="AP1" s="188"/>
      <c r="AQ1" s="188"/>
      <c r="AR1" s="189"/>
      <c r="AS1" s="40"/>
      <c r="AT1" s="187" t="s">
        <v>68</v>
      </c>
      <c r="AU1" s="188"/>
      <c r="AV1" s="188"/>
      <c r="AW1" s="188"/>
      <c r="AX1" s="188"/>
      <c r="AY1" s="188"/>
      <c r="AZ1" s="188"/>
      <c r="BA1" s="188"/>
      <c r="BB1" s="188"/>
      <c r="BC1" s="189"/>
      <c r="BD1" s="40"/>
      <c r="BE1" s="187" t="s">
        <v>75</v>
      </c>
      <c r="BF1" s="188"/>
      <c r="BG1" s="188"/>
      <c r="BH1" s="188"/>
      <c r="BI1" s="188"/>
      <c r="BJ1" s="188"/>
      <c r="BK1" s="188"/>
      <c r="BL1" s="188"/>
      <c r="BM1" s="188"/>
      <c r="BN1" s="189"/>
    </row>
    <row r="2" spans="1:66" x14ac:dyDescent="0.45">
      <c r="A2" s="184"/>
      <c r="B2" s="42"/>
      <c r="C2" s="43"/>
      <c r="D2" s="43"/>
      <c r="E2" s="43"/>
      <c r="F2" s="43"/>
      <c r="G2" s="185" t="s">
        <v>64</v>
      </c>
      <c r="H2" s="43"/>
      <c r="I2" s="43"/>
      <c r="J2" s="185" t="s">
        <v>65</v>
      </c>
      <c r="K2" s="186" t="s">
        <v>56</v>
      </c>
      <c r="L2" s="44"/>
      <c r="M2" s="42"/>
      <c r="N2" s="43"/>
      <c r="O2" s="43"/>
      <c r="P2" s="43"/>
      <c r="Q2" s="43"/>
      <c r="R2" s="185" t="s">
        <v>64</v>
      </c>
      <c r="S2" s="43"/>
      <c r="T2" s="43"/>
      <c r="U2" s="185" t="s">
        <v>65</v>
      </c>
      <c r="V2" s="186" t="s">
        <v>56</v>
      </c>
      <c r="W2" s="44"/>
      <c r="X2" s="42"/>
      <c r="Y2" s="43"/>
      <c r="Z2" s="43"/>
      <c r="AA2" s="43"/>
      <c r="AB2" s="43"/>
      <c r="AC2" s="185" t="s">
        <v>64</v>
      </c>
      <c r="AD2" s="43"/>
      <c r="AE2" s="43"/>
      <c r="AF2" s="185" t="s">
        <v>65</v>
      </c>
      <c r="AG2" s="186" t="s">
        <v>56</v>
      </c>
      <c r="AH2" s="44"/>
      <c r="AI2" s="42"/>
      <c r="AJ2" s="43"/>
      <c r="AK2" s="43"/>
      <c r="AL2" s="43"/>
      <c r="AM2" s="43"/>
      <c r="AN2" s="185" t="s">
        <v>64</v>
      </c>
      <c r="AO2" s="43"/>
      <c r="AP2" s="43"/>
      <c r="AQ2" s="185" t="s">
        <v>65</v>
      </c>
      <c r="AR2" s="186" t="s">
        <v>56</v>
      </c>
      <c r="AS2" s="40"/>
      <c r="AT2" s="42"/>
      <c r="AU2" s="43"/>
      <c r="AV2" s="43"/>
      <c r="AW2" s="43"/>
      <c r="AX2" s="43"/>
      <c r="AY2" s="185" t="s">
        <v>64</v>
      </c>
      <c r="AZ2" s="43"/>
      <c r="BA2" s="43"/>
      <c r="BB2" s="185" t="s">
        <v>65</v>
      </c>
      <c r="BC2" s="186" t="s">
        <v>56</v>
      </c>
      <c r="BD2" s="44"/>
      <c r="BE2" s="42"/>
      <c r="BF2" s="43"/>
      <c r="BG2" s="43"/>
      <c r="BH2" s="43"/>
      <c r="BI2" s="43"/>
      <c r="BJ2" s="185" t="s">
        <v>64</v>
      </c>
      <c r="BK2" s="43"/>
      <c r="BL2" s="43"/>
      <c r="BM2" s="185" t="s">
        <v>65</v>
      </c>
      <c r="BN2" s="186" t="s">
        <v>56</v>
      </c>
    </row>
    <row r="3" spans="1:66" x14ac:dyDescent="0.45">
      <c r="A3" s="184"/>
      <c r="B3" s="45" t="s">
        <v>57</v>
      </c>
      <c r="C3" s="44" t="s">
        <v>58</v>
      </c>
      <c r="D3" s="44" t="s">
        <v>59</v>
      </c>
      <c r="E3" s="44" t="s">
        <v>60</v>
      </c>
      <c r="F3" s="44" t="s">
        <v>61</v>
      </c>
      <c r="G3" s="185"/>
      <c r="H3" s="44" t="s">
        <v>62</v>
      </c>
      <c r="I3" s="44" t="s">
        <v>63</v>
      </c>
      <c r="J3" s="185"/>
      <c r="K3" s="186"/>
      <c r="L3" s="44"/>
      <c r="M3" s="45" t="s">
        <v>57</v>
      </c>
      <c r="N3" s="44" t="s">
        <v>58</v>
      </c>
      <c r="O3" s="44" t="s">
        <v>59</v>
      </c>
      <c r="P3" s="44" t="s">
        <v>60</v>
      </c>
      <c r="Q3" s="44" t="s">
        <v>61</v>
      </c>
      <c r="R3" s="185"/>
      <c r="S3" s="44" t="s">
        <v>62</v>
      </c>
      <c r="T3" s="44" t="s">
        <v>63</v>
      </c>
      <c r="U3" s="185"/>
      <c r="V3" s="186"/>
      <c r="W3" s="44"/>
      <c r="X3" s="45" t="s">
        <v>57</v>
      </c>
      <c r="Y3" s="44" t="s">
        <v>58</v>
      </c>
      <c r="Z3" s="44" t="s">
        <v>59</v>
      </c>
      <c r="AA3" s="44" t="s">
        <v>60</v>
      </c>
      <c r="AB3" s="44" t="s">
        <v>61</v>
      </c>
      <c r="AC3" s="185"/>
      <c r="AD3" s="44" t="s">
        <v>62</v>
      </c>
      <c r="AE3" s="44" t="s">
        <v>63</v>
      </c>
      <c r="AF3" s="185"/>
      <c r="AG3" s="186"/>
      <c r="AH3" s="44"/>
      <c r="AI3" s="45" t="s">
        <v>57</v>
      </c>
      <c r="AJ3" s="44" t="s">
        <v>58</v>
      </c>
      <c r="AK3" s="44" t="s">
        <v>59</v>
      </c>
      <c r="AL3" s="44" t="s">
        <v>60</v>
      </c>
      <c r="AM3" s="44" t="s">
        <v>61</v>
      </c>
      <c r="AN3" s="185"/>
      <c r="AO3" s="44" t="s">
        <v>62</v>
      </c>
      <c r="AP3" s="44" t="s">
        <v>63</v>
      </c>
      <c r="AQ3" s="185"/>
      <c r="AR3" s="186"/>
      <c r="AS3" s="40"/>
      <c r="AT3" s="45" t="s">
        <v>57</v>
      </c>
      <c r="AU3" s="44" t="s">
        <v>58</v>
      </c>
      <c r="AV3" s="44" t="s">
        <v>59</v>
      </c>
      <c r="AW3" s="44" t="s">
        <v>60</v>
      </c>
      <c r="AX3" s="44" t="s">
        <v>61</v>
      </c>
      <c r="AY3" s="185"/>
      <c r="AZ3" s="44" t="s">
        <v>62</v>
      </c>
      <c r="BA3" s="44" t="s">
        <v>63</v>
      </c>
      <c r="BB3" s="185"/>
      <c r="BC3" s="186"/>
      <c r="BD3" s="44"/>
      <c r="BE3" s="45" t="s">
        <v>57</v>
      </c>
      <c r="BF3" s="44" t="s">
        <v>58</v>
      </c>
      <c r="BG3" s="44" t="s">
        <v>59</v>
      </c>
      <c r="BH3" s="44" t="s">
        <v>60</v>
      </c>
      <c r="BI3" s="44" t="s">
        <v>61</v>
      </c>
      <c r="BJ3" s="185"/>
      <c r="BK3" s="44" t="s">
        <v>62</v>
      </c>
      <c r="BL3" s="44" t="s">
        <v>63</v>
      </c>
      <c r="BM3" s="185"/>
      <c r="BN3" s="186"/>
    </row>
    <row r="4" spans="1:66" x14ac:dyDescent="0.45">
      <c r="A4" s="46" t="s">
        <v>15</v>
      </c>
      <c r="B4" s="47">
        <f>VLOOKUP($A4,'Occupancy Raw Data'!$B$8:$BE$45,'Occupancy Raw Data'!G$3,FALSE)</f>
        <v>52.8525674542757</v>
      </c>
      <c r="C4" s="48">
        <f>VLOOKUP($A4,'Occupancy Raw Data'!$B$8:$BE$45,'Occupancy Raw Data'!H$3,FALSE)</f>
        <v>61.957066917194403</v>
      </c>
      <c r="D4" s="48">
        <f>VLOOKUP($A4,'Occupancy Raw Data'!$B$8:$BE$45,'Occupancy Raw Data'!I$3,FALSE)</f>
        <v>67.852684554298705</v>
      </c>
      <c r="E4" s="48">
        <f>VLOOKUP($A4,'Occupancy Raw Data'!$B$8:$BE$45,'Occupancy Raw Data'!J$3,FALSE)</f>
        <v>69.039283766600704</v>
      </c>
      <c r="F4" s="48">
        <f>VLOOKUP($A4,'Occupancy Raw Data'!$B$8:$BE$45,'Occupancy Raw Data'!K$3,FALSE)</f>
        <v>66.479534415668596</v>
      </c>
      <c r="G4" s="49">
        <f>VLOOKUP($A4,'Occupancy Raw Data'!$B$8:$BE$45,'Occupancy Raw Data'!L$3,FALSE)</f>
        <v>63.636238240635102</v>
      </c>
      <c r="H4" s="48">
        <f>VLOOKUP($A4,'Occupancy Raw Data'!$B$8:$BE$45,'Occupancy Raw Data'!N$3,FALSE)</f>
        <v>72.623562145489302</v>
      </c>
      <c r="I4" s="48">
        <f>VLOOKUP($A4,'Occupancy Raw Data'!$B$8:$BE$45,'Occupancy Raw Data'!O$3,FALSE)</f>
        <v>76.051863245899298</v>
      </c>
      <c r="J4" s="49">
        <f>VLOOKUP($A4,'Occupancy Raw Data'!$B$8:$BE$45,'Occupancy Raw Data'!P$3,FALSE)</f>
        <v>74.337712695694293</v>
      </c>
      <c r="K4" s="50">
        <f>VLOOKUP($A4,'Occupancy Raw Data'!$B$8:$BE$45,'Occupancy Raw Data'!R$3,FALSE)</f>
        <v>66.693811353810304</v>
      </c>
      <c r="M4" s="47">
        <f>VLOOKUP($A4,'Occupancy Raw Data'!$B$8:$BE$45,'Occupancy Raw Data'!T$3,FALSE)</f>
        <v>-0.85487034862659494</v>
      </c>
      <c r="N4" s="48">
        <f>VLOOKUP($A4,'Occupancy Raw Data'!$B$8:$BE$45,'Occupancy Raw Data'!U$3,FALSE)</f>
        <v>1.6396512207794001</v>
      </c>
      <c r="O4" s="48">
        <f>VLOOKUP($A4,'Occupancy Raw Data'!$B$8:$BE$45,'Occupancy Raw Data'!V$3,FALSE)</f>
        <v>1.09630509385513</v>
      </c>
      <c r="P4" s="48">
        <f>VLOOKUP($A4,'Occupancy Raw Data'!$B$8:$BE$45,'Occupancy Raw Data'!W$3,FALSE)</f>
        <v>0.83257353982237903</v>
      </c>
      <c r="Q4" s="48">
        <f>VLOOKUP($A4,'Occupancy Raw Data'!$B$8:$BE$45,'Occupancy Raw Data'!X$3,FALSE)</f>
        <v>0.53789302557529495</v>
      </c>
      <c r="R4" s="49">
        <f>VLOOKUP($A4,'Occupancy Raw Data'!$B$8:$BE$45,'Occupancy Raw Data'!Y$3,FALSE)</f>
        <v>0.69785632271192799</v>
      </c>
      <c r="S4" s="48">
        <f>VLOOKUP($A4,'Occupancy Raw Data'!$B$8:$BE$45,'Occupancy Raw Data'!AA$3,FALSE)</f>
        <v>0.89134963645528498</v>
      </c>
      <c r="T4" s="48">
        <f>VLOOKUP($A4,'Occupancy Raw Data'!$B$8:$BE$45,'Occupancy Raw Data'!AB$3,FALSE)</f>
        <v>1.0058483685423001</v>
      </c>
      <c r="U4" s="49">
        <f>VLOOKUP($A4,'Occupancy Raw Data'!$B$8:$BE$45,'Occupancy Raw Data'!AC$3,FALSE)</f>
        <v>0.95423570458310603</v>
      </c>
      <c r="V4" s="50">
        <f>VLOOKUP($A4,'Occupancy Raw Data'!$B$8:$BE$45,'Occupancy Raw Data'!AE$3,FALSE)</f>
        <v>0.78554772866758804</v>
      </c>
      <c r="X4" s="51">
        <f>VLOOKUP($A4,'ADR Raw Data'!$B$6:$BE$43,'ADR Raw Data'!G$1,FALSE)</f>
        <v>141.61552386888101</v>
      </c>
      <c r="Y4" s="52">
        <f>VLOOKUP($A4,'ADR Raw Data'!$B$6:$BE$43,'ADR Raw Data'!H$1,FALSE)</f>
        <v>146.37769173127401</v>
      </c>
      <c r="Z4" s="52">
        <f>VLOOKUP($A4,'ADR Raw Data'!$B$6:$BE$43,'ADR Raw Data'!I$1,FALSE)</f>
        <v>156.042028148778</v>
      </c>
      <c r="AA4" s="52">
        <f>VLOOKUP($A4,'ADR Raw Data'!$B$6:$BE$43,'ADR Raw Data'!J$1,FALSE)</f>
        <v>157.768201662726</v>
      </c>
      <c r="AB4" s="52">
        <f>VLOOKUP($A4,'ADR Raw Data'!$B$6:$BE$43,'ADR Raw Data'!K$1,FALSE)</f>
        <v>153.368909264275</v>
      </c>
      <c r="AC4" s="53">
        <f>VLOOKUP($A4,'ADR Raw Data'!$B$6:$BE$43,'ADR Raw Data'!L$1,FALSE)</f>
        <v>151.579846403559</v>
      </c>
      <c r="AD4" s="52">
        <f>VLOOKUP($A4,'ADR Raw Data'!$B$6:$BE$43,'ADR Raw Data'!N$1,FALSE)</f>
        <v>168.868452867906</v>
      </c>
      <c r="AE4" s="52">
        <f>VLOOKUP($A4,'ADR Raw Data'!$B$6:$BE$43,'ADR Raw Data'!O$1,FALSE)</f>
        <v>173.82885250757101</v>
      </c>
      <c r="AF4" s="53">
        <f>VLOOKUP($A4,'ADR Raw Data'!$B$6:$BE$43,'ADR Raw Data'!P$1,FALSE)</f>
        <v>171.40584352307101</v>
      </c>
      <c r="AG4" s="54">
        <f>VLOOKUP($A4,'ADR Raw Data'!$B$6:$BE$43,'ADR Raw Data'!R$1,FALSE)</f>
        <v>157.893662496009</v>
      </c>
      <c r="AI4" s="47">
        <f>VLOOKUP($A4,'ADR Raw Data'!$B$6:$BE$43,'ADR Raw Data'!T$1,FALSE)</f>
        <v>2.8779084610536998</v>
      </c>
      <c r="AJ4" s="48">
        <f>VLOOKUP($A4,'ADR Raw Data'!$B$6:$BE$43,'ADR Raw Data'!U$1,FALSE)</f>
        <v>5.1516326638601901</v>
      </c>
      <c r="AK4" s="48">
        <f>VLOOKUP($A4,'ADR Raw Data'!$B$6:$BE$43,'ADR Raw Data'!V$1,FALSE)</f>
        <v>6.8116266697578904</v>
      </c>
      <c r="AL4" s="48">
        <f>VLOOKUP($A4,'ADR Raw Data'!$B$6:$BE$43,'ADR Raw Data'!W$1,FALSE)</f>
        <v>5.66715139476287</v>
      </c>
      <c r="AM4" s="48">
        <f>VLOOKUP($A4,'ADR Raw Data'!$B$6:$BE$43,'ADR Raw Data'!X$1,FALSE)</f>
        <v>3.98877578354683</v>
      </c>
      <c r="AN4" s="49">
        <f>VLOOKUP($A4,'ADR Raw Data'!$B$6:$BE$43,'ADR Raw Data'!Y$1,FALSE)</f>
        <v>5.0244349517147597</v>
      </c>
      <c r="AO4" s="48">
        <f>VLOOKUP($A4,'ADR Raw Data'!$B$6:$BE$43,'ADR Raw Data'!AA$1,FALSE)</f>
        <v>4.0923574297549701</v>
      </c>
      <c r="AP4" s="48">
        <f>VLOOKUP($A4,'ADR Raw Data'!$B$6:$BE$43,'ADR Raw Data'!AB$1,FALSE)</f>
        <v>3.2078888147167599</v>
      </c>
      <c r="AQ4" s="49">
        <f>VLOOKUP($A4,'ADR Raw Data'!$B$6:$BE$43,'ADR Raw Data'!AC$1,FALSE)</f>
        <v>3.6364630165037202</v>
      </c>
      <c r="AR4" s="50">
        <f>VLOOKUP($A4,'ADR Raw Data'!$B$6:$BE$43,'ADR Raw Data'!AE$1,FALSE)</f>
        <v>4.5544789651994799</v>
      </c>
      <c r="AS4" s="40"/>
      <c r="AT4" s="51">
        <f>VLOOKUP($A4,'RevPAR Raw Data'!$B$6:$BE$43,'RevPAR Raw Data'!G$1,FALSE)</f>
        <v>74.847440278526605</v>
      </c>
      <c r="AU4" s="52">
        <f>VLOOKUP($A4,'RevPAR Raw Data'!$B$6:$BE$43,'RevPAR Raw Data'!H$1,FALSE)</f>
        <v>90.691324417790398</v>
      </c>
      <c r="AV4" s="52">
        <f>VLOOKUP($A4,'RevPAR Raw Data'!$B$6:$BE$43,'RevPAR Raw Data'!I$1,FALSE)</f>
        <v>105.87870513192</v>
      </c>
      <c r="AW4" s="52">
        <f>VLOOKUP($A4,'RevPAR Raw Data'!$B$6:$BE$43,'RevPAR Raw Data'!J$1,FALSE)</f>
        <v>108.922036439392</v>
      </c>
      <c r="AX4" s="52">
        <f>VLOOKUP($A4,'RevPAR Raw Data'!$B$6:$BE$43,'RevPAR Raw Data'!K$1,FALSE)</f>
        <v>101.958936817279</v>
      </c>
      <c r="AY4" s="53">
        <f>VLOOKUP($A4,'RevPAR Raw Data'!$B$6:$BE$43,'RevPAR Raw Data'!L$1,FALSE)</f>
        <v>96.459712182157702</v>
      </c>
      <c r="AZ4" s="52">
        <f>VLOOKUP($A4,'RevPAR Raw Data'!$B$6:$BE$43,'RevPAR Raw Data'!N$1,FALSE)</f>
        <v>122.63828581265</v>
      </c>
      <c r="BA4" s="52">
        <f>VLOOKUP($A4,'RevPAR Raw Data'!$B$6:$BE$43,'RevPAR Raw Data'!O$1,FALSE)</f>
        <v>132.200081190974</v>
      </c>
      <c r="BB4" s="53">
        <f>VLOOKUP($A4,'RevPAR Raw Data'!$B$6:$BE$43,'RevPAR Raw Data'!P$1,FALSE)</f>
        <v>127.419183501812</v>
      </c>
      <c r="BC4" s="54">
        <f>VLOOKUP($A4,'RevPAR Raw Data'!$B$6:$BE$43,'RevPAR Raw Data'!R$1,FALSE)</f>
        <v>105.30530140470999</v>
      </c>
      <c r="BE4" s="47">
        <f>VLOOKUP($A4,'RevPAR Raw Data'!$B$6:$BE$43,'RevPAR Raw Data'!T$1,FALSE)</f>
        <v>1.99843572633294</v>
      </c>
      <c r="BF4" s="48">
        <f>VLOOKUP($A4,'RevPAR Raw Data'!$B$6:$BE$43,'RevPAR Raw Data'!U$1,FALSE)</f>
        <v>6.8757526925026404</v>
      </c>
      <c r="BG4" s="48">
        <f>VLOOKUP($A4,'RevPAR Raw Data'!$B$6:$BE$43,'RevPAR Raw Data'!V$1,FALSE)</f>
        <v>7.9826079737679798</v>
      </c>
      <c r="BH4" s="48">
        <f>VLOOKUP($A4,'RevPAR Raw Data'!$B$6:$BE$43,'RevPAR Raw Data'!W$1,FALSE)</f>
        <v>6.54690813755973</v>
      </c>
      <c r="BI4" s="48">
        <f>VLOOKUP($A4,'RevPAR Raw Data'!$B$6:$BE$43,'RevPAR Raw Data'!X$1,FALSE)</f>
        <v>4.5481241558676597</v>
      </c>
      <c r="BJ4" s="49">
        <f>VLOOKUP($A4,'RevPAR Raw Data'!$B$6:$BE$43,'RevPAR Raw Data'!Y$1,FALSE)</f>
        <v>5.7573546114177798</v>
      </c>
      <c r="BK4" s="48">
        <f>VLOOKUP($A4,'RevPAR Raw Data'!$B$6:$BE$43,'RevPAR Raw Data'!AA$1,FALSE)</f>
        <v>5.0201842792828302</v>
      </c>
      <c r="BL4" s="48">
        <f>VLOOKUP($A4,'RevPAR Raw Data'!$B$6:$BE$43,'RevPAR Raw Data'!AB$1,FALSE)</f>
        <v>4.2460036805665498</v>
      </c>
      <c r="BM4" s="49">
        <f>VLOOKUP($A4,'RevPAR Raw Data'!$B$6:$BE$43,'RevPAR Raw Data'!AC$1,FALSE)</f>
        <v>4.6253991495742603</v>
      </c>
      <c r="BN4" s="50">
        <f>VLOOKUP($A4,'RevPAR Raw Data'!$B$6:$BE$43,'RevPAR Raw Data'!AE$1,FALSE)</f>
        <v>5.3758042999308397</v>
      </c>
    </row>
    <row r="5" spans="1:66" x14ac:dyDescent="0.45">
      <c r="A5" s="46" t="s">
        <v>69</v>
      </c>
      <c r="B5" s="47">
        <f>VLOOKUP($A5,'Occupancy Raw Data'!$B$8:$BE$45,'Occupancy Raw Data'!G$3,FALSE)</f>
        <v>50.790084672044401</v>
      </c>
      <c r="C5" s="48">
        <f>VLOOKUP($A5,'Occupancy Raw Data'!$B$8:$BE$45,'Occupancy Raw Data'!H$3,FALSE)</f>
        <v>61.856276557796598</v>
      </c>
      <c r="D5" s="48">
        <f>VLOOKUP($A5,'Occupancy Raw Data'!$B$8:$BE$45,'Occupancy Raw Data'!I$3,FALSE)</f>
        <v>68.578097914176396</v>
      </c>
      <c r="E5" s="48">
        <f>VLOOKUP($A5,'Occupancy Raw Data'!$B$8:$BE$45,'Occupancy Raw Data'!J$3,FALSE)</f>
        <v>69.835349483394097</v>
      </c>
      <c r="F5" s="48">
        <f>VLOOKUP($A5,'Occupancy Raw Data'!$B$8:$BE$45,'Occupancy Raw Data'!K$3,FALSE)</f>
        <v>66.6556106963383</v>
      </c>
      <c r="G5" s="49">
        <f>VLOOKUP($A5,'Occupancy Raw Data'!$B$8:$BE$45,'Occupancy Raw Data'!L$3,FALSE)</f>
        <v>63.543083864750002</v>
      </c>
      <c r="H5" s="48">
        <f>VLOOKUP($A5,'Occupancy Raw Data'!$B$8:$BE$45,'Occupancy Raw Data'!N$3,FALSE)</f>
        <v>75.142841050609206</v>
      </c>
      <c r="I5" s="48">
        <f>VLOOKUP($A5,'Occupancy Raw Data'!$B$8:$BE$45,'Occupancy Raw Data'!O$3,FALSE)</f>
        <v>76.866320802538198</v>
      </c>
      <c r="J5" s="49">
        <f>VLOOKUP($A5,'Occupancy Raw Data'!$B$8:$BE$45,'Occupancy Raw Data'!P$3,FALSE)</f>
        <v>76.004580926573695</v>
      </c>
      <c r="K5" s="50">
        <f>VLOOKUP($A5,'Occupancy Raw Data'!$B$8:$BE$45,'Occupancy Raw Data'!R$3,FALSE)</f>
        <v>67.103511596699605</v>
      </c>
      <c r="M5" s="47">
        <f>VLOOKUP($A5,'Occupancy Raw Data'!$B$8:$BE$45,'Occupancy Raw Data'!T$3,FALSE)</f>
        <v>-1.8813351592673</v>
      </c>
      <c r="N5" s="48">
        <f>VLOOKUP($A5,'Occupancy Raw Data'!$B$8:$BE$45,'Occupancy Raw Data'!U$3,FALSE)</f>
        <v>0.62678859478566495</v>
      </c>
      <c r="O5" s="48">
        <f>VLOOKUP($A5,'Occupancy Raw Data'!$B$8:$BE$45,'Occupancy Raw Data'!V$3,FALSE)</f>
        <v>2.10060926211368</v>
      </c>
      <c r="P5" s="48">
        <f>VLOOKUP($A5,'Occupancy Raw Data'!$B$8:$BE$45,'Occupancy Raw Data'!W$3,FALSE)</f>
        <v>3.8861648581832702</v>
      </c>
      <c r="Q5" s="48">
        <f>VLOOKUP($A5,'Occupancy Raw Data'!$B$8:$BE$45,'Occupancy Raw Data'!X$3,FALSE)</f>
        <v>3.8225033643594699</v>
      </c>
      <c r="R5" s="49">
        <f>VLOOKUP($A5,'Occupancy Raw Data'!$B$8:$BE$45,'Occupancy Raw Data'!Y$3,FALSE)</f>
        <v>1.8885047767604</v>
      </c>
      <c r="S5" s="48">
        <f>VLOOKUP($A5,'Occupancy Raw Data'!$B$8:$BE$45,'Occupancy Raw Data'!AA$3,FALSE)</f>
        <v>13.320107420609199</v>
      </c>
      <c r="T5" s="48">
        <f>VLOOKUP($A5,'Occupancy Raw Data'!$B$8:$BE$45,'Occupancy Raw Data'!AB$3,FALSE)</f>
        <v>15.812588889895</v>
      </c>
      <c r="U5" s="49">
        <f>VLOOKUP($A5,'Occupancy Raw Data'!$B$8:$BE$45,'Occupancy Raw Data'!AC$3,FALSE)</f>
        <v>14.566921960383301</v>
      </c>
      <c r="V5" s="50">
        <f>VLOOKUP($A5,'Occupancy Raw Data'!$B$8:$BE$45,'Occupancy Raw Data'!AE$3,FALSE)</f>
        <v>5.6729032242870403</v>
      </c>
      <c r="X5" s="51">
        <f>VLOOKUP($A5,'ADR Raw Data'!$B$6:$BE$43,'ADR Raw Data'!G$1,FALSE)</f>
        <v>118.287863958402</v>
      </c>
      <c r="Y5" s="52">
        <f>VLOOKUP($A5,'ADR Raw Data'!$B$6:$BE$43,'ADR Raw Data'!H$1,FALSE)</f>
        <v>130.52551010602701</v>
      </c>
      <c r="Z5" s="52">
        <f>VLOOKUP($A5,'ADR Raw Data'!$B$6:$BE$43,'ADR Raw Data'!I$1,FALSE)</f>
        <v>140.74792477938999</v>
      </c>
      <c r="AA5" s="52">
        <f>VLOOKUP($A5,'ADR Raw Data'!$B$6:$BE$43,'ADR Raw Data'!J$1,FALSE)</f>
        <v>140.08601637214099</v>
      </c>
      <c r="AB5" s="52">
        <f>VLOOKUP($A5,'ADR Raw Data'!$B$6:$BE$43,'ADR Raw Data'!K$1,FALSE)</f>
        <v>131.98438671310899</v>
      </c>
      <c r="AC5" s="53">
        <f>VLOOKUP($A5,'ADR Raw Data'!$B$6:$BE$43,'ADR Raw Data'!L$1,FALSE)</f>
        <v>133.183191246181</v>
      </c>
      <c r="AD5" s="52">
        <f>VLOOKUP($A5,'ADR Raw Data'!$B$6:$BE$43,'ADR Raw Data'!N$1,FALSE)</f>
        <v>153.05569164841299</v>
      </c>
      <c r="AE5" s="52">
        <f>VLOOKUP($A5,'ADR Raw Data'!$B$6:$BE$43,'ADR Raw Data'!O$1,FALSE)</f>
        <v>155.532742543577</v>
      </c>
      <c r="AF5" s="53">
        <f>VLOOKUP($A5,'ADR Raw Data'!$B$6:$BE$43,'ADR Raw Data'!P$1,FALSE)</f>
        <v>154.3082594965</v>
      </c>
      <c r="AG5" s="54">
        <f>VLOOKUP($A5,'ADR Raw Data'!$B$6:$BE$43,'ADR Raw Data'!R$1,FALSE)</f>
        <v>140.019546096455</v>
      </c>
      <c r="AI5" s="47">
        <f>VLOOKUP($A5,'ADR Raw Data'!$B$6:$BE$43,'ADR Raw Data'!T$1,FALSE)</f>
        <v>4.7964738591824796</v>
      </c>
      <c r="AJ5" s="48">
        <f>VLOOKUP($A5,'ADR Raw Data'!$B$6:$BE$43,'ADR Raw Data'!U$1,FALSE)</f>
        <v>8.4258221221389302</v>
      </c>
      <c r="AK5" s="48">
        <f>VLOOKUP($A5,'ADR Raw Data'!$B$6:$BE$43,'ADR Raw Data'!V$1,FALSE)</f>
        <v>11.189494772948001</v>
      </c>
      <c r="AL5" s="48">
        <f>VLOOKUP($A5,'ADR Raw Data'!$B$6:$BE$43,'ADR Raw Data'!W$1,FALSE)</f>
        <v>11.011522817441501</v>
      </c>
      <c r="AM5" s="48">
        <f>VLOOKUP($A5,'ADR Raw Data'!$B$6:$BE$43,'ADR Raw Data'!X$1,FALSE)</f>
        <v>8.0085602052979006</v>
      </c>
      <c r="AN5" s="49">
        <f>VLOOKUP($A5,'ADR Raw Data'!$B$6:$BE$43,'ADR Raw Data'!Y$1,FALSE)</f>
        <v>9.0792266871499496</v>
      </c>
      <c r="AO5" s="48">
        <f>VLOOKUP($A5,'ADR Raw Data'!$B$6:$BE$43,'ADR Raw Data'!AA$1,FALSE)</f>
        <v>11.423844052003901</v>
      </c>
      <c r="AP5" s="48">
        <f>VLOOKUP($A5,'ADR Raw Data'!$B$6:$BE$43,'ADR Raw Data'!AB$1,FALSE)</f>
        <v>12.4756008813648</v>
      </c>
      <c r="AQ5" s="49">
        <f>VLOOKUP($A5,'ADR Raw Data'!$B$6:$BE$43,'ADR Raw Data'!AC$1,FALSE)</f>
        <v>11.961493069625501</v>
      </c>
      <c r="AR5" s="50">
        <f>VLOOKUP($A5,'ADR Raw Data'!$B$6:$BE$43,'ADR Raw Data'!AE$1,FALSE)</f>
        <v>10.433001302599999</v>
      </c>
      <c r="AS5" s="40"/>
      <c r="AT5" s="51">
        <f>VLOOKUP($A5,'RevPAR Raw Data'!$B$6:$BE$43,'RevPAR Raw Data'!G$1,FALSE)</f>
        <v>60.078506261225399</v>
      </c>
      <c r="AU5" s="52">
        <f>VLOOKUP($A5,'RevPAR Raw Data'!$B$6:$BE$43,'RevPAR Raw Data'!H$1,FALSE)</f>
        <v>80.7382205096593</v>
      </c>
      <c r="AV5" s="52">
        <f>VLOOKUP($A5,'RevPAR Raw Data'!$B$6:$BE$43,'RevPAR Raw Data'!I$1,FALSE)</f>
        <v>96.522249667382098</v>
      </c>
      <c r="AW5" s="52">
        <f>VLOOKUP($A5,'RevPAR Raw Data'!$B$6:$BE$43,'RevPAR Raw Data'!J$1,FALSE)</f>
        <v>97.829559110849601</v>
      </c>
      <c r="AX5" s="52">
        <f>VLOOKUP($A5,'RevPAR Raw Data'!$B$6:$BE$43,'RevPAR Raw Data'!K$1,FALSE)</f>
        <v>87.974998987440003</v>
      </c>
      <c r="AY5" s="53">
        <f>VLOOKUP($A5,'RevPAR Raw Data'!$B$6:$BE$43,'RevPAR Raw Data'!L$1,FALSE)</f>
        <v>84.628706907311297</v>
      </c>
      <c r="AZ5" s="52">
        <f>VLOOKUP($A5,'RevPAR Raw Data'!$B$6:$BE$43,'RevPAR Raw Data'!N$1,FALSE)</f>
        <v>115.010395094278</v>
      </c>
      <c r="BA5" s="52">
        <f>VLOOKUP($A5,'RevPAR Raw Data'!$B$6:$BE$43,'RevPAR Raw Data'!O$1,FALSE)</f>
        <v>119.55229683653199</v>
      </c>
      <c r="BB5" s="53">
        <f>VLOOKUP($A5,'RevPAR Raw Data'!$B$6:$BE$43,'RevPAR Raw Data'!P$1,FALSE)</f>
        <v>117.281345965405</v>
      </c>
      <c r="BC5" s="54">
        <f>VLOOKUP($A5,'RevPAR Raw Data'!$B$6:$BE$43,'RevPAR Raw Data'!R$1,FALSE)</f>
        <v>93.958032352480998</v>
      </c>
      <c r="BE5" s="47">
        <f>VLOOKUP($A5,'RevPAR Raw Data'!$B$6:$BE$43,'RevPAR Raw Data'!T$1,FALSE)</f>
        <v>2.8249009507973</v>
      </c>
      <c r="BF5" s="48">
        <f>VLOOKUP($A5,'RevPAR Raw Data'!$B$6:$BE$43,'RevPAR Raw Data'!U$1,FALSE)</f>
        <v>9.1054228090030893</v>
      </c>
      <c r="BG5" s="48">
        <f>VLOOKUP($A5,'RevPAR Raw Data'!$B$6:$BE$43,'RevPAR Raw Data'!V$1,FALSE)</f>
        <v>13.5251515986459</v>
      </c>
      <c r="BH5" s="48">
        <f>VLOOKUP($A5,'RevPAR Raw Data'!$B$6:$BE$43,'RevPAR Raw Data'!W$1,FALSE)</f>
        <v>15.325613605707</v>
      </c>
      <c r="BI5" s="48">
        <f>VLOOKUP($A5,'RevPAR Raw Data'!$B$6:$BE$43,'RevPAR Raw Data'!X$1,FALSE)</f>
        <v>12.137191052941599</v>
      </c>
      <c r="BJ5" s="49">
        <f>VLOOKUP($A5,'RevPAR Raw Data'!$B$6:$BE$43,'RevPAR Raw Data'!Y$1,FALSE)</f>
        <v>11.13919309359</v>
      </c>
      <c r="BK5" s="48">
        <f>VLOOKUP($A5,'RevPAR Raw Data'!$B$6:$BE$43,'RevPAR Raw Data'!AA$1,FALSE)</f>
        <v>26.265619771902902</v>
      </c>
      <c r="BL5" s="48">
        <f>VLOOKUP($A5,'RevPAR Raw Data'!$B$6:$BE$43,'RevPAR Raw Data'!AB$1,FALSE)</f>
        <v>30.260905250174201</v>
      </c>
      <c r="BM5" s="49">
        <f>VLOOKUP($A5,'RevPAR Raw Data'!$B$6:$BE$43,'RevPAR Raw Data'!AC$1,FALSE)</f>
        <v>28.2708363907579</v>
      </c>
      <c r="BN5" s="50">
        <f>VLOOKUP($A5,'RevPAR Raw Data'!$B$6:$BE$43,'RevPAR Raw Data'!AE$1,FALSE)</f>
        <v>16.6977585941722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55.362070185368601</v>
      </c>
      <c r="C7" s="48">
        <f>VLOOKUP($A7,'Occupancy Raw Data'!$B$8:$BE$45,'Occupancy Raw Data'!H$3,FALSE)</f>
        <v>68.900346681760197</v>
      </c>
      <c r="D7" s="48">
        <f>VLOOKUP($A7,'Occupancy Raw Data'!$B$8:$BE$45,'Occupancy Raw Data'!I$3,FALSE)</f>
        <v>83.905829913683306</v>
      </c>
      <c r="E7" s="48">
        <f>VLOOKUP($A7,'Occupancy Raw Data'!$B$8:$BE$45,'Occupancy Raw Data'!J$3,FALSE)</f>
        <v>85.560527805292196</v>
      </c>
      <c r="F7" s="48">
        <f>VLOOKUP($A7,'Occupancy Raw Data'!$B$8:$BE$45,'Occupancy Raw Data'!K$3,FALSE)</f>
        <v>78.003396066223203</v>
      </c>
      <c r="G7" s="49">
        <f>VLOOKUP($A7,'Occupancy Raw Data'!$B$8:$BE$45,'Occupancy Raw Data'!L$3,FALSE)</f>
        <v>74.346434130465497</v>
      </c>
      <c r="H7" s="48">
        <f>VLOOKUP($A7,'Occupancy Raw Data'!$B$8:$BE$45,'Occupancy Raw Data'!N$3,FALSE)</f>
        <v>76.6555822838545</v>
      </c>
      <c r="I7" s="48">
        <f>VLOOKUP($A7,'Occupancy Raw Data'!$B$8:$BE$45,'Occupancy Raw Data'!O$3,FALSE)</f>
        <v>76.111681052780497</v>
      </c>
      <c r="J7" s="49">
        <f>VLOOKUP($A7,'Occupancy Raw Data'!$B$8:$BE$45,'Occupancy Raw Data'!P$3,FALSE)</f>
        <v>76.383631668317506</v>
      </c>
      <c r="K7" s="50">
        <f>VLOOKUP($A7,'Occupancy Raw Data'!$B$8:$BE$45,'Occupancy Raw Data'!R$3,FALSE)</f>
        <v>74.928490569851803</v>
      </c>
      <c r="M7" s="47">
        <f>VLOOKUP($A7,'Occupancy Raw Data'!$B$8:$BE$45,'Occupancy Raw Data'!T$3,FALSE)</f>
        <v>3.8414549177185999</v>
      </c>
      <c r="N7" s="48">
        <f>VLOOKUP($A7,'Occupancy Raw Data'!$B$8:$BE$45,'Occupancy Raw Data'!U$3,FALSE)</f>
        <v>8.5333153662286207</v>
      </c>
      <c r="O7" s="48">
        <f>VLOOKUP($A7,'Occupancy Raw Data'!$B$8:$BE$45,'Occupancy Raw Data'!V$3,FALSE)</f>
        <v>13.4729084757971</v>
      </c>
      <c r="P7" s="48">
        <f>VLOOKUP($A7,'Occupancy Raw Data'!$B$8:$BE$45,'Occupancy Raw Data'!W$3,FALSE)</f>
        <v>11.6481231308186</v>
      </c>
      <c r="Q7" s="48">
        <f>VLOOKUP($A7,'Occupancy Raw Data'!$B$8:$BE$45,'Occupancy Raw Data'!X$3,FALSE)</f>
        <v>8.5536608786184996</v>
      </c>
      <c r="R7" s="49">
        <f>VLOOKUP($A7,'Occupancy Raw Data'!$B$8:$BE$45,'Occupancy Raw Data'!Y$3,FALSE)</f>
        <v>9.5805970224409709</v>
      </c>
      <c r="S7" s="48">
        <f>VLOOKUP($A7,'Occupancy Raw Data'!$B$8:$BE$45,'Occupancy Raw Data'!AA$3,FALSE)</f>
        <v>5.6627590447912004</v>
      </c>
      <c r="T7" s="48">
        <f>VLOOKUP($A7,'Occupancy Raw Data'!$B$8:$BE$45,'Occupancy Raw Data'!AB$3,FALSE)</f>
        <v>6.3520485780118197</v>
      </c>
      <c r="U7" s="49">
        <f>VLOOKUP($A7,'Occupancy Raw Data'!$B$8:$BE$45,'Occupancy Raw Data'!AC$3,FALSE)</f>
        <v>6.0059120933113803</v>
      </c>
      <c r="V7" s="50">
        <f>VLOOKUP($A7,'Occupancy Raw Data'!$B$8:$BE$45,'Occupancy Raw Data'!AE$3,FALSE)</f>
        <v>8.5131803788156901</v>
      </c>
      <c r="X7" s="51">
        <f>VLOOKUP($A7,'ADR Raw Data'!$B$6:$BE$43,'ADR Raw Data'!G$1,FALSE)</f>
        <v>169.61800539944699</v>
      </c>
      <c r="Y7" s="52">
        <f>VLOOKUP($A7,'ADR Raw Data'!$B$6:$BE$43,'ADR Raw Data'!H$1,FALSE)</f>
        <v>201.42929890767101</v>
      </c>
      <c r="Z7" s="52">
        <f>VLOOKUP($A7,'ADR Raw Data'!$B$6:$BE$43,'ADR Raw Data'!I$1,FALSE)</f>
        <v>236.20947024474501</v>
      </c>
      <c r="AA7" s="52">
        <f>VLOOKUP($A7,'ADR Raw Data'!$B$6:$BE$43,'ADR Raw Data'!J$1,FALSE)</f>
        <v>238.404058711044</v>
      </c>
      <c r="AB7" s="52">
        <f>VLOOKUP($A7,'ADR Raw Data'!$B$6:$BE$43,'ADR Raw Data'!K$1,FALSE)</f>
        <v>214.456071655328</v>
      </c>
      <c r="AC7" s="53">
        <f>VLOOKUP($A7,'ADR Raw Data'!$B$6:$BE$43,'ADR Raw Data'!L$1,FALSE)</f>
        <v>215.785959364777</v>
      </c>
      <c r="AD7" s="52">
        <f>VLOOKUP($A7,'ADR Raw Data'!$B$6:$BE$43,'ADR Raw Data'!N$1,FALSE)</f>
        <v>183.806750657621</v>
      </c>
      <c r="AE7" s="52">
        <f>VLOOKUP($A7,'ADR Raw Data'!$B$6:$BE$43,'ADR Raw Data'!O$1,FALSE)</f>
        <v>178.51269831863399</v>
      </c>
      <c r="AF7" s="53">
        <f>VLOOKUP($A7,'ADR Raw Data'!$B$6:$BE$43,'ADR Raw Data'!P$1,FALSE)</f>
        <v>181.16914876372701</v>
      </c>
      <c r="AG7" s="54">
        <f>VLOOKUP($A7,'ADR Raw Data'!$B$6:$BE$43,'ADR Raw Data'!R$1,FALSE)</f>
        <v>205.70336426882801</v>
      </c>
      <c r="AI7" s="47">
        <f>VLOOKUP($A7,'ADR Raw Data'!$B$6:$BE$43,'ADR Raw Data'!T$1,FALSE)</f>
        <v>6.2618911701847404</v>
      </c>
      <c r="AJ7" s="48">
        <f>VLOOKUP($A7,'ADR Raw Data'!$B$6:$BE$43,'ADR Raw Data'!U$1,FALSE)</f>
        <v>11.201194604498101</v>
      </c>
      <c r="AK7" s="48">
        <f>VLOOKUP($A7,'ADR Raw Data'!$B$6:$BE$43,'ADR Raw Data'!V$1,FALSE)</f>
        <v>18.2323113568408</v>
      </c>
      <c r="AL7" s="48">
        <f>VLOOKUP($A7,'ADR Raw Data'!$B$6:$BE$43,'ADR Raw Data'!W$1,FALSE)</f>
        <v>15.630402403730001</v>
      </c>
      <c r="AM7" s="48">
        <f>VLOOKUP($A7,'ADR Raw Data'!$B$6:$BE$43,'ADR Raw Data'!X$1,FALSE)</f>
        <v>10.3978884954557</v>
      </c>
      <c r="AN7" s="49">
        <f>VLOOKUP($A7,'ADR Raw Data'!$B$6:$BE$43,'ADR Raw Data'!Y$1,FALSE)</f>
        <v>13.418238364114</v>
      </c>
      <c r="AO7" s="48">
        <f>VLOOKUP($A7,'ADR Raw Data'!$B$6:$BE$43,'ADR Raw Data'!AA$1,FALSE)</f>
        <v>3.7875477744888801</v>
      </c>
      <c r="AP7" s="48">
        <f>VLOOKUP($A7,'ADR Raw Data'!$B$6:$BE$43,'ADR Raw Data'!AB$1,FALSE)</f>
        <v>3.9262348161901901</v>
      </c>
      <c r="AQ7" s="49">
        <f>VLOOKUP($A7,'ADR Raw Data'!$B$6:$BE$43,'ADR Raw Data'!AC$1,FALSE)</f>
        <v>3.8523070822894199</v>
      </c>
      <c r="AR7" s="50">
        <f>VLOOKUP($A7,'ADR Raw Data'!$B$6:$BE$43,'ADR Raw Data'!AE$1,FALSE)</f>
        <v>10.8675960613564</v>
      </c>
      <c r="AS7" s="40"/>
      <c r="AT7" s="51">
        <f>VLOOKUP($A7,'RevPAR Raw Data'!$B$6:$BE$43,'RevPAR Raw Data'!G$1,FALSE)</f>
        <v>93.904039196264307</v>
      </c>
      <c r="AU7" s="52">
        <f>VLOOKUP($A7,'RevPAR Raw Data'!$B$6:$BE$43,'RevPAR Raw Data'!H$1,FALSE)</f>
        <v>138.78548526602501</v>
      </c>
      <c r="AV7" s="52">
        <f>VLOOKUP($A7,'RevPAR Raw Data'!$B$6:$BE$43,'RevPAR Raw Data'!I$1,FALSE)</f>
        <v>198.19351634356801</v>
      </c>
      <c r="AW7" s="52">
        <f>VLOOKUP($A7,'RevPAR Raw Data'!$B$6:$BE$43,'RevPAR Raw Data'!J$1,FALSE)</f>
        <v>203.97977094240801</v>
      </c>
      <c r="AX7" s="52">
        <f>VLOOKUP($A7,'RevPAR Raw Data'!$B$6:$BE$43,'RevPAR Raw Data'!K$1,FALSE)</f>
        <v>167.28301896136901</v>
      </c>
      <c r="AY7" s="53">
        <f>VLOOKUP($A7,'RevPAR Raw Data'!$B$6:$BE$43,'RevPAR Raw Data'!L$1,FALSE)</f>
        <v>160.429166141927</v>
      </c>
      <c r="AZ7" s="52">
        <f>VLOOKUP($A7,'RevPAR Raw Data'!$B$6:$BE$43,'RevPAR Raw Data'!N$1,FALSE)</f>
        <v>140.898134993632</v>
      </c>
      <c r="BA7" s="52">
        <f>VLOOKUP($A7,'RevPAR Raw Data'!$B$6:$BE$43,'RevPAR Raw Data'!O$1,FALSE)</f>
        <v>135.86901558299101</v>
      </c>
      <c r="BB7" s="53">
        <f>VLOOKUP($A7,'RevPAR Raw Data'!$B$6:$BE$43,'RevPAR Raw Data'!P$1,FALSE)</f>
        <v>138.38357528831099</v>
      </c>
      <c r="BC7" s="54">
        <f>VLOOKUP($A7,'RevPAR Raw Data'!$B$6:$BE$43,'RevPAR Raw Data'!R$1,FALSE)</f>
        <v>154.130425898037</v>
      </c>
      <c r="BE7" s="47">
        <f>VLOOKUP($A7,'RevPAR Raw Data'!$B$6:$BE$43,'RevPAR Raw Data'!T$1,FALSE)</f>
        <v>10.343893814202501</v>
      </c>
      <c r="BF7" s="48">
        <f>VLOOKUP($A7,'RevPAR Raw Data'!$B$6:$BE$43,'RevPAR Raw Data'!U$1,FALSE)</f>
        <v>20.690343231113602</v>
      </c>
      <c r="BG7" s="48">
        <f>VLOOKUP($A7,'RevPAR Raw Data'!$B$6:$BE$43,'RevPAR Raw Data'!V$1,FALSE)</f>
        <v>34.161642454767502</v>
      </c>
      <c r="BH7" s="48">
        <f>VLOOKUP($A7,'RevPAR Raw Data'!$B$6:$BE$43,'RevPAR Raw Data'!W$1,FALSE)</f>
        <v>29.099174052377599</v>
      </c>
      <c r="BI7" s="48">
        <f>VLOOKUP($A7,'RevPAR Raw Data'!$B$6:$BE$43,'RevPAR Raw Data'!X$1,FALSE)</f>
        <v>19.840949494512401</v>
      </c>
      <c r="BJ7" s="49">
        <f>VLOOKUP($A7,'RevPAR Raw Data'!$B$6:$BE$43,'RevPAR Raw Data'!Y$1,FALSE)</f>
        <v>24.284382731731402</v>
      </c>
      <c r="BK7" s="48">
        <f>VLOOKUP($A7,'RevPAR Raw Data'!$B$6:$BE$43,'RevPAR Raw Data'!AA$1,FALSE)</f>
        <v>9.6647865234557297</v>
      </c>
      <c r="BL7" s="48">
        <f>VLOOKUP($A7,'RevPAR Raw Data'!$B$6:$BE$43,'RevPAR Raw Data'!AB$1,FALSE)</f>
        <v>10.5276797370132</v>
      </c>
      <c r="BM7" s="49">
        <f>VLOOKUP($A7,'RevPAR Raw Data'!$B$6:$BE$43,'RevPAR Raw Data'!AC$1,FALSE)</f>
        <v>10.0895853525275</v>
      </c>
      <c r="BN7" s="50">
        <f>VLOOKUP($A7,'RevPAR Raw Data'!$B$6:$BE$43,'RevPAR Raw Data'!AE$1,FALSE)</f>
        <v>20.305954495716499</v>
      </c>
    </row>
    <row r="8" spans="1:66" x14ac:dyDescent="0.45">
      <c r="A8" s="63" t="s">
        <v>88</v>
      </c>
      <c r="B8" s="47">
        <f>VLOOKUP($A8,'Occupancy Raw Data'!$B$8:$BE$45,'Occupancy Raw Data'!G$3,FALSE)</f>
        <v>58.299803982255199</v>
      </c>
      <c r="C8" s="48">
        <f>VLOOKUP($A8,'Occupancy Raw Data'!$B$8:$BE$45,'Occupancy Raw Data'!H$3,FALSE)</f>
        <v>81.141029608996107</v>
      </c>
      <c r="D8" s="48">
        <f>VLOOKUP($A8,'Occupancy Raw Data'!$B$8:$BE$45,'Occupancy Raw Data'!I$3,FALSE)</f>
        <v>94.428969359331404</v>
      </c>
      <c r="E8" s="48">
        <f>VLOOKUP($A8,'Occupancy Raw Data'!$B$8:$BE$45,'Occupancy Raw Data'!J$3,FALSE)</f>
        <v>94.728154338182094</v>
      </c>
      <c r="F8" s="48">
        <f>VLOOKUP($A8,'Occupancy Raw Data'!$B$8:$BE$45,'Occupancy Raw Data'!K$3,FALSE)</f>
        <v>87.991333952336703</v>
      </c>
      <c r="G8" s="49">
        <f>VLOOKUP($A8,'Occupancy Raw Data'!$B$8:$BE$45,'Occupancy Raw Data'!L$3,FALSE)</f>
        <v>83.317858248220304</v>
      </c>
      <c r="H8" s="48">
        <f>VLOOKUP($A8,'Occupancy Raw Data'!$B$8:$BE$45,'Occupancy Raw Data'!N$3,FALSE)</f>
        <v>84.576498504075104</v>
      </c>
      <c r="I8" s="48">
        <f>VLOOKUP($A8,'Occupancy Raw Data'!$B$8:$BE$45,'Occupancy Raw Data'!O$3,FALSE)</f>
        <v>74.971629010626202</v>
      </c>
      <c r="J8" s="49">
        <f>VLOOKUP($A8,'Occupancy Raw Data'!$B$8:$BE$45,'Occupancy Raw Data'!P$3,FALSE)</f>
        <v>79.774063757350604</v>
      </c>
      <c r="K8" s="50">
        <f>VLOOKUP($A8,'Occupancy Raw Data'!$B$8:$BE$45,'Occupancy Raw Data'!R$3,FALSE)</f>
        <v>82.3053455365433</v>
      </c>
      <c r="M8" s="47">
        <f>VLOOKUP($A8,'Occupancy Raw Data'!$B$8:$BE$45,'Occupancy Raw Data'!T$3,FALSE)</f>
        <v>9.6922113895611197</v>
      </c>
      <c r="N8" s="48">
        <f>VLOOKUP($A8,'Occupancy Raw Data'!$B$8:$BE$45,'Occupancy Raw Data'!U$3,FALSE)</f>
        <v>15.950410024215699</v>
      </c>
      <c r="O8" s="48">
        <f>VLOOKUP($A8,'Occupancy Raw Data'!$B$8:$BE$45,'Occupancy Raw Data'!V$3,FALSE)</f>
        <v>18.330180505335999</v>
      </c>
      <c r="P8" s="48">
        <f>VLOOKUP($A8,'Occupancy Raw Data'!$B$8:$BE$45,'Occupancy Raw Data'!W$3,FALSE)</f>
        <v>12.538977938737601</v>
      </c>
      <c r="Q8" s="48">
        <f>VLOOKUP($A8,'Occupancy Raw Data'!$B$8:$BE$45,'Occupancy Raw Data'!X$3,FALSE)</f>
        <v>18.4784721949773</v>
      </c>
      <c r="R8" s="49">
        <f>VLOOKUP($A8,'Occupancy Raw Data'!$B$8:$BE$45,'Occupancy Raw Data'!Y$3,FALSE)</f>
        <v>15.280447629748799</v>
      </c>
      <c r="S8" s="48">
        <f>VLOOKUP($A8,'Occupancy Raw Data'!$B$8:$BE$45,'Occupancy Raw Data'!AA$3,FALSE)</f>
        <v>21.258447165410601</v>
      </c>
      <c r="T8" s="48">
        <f>VLOOKUP($A8,'Occupancy Raw Data'!$B$8:$BE$45,'Occupancy Raw Data'!AB$3,FALSE)</f>
        <v>14.3869038249645</v>
      </c>
      <c r="U8" s="49">
        <f>VLOOKUP($A8,'Occupancy Raw Data'!$B$8:$BE$45,'Occupancy Raw Data'!AC$3,FALSE)</f>
        <v>17.954845981128301</v>
      </c>
      <c r="V8" s="50">
        <f>VLOOKUP($A8,'Occupancy Raw Data'!$B$8:$BE$45,'Occupancy Raw Data'!AE$3,FALSE)</f>
        <v>16.0196000307315</v>
      </c>
      <c r="X8" s="51">
        <f>VLOOKUP($A8,'ADR Raw Data'!$B$6:$BE$43,'ADR Raw Data'!G$1,FALSE)</f>
        <v>196.387119093965</v>
      </c>
      <c r="Y8" s="52">
        <f>VLOOKUP($A8,'ADR Raw Data'!$B$6:$BE$43,'ADR Raw Data'!H$1,FALSE)</f>
        <v>233.32259122695399</v>
      </c>
      <c r="Z8" s="52">
        <f>VLOOKUP($A8,'ADR Raw Data'!$B$6:$BE$43,'ADR Raw Data'!I$1,FALSE)</f>
        <v>255.646024254342</v>
      </c>
      <c r="AA8" s="52">
        <f>VLOOKUP($A8,'ADR Raw Data'!$B$6:$BE$43,'ADR Raw Data'!J$1,FALSE)</f>
        <v>255.39207906774101</v>
      </c>
      <c r="AB8" s="52">
        <f>VLOOKUP($A8,'ADR Raw Data'!$B$6:$BE$43,'ADR Raw Data'!K$1,FALSE)</f>
        <v>221.119400867628</v>
      </c>
      <c r="AC8" s="53">
        <f>VLOOKUP($A8,'ADR Raw Data'!$B$6:$BE$43,'ADR Raw Data'!L$1,FALSE)</f>
        <v>235.65456389301599</v>
      </c>
      <c r="AD8" s="52">
        <f>VLOOKUP($A8,'ADR Raw Data'!$B$6:$BE$43,'ADR Raw Data'!N$1,FALSE)</f>
        <v>168.376014881678</v>
      </c>
      <c r="AE8" s="52">
        <f>VLOOKUP($A8,'ADR Raw Data'!$B$6:$BE$43,'ADR Raw Data'!O$1,FALSE)</f>
        <v>158.58433328746301</v>
      </c>
      <c r="AF8" s="53">
        <f>VLOOKUP($A8,'ADR Raw Data'!$B$6:$BE$43,'ADR Raw Data'!P$1,FALSE)</f>
        <v>163.774905916585</v>
      </c>
      <c r="AG8" s="54">
        <f>VLOOKUP($A8,'ADR Raw Data'!$B$6:$BE$43,'ADR Raw Data'!R$1,FALSE)</f>
        <v>215.749130808487</v>
      </c>
      <c r="AI8" s="47">
        <f>VLOOKUP($A8,'ADR Raw Data'!$B$6:$BE$43,'ADR Raw Data'!T$1,FALSE)</f>
        <v>12.113558946384099</v>
      </c>
      <c r="AJ8" s="48">
        <f>VLOOKUP($A8,'ADR Raw Data'!$B$6:$BE$43,'ADR Raw Data'!U$1,FALSE)</f>
        <v>14.6881401631132</v>
      </c>
      <c r="AK8" s="48">
        <f>VLOOKUP($A8,'ADR Raw Data'!$B$6:$BE$43,'ADR Raw Data'!V$1,FALSE)</f>
        <v>19.087294124904201</v>
      </c>
      <c r="AL8" s="48">
        <f>VLOOKUP($A8,'ADR Raw Data'!$B$6:$BE$43,'ADR Raw Data'!W$1,FALSE)</f>
        <v>20.269516459553099</v>
      </c>
      <c r="AM8" s="48">
        <f>VLOOKUP($A8,'ADR Raw Data'!$B$6:$BE$43,'ADR Raw Data'!X$1,FALSE)</f>
        <v>17.726007500472999</v>
      </c>
      <c r="AN8" s="49">
        <f>VLOOKUP($A8,'ADR Raw Data'!$B$6:$BE$43,'ADR Raw Data'!Y$1,FALSE)</f>
        <v>17.458150320897001</v>
      </c>
      <c r="AO8" s="48">
        <f>VLOOKUP($A8,'ADR Raw Data'!$B$6:$BE$43,'ADR Raw Data'!AA$1,FALSE)</f>
        <v>11.5849533039896</v>
      </c>
      <c r="AP8" s="48">
        <f>VLOOKUP($A8,'ADR Raw Data'!$B$6:$BE$43,'ADR Raw Data'!AB$1,FALSE)</f>
        <v>8.7366073123907402</v>
      </c>
      <c r="AQ8" s="49">
        <f>VLOOKUP($A8,'ADR Raw Data'!$B$6:$BE$43,'ADR Raw Data'!AC$1,FALSE)</f>
        <v>10.3382293821908</v>
      </c>
      <c r="AR8" s="50">
        <f>VLOOKUP($A8,'ADR Raw Data'!$B$6:$BE$43,'ADR Raw Data'!AE$1,FALSE)</f>
        <v>15.782532712781499</v>
      </c>
      <c r="AS8" s="40"/>
      <c r="AT8" s="51">
        <f>VLOOKUP($A8,'RevPAR Raw Data'!$B$6:$BE$43,'RevPAR Raw Data'!G$1,FALSE)</f>
        <v>114.49330547818001</v>
      </c>
      <c r="AU8" s="52">
        <f>VLOOKUP($A8,'RevPAR Raw Data'!$B$6:$BE$43,'RevPAR Raw Data'!H$1,FALSE)</f>
        <v>189.32035283194</v>
      </c>
      <c r="AV8" s="52">
        <f>VLOOKUP($A8,'RevPAR Raw Data'!$B$6:$BE$43,'RevPAR Raw Data'!I$1,FALSE)</f>
        <v>241.40390591148201</v>
      </c>
      <c r="AW8" s="52">
        <f>VLOOKUP($A8,'RevPAR Raw Data'!$B$6:$BE$43,'RevPAR Raw Data'!J$1,FALSE)</f>
        <v>241.92820282678201</v>
      </c>
      <c r="AX8" s="52">
        <f>VLOOKUP($A8,'RevPAR Raw Data'!$B$6:$BE$43,'RevPAR Raw Data'!K$1,FALSE)</f>
        <v>194.56591045083999</v>
      </c>
      <c r="AY8" s="53">
        <f>VLOOKUP($A8,'RevPAR Raw Data'!$B$6:$BE$43,'RevPAR Raw Data'!L$1,FALSE)</f>
        <v>196.34233549984501</v>
      </c>
      <c r="AZ8" s="52">
        <f>VLOOKUP($A8,'RevPAR Raw Data'!$B$6:$BE$43,'RevPAR Raw Data'!N$1,FALSE)</f>
        <v>142.40653770762401</v>
      </c>
      <c r="BA8" s="52">
        <f>VLOOKUP($A8,'RevPAR Raw Data'!$B$6:$BE$43,'RevPAR Raw Data'!O$1,FALSE)</f>
        <v>118.893258021252</v>
      </c>
      <c r="BB8" s="53">
        <f>VLOOKUP($A8,'RevPAR Raw Data'!$B$6:$BE$43,'RevPAR Raw Data'!P$1,FALSE)</f>
        <v>130.649897864438</v>
      </c>
      <c r="BC8" s="54">
        <f>VLOOKUP($A8,'RevPAR Raw Data'!$B$6:$BE$43,'RevPAR Raw Data'!R$1,FALSE)</f>
        <v>177.573067604014</v>
      </c>
      <c r="BE8" s="47">
        <f>VLOOKUP($A8,'RevPAR Raw Data'!$B$6:$BE$43,'RevPAR Raw Data'!T$1,FALSE)</f>
        <v>22.9798420758279</v>
      </c>
      <c r="BF8" s="48">
        <f>VLOOKUP($A8,'RevPAR Raw Data'!$B$6:$BE$43,'RevPAR Raw Data'!U$1,FALSE)</f>
        <v>32.9813687682771</v>
      </c>
      <c r="BG8" s="48">
        <f>VLOOKUP($A8,'RevPAR Raw Data'!$B$6:$BE$43,'RevPAR Raw Data'!V$1,FALSE)</f>
        <v>40.916210096919599</v>
      </c>
      <c r="BH8" s="48">
        <f>VLOOKUP($A8,'RevPAR Raw Data'!$B$6:$BE$43,'RevPAR Raw Data'!W$1,FALSE)</f>
        <v>35.350084595442901</v>
      </c>
      <c r="BI8" s="48">
        <f>VLOOKUP($A8,'RevPAR Raw Data'!$B$6:$BE$43,'RevPAR Raw Data'!X$1,FALSE)</f>
        <v>39.479975062704902</v>
      </c>
      <c r="BJ8" s="49">
        <f>VLOOKUP($A8,'RevPAR Raw Data'!$B$6:$BE$43,'RevPAR Raw Data'!Y$1,FALSE)</f>
        <v>35.406281467553399</v>
      </c>
      <c r="BK8" s="48">
        <f>VLOOKUP($A8,'RevPAR Raw Data'!$B$6:$BE$43,'RevPAR Raw Data'!AA$1,FALSE)</f>
        <v>35.306181646666303</v>
      </c>
      <c r="BL8" s="48">
        <f>VLOOKUP($A8,'RevPAR Raw Data'!$B$6:$BE$43,'RevPAR Raw Data'!AB$1,FALSE)</f>
        <v>24.380438428953799</v>
      </c>
      <c r="BM8" s="49">
        <f>VLOOKUP($A8,'RevPAR Raw Data'!$B$6:$BE$43,'RevPAR Raw Data'!AC$1,FALSE)</f>
        <v>30.149288526067298</v>
      </c>
      <c r="BN8" s="50">
        <f>VLOOKUP($A8,'RevPAR Raw Data'!$B$6:$BE$43,'RevPAR Raw Data'!AE$1,FALSE)</f>
        <v>34.3304313588201</v>
      </c>
    </row>
    <row r="9" spans="1:66" x14ac:dyDescent="0.45">
      <c r="A9" s="63" t="s">
        <v>89</v>
      </c>
      <c r="B9" s="47">
        <f>VLOOKUP($A9,'Occupancy Raw Data'!$B$8:$BE$45,'Occupancy Raw Data'!G$3,FALSE)</f>
        <v>59.384045386129401</v>
      </c>
      <c r="C9" s="48">
        <f>VLOOKUP($A9,'Occupancy Raw Data'!$B$8:$BE$45,'Occupancy Raw Data'!H$3,FALSE)</f>
        <v>68.808614102118696</v>
      </c>
      <c r="D9" s="48">
        <f>VLOOKUP($A9,'Occupancy Raw Data'!$B$8:$BE$45,'Occupancy Raw Data'!I$3,FALSE)</f>
        <v>85.677897418084896</v>
      </c>
      <c r="E9" s="48">
        <f>VLOOKUP($A9,'Occupancy Raw Data'!$B$8:$BE$45,'Occupancy Raw Data'!J$3,FALSE)</f>
        <v>85.214773648257406</v>
      </c>
      <c r="F9" s="48">
        <f>VLOOKUP($A9,'Occupancy Raw Data'!$B$8:$BE$45,'Occupancy Raw Data'!K$3,FALSE)</f>
        <v>76.033344911427506</v>
      </c>
      <c r="G9" s="49">
        <f>VLOOKUP($A9,'Occupancy Raw Data'!$B$8:$BE$45,'Occupancy Raw Data'!L$3,FALSE)</f>
        <v>75.023735093203598</v>
      </c>
      <c r="H9" s="48">
        <f>VLOOKUP($A9,'Occupancy Raw Data'!$B$8:$BE$45,'Occupancy Raw Data'!N$3,FALSE)</f>
        <v>73.381961329165193</v>
      </c>
      <c r="I9" s="48">
        <f>VLOOKUP($A9,'Occupancy Raw Data'!$B$8:$BE$45,'Occupancy Raw Data'!O$3,FALSE)</f>
        <v>72.849368993863607</v>
      </c>
      <c r="J9" s="49">
        <f>VLOOKUP($A9,'Occupancy Raw Data'!$B$8:$BE$45,'Occupancy Raw Data'!P$3,FALSE)</f>
        <v>73.1156651615144</v>
      </c>
      <c r="K9" s="50">
        <f>VLOOKUP($A9,'Occupancy Raw Data'!$B$8:$BE$45,'Occupancy Raw Data'!R$3,FALSE)</f>
        <v>74.478572255578101</v>
      </c>
      <c r="M9" s="47">
        <f>VLOOKUP($A9,'Occupancy Raw Data'!$B$8:$BE$45,'Occupancy Raw Data'!T$3,FALSE)</f>
        <v>4.5378126152140403</v>
      </c>
      <c r="N9" s="48">
        <f>VLOOKUP($A9,'Occupancy Raw Data'!$B$8:$BE$45,'Occupancy Raw Data'!U$3,FALSE)</f>
        <v>5.2160831357726201</v>
      </c>
      <c r="O9" s="48">
        <f>VLOOKUP($A9,'Occupancy Raw Data'!$B$8:$BE$45,'Occupancy Raw Data'!V$3,FALSE)</f>
        <v>20.5486438810624</v>
      </c>
      <c r="P9" s="48">
        <f>VLOOKUP($A9,'Occupancy Raw Data'!$B$8:$BE$45,'Occupancy Raw Data'!W$3,FALSE)</f>
        <v>18.6652788301501</v>
      </c>
      <c r="Q9" s="48">
        <f>VLOOKUP($A9,'Occupancy Raw Data'!$B$8:$BE$45,'Occupancy Raw Data'!X$3,FALSE)</f>
        <v>11.554509538344499</v>
      </c>
      <c r="R9" s="49">
        <f>VLOOKUP($A9,'Occupancy Raw Data'!$B$8:$BE$45,'Occupancy Raw Data'!Y$3,FALSE)</f>
        <v>12.5650699356001</v>
      </c>
      <c r="S9" s="48">
        <f>VLOOKUP($A9,'Occupancy Raw Data'!$B$8:$BE$45,'Occupancy Raw Data'!AA$3,FALSE)</f>
        <v>0.81772159723794402</v>
      </c>
      <c r="T9" s="48">
        <f>VLOOKUP($A9,'Occupancy Raw Data'!$B$8:$BE$45,'Occupancy Raw Data'!AB$3,FALSE)</f>
        <v>0.38138990398914202</v>
      </c>
      <c r="U9" s="49">
        <f>VLOOKUP($A9,'Occupancy Raw Data'!$B$8:$BE$45,'Occupancy Raw Data'!AC$3,FALSE)</f>
        <v>0.59987721305945296</v>
      </c>
      <c r="V9" s="50">
        <f>VLOOKUP($A9,'Occupancy Raw Data'!$B$8:$BE$45,'Occupancy Raw Data'!AE$3,FALSE)</f>
        <v>8.9310687845246797</v>
      </c>
      <c r="X9" s="51">
        <f>VLOOKUP($A9,'ADR Raw Data'!$B$6:$BE$43,'ADR Raw Data'!G$1,FALSE)</f>
        <v>149.05090271007899</v>
      </c>
      <c r="Y9" s="52">
        <f>VLOOKUP($A9,'ADR Raw Data'!$B$6:$BE$43,'ADR Raw Data'!H$1,FALSE)</f>
        <v>169.53106848393</v>
      </c>
      <c r="Z9" s="52">
        <f>VLOOKUP($A9,'ADR Raw Data'!$B$6:$BE$43,'ADR Raw Data'!I$1,FALSE)</f>
        <v>187.51089864864801</v>
      </c>
      <c r="AA9" s="52">
        <f>VLOOKUP($A9,'ADR Raw Data'!$B$6:$BE$43,'ADR Raw Data'!J$1,FALSE)</f>
        <v>190.260542119565</v>
      </c>
      <c r="AB9" s="52">
        <f>VLOOKUP($A9,'ADR Raw Data'!$B$6:$BE$43,'ADR Raw Data'!K$1,FALSE)</f>
        <v>172.93320237551299</v>
      </c>
      <c r="AC9" s="53">
        <f>VLOOKUP($A9,'ADR Raw Data'!$B$6:$BE$43,'ADR Raw Data'!L$1,FALSE)</f>
        <v>175.79418500571001</v>
      </c>
      <c r="AD9" s="52">
        <f>VLOOKUP($A9,'ADR Raw Data'!$B$6:$BE$43,'ADR Raw Data'!N$1,FALSE)</f>
        <v>153.827986746607</v>
      </c>
      <c r="AE9" s="52">
        <f>VLOOKUP($A9,'ADR Raw Data'!$B$6:$BE$43,'ADR Raw Data'!O$1,FALSE)</f>
        <v>148.11947075651599</v>
      </c>
      <c r="AF9" s="53">
        <f>VLOOKUP($A9,'ADR Raw Data'!$B$6:$BE$43,'ADR Raw Data'!P$1,FALSE)</f>
        <v>150.98412430720501</v>
      </c>
      <c r="AG9" s="54">
        <f>VLOOKUP($A9,'ADR Raw Data'!$B$6:$BE$43,'ADR Raw Data'!R$1,FALSE)</f>
        <v>168.83531257633899</v>
      </c>
      <c r="AI9" s="47">
        <f>VLOOKUP($A9,'ADR Raw Data'!$B$6:$BE$43,'ADR Raw Data'!T$1,FALSE)</f>
        <v>8.7435285021730795</v>
      </c>
      <c r="AJ9" s="48">
        <f>VLOOKUP($A9,'ADR Raw Data'!$B$6:$BE$43,'ADR Raw Data'!U$1,FALSE)</f>
        <v>8.3794138797663607</v>
      </c>
      <c r="AK9" s="48">
        <f>VLOOKUP($A9,'ADR Raw Data'!$B$6:$BE$43,'ADR Raw Data'!V$1,FALSE)</f>
        <v>13.8089491395162</v>
      </c>
      <c r="AL9" s="48">
        <f>VLOOKUP($A9,'ADR Raw Data'!$B$6:$BE$43,'ADR Raw Data'!W$1,FALSE)</f>
        <v>19.163313791799901</v>
      </c>
      <c r="AM9" s="48">
        <f>VLOOKUP($A9,'ADR Raw Data'!$B$6:$BE$43,'ADR Raw Data'!X$1,FALSE)</f>
        <v>11.383271364587101</v>
      </c>
      <c r="AN9" s="49">
        <f>VLOOKUP($A9,'ADR Raw Data'!$B$6:$BE$43,'ADR Raw Data'!Y$1,FALSE)</f>
        <v>13.1514293503689</v>
      </c>
      <c r="AO9" s="48">
        <f>VLOOKUP($A9,'ADR Raw Data'!$B$6:$BE$43,'ADR Raw Data'!AA$1,FALSE)</f>
        <v>11.796142544645299</v>
      </c>
      <c r="AP9" s="48">
        <f>VLOOKUP($A9,'ADR Raw Data'!$B$6:$BE$43,'ADR Raw Data'!AB$1,FALSE)</f>
        <v>7.2763598491909898</v>
      </c>
      <c r="AQ9" s="49">
        <f>VLOOKUP($A9,'ADR Raw Data'!$B$6:$BE$43,'ADR Raw Data'!AC$1,FALSE)</f>
        <v>9.5401702819004299</v>
      </c>
      <c r="AR9" s="50">
        <f>VLOOKUP($A9,'ADR Raw Data'!$B$6:$BE$43,'ADR Raw Data'!AE$1,FALSE)</f>
        <v>12.527951788128799</v>
      </c>
      <c r="AS9" s="40"/>
      <c r="AT9" s="51">
        <f>VLOOKUP($A9,'RevPAR Raw Data'!$B$6:$BE$43,'RevPAR Raw Data'!G$1,FALSE)</f>
        <v>88.512455713789507</v>
      </c>
      <c r="AU9" s="52">
        <f>VLOOKUP($A9,'RevPAR Raw Data'!$B$6:$BE$43,'RevPAR Raw Data'!H$1,FALSE)</f>
        <v>116.651978696306</v>
      </c>
      <c r="AV9" s="52">
        <f>VLOOKUP($A9,'RevPAR Raw Data'!$B$6:$BE$43,'RevPAR Raw Data'!I$1,FALSE)</f>
        <v>160.65539539191801</v>
      </c>
      <c r="AW9" s="52">
        <f>VLOOKUP($A9,'RevPAR Raw Data'!$B$6:$BE$43,'RevPAR Raw Data'!J$1,FALSE)</f>
        <v>162.130090309135</v>
      </c>
      <c r="AX9" s="52">
        <f>VLOOKUP($A9,'RevPAR Raw Data'!$B$6:$BE$43,'RevPAR Raw Data'!K$1,FALSE)</f>
        <v>131.48689822855101</v>
      </c>
      <c r="AY9" s="53">
        <f>VLOOKUP($A9,'RevPAR Raw Data'!$B$6:$BE$43,'RevPAR Raw Data'!L$1,FALSE)</f>
        <v>131.88736366794001</v>
      </c>
      <c r="AZ9" s="52">
        <f>VLOOKUP($A9,'RevPAR Raw Data'!$B$6:$BE$43,'RevPAR Raw Data'!N$1,FALSE)</f>
        <v>112.881993747829</v>
      </c>
      <c r="BA9" s="52">
        <f>VLOOKUP($A9,'RevPAR Raw Data'!$B$6:$BE$43,'RevPAR Raw Data'!O$1,FALSE)</f>
        <v>107.904099803172</v>
      </c>
      <c r="BB9" s="53">
        <f>VLOOKUP($A9,'RevPAR Raw Data'!$B$6:$BE$43,'RevPAR Raw Data'!P$1,FALSE)</f>
        <v>110.3930467755</v>
      </c>
      <c r="BC9" s="54">
        <f>VLOOKUP($A9,'RevPAR Raw Data'!$B$6:$BE$43,'RevPAR Raw Data'!R$1,FALSE)</f>
        <v>125.7461302701</v>
      </c>
      <c r="BE9" s="47">
        <f>VLOOKUP($A9,'RevPAR Raw Data'!$B$6:$BE$43,'RevPAR Raw Data'!T$1,FALSE)</f>
        <v>13.678106056773499</v>
      </c>
      <c r="BF9" s="48">
        <f>VLOOKUP($A9,'RevPAR Raw Data'!$B$6:$BE$43,'RevPAR Raw Data'!U$1,FALSE)</f>
        <v>14.032574209798</v>
      </c>
      <c r="BG9" s="48">
        <f>VLOOKUP($A9,'RevPAR Raw Data'!$B$6:$BE$43,'RevPAR Raw Data'!V$1,FALSE)</f>
        <v>37.195144802974902</v>
      </c>
      <c r="BH9" s="48">
        <f>VLOOKUP($A9,'RevPAR Raw Data'!$B$6:$BE$43,'RevPAR Raw Data'!W$1,FALSE)</f>
        <v>41.4054785742861</v>
      </c>
      <c r="BI9" s="48">
        <f>VLOOKUP($A9,'RevPAR Raw Data'!$B$6:$BE$43,'RevPAR Raw Data'!X$1,FALSE)</f>
        <v>24.253062078528501</v>
      </c>
      <c r="BJ9" s="49">
        <f>VLOOKUP($A9,'RevPAR Raw Data'!$B$6:$BE$43,'RevPAR Raw Data'!Y$1,FALSE)</f>
        <v>27.368985581374002</v>
      </c>
      <c r="BK9" s="48">
        <f>VLOOKUP($A9,'RevPAR Raw Data'!$B$6:$BE$43,'RevPAR Raw Data'!AA$1,FALSE)</f>
        <v>12.710323747111801</v>
      </c>
      <c r="BL9" s="48">
        <f>VLOOKUP($A9,'RevPAR Raw Data'!$B$6:$BE$43,'RevPAR Raw Data'!AB$1,FALSE)</f>
        <v>7.6855010550228702</v>
      </c>
      <c r="BM9" s="49">
        <f>VLOOKUP($A9,'RevPAR Raw Data'!$B$6:$BE$43,'RevPAR Raw Data'!AC$1,FALSE)</f>
        <v>10.197276802568</v>
      </c>
      <c r="BN9" s="50">
        <f>VLOOKUP($A9,'RevPAR Raw Data'!$B$6:$BE$43,'RevPAR Raw Data'!AE$1,FALSE)</f>
        <v>22.577900564143398</v>
      </c>
    </row>
    <row r="10" spans="1:66" x14ac:dyDescent="0.45">
      <c r="A10" s="63" t="s">
        <v>26</v>
      </c>
      <c r="B10" s="47">
        <f>VLOOKUP($A10,'Occupancy Raw Data'!$B$8:$BE$45,'Occupancy Raw Data'!G$3,FALSE)</f>
        <v>55.436164067013202</v>
      </c>
      <c r="C10" s="48">
        <f>VLOOKUP($A10,'Occupancy Raw Data'!$B$8:$BE$45,'Occupancy Raw Data'!H$3,FALSE)</f>
        <v>72.281917966493296</v>
      </c>
      <c r="D10" s="48">
        <f>VLOOKUP($A10,'Occupancy Raw Data'!$B$8:$BE$45,'Occupancy Raw Data'!I$3,FALSE)</f>
        <v>85.580589254765997</v>
      </c>
      <c r="E10" s="48">
        <f>VLOOKUP($A10,'Occupancy Raw Data'!$B$8:$BE$45,'Occupancy Raw Data'!J$3,FALSE)</f>
        <v>85.106874638937001</v>
      </c>
      <c r="F10" s="48">
        <f>VLOOKUP($A10,'Occupancy Raw Data'!$B$8:$BE$45,'Occupancy Raw Data'!K$3,FALSE)</f>
        <v>69.000577700750995</v>
      </c>
      <c r="G10" s="49">
        <f>VLOOKUP($A10,'Occupancy Raw Data'!$B$8:$BE$45,'Occupancy Raw Data'!L$3,FALSE)</f>
        <v>73.481224725592099</v>
      </c>
      <c r="H10" s="48">
        <f>VLOOKUP($A10,'Occupancy Raw Data'!$B$8:$BE$45,'Occupancy Raw Data'!N$3,FALSE)</f>
        <v>71.854419410745194</v>
      </c>
      <c r="I10" s="48">
        <f>VLOOKUP($A10,'Occupancy Raw Data'!$B$8:$BE$45,'Occupancy Raw Data'!O$3,FALSE)</f>
        <v>72.744078567302097</v>
      </c>
      <c r="J10" s="49">
        <f>VLOOKUP($A10,'Occupancy Raw Data'!$B$8:$BE$45,'Occupancy Raw Data'!P$3,FALSE)</f>
        <v>72.299248989023596</v>
      </c>
      <c r="K10" s="50">
        <f>VLOOKUP($A10,'Occupancy Raw Data'!$B$8:$BE$45,'Occupancy Raw Data'!R$3,FALSE)</f>
        <v>73.143517372286794</v>
      </c>
      <c r="M10" s="47">
        <f>VLOOKUP($A10,'Occupancy Raw Data'!$B$8:$BE$45,'Occupancy Raw Data'!T$3,FALSE)</f>
        <v>10.949251580927999</v>
      </c>
      <c r="N10" s="48">
        <f>VLOOKUP($A10,'Occupancy Raw Data'!$B$8:$BE$45,'Occupancy Raw Data'!U$3,FALSE)</f>
        <v>18.269562881836499</v>
      </c>
      <c r="O10" s="48">
        <f>VLOOKUP($A10,'Occupancy Raw Data'!$B$8:$BE$45,'Occupancy Raw Data'!V$3,FALSE)</f>
        <v>19.280789082097701</v>
      </c>
      <c r="P10" s="48">
        <f>VLOOKUP($A10,'Occupancy Raw Data'!$B$8:$BE$45,'Occupancy Raw Data'!W$3,FALSE)</f>
        <v>20.483378558050202</v>
      </c>
      <c r="Q10" s="48">
        <f>VLOOKUP($A10,'Occupancy Raw Data'!$B$8:$BE$45,'Occupancy Raw Data'!X$3,FALSE)</f>
        <v>15.6558201476465</v>
      </c>
      <c r="R10" s="49">
        <f>VLOOKUP($A10,'Occupancy Raw Data'!$B$8:$BE$45,'Occupancy Raw Data'!Y$3,FALSE)</f>
        <v>17.334585352290599</v>
      </c>
      <c r="S10" s="48">
        <f>VLOOKUP($A10,'Occupancy Raw Data'!$B$8:$BE$45,'Occupancy Raw Data'!AA$3,FALSE)</f>
        <v>16.381835220024101</v>
      </c>
      <c r="T10" s="48">
        <f>VLOOKUP($A10,'Occupancy Raw Data'!$B$8:$BE$45,'Occupancy Raw Data'!AB$3,FALSE)</f>
        <v>12.3955107876151</v>
      </c>
      <c r="U10" s="49">
        <f>VLOOKUP($A10,'Occupancy Raw Data'!$B$8:$BE$45,'Occupancy Raw Data'!AC$3,FALSE)</f>
        <v>14.3416850787666</v>
      </c>
      <c r="V10" s="50">
        <f>VLOOKUP($A10,'Occupancy Raw Data'!$B$8:$BE$45,'Occupancy Raw Data'!AE$3,FALSE)</f>
        <v>16.473581709121301</v>
      </c>
      <c r="X10" s="51">
        <f>VLOOKUP($A10,'ADR Raw Data'!$B$6:$BE$43,'ADR Raw Data'!G$1,FALSE)</f>
        <v>153.690377240516</v>
      </c>
      <c r="Y10" s="52">
        <f>VLOOKUP($A10,'ADR Raw Data'!$B$6:$BE$43,'ADR Raw Data'!H$1,FALSE)</f>
        <v>192.74460198209701</v>
      </c>
      <c r="Z10" s="52">
        <f>VLOOKUP($A10,'ADR Raw Data'!$B$6:$BE$43,'ADR Raw Data'!I$1,FALSE)</f>
        <v>214.66242068313699</v>
      </c>
      <c r="AA10" s="52">
        <f>VLOOKUP($A10,'ADR Raw Data'!$B$6:$BE$43,'ADR Raw Data'!J$1,FALSE)</f>
        <v>206.48672413793099</v>
      </c>
      <c r="AB10" s="52">
        <f>VLOOKUP($A10,'ADR Raw Data'!$B$6:$BE$43,'ADR Raw Data'!K$1,FALSE)</f>
        <v>174.64094943067599</v>
      </c>
      <c r="AC10" s="53">
        <f>VLOOKUP($A10,'ADR Raw Data'!$B$6:$BE$43,'ADR Raw Data'!L$1,FALSE)</f>
        <v>191.740563225258</v>
      </c>
      <c r="AD10" s="52">
        <f>VLOOKUP($A10,'ADR Raw Data'!$B$6:$BE$43,'ADR Raw Data'!N$1,FALSE)</f>
        <v>140.05810258884</v>
      </c>
      <c r="AE10" s="52">
        <f>VLOOKUP($A10,'ADR Raw Data'!$B$6:$BE$43,'ADR Raw Data'!O$1,FALSE)</f>
        <v>134.130400254129</v>
      </c>
      <c r="AF10" s="53">
        <f>VLOOKUP($A10,'ADR Raw Data'!$B$6:$BE$43,'ADR Raw Data'!P$1,FALSE)</f>
        <v>137.076015980823</v>
      </c>
      <c r="AG10" s="54">
        <f>VLOOKUP($A10,'ADR Raw Data'!$B$6:$BE$43,'ADR Raw Data'!R$1,FALSE)</f>
        <v>176.30239901611199</v>
      </c>
      <c r="AI10" s="47">
        <f>VLOOKUP($A10,'ADR Raw Data'!$B$6:$BE$43,'ADR Raw Data'!T$1,FALSE)</f>
        <v>9.4482181696791496</v>
      </c>
      <c r="AJ10" s="48">
        <f>VLOOKUP($A10,'ADR Raw Data'!$B$6:$BE$43,'ADR Raw Data'!U$1,FALSE)</f>
        <v>17.944727213469601</v>
      </c>
      <c r="AK10" s="48">
        <f>VLOOKUP($A10,'ADR Raw Data'!$B$6:$BE$43,'ADR Raw Data'!V$1,FALSE)</f>
        <v>19.5275372813228</v>
      </c>
      <c r="AL10" s="48">
        <f>VLOOKUP($A10,'ADR Raw Data'!$B$6:$BE$43,'ADR Raw Data'!W$1,FALSE)</f>
        <v>14.3307476330833</v>
      </c>
      <c r="AM10" s="48">
        <f>VLOOKUP($A10,'ADR Raw Data'!$B$6:$BE$43,'ADR Raw Data'!X$1,FALSE)</f>
        <v>9.7226619684896498</v>
      </c>
      <c r="AN10" s="49">
        <f>VLOOKUP($A10,'ADR Raw Data'!$B$6:$BE$43,'ADR Raw Data'!Y$1,FALSE)</f>
        <v>15.1442830708803</v>
      </c>
      <c r="AO10" s="48">
        <f>VLOOKUP($A10,'ADR Raw Data'!$B$6:$BE$43,'ADR Raw Data'!AA$1,FALSE)</f>
        <v>5.8611342790643697</v>
      </c>
      <c r="AP10" s="48">
        <f>VLOOKUP($A10,'ADR Raw Data'!$B$6:$BE$43,'ADR Raw Data'!AB$1,FALSE)</f>
        <v>2.104926604493</v>
      </c>
      <c r="AQ10" s="49">
        <f>VLOOKUP($A10,'ADR Raw Data'!$B$6:$BE$43,'ADR Raw Data'!AC$1,FALSE)</f>
        <v>3.9846062969225202</v>
      </c>
      <c r="AR10" s="50">
        <f>VLOOKUP($A10,'ADR Raw Data'!$B$6:$BE$43,'ADR Raw Data'!AE$1,FALSE)</f>
        <v>12.624627598644</v>
      </c>
      <c r="AS10" s="40"/>
      <c r="AT10" s="51">
        <f>VLOOKUP($A10,'RevPAR Raw Data'!$B$6:$BE$43,'RevPAR Raw Data'!G$1,FALSE)</f>
        <v>85.200049682264506</v>
      </c>
      <c r="AU10" s="52">
        <f>VLOOKUP($A10,'RevPAR Raw Data'!$B$6:$BE$43,'RevPAR Raw Data'!H$1,FALSE)</f>
        <v>139.31949508954301</v>
      </c>
      <c r="AV10" s="52">
        <f>VLOOKUP($A10,'RevPAR Raw Data'!$B$6:$BE$43,'RevPAR Raw Data'!I$1,FALSE)</f>
        <v>183.709364529173</v>
      </c>
      <c r="AW10" s="52">
        <f>VLOOKUP($A10,'RevPAR Raw Data'!$B$6:$BE$43,'RevPAR Raw Data'!J$1,FALSE)</f>
        <v>175.73439745811601</v>
      </c>
      <c r="AX10" s="52">
        <f>VLOOKUP($A10,'RevPAR Raw Data'!$B$6:$BE$43,'RevPAR Raw Data'!K$1,FALSE)</f>
        <v>120.503264009243</v>
      </c>
      <c r="AY10" s="53">
        <f>VLOOKUP($A10,'RevPAR Raw Data'!$B$6:$BE$43,'RevPAR Raw Data'!L$1,FALSE)</f>
        <v>140.893314153668</v>
      </c>
      <c r="AZ10" s="52">
        <f>VLOOKUP($A10,'RevPAR Raw Data'!$B$6:$BE$43,'RevPAR Raw Data'!N$1,FALSE)</f>
        <v>100.637936452917</v>
      </c>
      <c r="BA10" s="52">
        <f>VLOOKUP($A10,'RevPAR Raw Data'!$B$6:$BE$43,'RevPAR Raw Data'!O$1,FALSE)</f>
        <v>97.571923743500804</v>
      </c>
      <c r="BB10" s="53">
        <f>VLOOKUP($A10,'RevPAR Raw Data'!$B$6:$BE$43,'RevPAR Raw Data'!P$1,FALSE)</f>
        <v>99.104930098209095</v>
      </c>
      <c r="BC10" s="54">
        <f>VLOOKUP($A10,'RevPAR Raw Data'!$B$6:$BE$43,'RevPAR Raw Data'!R$1,FALSE)</f>
        <v>128.95377585210801</v>
      </c>
      <c r="BE10" s="47">
        <f>VLOOKUP($A10,'RevPAR Raw Data'!$B$6:$BE$43,'RevPAR Raw Data'!T$1,FALSE)</f>
        <v>21.431978927920301</v>
      </c>
      <c r="BF10" s="48">
        <f>VLOOKUP($A10,'RevPAR Raw Data'!$B$6:$BE$43,'RevPAR Raw Data'!U$1,FALSE)</f>
        <v>39.492713317544997</v>
      </c>
      <c r="BG10" s="48">
        <f>VLOOKUP($A10,'RevPAR Raw Data'!$B$6:$BE$43,'RevPAR Raw Data'!V$1,FALSE)</f>
        <v>42.573389639560403</v>
      </c>
      <c r="BH10" s="48">
        <f>VLOOKUP($A10,'RevPAR Raw Data'!$B$6:$BE$43,'RevPAR Raw Data'!W$1,FALSE)</f>
        <v>37.749547479016798</v>
      </c>
      <c r="BI10" s="48">
        <f>VLOOKUP($A10,'RevPAR Raw Data'!$B$6:$BE$43,'RevPAR Raw Data'!X$1,FALSE)</f>
        <v>26.9006445874866</v>
      </c>
      <c r="BJ10" s="49">
        <f>VLOOKUP($A10,'RevPAR Raw Data'!$B$6:$BE$43,'RevPAR Raw Data'!Y$1,FALSE)</f>
        <v>35.104067098085302</v>
      </c>
      <c r="BK10" s="48">
        <f>VLOOKUP($A10,'RevPAR Raw Data'!$B$6:$BE$43,'RevPAR Raw Data'!AA$1,FALSE)</f>
        <v>23.203130858709201</v>
      </c>
      <c r="BL10" s="48">
        <f>VLOOKUP($A10,'RevPAR Raw Data'!$B$6:$BE$43,'RevPAR Raw Data'!AB$1,FALSE)</f>
        <v>14.761353796439501</v>
      </c>
      <c r="BM10" s="49">
        <f>VLOOKUP($A10,'RevPAR Raw Data'!$B$6:$BE$43,'RevPAR Raw Data'!AC$1,FALSE)</f>
        <v>18.897751062422401</v>
      </c>
      <c r="BN10" s="50">
        <f>VLOOKUP($A10,'RevPAR Raw Data'!$B$6:$BE$43,'RevPAR Raw Data'!AE$1,FALSE)</f>
        <v>31.177937650700201</v>
      </c>
    </row>
    <row r="11" spans="1:66" x14ac:dyDescent="0.45">
      <c r="A11" s="63" t="s">
        <v>24</v>
      </c>
      <c r="B11" s="47">
        <f>VLOOKUP($A11,'Occupancy Raw Data'!$B$8:$BE$45,'Occupancy Raw Data'!G$3,FALSE)</f>
        <v>48.415779586725101</v>
      </c>
      <c r="C11" s="48">
        <f>VLOOKUP($A11,'Occupancy Raw Data'!$B$8:$BE$45,'Occupancy Raw Data'!H$3,FALSE)</f>
        <v>63.494051346274198</v>
      </c>
      <c r="D11" s="48">
        <f>VLOOKUP($A11,'Occupancy Raw Data'!$B$8:$BE$45,'Occupancy Raw Data'!I$3,FALSE)</f>
        <v>70.932999373825893</v>
      </c>
      <c r="E11" s="48">
        <f>VLOOKUP($A11,'Occupancy Raw Data'!$B$8:$BE$45,'Occupancy Raw Data'!J$3,FALSE)</f>
        <v>70.732623669380004</v>
      </c>
      <c r="F11" s="48">
        <f>VLOOKUP($A11,'Occupancy Raw Data'!$B$8:$BE$45,'Occupancy Raw Data'!K$3,FALSE)</f>
        <v>67.075767063243504</v>
      </c>
      <c r="G11" s="49">
        <f>VLOOKUP($A11,'Occupancy Raw Data'!$B$8:$BE$45,'Occupancy Raw Data'!L$3,FALSE)</f>
        <v>64.130244207889703</v>
      </c>
      <c r="H11" s="48">
        <f>VLOOKUP($A11,'Occupancy Raw Data'!$B$8:$BE$45,'Occupancy Raw Data'!N$3,FALSE)</f>
        <v>72.122730118972996</v>
      </c>
      <c r="I11" s="48">
        <f>VLOOKUP($A11,'Occupancy Raw Data'!$B$8:$BE$45,'Occupancy Raw Data'!O$3,FALSE)</f>
        <v>76.718847839699393</v>
      </c>
      <c r="J11" s="49">
        <f>VLOOKUP($A11,'Occupancy Raw Data'!$B$8:$BE$45,'Occupancy Raw Data'!P$3,FALSE)</f>
        <v>74.420788979336194</v>
      </c>
      <c r="K11" s="50">
        <f>VLOOKUP($A11,'Occupancy Raw Data'!$B$8:$BE$45,'Occupancy Raw Data'!R$3,FALSE)</f>
        <v>67.070399856874403</v>
      </c>
      <c r="M11" s="47">
        <f>VLOOKUP($A11,'Occupancy Raw Data'!$B$8:$BE$45,'Occupancy Raw Data'!T$3,FALSE)</f>
        <v>-15.0096549657564</v>
      </c>
      <c r="N11" s="48">
        <f>VLOOKUP($A11,'Occupancy Raw Data'!$B$8:$BE$45,'Occupancy Raw Data'!U$3,FALSE)</f>
        <v>-2.7310292701899699</v>
      </c>
      <c r="O11" s="48">
        <f>VLOOKUP($A11,'Occupancy Raw Data'!$B$8:$BE$45,'Occupancy Raw Data'!V$3,FALSE)</f>
        <v>3.29543773973184</v>
      </c>
      <c r="P11" s="48">
        <f>VLOOKUP($A11,'Occupancy Raw Data'!$B$8:$BE$45,'Occupancy Raw Data'!W$3,FALSE)</f>
        <v>3.0899827369108301</v>
      </c>
      <c r="Q11" s="48">
        <f>VLOOKUP($A11,'Occupancy Raw Data'!$B$8:$BE$45,'Occupancy Raw Data'!X$3,FALSE)</f>
        <v>-2.3420640726692201</v>
      </c>
      <c r="R11" s="49">
        <f>VLOOKUP($A11,'Occupancy Raw Data'!$B$8:$BE$45,'Occupancy Raw Data'!Y$3,FALSE)</f>
        <v>-2.3030077395466901</v>
      </c>
      <c r="S11" s="48">
        <f>VLOOKUP($A11,'Occupancy Raw Data'!$B$8:$BE$45,'Occupancy Raw Data'!AA$3,FALSE)</f>
        <v>-1.5865042225902</v>
      </c>
      <c r="T11" s="48">
        <f>VLOOKUP($A11,'Occupancy Raw Data'!$B$8:$BE$45,'Occupancy Raw Data'!AB$3,FALSE)</f>
        <v>-2.5069273295981001</v>
      </c>
      <c r="U11" s="49">
        <f>VLOOKUP($A11,'Occupancy Raw Data'!$B$8:$BE$45,'Occupancy Raw Data'!AC$3,FALSE)</f>
        <v>-2.06308659389145</v>
      </c>
      <c r="V11" s="50">
        <f>VLOOKUP($A11,'Occupancy Raw Data'!$B$8:$BE$45,'Occupancy Raw Data'!AE$3,FALSE)</f>
        <v>-2.2270737781257299</v>
      </c>
      <c r="X11" s="51">
        <f>VLOOKUP($A11,'ADR Raw Data'!$B$6:$BE$43,'ADR Raw Data'!G$1,FALSE)</f>
        <v>126.28139937920299</v>
      </c>
      <c r="Y11" s="52">
        <f>VLOOKUP($A11,'ADR Raw Data'!$B$6:$BE$43,'ADR Raw Data'!H$1,FALSE)</f>
        <v>138.545205128205</v>
      </c>
      <c r="Z11" s="52">
        <f>VLOOKUP($A11,'ADR Raw Data'!$B$6:$BE$43,'ADR Raw Data'!I$1,FALSE)</f>
        <v>153.32195091807901</v>
      </c>
      <c r="AA11" s="52">
        <f>VLOOKUP($A11,'ADR Raw Data'!$B$6:$BE$43,'ADR Raw Data'!J$1,FALSE)</f>
        <v>152.75453788951799</v>
      </c>
      <c r="AB11" s="52">
        <f>VLOOKUP($A11,'ADR Raw Data'!$B$6:$BE$43,'ADR Raw Data'!K$1,FALSE)</f>
        <v>150.97401418969301</v>
      </c>
      <c r="AC11" s="53">
        <f>VLOOKUP($A11,'ADR Raw Data'!$B$6:$BE$43,'ADR Raw Data'!L$1,FALSE)</f>
        <v>145.69669036088101</v>
      </c>
      <c r="AD11" s="52">
        <f>VLOOKUP($A11,'ADR Raw Data'!$B$6:$BE$43,'ADR Raw Data'!N$1,FALSE)</f>
        <v>160.63003472825099</v>
      </c>
      <c r="AE11" s="52">
        <f>VLOOKUP($A11,'ADR Raw Data'!$B$6:$BE$43,'ADR Raw Data'!O$1,FALSE)</f>
        <v>167.098152138426</v>
      </c>
      <c r="AF11" s="53">
        <f>VLOOKUP($A11,'ADR Raw Data'!$B$6:$BE$43,'ADR Raw Data'!P$1,FALSE)</f>
        <v>163.96395877155999</v>
      </c>
      <c r="AG11" s="54">
        <f>VLOOKUP($A11,'ADR Raw Data'!$B$6:$BE$43,'ADR Raw Data'!R$1,FALSE)</f>
        <v>151.48789538264501</v>
      </c>
      <c r="AI11" s="47">
        <f>VLOOKUP($A11,'ADR Raw Data'!$B$6:$BE$43,'ADR Raw Data'!T$1,FALSE)</f>
        <v>9.2387866270102599</v>
      </c>
      <c r="AJ11" s="48">
        <f>VLOOKUP($A11,'ADR Raw Data'!$B$6:$BE$43,'ADR Raw Data'!U$1,FALSE)</f>
        <v>16.880229204805701</v>
      </c>
      <c r="AK11" s="48">
        <f>VLOOKUP($A11,'ADR Raw Data'!$B$6:$BE$43,'ADR Raw Data'!V$1,FALSE)</f>
        <v>25.638003538299898</v>
      </c>
      <c r="AL11" s="48">
        <f>VLOOKUP($A11,'ADR Raw Data'!$B$6:$BE$43,'ADR Raw Data'!W$1,FALSE)</f>
        <v>21.586316302375401</v>
      </c>
      <c r="AM11" s="48">
        <f>VLOOKUP($A11,'ADR Raw Data'!$B$6:$BE$43,'ADR Raw Data'!X$1,FALSE)</f>
        <v>14.5242365453083</v>
      </c>
      <c r="AN11" s="49">
        <f>VLOOKUP($A11,'ADR Raw Data'!$B$6:$BE$43,'ADR Raw Data'!Y$1,FALSE)</f>
        <v>18.429427737471499</v>
      </c>
      <c r="AO11" s="48">
        <f>VLOOKUP($A11,'ADR Raw Data'!$B$6:$BE$43,'ADR Raw Data'!AA$1,FALSE)</f>
        <v>2.7703705490199</v>
      </c>
      <c r="AP11" s="48">
        <f>VLOOKUP($A11,'ADR Raw Data'!$B$6:$BE$43,'ADR Raw Data'!AB$1,FALSE)</f>
        <v>2.94497490562618</v>
      </c>
      <c r="AQ11" s="49">
        <f>VLOOKUP($A11,'ADR Raw Data'!$B$6:$BE$43,'ADR Raw Data'!AC$1,FALSE)</f>
        <v>2.8529031409859802</v>
      </c>
      <c r="AR11" s="50">
        <f>VLOOKUP($A11,'ADR Raw Data'!$B$6:$BE$43,'ADR Raw Data'!AE$1,FALSE)</f>
        <v>12.595298107780801</v>
      </c>
      <c r="AS11" s="40"/>
      <c r="AT11" s="51">
        <f>VLOOKUP($A11,'RevPAR Raw Data'!$B$6:$BE$43,'RevPAR Raw Data'!G$1,FALSE)</f>
        <v>61.140123982467102</v>
      </c>
      <c r="AU11" s="52">
        <f>VLOOKUP($A11,'RevPAR Raw Data'!$B$6:$BE$43,'RevPAR Raw Data'!H$1,FALSE)</f>
        <v>87.967963681903498</v>
      </c>
      <c r="AV11" s="52">
        <f>VLOOKUP($A11,'RevPAR Raw Data'!$B$6:$BE$43,'RevPAR Raw Data'!I$1,FALSE)</f>
        <v>108.75585848465801</v>
      </c>
      <c r="AW11" s="52">
        <f>VLOOKUP($A11,'RevPAR Raw Data'!$B$6:$BE$43,'RevPAR Raw Data'!J$1,FALSE)</f>
        <v>108.047292423293</v>
      </c>
      <c r="AX11" s="52">
        <f>VLOOKUP($A11,'RevPAR Raw Data'!$B$6:$BE$43,'RevPAR Raw Data'!K$1,FALSE)</f>
        <v>101.26697808390701</v>
      </c>
      <c r="AY11" s="53">
        <f>VLOOKUP($A11,'RevPAR Raw Data'!$B$6:$BE$43,'RevPAR Raw Data'!L$1,FALSE)</f>
        <v>93.435643331245998</v>
      </c>
      <c r="AZ11" s="52">
        <f>VLOOKUP($A11,'RevPAR Raw Data'!$B$6:$BE$43,'RevPAR Raw Data'!N$1,FALSE)</f>
        <v>115.850766437069</v>
      </c>
      <c r="BA11" s="52">
        <f>VLOOKUP($A11,'RevPAR Raw Data'!$B$6:$BE$43,'RevPAR Raw Data'!O$1,FALSE)</f>
        <v>128.195777082028</v>
      </c>
      <c r="BB11" s="53">
        <f>VLOOKUP($A11,'RevPAR Raw Data'!$B$6:$BE$43,'RevPAR Raw Data'!P$1,FALSE)</f>
        <v>122.023271759549</v>
      </c>
      <c r="BC11" s="54">
        <f>VLOOKUP($A11,'RevPAR Raw Data'!$B$6:$BE$43,'RevPAR Raw Data'!R$1,FALSE)</f>
        <v>101.60353716790399</v>
      </c>
      <c r="BE11" s="47">
        <f>VLOOKUP($A11,'RevPAR Raw Data'!$B$6:$BE$43,'RevPAR Raw Data'!T$1,FALSE)</f>
        <v>-7.1575783344828201</v>
      </c>
      <c r="BF11" s="48">
        <f>VLOOKUP($A11,'RevPAR Raw Data'!$B$6:$BE$43,'RevPAR Raw Data'!U$1,FALSE)</f>
        <v>13.688195934157401</v>
      </c>
      <c r="BG11" s="48">
        <f>VLOOKUP($A11,'RevPAR Raw Data'!$B$6:$BE$43,'RevPAR Raw Data'!V$1,FALSE)</f>
        <v>29.7783257223467</v>
      </c>
      <c r="BH11" s="48">
        <f>VLOOKUP($A11,'RevPAR Raw Data'!$B$6:$BE$43,'RevPAR Raw Data'!W$1,FALSE)</f>
        <v>25.343312486564599</v>
      </c>
      <c r="BI11" s="48">
        <f>VLOOKUP($A11,'RevPAR Raw Data'!$B$6:$BE$43,'RevPAR Raw Data'!X$1,FALSE)</f>
        <v>11.842005546682</v>
      </c>
      <c r="BJ11" s="49">
        <f>VLOOKUP($A11,'RevPAR Raw Data'!$B$6:$BE$43,'RevPAR Raw Data'!Y$1,FALSE)</f>
        <v>15.701988850776701</v>
      </c>
      <c r="BK11" s="48">
        <f>VLOOKUP($A11,'RevPAR Raw Data'!$B$6:$BE$43,'RevPAR Raw Data'!AA$1,FALSE)</f>
        <v>1.1399142806881</v>
      </c>
      <c r="BL11" s="48">
        <f>VLOOKUP($A11,'RevPAR Raw Data'!$B$6:$BE$43,'RevPAR Raw Data'!AB$1,FALSE)</f>
        <v>0.36421919526913099</v>
      </c>
      <c r="BM11" s="49">
        <f>VLOOKUP($A11,'RevPAR Raw Data'!$B$6:$BE$43,'RevPAR Raw Data'!AC$1,FALSE)</f>
        <v>0.73095868485614102</v>
      </c>
      <c r="BN11" s="50">
        <f>VLOOKUP($A11,'RevPAR Raw Data'!$B$6:$BE$43,'RevPAR Raw Data'!AE$1,FALSE)</f>
        <v>10.087717748219999</v>
      </c>
    </row>
    <row r="12" spans="1:66" x14ac:dyDescent="0.45">
      <c r="A12" s="63" t="s">
        <v>27</v>
      </c>
      <c r="B12" s="47">
        <f>VLOOKUP($A12,'Occupancy Raw Data'!$B$8:$BE$45,'Occupancy Raw Data'!G$3,FALSE)</f>
        <v>53.052308418939603</v>
      </c>
      <c r="C12" s="48">
        <f>VLOOKUP($A12,'Occupancy Raw Data'!$B$8:$BE$45,'Occupancy Raw Data'!H$3,FALSE)</f>
        <v>60.5974731373243</v>
      </c>
      <c r="D12" s="48">
        <f>VLOOKUP($A12,'Occupancy Raw Data'!$B$8:$BE$45,'Occupancy Raw Data'!I$3,FALSE)</f>
        <v>64.635730310544304</v>
      </c>
      <c r="E12" s="48">
        <f>VLOOKUP($A12,'Occupancy Raw Data'!$B$8:$BE$45,'Occupancy Raw Data'!J$3,FALSE)</f>
        <v>69.677647892313104</v>
      </c>
      <c r="F12" s="48">
        <f>VLOOKUP($A12,'Occupancy Raw Data'!$B$8:$BE$45,'Occupancy Raw Data'!K$3,FALSE)</f>
        <v>69.901995513047495</v>
      </c>
      <c r="G12" s="49">
        <f>VLOOKUP($A12,'Occupancy Raw Data'!$B$8:$BE$45,'Occupancy Raw Data'!L$3,FALSE)</f>
        <v>63.573031054433798</v>
      </c>
      <c r="H12" s="48">
        <f>VLOOKUP($A12,'Occupancy Raw Data'!$B$8:$BE$45,'Occupancy Raw Data'!N$3,FALSE)</f>
        <v>73.467941905773898</v>
      </c>
      <c r="I12" s="48">
        <f>VLOOKUP($A12,'Occupancy Raw Data'!$B$8:$BE$45,'Occupancy Raw Data'!O$3,FALSE)</f>
        <v>71.4251977801393</v>
      </c>
      <c r="J12" s="49">
        <f>VLOOKUP($A12,'Occupancy Raw Data'!$B$8:$BE$45,'Occupancy Raw Data'!P$3,FALSE)</f>
        <v>72.446569842956606</v>
      </c>
      <c r="K12" s="50">
        <f>VLOOKUP($A12,'Occupancy Raw Data'!$B$8:$BE$45,'Occupancy Raw Data'!R$3,FALSE)</f>
        <v>66.108327851154598</v>
      </c>
      <c r="M12" s="47">
        <f>VLOOKUP($A12,'Occupancy Raw Data'!$B$8:$BE$45,'Occupancy Raw Data'!T$3,FALSE)</f>
        <v>-6.8919080508729698</v>
      </c>
      <c r="N12" s="48">
        <f>VLOOKUP($A12,'Occupancy Raw Data'!$B$8:$BE$45,'Occupancy Raw Data'!U$3,FALSE)</f>
        <v>-2.3471955813436498</v>
      </c>
      <c r="O12" s="48">
        <f>VLOOKUP($A12,'Occupancy Raw Data'!$B$8:$BE$45,'Occupancy Raw Data'!V$3,FALSE)</f>
        <v>-0.88391522065141703</v>
      </c>
      <c r="P12" s="48">
        <f>VLOOKUP($A12,'Occupancy Raw Data'!$B$8:$BE$45,'Occupancy Raw Data'!W$3,FALSE)</f>
        <v>1.87623667864466</v>
      </c>
      <c r="Q12" s="48">
        <f>VLOOKUP($A12,'Occupancy Raw Data'!$B$8:$BE$45,'Occupancy Raw Data'!X$3,FALSE)</f>
        <v>1.70237719681563</v>
      </c>
      <c r="R12" s="49">
        <f>VLOOKUP($A12,'Occupancy Raw Data'!$B$8:$BE$45,'Occupancy Raw Data'!Y$3,FALSE)</f>
        <v>-1.0911320603910299</v>
      </c>
      <c r="S12" s="48">
        <f>VLOOKUP($A12,'Occupancy Raw Data'!$B$8:$BE$45,'Occupancy Raw Data'!AA$3,FALSE)</f>
        <v>3.4261065756492601</v>
      </c>
      <c r="T12" s="48">
        <f>VLOOKUP($A12,'Occupancy Raw Data'!$B$8:$BE$45,'Occupancy Raw Data'!AB$3,FALSE)</f>
        <v>3.68214186947259</v>
      </c>
      <c r="U12" s="49">
        <f>VLOOKUP($A12,'Occupancy Raw Data'!$B$8:$BE$45,'Occupancy Raw Data'!AC$3,FALSE)</f>
        <v>3.5521611676720299</v>
      </c>
      <c r="V12" s="50">
        <f>VLOOKUP($A12,'Occupancy Raw Data'!$B$8:$BE$45,'Occupancy Raw Data'!AE$3,FALSE)</f>
        <v>0.31730160109361899</v>
      </c>
      <c r="X12" s="51">
        <f>VLOOKUP($A12,'ADR Raw Data'!$B$6:$BE$43,'ADR Raw Data'!G$1,FALSE)</f>
        <v>92.198279545960304</v>
      </c>
      <c r="Y12" s="52">
        <f>VLOOKUP($A12,'ADR Raw Data'!$B$6:$BE$43,'ADR Raw Data'!H$1,FALSE)</f>
        <v>96.762332424006203</v>
      </c>
      <c r="Z12" s="52">
        <f>VLOOKUP($A12,'ADR Raw Data'!$B$6:$BE$43,'ADR Raw Data'!I$1,FALSE)</f>
        <v>101.0232645232</v>
      </c>
      <c r="AA12" s="52">
        <f>VLOOKUP($A12,'ADR Raw Data'!$B$6:$BE$43,'ADR Raw Data'!J$1,FALSE)</f>
        <v>102.86771225216</v>
      </c>
      <c r="AB12" s="52">
        <f>VLOOKUP($A12,'ADR Raw Data'!$B$6:$BE$43,'ADR Raw Data'!K$1,FALSE)</f>
        <v>102.68874831081</v>
      </c>
      <c r="AC12" s="53">
        <f>VLOOKUP($A12,'ADR Raw Data'!$B$6:$BE$43,'ADR Raw Data'!L$1,FALSE)</f>
        <v>99.508628157503694</v>
      </c>
      <c r="AD12" s="52">
        <f>VLOOKUP($A12,'ADR Raw Data'!$B$6:$BE$43,'ADR Raw Data'!N$1,FALSE)</f>
        <v>111.825528768884</v>
      </c>
      <c r="AE12" s="52">
        <f>VLOOKUP($A12,'ADR Raw Data'!$B$6:$BE$43,'ADR Raw Data'!O$1,FALSE)</f>
        <v>109.862691353942</v>
      </c>
      <c r="AF12" s="53">
        <f>VLOOKUP($A12,'ADR Raw Data'!$B$6:$BE$43,'ADR Raw Data'!P$1,FALSE)</f>
        <v>110.857946377638</v>
      </c>
      <c r="AG12" s="54">
        <f>VLOOKUP($A12,'ADR Raw Data'!$B$6:$BE$43,'ADR Raw Data'!R$1,FALSE)</f>
        <v>103.062185961062</v>
      </c>
      <c r="AI12" s="47">
        <f>VLOOKUP($A12,'ADR Raw Data'!$B$6:$BE$43,'ADR Raw Data'!T$1,FALSE)</f>
        <v>2.0165490514971398</v>
      </c>
      <c r="AJ12" s="48">
        <f>VLOOKUP($A12,'ADR Raw Data'!$B$6:$BE$43,'ADR Raw Data'!U$1,FALSE)</f>
        <v>3.5475705966661901</v>
      </c>
      <c r="AK12" s="48">
        <f>VLOOKUP($A12,'ADR Raw Data'!$B$6:$BE$43,'ADR Raw Data'!V$1,FALSE)</f>
        <v>3.8342515625250799</v>
      </c>
      <c r="AL12" s="48">
        <f>VLOOKUP($A12,'ADR Raw Data'!$B$6:$BE$43,'ADR Raw Data'!W$1,FALSE)</f>
        <v>4.2530132095343003</v>
      </c>
      <c r="AM12" s="48">
        <f>VLOOKUP($A12,'ADR Raw Data'!$B$6:$BE$43,'ADR Raw Data'!X$1,FALSE)</f>
        <v>4.9679575951797901</v>
      </c>
      <c r="AN12" s="49">
        <f>VLOOKUP($A12,'ADR Raw Data'!$B$6:$BE$43,'ADR Raw Data'!Y$1,FALSE)</f>
        <v>3.9451833248061998</v>
      </c>
      <c r="AO12" s="48">
        <f>VLOOKUP($A12,'ADR Raw Data'!$B$6:$BE$43,'ADR Raw Data'!AA$1,FALSE)</f>
        <v>5.4899319823964801</v>
      </c>
      <c r="AP12" s="48">
        <f>VLOOKUP($A12,'ADR Raw Data'!$B$6:$BE$43,'ADR Raw Data'!AB$1,FALSE)</f>
        <v>4.0841833618429497</v>
      </c>
      <c r="AQ12" s="49">
        <f>VLOOKUP($A12,'ADR Raw Data'!$B$6:$BE$43,'ADR Raw Data'!AC$1,FALSE)</f>
        <v>4.7981973588760898</v>
      </c>
      <c r="AR12" s="50">
        <f>VLOOKUP($A12,'ADR Raw Data'!$B$6:$BE$43,'ADR Raw Data'!AE$1,FALSE)</f>
        <v>4.3346455068995997</v>
      </c>
      <c r="AS12" s="40"/>
      <c r="AT12" s="51">
        <f>VLOOKUP($A12,'RevPAR Raw Data'!$B$6:$BE$43,'RevPAR Raw Data'!G$1,FALSE)</f>
        <v>48.913315621678997</v>
      </c>
      <c r="AU12" s="52">
        <f>VLOOKUP($A12,'RevPAR Raw Data'!$B$6:$BE$43,'RevPAR Raw Data'!H$1,FALSE)</f>
        <v>58.635528397685597</v>
      </c>
      <c r="AV12" s="52">
        <f>VLOOKUP($A12,'RevPAR Raw Data'!$B$6:$BE$43,'RevPAR Raw Data'!I$1,FALSE)</f>
        <v>65.297124808123698</v>
      </c>
      <c r="AW12" s="52">
        <f>VLOOKUP($A12,'RevPAR Raw Data'!$B$6:$BE$43,'RevPAR Raw Data'!J$1,FALSE)</f>
        <v>71.675802337938293</v>
      </c>
      <c r="AX12" s="52">
        <f>VLOOKUP($A12,'RevPAR Raw Data'!$B$6:$BE$43,'RevPAR Raw Data'!K$1,FALSE)</f>
        <v>71.781484236627705</v>
      </c>
      <c r="AY12" s="53">
        <f>VLOOKUP($A12,'RevPAR Raw Data'!$B$6:$BE$43,'RevPAR Raw Data'!L$1,FALSE)</f>
        <v>63.260651080410902</v>
      </c>
      <c r="AZ12" s="52">
        <f>VLOOKUP($A12,'RevPAR Raw Data'!$B$6:$BE$43,'RevPAR Raw Data'!N$1,FALSE)</f>
        <v>82.155914511748705</v>
      </c>
      <c r="BA12" s="52">
        <f>VLOOKUP($A12,'RevPAR Raw Data'!$B$6:$BE$43,'RevPAR Raw Data'!O$1,FALSE)</f>
        <v>78.469644586137605</v>
      </c>
      <c r="BB12" s="53">
        <f>VLOOKUP($A12,'RevPAR Raw Data'!$B$6:$BE$43,'RevPAR Raw Data'!P$1,FALSE)</f>
        <v>80.312779548943197</v>
      </c>
      <c r="BC12" s="54">
        <f>VLOOKUP($A12,'RevPAR Raw Data'!$B$6:$BE$43,'RevPAR Raw Data'!R$1,FALSE)</f>
        <v>68.132687785705798</v>
      </c>
      <c r="BE12" s="47">
        <f>VLOOKUP($A12,'RevPAR Raw Data'!$B$6:$BE$43,'RevPAR Raw Data'!T$1,FALSE)</f>
        <v>-5.0143377058057599</v>
      </c>
      <c r="BF12" s="48">
        <f>VLOOKUP($A12,'RevPAR Raw Data'!$B$6:$BE$43,'RevPAR Raw Data'!U$1,FALSE)</f>
        <v>1.1171065950325401</v>
      </c>
      <c r="BG12" s="48">
        <f>VLOOKUP($A12,'RevPAR Raw Data'!$B$6:$BE$43,'RevPAR Raw Data'!V$1,FALSE)</f>
        <v>2.9164448087144401</v>
      </c>
      <c r="BH12" s="48">
        <f>VLOOKUP($A12,'RevPAR Raw Data'!$B$6:$BE$43,'RevPAR Raw Data'!W$1,FALSE)</f>
        <v>6.20904648196385</v>
      </c>
      <c r="BI12" s="48">
        <f>VLOOKUP($A12,'RevPAR Raw Data'!$B$6:$BE$43,'RevPAR Raw Data'!X$1,FALSE)</f>
        <v>6.7549081692432402</v>
      </c>
      <c r="BJ12" s="49">
        <f>VLOOKUP($A12,'RevPAR Raw Data'!$B$6:$BE$43,'RevPAR Raw Data'!Y$1,FALSE)</f>
        <v>2.8110041043170102</v>
      </c>
      <c r="BK12" s="48">
        <f>VLOOKUP($A12,'RevPAR Raw Data'!$B$6:$BE$43,'RevPAR Raw Data'!AA$1,FALSE)</f>
        <v>9.1041294786933005</v>
      </c>
      <c r="BL12" s="48">
        <f>VLOOKUP($A12,'RevPAR Raw Data'!$B$6:$BE$43,'RevPAR Raw Data'!AB$1,FALSE)</f>
        <v>7.9167106569080001</v>
      </c>
      <c r="BM12" s="49">
        <f>VLOOKUP($A12,'RevPAR Raw Data'!$B$6:$BE$43,'RevPAR Raw Data'!AC$1,FALSE)</f>
        <v>8.5207982298783893</v>
      </c>
      <c r="BN12" s="50">
        <f>VLOOKUP($A12,'RevPAR Raw Data'!$B$6:$BE$43,'RevPAR Raw Data'!AE$1,FALSE)</f>
        <v>4.6657010075883401</v>
      </c>
    </row>
    <row r="13" spans="1:66" x14ac:dyDescent="0.45">
      <c r="A13" s="63" t="s">
        <v>90</v>
      </c>
      <c r="B13" s="47">
        <f>VLOOKUP($A13,'Occupancy Raw Data'!$B$8:$BE$45,'Occupancy Raw Data'!G$3,FALSE)</f>
        <v>59.685069246822202</v>
      </c>
      <c r="C13" s="48">
        <f>VLOOKUP($A13,'Occupancy Raw Data'!$B$8:$BE$45,'Occupancy Raw Data'!H$3,FALSE)</f>
        <v>74.255359514323601</v>
      </c>
      <c r="D13" s="48">
        <f>VLOOKUP($A13,'Occupancy Raw Data'!$B$8:$BE$45,'Occupancy Raw Data'!I$3,FALSE)</f>
        <v>83.371276797571596</v>
      </c>
      <c r="E13" s="48">
        <f>VLOOKUP($A13,'Occupancy Raw Data'!$B$8:$BE$45,'Occupancy Raw Data'!J$3,FALSE)</f>
        <v>85.126162018592197</v>
      </c>
      <c r="F13" s="48">
        <f>VLOOKUP($A13,'Occupancy Raw Data'!$B$8:$BE$45,'Occupancy Raw Data'!K$3,FALSE)</f>
        <v>73.932840068298205</v>
      </c>
      <c r="G13" s="49">
        <f>VLOOKUP($A13,'Occupancy Raw Data'!$B$8:$BE$45,'Occupancy Raw Data'!L$3,FALSE)</f>
        <v>75.274141529121593</v>
      </c>
      <c r="H13" s="48">
        <f>VLOOKUP($A13,'Occupancy Raw Data'!$B$8:$BE$45,'Occupancy Raw Data'!N$3,FALSE)</f>
        <v>74.416619237336306</v>
      </c>
      <c r="I13" s="48">
        <f>VLOOKUP($A13,'Occupancy Raw Data'!$B$8:$BE$45,'Occupancy Raw Data'!O$3,FALSE)</f>
        <v>71.845949535192503</v>
      </c>
      <c r="J13" s="49">
        <f>VLOOKUP($A13,'Occupancy Raw Data'!$B$8:$BE$45,'Occupancy Raw Data'!P$3,FALSE)</f>
        <v>73.131284386264397</v>
      </c>
      <c r="K13" s="50">
        <f>VLOOKUP($A13,'Occupancy Raw Data'!$B$8:$BE$45,'Occupancy Raw Data'!R$3,FALSE)</f>
        <v>74.661896631162406</v>
      </c>
      <c r="M13" s="47">
        <f>VLOOKUP($A13,'Occupancy Raw Data'!$B$8:$BE$45,'Occupancy Raw Data'!T$3,FALSE)</f>
        <v>4.7793505412156501</v>
      </c>
      <c r="N13" s="48">
        <f>VLOOKUP($A13,'Occupancy Raw Data'!$B$8:$BE$45,'Occupancy Raw Data'!U$3,FALSE)</f>
        <v>1.68875032475967</v>
      </c>
      <c r="O13" s="48">
        <f>VLOOKUP($A13,'Occupancy Raw Data'!$B$8:$BE$45,'Occupancy Raw Data'!V$3,FALSE)</f>
        <v>2.8434355253919898</v>
      </c>
      <c r="P13" s="48">
        <f>VLOOKUP($A13,'Occupancy Raw Data'!$B$8:$BE$45,'Occupancy Raw Data'!W$3,FALSE)</f>
        <v>3.7096960591702199</v>
      </c>
      <c r="Q13" s="48">
        <f>VLOOKUP($A13,'Occupancy Raw Data'!$B$8:$BE$45,'Occupancy Raw Data'!X$3,FALSE)</f>
        <v>-0.319733981327535</v>
      </c>
      <c r="R13" s="49">
        <f>VLOOKUP($A13,'Occupancy Raw Data'!$B$8:$BE$45,'Occupancy Raw Data'!Y$3,FALSE)</f>
        <v>2.4689445004002901</v>
      </c>
      <c r="S13" s="48">
        <f>VLOOKUP($A13,'Occupancy Raw Data'!$B$8:$BE$45,'Occupancy Raw Data'!AA$3,FALSE)</f>
        <v>6.0995401677035401</v>
      </c>
      <c r="T13" s="48">
        <f>VLOOKUP($A13,'Occupancy Raw Data'!$B$8:$BE$45,'Occupancy Raw Data'!AB$3,FALSE)</f>
        <v>6.0635765298977704</v>
      </c>
      <c r="U13" s="49">
        <f>VLOOKUP($A13,'Occupancy Raw Data'!$B$8:$BE$45,'Occupancy Raw Data'!AC$3,FALSE)</f>
        <v>6.0818713450292297</v>
      </c>
      <c r="V13" s="50">
        <f>VLOOKUP($A13,'Occupancy Raw Data'!$B$8:$BE$45,'Occupancy Raw Data'!AE$3,FALSE)</f>
        <v>3.45500976415802</v>
      </c>
      <c r="X13" s="51">
        <f>VLOOKUP($A13,'ADR Raw Data'!$B$6:$BE$43,'ADR Raw Data'!G$1,FALSE)</f>
        <v>121.490632549268</v>
      </c>
      <c r="Y13" s="52">
        <f>VLOOKUP($A13,'ADR Raw Data'!$B$6:$BE$43,'ADR Raw Data'!H$1,FALSE)</f>
        <v>142.78267629024</v>
      </c>
      <c r="Z13" s="52">
        <f>VLOOKUP($A13,'ADR Raw Data'!$B$6:$BE$43,'ADR Raw Data'!I$1,FALSE)</f>
        <v>154.71324837865501</v>
      </c>
      <c r="AA13" s="52">
        <f>VLOOKUP($A13,'ADR Raw Data'!$B$6:$BE$43,'ADR Raw Data'!J$1,FALSE)</f>
        <v>154.31650434588801</v>
      </c>
      <c r="AB13" s="52">
        <f>VLOOKUP($A13,'ADR Raw Data'!$B$6:$BE$43,'ADR Raw Data'!K$1,FALSE)</f>
        <v>134.230810880164</v>
      </c>
      <c r="AC13" s="53">
        <f>VLOOKUP($A13,'ADR Raw Data'!$B$6:$BE$43,'ADR Raw Data'!L$1,FALSE)</f>
        <v>142.97774126067901</v>
      </c>
      <c r="AD13" s="52">
        <f>VLOOKUP($A13,'ADR Raw Data'!$B$6:$BE$43,'ADR Raw Data'!N$1,FALSE)</f>
        <v>118.864868068833</v>
      </c>
      <c r="AE13" s="52">
        <f>VLOOKUP($A13,'ADR Raw Data'!$B$6:$BE$43,'ADR Raw Data'!O$1,FALSE)</f>
        <v>116.641132822814</v>
      </c>
      <c r="AF13" s="53">
        <f>VLOOKUP($A13,'ADR Raw Data'!$B$6:$BE$43,'ADR Raw Data'!P$1,FALSE)</f>
        <v>117.772542317919</v>
      </c>
      <c r="AG13" s="54">
        <f>VLOOKUP($A13,'ADR Raw Data'!$B$6:$BE$43,'ADR Raw Data'!R$1,FALSE)</f>
        <v>135.92389048206701</v>
      </c>
      <c r="AI13" s="47">
        <f>VLOOKUP($A13,'ADR Raw Data'!$B$6:$BE$43,'ADR Raw Data'!T$1,FALSE)</f>
        <v>5.0516802780311396</v>
      </c>
      <c r="AJ13" s="48">
        <f>VLOOKUP($A13,'ADR Raw Data'!$B$6:$BE$43,'ADR Raw Data'!U$1,FALSE)</f>
        <v>5.1758803155871203</v>
      </c>
      <c r="AK13" s="48">
        <f>VLOOKUP($A13,'ADR Raw Data'!$B$6:$BE$43,'ADR Raw Data'!V$1,FALSE)</f>
        <v>7.5466991632690004</v>
      </c>
      <c r="AL13" s="48">
        <f>VLOOKUP($A13,'ADR Raw Data'!$B$6:$BE$43,'ADR Raw Data'!W$1,FALSE)</f>
        <v>8.3299243814022095</v>
      </c>
      <c r="AM13" s="48">
        <f>VLOOKUP($A13,'ADR Raw Data'!$B$6:$BE$43,'ADR Raw Data'!X$1,FALSE)</f>
        <v>5.6386173208226902</v>
      </c>
      <c r="AN13" s="49">
        <f>VLOOKUP($A13,'ADR Raw Data'!$B$6:$BE$43,'ADR Raw Data'!Y$1,FALSE)</f>
        <v>6.5671454882526099</v>
      </c>
      <c r="AO13" s="48">
        <f>VLOOKUP($A13,'ADR Raw Data'!$B$6:$BE$43,'ADR Raw Data'!AA$1,FALSE)</f>
        <v>5.6820131378280996</v>
      </c>
      <c r="AP13" s="48">
        <f>VLOOKUP($A13,'ADR Raw Data'!$B$6:$BE$43,'ADR Raw Data'!AB$1,FALSE)</f>
        <v>6.8949755666972701</v>
      </c>
      <c r="AQ13" s="49">
        <f>VLOOKUP($A13,'ADR Raw Data'!$B$6:$BE$43,'ADR Raw Data'!AC$1,FALSE)</f>
        <v>6.26892629425768</v>
      </c>
      <c r="AR13" s="50">
        <f>VLOOKUP($A13,'ADR Raw Data'!$B$6:$BE$43,'ADR Raw Data'!AE$1,FALSE)</f>
        <v>6.35988239836181</v>
      </c>
      <c r="AS13" s="40"/>
      <c r="AT13" s="51">
        <f>VLOOKUP($A13,'RevPAR Raw Data'!$B$6:$BE$43,'RevPAR Raw Data'!G$1,FALSE)</f>
        <v>72.511768165433494</v>
      </c>
      <c r="AU13" s="52">
        <f>VLOOKUP($A13,'RevPAR Raw Data'!$B$6:$BE$43,'RevPAR Raw Data'!H$1,FALSE)</f>
        <v>106.02378960349</v>
      </c>
      <c r="AV13" s="52">
        <f>VLOOKUP($A13,'RevPAR Raw Data'!$B$6:$BE$43,'RevPAR Raw Data'!I$1,FALSE)</f>
        <v>128.986410548283</v>
      </c>
      <c r="AW13" s="52">
        <f>VLOOKUP($A13,'RevPAR Raw Data'!$B$6:$BE$43,'RevPAR Raw Data'!J$1,FALSE)</f>
        <v>131.363717510908</v>
      </c>
      <c r="AX13" s="52">
        <f>VLOOKUP($A13,'RevPAR Raw Data'!$B$6:$BE$43,'RevPAR Raw Data'!K$1,FALSE)</f>
        <v>99.240650730411602</v>
      </c>
      <c r="AY13" s="53">
        <f>VLOOKUP($A13,'RevPAR Raw Data'!$B$6:$BE$43,'RevPAR Raw Data'!L$1,FALSE)</f>
        <v>107.625267311705</v>
      </c>
      <c r="AZ13" s="52">
        <f>VLOOKUP($A13,'RevPAR Raw Data'!$B$6:$BE$43,'RevPAR Raw Data'!N$1,FALSE)</f>
        <v>88.455216277746104</v>
      </c>
      <c r="BA13" s="52">
        <f>VLOOKUP($A13,'RevPAR Raw Data'!$B$6:$BE$43,'RevPAR Raw Data'!O$1,FALSE)</f>
        <v>83.801929425156501</v>
      </c>
      <c r="BB13" s="53">
        <f>VLOOKUP($A13,'RevPAR Raw Data'!$B$6:$BE$43,'RevPAR Raw Data'!P$1,FALSE)</f>
        <v>86.128572851451295</v>
      </c>
      <c r="BC13" s="54">
        <f>VLOOKUP($A13,'RevPAR Raw Data'!$B$6:$BE$43,'RevPAR Raw Data'!R$1,FALSE)</f>
        <v>101.483354608775</v>
      </c>
      <c r="BE13" s="47">
        <f>VLOOKUP($A13,'RevPAR Raw Data'!$B$6:$BE$43,'RevPAR Raw Data'!T$1,FALSE)</f>
        <v>10.072468327955299</v>
      </c>
      <c r="BF13" s="48">
        <f>VLOOKUP($A13,'RevPAR Raw Data'!$B$6:$BE$43,'RevPAR Raw Data'!U$1,FALSE)</f>
        <v>6.9520383359854501</v>
      </c>
      <c r="BG13" s="48">
        <f>VLOOKUP($A13,'RevPAR Raw Data'!$B$6:$BE$43,'RevPAR Raw Data'!V$1,FALSE)</f>
        <v>10.6047202136638</v>
      </c>
      <c r="BH13" s="48">
        <f>VLOOKUP($A13,'RevPAR Raw Data'!$B$6:$BE$43,'RevPAR Raw Data'!W$1,FALSE)</f>
        <v>12.348635317081101</v>
      </c>
      <c r="BI13" s="48">
        <f>VLOOKUP($A13,'RevPAR Raw Data'!$B$6:$BE$43,'RevPAR Raw Data'!X$1,FALSE)</f>
        <v>5.3008547638434704</v>
      </c>
      <c r="BJ13" s="49">
        <f>VLOOKUP($A13,'RevPAR Raw Data'!$B$6:$BE$43,'RevPAR Raw Data'!Y$1,FALSE)</f>
        <v>9.1982291660184092</v>
      </c>
      <c r="BK13" s="48">
        <f>VLOOKUP($A13,'RevPAR Raw Data'!$B$6:$BE$43,'RevPAR Raw Data'!AA$1,FALSE)</f>
        <v>12.1281299792076</v>
      </c>
      <c r="BL13" s="48">
        <f>VLOOKUP($A13,'RevPAR Raw Data'!$B$6:$BE$43,'RevPAR Raw Data'!AB$1,FALSE)</f>
        <v>13.376634216799401</v>
      </c>
      <c r="BM13" s="49">
        <f>VLOOKUP($A13,'RevPAR Raw Data'!$B$6:$BE$43,'RevPAR Raw Data'!AC$1,FALSE)</f>
        <v>12.732065671218299</v>
      </c>
      <c r="BN13" s="50">
        <f>VLOOKUP($A13,'RevPAR Raw Data'!$B$6:$BE$43,'RevPAR Raw Data'!AE$1,FALSE)</f>
        <v>10.0346267203722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48.785712442253498</v>
      </c>
      <c r="C15" s="48">
        <f>VLOOKUP($A15,'Occupancy Raw Data'!$B$8:$BE$45,'Occupancy Raw Data'!H$3,FALSE)</f>
        <v>55.258471623609502</v>
      </c>
      <c r="D15" s="48">
        <f>VLOOKUP($A15,'Occupancy Raw Data'!$B$8:$BE$45,'Occupancy Raw Data'!I$3,FALSE)</f>
        <v>60.546622964358498</v>
      </c>
      <c r="E15" s="48">
        <f>VLOOKUP($A15,'Occupancy Raw Data'!$B$8:$BE$45,'Occupancy Raw Data'!J$3,FALSE)</f>
        <v>61.7105840452164</v>
      </c>
      <c r="F15" s="48">
        <f>VLOOKUP($A15,'Occupancy Raw Data'!$B$8:$BE$45,'Occupancy Raw Data'!K$3,FALSE)</f>
        <v>61.269259555578401</v>
      </c>
      <c r="G15" s="49">
        <f>VLOOKUP($A15,'Occupancy Raw Data'!$B$8:$BE$45,'Occupancy Raw Data'!L$3,FALSE)</f>
        <v>57.514130126203298</v>
      </c>
      <c r="H15" s="48">
        <f>VLOOKUP($A15,'Occupancy Raw Data'!$B$8:$BE$45,'Occupancy Raw Data'!N$3,FALSE)</f>
        <v>72.937259658812195</v>
      </c>
      <c r="I15" s="48">
        <f>VLOOKUP($A15,'Occupancy Raw Data'!$B$8:$BE$45,'Occupancy Raw Data'!O$3,FALSE)</f>
        <v>75.463906883113495</v>
      </c>
      <c r="J15" s="49">
        <f>VLOOKUP($A15,'Occupancy Raw Data'!$B$8:$BE$45,'Occupancy Raw Data'!P$3,FALSE)</f>
        <v>74.200583270962895</v>
      </c>
      <c r="K15" s="50">
        <f>VLOOKUP($A15,'Occupancy Raw Data'!$B$8:$BE$45,'Occupancy Raw Data'!R$3,FALSE)</f>
        <v>62.281688167563203</v>
      </c>
      <c r="M15" s="47">
        <f>VLOOKUP($A15,'Occupancy Raw Data'!$B$8:$BE$45,'Occupancy Raw Data'!T$3,FALSE)</f>
        <v>-8.1799981607362398</v>
      </c>
      <c r="N15" s="48">
        <f>VLOOKUP($A15,'Occupancy Raw Data'!$B$8:$BE$45,'Occupancy Raw Data'!U$3,FALSE)</f>
        <v>-4.8300223157923803</v>
      </c>
      <c r="O15" s="48">
        <f>VLOOKUP($A15,'Occupancy Raw Data'!$B$8:$BE$45,'Occupancy Raw Data'!V$3,FALSE)</f>
        <v>-4.0551640789985903</v>
      </c>
      <c r="P15" s="48">
        <f>VLOOKUP($A15,'Occupancy Raw Data'!$B$8:$BE$45,'Occupancy Raw Data'!W$3,FALSE)</f>
        <v>0.16032428776827301</v>
      </c>
      <c r="Q15" s="48">
        <f>VLOOKUP($A15,'Occupancy Raw Data'!$B$8:$BE$45,'Occupancy Raw Data'!X$3,FALSE)</f>
        <v>4.5908758893814001</v>
      </c>
      <c r="R15" s="49">
        <f>VLOOKUP($A15,'Occupancy Raw Data'!$B$8:$BE$45,'Occupancy Raw Data'!Y$3,FALSE)</f>
        <v>-2.35033996948947</v>
      </c>
      <c r="S15" s="48">
        <f>VLOOKUP($A15,'Occupancy Raw Data'!$B$8:$BE$45,'Occupancy Raw Data'!AA$3,FALSE)</f>
        <v>26.688991946179701</v>
      </c>
      <c r="T15" s="48">
        <f>VLOOKUP($A15,'Occupancy Raw Data'!$B$8:$BE$45,'Occupancy Raw Data'!AB$3,FALSE)</f>
        <v>27.880656856472701</v>
      </c>
      <c r="U15" s="49">
        <f>VLOOKUP($A15,'Occupancy Raw Data'!$B$8:$BE$45,'Occupancy Raw Data'!AC$3,FALSE)</f>
        <v>27.2921803575626</v>
      </c>
      <c r="V15" s="50">
        <f>VLOOKUP($A15,'Occupancy Raw Data'!$B$8:$BE$45,'Occupancy Raw Data'!AE$3,FALSE)</f>
        <v>6.0564329400401098</v>
      </c>
      <c r="X15" s="51">
        <f>VLOOKUP($A15,'ADR Raw Data'!$B$6:$BE$43,'ADR Raw Data'!G$1,FALSE)</f>
        <v>107.454927344865</v>
      </c>
      <c r="Y15" s="52">
        <f>VLOOKUP($A15,'ADR Raw Data'!$B$6:$BE$43,'ADR Raw Data'!H$1,FALSE)</f>
        <v>106.60558084629299</v>
      </c>
      <c r="Z15" s="52">
        <f>VLOOKUP($A15,'ADR Raw Data'!$B$6:$BE$43,'ADR Raw Data'!I$1,FALSE)</f>
        <v>112.09487138533601</v>
      </c>
      <c r="AA15" s="52">
        <f>VLOOKUP($A15,'ADR Raw Data'!$B$6:$BE$43,'ADR Raw Data'!J$1,FALSE)</f>
        <v>110.445568182008</v>
      </c>
      <c r="AB15" s="52">
        <f>VLOOKUP($A15,'ADR Raw Data'!$B$6:$BE$43,'ADR Raw Data'!K$1,FALSE)</f>
        <v>109.22618475147399</v>
      </c>
      <c r="AC15" s="53">
        <f>VLOOKUP($A15,'ADR Raw Data'!$B$6:$BE$43,'ADR Raw Data'!L$1,FALSE)</f>
        <v>109.287788849899</v>
      </c>
      <c r="AD15" s="52">
        <f>VLOOKUP($A15,'ADR Raw Data'!$B$6:$BE$43,'ADR Raw Data'!N$1,FALSE)</f>
        <v>141.98388536498999</v>
      </c>
      <c r="AE15" s="52">
        <f>VLOOKUP($A15,'ADR Raw Data'!$B$6:$BE$43,'ADR Raw Data'!O$1,FALSE)</f>
        <v>147.8490299316</v>
      </c>
      <c r="AF15" s="53">
        <f>VLOOKUP($A15,'ADR Raw Data'!$B$6:$BE$43,'ADR Raw Data'!P$1,FALSE)</f>
        <v>144.96638701065999</v>
      </c>
      <c r="AG15" s="54">
        <f>VLOOKUP($A15,'ADR Raw Data'!$B$6:$BE$43,'ADR Raw Data'!R$1,FALSE)</f>
        <v>121.43248577542801</v>
      </c>
      <c r="AI15" s="47">
        <f>VLOOKUP($A15,'ADR Raw Data'!$B$6:$BE$43,'ADR Raw Data'!T$1,FALSE)</f>
        <v>1.6533526110236501</v>
      </c>
      <c r="AJ15" s="48">
        <f>VLOOKUP($A15,'ADR Raw Data'!$B$6:$BE$43,'ADR Raw Data'!U$1,FALSE)</f>
        <v>1.9591506422939799</v>
      </c>
      <c r="AK15" s="48">
        <f>VLOOKUP($A15,'ADR Raw Data'!$B$6:$BE$43,'ADR Raw Data'!V$1,FALSE)</f>
        <v>3.2662424401229102</v>
      </c>
      <c r="AL15" s="48">
        <f>VLOOKUP($A15,'ADR Raw Data'!$B$6:$BE$43,'ADR Raw Data'!W$1,FALSE)</f>
        <v>2.6245746744134402</v>
      </c>
      <c r="AM15" s="48">
        <f>VLOOKUP($A15,'ADR Raw Data'!$B$6:$BE$43,'ADR Raw Data'!X$1,FALSE)</f>
        <v>0.87928213844941605</v>
      </c>
      <c r="AN15" s="49">
        <f>VLOOKUP($A15,'ADR Raw Data'!$B$6:$BE$43,'ADR Raw Data'!Y$1,FALSE)</f>
        <v>2.13764479228883</v>
      </c>
      <c r="AO15" s="48">
        <f>VLOOKUP($A15,'ADR Raw Data'!$B$6:$BE$43,'ADR Raw Data'!AA$1,FALSE)</f>
        <v>15.0621263180663</v>
      </c>
      <c r="AP15" s="48">
        <f>VLOOKUP($A15,'ADR Raw Data'!$B$6:$BE$43,'ADR Raw Data'!AB$1,FALSE)</f>
        <v>15.630043228998099</v>
      </c>
      <c r="AQ15" s="49">
        <f>VLOOKUP($A15,'ADR Raw Data'!$B$6:$BE$43,'ADR Raw Data'!AC$1,FALSE)</f>
        <v>15.3655583208111</v>
      </c>
      <c r="AR15" s="50">
        <f>VLOOKUP($A15,'ADR Raw Data'!$B$6:$BE$43,'ADR Raw Data'!AE$1,FALSE)</f>
        <v>8.1399791981183895</v>
      </c>
      <c r="AS15" s="40"/>
      <c r="AT15" s="51">
        <f>VLOOKUP($A15,'RevPAR Raw Data'!$B$6:$BE$43,'RevPAR Raw Data'!G$1,FALSE)</f>
        <v>52.4226518594987</v>
      </c>
      <c r="AU15" s="52">
        <f>VLOOKUP($A15,'RevPAR Raw Data'!$B$6:$BE$43,'RevPAR Raw Data'!H$1,FALSE)</f>
        <v>58.908614641133497</v>
      </c>
      <c r="AV15" s="52">
        <f>VLOOKUP($A15,'RevPAR Raw Data'!$B$6:$BE$43,'RevPAR Raw Data'!I$1,FALSE)</f>
        <v>67.869659140062396</v>
      </c>
      <c r="AW15" s="52">
        <f>VLOOKUP($A15,'RevPAR Raw Data'!$B$6:$BE$43,'RevPAR Raw Data'!J$1,FALSE)</f>
        <v>68.156605177174995</v>
      </c>
      <c r="AX15" s="52">
        <f>VLOOKUP($A15,'RevPAR Raw Data'!$B$6:$BE$43,'RevPAR Raw Data'!K$1,FALSE)</f>
        <v>66.922074638036406</v>
      </c>
      <c r="AY15" s="53">
        <f>VLOOKUP($A15,'RevPAR Raw Data'!$B$6:$BE$43,'RevPAR Raw Data'!L$1,FALSE)</f>
        <v>62.855921091181202</v>
      </c>
      <c r="AZ15" s="52">
        <f>VLOOKUP($A15,'RevPAR Raw Data'!$B$6:$BE$43,'RevPAR Raw Data'!N$1,FALSE)</f>
        <v>103.559155142333</v>
      </c>
      <c r="BA15" s="52">
        <f>VLOOKUP($A15,'RevPAR Raw Data'!$B$6:$BE$43,'RevPAR Raw Data'!O$1,FALSE)</f>
        <v>111.572654275169</v>
      </c>
      <c r="BB15" s="53">
        <f>VLOOKUP($A15,'RevPAR Raw Data'!$B$6:$BE$43,'RevPAR Raw Data'!P$1,FALSE)</f>
        <v>107.56590470875101</v>
      </c>
      <c r="BC15" s="54">
        <f>VLOOKUP($A15,'RevPAR Raw Data'!$B$6:$BE$43,'RevPAR Raw Data'!R$1,FALSE)</f>
        <v>75.630202124772694</v>
      </c>
      <c r="BE15" s="47">
        <f>VLOOKUP($A15,'RevPAR Raw Data'!$B$6:$BE$43,'RevPAR Raw Data'!T$1,FALSE)</f>
        <v>-6.6618897628848099</v>
      </c>
      <c r="BF15" s="48">
        <f>VLOOKUP($A15,'RevPAR Raw Data'!$B$6:$BE$43,'RevPAR Raw Data'!U$1,FALSE)</f>
        <v>-2.9654990867211799</v>
      </c>
      <c r="BG15" s="48">
        <f>VLOOKUP($A15,'RevPAR Raw Data'!$B$6:$BE$43,'RevPAR Raw Data'!V$1,FALSE)</f>
        <v>-0.92137312904054602</v>
      </c>
      <c r="BH15" s="48">
        <f>VLOOKUP($A15,'RevPAR Raw Data'!$B$6:$BE$43,'RevPAR Raw Data'!W$1,FALSE)</f>
        <v>2.7891067928354101</v>
      </c>
      <c r="BI15" s="48">
        <f>VLOOKUP($A15,'RevPAR Raw Data'!$B$6:$BE$43,'RevPAR Raw Data'!X$1,FALSE)</f>
        <v>5.5105247795245296</v>
      </c>
      <c r="BJ15" s="49">
        <f>VLOOKUP($A15,'RevPAR Raw Data'!$B$6:$BE$43,'RevPAR Raw Data'!Y$1,FALSE)</f>
        <v>-0.26293709715951302</v>
      </c>
      <c r="BK15" s="48">
        <f>VLOOKUP($A15,'RevPAR Raw Data'!$B$6:$BE$43,'RevPAR Raw Data'!AA$1,FALSE)</f>
        <v>45.771047944198202</v>
      </c>
      <c r="BL15" s="48">
        <f>VLOOKUP($A15,'RevPAR Raw Data'!$B$6:$BE$43,'RevPAR Raw Data'!AB$1,FALSE)</f>
        <v>47.868458804666297</v>
      </c>
      <c r="BM15" s="49">
        <f>VLOOKUP($A15,'RevPAR Raw Data'!$B$6:$BE$43,'RevPAR Raw Data'!AC$1,FALSE)</f>
        <v>46.851334568235998</v>
      </c>
      <c r="BN15" s="50">
        <f>VLOOKUP($A15,'RevPAR Raw Data'!$B$6:$BE$43,'RevPAR Raw Data'!AE$1,FALSE)</f>
        <v>14.6894045196257</v>
      </c>
    </row>
    <row r="16" spans="1:66" x14ac:dyDescent="0.45">
      <c r="A16" s="63" t="s">
        <v>91</v>
      </c>
      <c r="B16" s="47">
        <f>VLOOKUP($A16,'Occupancy Raw Data'!$B$8:$BE$45,'Occupancy Raw Data'!G$3,FALSE)</f>
        <v>59.409916201117298</v>
      </c>
      <c r="C16" s="48">
        <f>VLOOKUP($A16,'Occupancy Raw Data'!$B$8:$BE$45,'Occupancy Raw Data'!H$3,FALSE)</f>
        <v>73.027234636871498</v>
      </c>
      <c r="D16" s="48">
        <f>VLOOKUP($A16,'Occupancy Raw Data'!$B$8:$BE$45,'Occupancy Raw Data'!I$3,FALSE)</f>
        <v>77.706005586592099</v>
      </c>
      <c r="E16" s="48">
        <f>VLOOKUP($A16,'Occupancy Raw Data'!$B$8:$BE$45,'Occupancy Raw Data'!J$3,FALSE)</f>
        <v>78.229748603351894</v>
      </c>
      <c r="F16" s="48">
        <f>VLOOKUP($A16,'Occupancy Raw Data'!$B$8:$BE$45,'Occupancy Raw Data'!K$3,FALSE)</f>
        <v>74.039804469273705</v>
      </c>
      <c r="G16" s="49">
        <f>VLOOKUP($A16,'Occupancy Raw Data'!$B$8:$BE$45,'Occupancy Raw Data'!L$3,FALSE)</f>
        <v>72.482541899441301</v>
      </c>
      <c r="H16" s="48">
        <f>VLOOKUP($A16,'Occupancy Raw Data'!$B$8:$BE$45,'Occupancy Raw Data'!N$3,FALSE)</f>
        <v>75.715782122904997</v>
      </c>
      <c r="I16" s="48">
        <f>VLOOKUP($A16,'Occupancy Raw Data'!$B$8:$BE$45,'Occupancy Raw Data'!O$3,FALSE)</f>
        <v>74.615921787709397</v>
      </c>
      <c r="J16" s="49">
        <f>VLOOKUP($A16,'Occupancy Raw Data'!$B$8:$BE$45,'Occupancy Raw Data'!P$3,FALSE)</f>
        <v>75.165851955307204</v>
      </c>
      <c r="K16" s="50">
        <f>VLOOKUP($A16,'Occupancy Raw Data'!$B$8:$BE$45,'Occupancy Raw Data'!R$3,FALSE)</f>
        <v>73.249201915403006</v>
      </c>
      <c r="M16" s="47">
        <f>VLOOKUP($A16,'Occupancy Raw Data'!$B$8:$BE$45,'Occupancy Raw Data'!T$3,FALSE)</f>
        <v>-8.2575026516726595</v>
      </c>
      <c r="N16" s="48">
        <f>VLOOKUP($A16,'Occupancy Raw Data'!$B$8:$BE$45,'Occupancy Raw Data'!U$3,FALSE)</f>
        <v>1.6664102919344099</v>
      </c>
      <c r="O16" s="48">
        <f>VLOOKUP($A16,'Occupancy Raw Data'!$B$8:$BE$45,'Occupancy Raw Data'!V$3,FALSE)</f>
        <v>2.0983451098730601</v>
      </c>
      <c r="P16" s="48">
        <f>VLOOKUP($A16,'Occupancy Raw Data'!$B$8:$BE$45,'Occupancy Raw Data'!W$3,FALSE)</f>
        <v>4.29418870845012</v>
      </c>
      <c r="Q16" s="48">
        <f>VLOOKUP($A16,'Occupancy Raw Data'!$B$8:$BE$45,'Occupancy Raw Data'!X$3,FALSE)</f>
        <v>5.32966966237551</v>
      </c>
      <c r="R16" s="49">
        <f>VLOOKUP($A16,'Occupancy Raw Data'!$B$8:$BE$45,'Occupancy Raw Data'!Y$3,FALSE)</f>
        <v>1.2329954915364401</v>
      </c>
      <c r="S16" s="48">
        <f>VLOOKUP($A16,'Occupancy Raw Data'!$B$8:$BE$45,'Occupancy Raw Data'!AA$3,FALSE)</f>
        <v>13.050474168384399</v>
      </c>
      <c r="T16" s="48">
        <f>VLOOKUP($A16,'Occupancy Raw Data'!$B$8:$BE$45,'Occupancy Raw Data'!AB$3,FALSE)</f>
        <v>9.9744576979213804</v>
      </c>
      <c r="U16" s="49">
        <f>VLOOKUP($A16,'Occupancy Raw Data'!$B$8:$BE$45,'Occupancy Raw Data'!AC$3,FALSE)</f>
        <v>11.5025047399195</v>
      </c>
      <c r="V16" s="50">
        <f>VLOOKUP($A16,'Occupancy Raw Data'!$B$8:$BE$45,'Occupancy Raw Data'!AE$3,FALSE)</f>
        <v>4.0424717804735897</v>
      </c>
      <c r="X16" s="51">
        <f>VLOOKUP($A16,'ADR Raw Data'!$B$6:$BE$43,'ADR Raw Data'!G$1,FALSE)</f>
        <v>89.393728092859206</v>
      </c>
      <c r="Y16" s="52">
        <f>VLOOKUP($A16,'ADR Raw Data'!$B$6:$BE$43,'ADR Raw Data'!H$1,FALSE)</f>
        <v>94.431657661965005</v>
      </c>
      <c r="Z16" s="52">
        <f>VLOOKUP($A16,'ADR Raw Data'!$B$6:$BE$43,'ADR Raw Data'!I$1,FALSE)</f>
        <v>97.012842282633102</v>
      </c>
      <c r="AA16" s="52">
        <f>VLOOKUP($A16,'ADR Raw Data'!$B$6:$BE$43,'ADR Raw Data'!J$1,FALSE)</f>
        <v>97.228942713679899</v>
      </c>
      <c r="AB16" s="52">
        <f>VLOOKUP($A16,'ADR Raw Data'!$B$6:$BE$43,'ADR Raw Data'!K$1,FALSE)</f>
        <v>94.221271020985597</v>
      </c>
      <c r="AC16" s="53">
        <f>VLOOKUP($A16,'ADR Raw Data'!$B$6:$BE$43,'ADR Raw Data'!L$1,FALSE)</f>
        <v>94.720070542897005</v>
      </c>
      <c r="AD16" s="52">
        <f>VLOOKUP($A16,'ADR Raw Data'!$B$6:$BE$43,'ADR Raw Data'!N$1,FALSE)</f>
        <v>105.31230793175</v>
      </c>
      <c r="AE16" s="52">
        <f>VLOOKUP($A16,'ADR Raw Data'!$B$6:$BE$43,'ADR Raw Data'!O$1,FALSE)</f>
        <v>104.217217430978</v>
      </c>
      <c r="AF16" s="53">
        <f>VLOOKUP($A16,'ADR Raw Data'!$B$6:$BE$43,'ADR Raw Data'!P$1,FALSE)</f>
        <v>104.76876864475599</v>
      </c>
      <c r="AG16" s="54">
        <f>VLOOKUP($A16,'ADR Raw Data'!$B$6:$BE$43,'ADR Raw Data'!R$1,FALSE)</f>
        <v>97.666251658154493</v>
      </c>
      <c r="AI16" s="47">
        <f>VLOOKUP($A16,'ADR Raw Data'!$B$6:$BE$43,'ADR Raw Data'!T$1,FALSE)</f>
        <v>-1.44416069761205</v>
      </c>
      <c r="AJ16" s="48">
        <f>VLOOKUP($A16,'ADR Raw Data'!$B$6:$BE$43,'ADR Raw Data'!U$1,FALSE)</f>
        <v>3.0101690226698801</v>
      </c>
      <c r="AK16" s="48">
        <f>VLOOKUP($A16,'ADR Raw Data'!$B$6:$BE$43,'ADR Raw Data'!V$1,FALSE)</f>
        <v>2.5749242412484499</v>
      </c>
      <c r="AL16" s="48">
        <f>VLOOKUP($A16,'ADR Raw Data'!$B$6:$BE$43,'ADR Raw Data'!W$1,FALSE)</f>
        <v>3.49996065232197</v>
      </c>
      <c r="AM16" s="48">
        <f>VLOOKUP($A16,'ADR Raw Data'!$B$6:$BE$43,'ADR Raw Data'!X$1,FALSE)</f>
        <v>-0.701368222752074</v>
      </c>
      <c r="AN16" s="49">
        <f>VLOOKUP($A16,'ADR Raw Data'!$B$6:$BE$43,'ADR Raw Data'!Y$1,FALSE)</f>
        <v>1.6078474545485399</v>
      </c>
      <c r="AO16" s="48">
        <f>VLOOKUP($A16,'ADR Raw Data'!$B$6:$BE$43,'ADR Raw Data'!AA$1,FALSE)</f>
        <v>6.4146892474694601</v>
      </c>
      <c r="AP16" s="48">
        <f>VLOOKUP($A16,'ADR Raw Data'!$B$6:$BE$43,'ADR Raw Data'!AB$1,FALSE)</f>
        <v>5.6451526654201603</v>
      </c>
      <c r="AQ16" s="49">
        <f>VLOOKUP($A16,'ADR Raw Data'!$B$6:$BE$43,'ADR Raw Data'!AC$1,FALSE)</f>
        <v>6.0356871832503503</v>
      </c>
      <c r="AR16" s="50">
        <f>VLOOKUP($A16,'ADR Raw Data'!$B$6:$BE$43,'ADR Raw Data'!AE$1,FALSE)</f>
        <v>3.07908870411294</v>
      </c>
      <c r="AS16" s="40"/>
      <c r="AT16" s="51">
        <f>VLOOKUP($A16,'RevPAR Raw Data'!$B$6:$BE$43,'RevPAR Raw Data'!G$1,FALSE)</f>
        <v>53.108738949022303</v>
      </c>
      <c r="AU16" s="52">
        <f>VLOOKUP($A16,'RevPAR Raw Data'!$B$6:$BE$43,'RevPAR Raw Data'!H$1,FALSE)</f>
        <v>68.960828212290494</v>
      </c>
      <c r="AV16" s="52">
        <f>VLOOKUP($A16,'RevPAR Raw Data'!$B$6:$BE$43,'RevPAR Raw Data'!I$1,FALSE)</f>
        <v>75.384804643854693</v>
      </c>
      <c r="AW16" s="52">
        <f>VLOOKUP($A16,'RevPAR Raw Data'!$B$6:$BE$43,'RevPAR Raw Data'!J$1,FALSE)</f>
        <v>76.061957454608901</v>
      </c>
      <c r="AX16" s="52">
        <f>VLOOKUP($A16,'RevPAR Raw Data'!$B$6:$BE$43,'RevPAR Raw Data'!K$1,FALSE)</f>
        <v>69.761244832402198</v>
      </c>
      <c r="AY16" s="53">
        <f>VLOOKUP($A16,'RevPAR Raw Data'!$B$6:$BE$43,'RevPAR Raw Data'!L$1,FALSE)</f>
        <v>68.655514818435705</v>
      </c>
      <c r="AZ16" s="52">
        <f>VLOOKUP($A16,'RevPAR Raw Data'!$B$6:$BE$43,'RevPAR Raw Data'!N$1,FALSE)</f>
        <v>79.738037622206704</v>
      </c>
      <c r="BA16" s="52">
        <f>VLOOKUP($A16,'RevPAR Raw Data'!$B$6:$BE$43,'RevPAR Raw Data'!O$1,FALSE)</f>
        <v>77.762637447625593</v>
      </c>
      <c r="BB16" s="53">
        <f>VLOOKUP($A16,'RevPAR Raw Data'!$B$6:$BE$43,'RevPAR Raw Data'!P$1,FALSE)</f>
        <v>78.750337534916198</v>
      </c>
      <c r="BC16" s="54">
        <f>VLOOKUP($A16,'RevPAR Raw Data'!$B$6:$BE$43,'RevPAR Raw Data'!R$1,FALSE)</f>
        <v>71.539749880287303</v>
      </c>
      <c r="BE16" s="47">
        <f>VLOOKUP($A16,'RevPAR Raw Data'!$B$6:$BE$43,'RevPAR Raw Data'!T$1,FALSE)</f>
        <v>-9.5824117413849805</v>
      </c>
      <c r="BF16" s="48">
        <f>VLOOKUP($A16,'RevPAR Raw Data'!$B$6:$BE$43,'RevPAR Raw Data'!U$1,FALSE)</f>
        <v>4.7267410810026904</v>
      </c>
      <c r="BG16" s="48">
        <f>VLOOKUP($A16,'RevPAR Raw Data'!$B$6:$BE$43,'RevPAR Raw Data'!V$1,FALSE)</f>
        <v>4.7273001480206798</v>
      </c>
      <c r="BH16" s="48">
        <f>VLOOKUP($A16,'RevPAR Raw Data'!$B$6:$BE$43,'RevPAR Raw Data'!W$1,FALSE)</f>
        <v>7.9444442759043001</v>
      </c>
      <c r="BI16" s="48">
        <f>VLOOKUP($A16,'RevPAR Raw Data'!$B$6:$BE$43,'RevPAR Raw Data'!X$1,FALSE)</f>
        <v>4.5909208302338804</v>
      </c>
      <c r="BJ16" s="49">
        <f>VLOOKUP($A16,'RevPAR Raw Data'!$B$6:$BE$43,'RevPAR Raw Data'!Y$1,FALSE)</f>
        <v>2.8606676327103502</v>
      </c>
      <c r="BK16" s="48">
        <f>VLOOKUP($A16,'RevPAR Raw Data'!$B$6:$BE$43,'RevPAR Raw Data'!AA$1,FALSE)</f>
        <v>20.302310779077001</v>
      </c>
      <c r="BL16" s="48">
        <f>VLOOKUP($A16,'RevPAR Raw Data'!$B$6:$BE$43,'RevPAR Raw Data'!AB$1,FALSE)</f>
        <v>16.182683727936901</v>
      </c>
      <c r="BM16" s="49">
        <f>VLOOKUP($A16,'RevPAR Raw Data'!$B$6:$BE$43,'RevPAR Raw Data'!AC$1,FALSE)</f>
        <v>18.2324471275099</v>
      </c>
      <c r="BN16" s="50">
        <f>VLOOKUP($A16,'RevPAR Raw Data'!$B$6:$BE$43,'RevPAR Raw Data'!AE$1,FALSE)</f>
        <v>7.24603177654605</v>
      </c>
    </row>
    <row r="17" spans="1:66" x14ac:dyDescent="0.45">
      <c r="A17" s="63" t="s">
        <v>32</v>
      </c>
      <c r="B17" s="47">
        <f>VLOOKUP($A17,'Occupancy Raw Data'!$B$8:$BE$45,'Occupancy Raw Data'!G$3,FALSE)</f>
        <v>53.821793579962502</v>
      </c>
      <c r="C17" s="48">
        <f>VLOOKUP($A17,'Occupancy Raw Data'!$B$8:$BE$45,'Occupancy Raw Data'!H$3,FALSE)</f>
        <v>61.465380739887699</v>
      </c>
      <c r="D17" s="48">
        <f>VLOOKUP($A17,'Occupancy Raw Data'!$B$8:$BE$45,'Occupancy Raw Data'!I$3,FALSE)</f>
        <v>65.812580970202902</v>
      </c>
      <c r="E17" s="48">
        <f>VLOOKUP($A17,'Occupancy Raw Data'!$B$8:$BE$45,'Occupancy Raw Data'!J$3,FALSE)</f>
        <v>67.064920109399694</v>
      </c>
      <c r="F17" s="48">
        <f>VLOOKUP($A17,'Occupancy Raw Data'!$B$8:$BE$45,'Occupancy Raw Data'!K$3,FALSE)</f>
        <v>64.358715992514703</v>
      </c>
      <c r="G17" s="49">
        <f>VLOOKUP($A17,'Occupancy Raw Data'!$B$8:$BE$45,'Occupancy Raw Data'!L$3,FALSE)</f>
        <v>62.504678278393499</v>
      </c>
      <c r="H17" s="48">
        <f>VLOOKUP($A17,'Occupancy Raw Data'!$B$8:$BE$45,'Occupancy Raw Data'!N$3,FALSE)</f>
        <v>74.593349647329703</v>
      </c>
      <c r="I17" s="48">
        <f>VLOOKUP($A17,'Occupancy Raw Data'!$B$8:$BE$45,'Occupancy Raw Data'!O$3,FALSE)</f>
        <v>77.544263710954297</v>
      </c>
      <c r="J17" s="49">
        <f>VLOOKUP($A17,'Occupancy Raw Data'!$B$8:$BE$45,'Occupancy Raw Data'!P$3,FALSE)</f>
        <v>76.068806679142</v>
      </c>
      <c r="K17" s="50">
        <f>VLOOKUP($A17,'Occupancy Raw Data'!$B$8:$BE$45,'Occupancy Raw Data'!R$3,FALSE)</f>
        <v>66.380143535750193</v>
      </c>
      <c r="M17" s="47">
        <f>VLOOKUP($A17,'Occupancy Raw Data'!$B$8:$BE$45,'Occupancy Raw Data'!T$3,FALSE)</f>
        <v>0.30950155407187802</v>
      </c>
      <c r="N17" s="48">
        <f>VLOOKUP($A17,'Occupancy Raw Data'!$B$8:$BE$45,'Occupancy Raw Data'!U$3,FALSE)</f>
        <v>-2.2966219673438801</v>
      </c>
      <c r="O17" s="48">
        <f>VLOOKUP($A17,'Occupancy Raw Data'!$B$8:$BE$45,'Occupancy Raw Data'!V$3,FALSE)</f>
        <v>-4.7759657265784599</v>
      </c>
      <c r="P17" s="48">
        <f>VLOOKUP($A17,'Occupancy Raw Data'!$B$8:$BE$45,'Occupancy Raw Data'!W$3,FALSE)</f>
        <v>-0.434387837583461</v>
      </c>
      <c r="Q17" s="48">
        <f>VLOOKUP($A17,'Occupancy Raw Data'!$B$8:$BE$45,'Occupancy Raw Data'!X$3,FALSE)</f>
        <v>5.4881714357142002</v>
      </c>
      <c r="R17" s="49">
        <f>VLOOKUP($A17,'Occupancy Raw Data'!$B$8:$BE$45,'Occupancy Raw Data'!Y$3,FALSE)</f>
        <v>-0.48521890965206299</v>
      </c>
      <c r="S17" s="48">
        <f>VLOOKUP($A17,'Occupancy Raw Data'!$B$8:$BE$45,'Occupancy Raw Data'!AA$3,FALSE)</f>
        <v>24.197122777293799</v>
      </c>
      <c r="T17" s="48">
        <f>VLOOKUP($A17,'Occupancy Raw Data'!$B$8:$BE$45,'Occupancy Raw Data'!AB$3,FALSE)</f>
        <v>21.1552831715113</v>
      </c>
      <c r="U17" s="49">
        <f>VLOOKUP($A17,'Occupancy Raw Data'!$B$8:$BE$45,'Occupancy Raw Data'!AC$3,FALSE)</f>
        <v>22.627858191804901</v>
      </c>
      <c r="V17" s="50">
        <f>VLOOKUP($A17,'Occupancy Raw Data'!$B$8:$BE$45,'Occupancy Raw Data'!AE$3,FALSE)</f>
        <v>6.0599428713781203</v>
      </c>
      <c r="X17" s="51">
        <f>VLOOKUP($A17,'ADR Raw Data'!$B$6:$BE$43,'ADR Raw Data'!G$1,FALSE)</f>
        <v>83.516850361059099</v>
      </c>
      <c r="Y17" s="52">
        <f>VLOOKUP($A17,'ADR Raw Data'!$B$6:$BE$43,'ADR Raw Data'!H$1,FALSE)</f>
        <v>85.081290983606493</v>
      </c>
      <c r="Z17" s="52">
        <f>VLOOKUP($A17,'ADR Raw Data'!$B$6:$BE$43,'ADR Raw Data'!I$1,FALSE)</f>
        <v>89.376178871391005</v>
      </c>
      <c r="AA17" s="52">
        <f>VLOOKUP($A17,'ADR Raw Data'!$B$6:$BE$43,'ADR Raw Data'!J$1,FALSE)</f>
        <v>89.092888237819196</v>
      </c>
      <c r="AB17" s="52">
        <f>VLOOKUP($A17,'ADR Raw Data'!$B$6:$BE$43,'ADR Raw Data'!K$1,FALSE)</f>
        <v>87.3441951017669</v>
      </c>
      <c r="AC17" s="53">
        <f>VLOOKUP($A17,'ADR Raw Data'!$B$6:$BE$43,'ADR Raw Data'!L$1,FALSE)</f>
        <v>87.043165602689797</v>
      </c>
      <c r="AD17" s="52">
        <f>VLOOKUP($A17,'ADR Raw Data'!$B$6:$BE$43,'ADR Raw Data'!N$1,FALSE)</f>
        <v>107.83827336935499</v>
      </c>
      <c r="AE17" s="52">
        <f>VLOOKUP($A17,'ADR Raw Data'!$B$6:$BE$43,'ADR Raw Data'!O$1,FALSE)</f>
        <v>112.53832402079</v>
      </c>
      <c r="AF17" s="53">
        <f>VLOOKUP($A17,'ADR Raw Data'!$B$6:$BE$43,'ADR Raw Data'!P$1,FALSE)</f>
        <v>110.233880603652</v>
      </c>
      <c r="AG17" s="54">
        <f>VLOOKUP($A17,'ADR Raw Data'!$B$6:$BE$43,'ADR Raw Data'!R$1,FALSE)</f>
        <v>94.636185021685193</v>
      </c>
      <c r="AI17" s="47">
        <f>VLOOKUP($A17,'ADR Raw Data'!$B$6:$BE$43,'ADR Raw Data'!T$1,FALSE)</f>
        <v>7.6682500975863404</v>
      </c>
      <c r="AJ17" s="48">
        <f>VLOOKUP($A17,'ADR Raw Data'!$B$6:$BE$43,'ADR Raw Data'!U$1,FALSE)</f>
        <v>4.6001309616872197</v>
      </c>
      <c r="AK17" s="48">
        <f>VLOOKUP($A17,'ADR Raw Data'!$B$6:$BE$43,'ADR Raw Data'!V$1,FALSE)</f>
        <v>7.89571138315711</v>
      </c>
      <c r="AL17" s="48">
        <f>VLOOKUP($A17,'ADR Raw Data'!$B$6:$BE$43,'ADR Raw Data'!W$1,FALSE)</f>
        <v>8.8966015939027905</v>
      </c>
      <c r="AM17" s="48">
        <f>VLOOKUP($A17,'ADR Raw Data'!$B$6:$BE$43,'ADR Raw Data'!X$1,FALSE)</f>
        <v>11.7840142661755</v>
      </c>
      <c r="AN17" s="49">
        <f>VLOOKUP($A17,'ADR Raw Data'!$B$6:$BE$43,'ADR Raw Data'!Y$1,FALSE)</f>
        <v>8.1226289896722008</v>
      </c>
      <c r="AO17" s="48">
        <f>VLOOKUP($A17,'ADR Raw Data'!$B$6:$BE$43,'ADR Raw Data'!AA$1,FALSE)</f>
        <v>22.202560784619301</v>
      </c>
      <c r="AP17" s="48">
        <f>VLOOKUP($A17,'ADR Raw Data'!$B$6:$BE$43,'ADR Raw Data'!AB$1,FALSE)</f>
        <v>20.8208929457289</v>
      </c>
      <c r="AQ17" s="49">
        <f>VLOOKUP($A17,'ADR Raw Data'!$B$6:$BE$43,'ADR Raw Data'!AC$1,FALSE)</f>
        <v>21.439066448782601</v>
      </c>
      <c r="AR17" s="50">
        <f>VLOOKUP($A17,'ADR Raw Data'!$B$6:$BE$43,'ADR Raw Data'!AE$1,FALSE)</f>
        <v>13.456241192654799</v>
      </c>
      <c r="AS17" s="40"/>
      <c r="AT17" s="51">
        <f>VLOOKUP($A17,'RevPAR Raw Data'!$B$6:$BE$43,'RevPAR Raw Data'!G$1,FALSE)</f>
        <v>44.950266805815403</v>
      </c>
      <c r="AU17" s="52">
        <f>VLOOKUP($A17,'RevPAR Raw Data'!$B$6:$BE$43,'RevPAR Raw Data'!H$1,FALSE)</f>
        <v>52.295539441485502</v>
      </c>
      <c r="AV17" s="52">
        <f>VLOOKUP($A17,'RevPAR Raw Data'!$B$6:$BE$43,'RevPAR Raw Data'!I$1,FALSE)</f>
        <v>58.820770087807603</v>
      </c>
      <c r="AW17" s="52">
        <f>VLOOKUP($A17,'RevPAR Raw Data'!$B$6:$BE$43,'RevPAR Raw Data'!J$1,FALSE)</f>
        <v>59.750074319850199</v>
      </c>
      <c r="AX17" s="52">
        <f>VLOOKUP($A17,'RevPAR Raw Data'!$B$6:$BE$43,'RevPAR Raw Data'!K$1,FALSE)</f>
        <v>56.213602461494098</v>
      </c>
      <c r="AY17" s="53">
        <f>VLOOKUP($A17,'RevPAR Raw Data'!$B$6:$BE$43,'RevPAR Raw Data'!L$1,FALSE)</f>
        <v>54.406050623290596</v>
      </c>
      <c r="AZ17" s="52">
        <f>VLOOKUP($A17,'RevPAR Raw Data'!$B$6:$BE$43,'RevPAR Raw Data'!N$1,FALSE)</f>
        <v>80.440180308046607</v>
      </c>
      <c r="BA17" s="52">
        <f>VLOOKUP($A17,'RevPAR Raw Data'!$B$6:$BE$43,'RevPAR Raw Data'!O$1,FALSE)</f>
        <v>87.267014754570297</v>
      </c>
      <c r="BB17" s="53">
        <f>VLOOKUP($A17,'RevPAR Raw Data'!$B$6:$BE$43,'RevPAR Raw Data'!P$1,FALSE)</f>
        <v>83.853597531308395</v>
      </c>
      <c r="BC17" s="54">
        <f>VLOOKUP($A17,'RevPAR Raw Data'!$B$6:$BE$43,'RevPAR Raw Data'!R$1,FALSE)</f>
        <v>62.819635454152802</v>
      </c>
      <c r="BE17" s="47">
        <f>VLOOKUP($A17,'RevPAR Raw Data'!$B$6:$BE$43,'RevPAR Raw Data'!T$1,FALSE)</f>
        <v>8.0014850048803599</v>
      </c>
      <c r="BF17" s="48">
        <f>VLOOKUP($A17,'RevPAR Raw Data'!$B$6:$BE$43,'RevPAR Raw Data'!U$1,FALSE)</f>
        <v>2.19786137615064</v>
      </c>
      <c r="BG17" s="48">
        <f>VLOOKUP($A17,'RevPAR Raw Data'!$B$6:$BE$43,'RevPAR Raw Data'!V$1,FALSE)</f>
        <v>2.7426491870495</v>
      </c>
      <c r="BH17" s="48">
        <f>VLOOKUP($A17,'RevPAR Raw Data'!$B$6:$BE$43,'RevPAR Raw Data'!W$1,FALSE)</f>
        <v>8.4235680010371592</v>
      </c>
      <c r="BI17" s="48">
        <f>VLOOKUP($A17,'RevPAR Raw Data'!$B$6:$BE$43,'RevPAR Raw Data'!X$1,FALSE)</f>
        <v>17.9189126068264</v>
      </c>
      <c r="BJ17" s="49">
        <f>VLOOKUP($A17,'RevPAR Raw Data'!$B$6:$BE$43,'RevPAR Raw Data'!Y$1,FALSE)</f>
        <v>7.59799754820137</v>
      </c>
      <c r="BK17" s="48">
        <f>VLOOKUP($A17,'RevPAR Raw Data'!$B$6:$BE$43,'RevPAR Raw Data'!AA$1,FALSE)</f>
        <v>51.772064454670797</v>
      </c>
      <c r="BL17" s="48">
        <f>VLOOKUP($A17,'RevPAR Raw Data'!$B$6:$BE$43,'RevPAR Raw Data'!AB$1,FALSE)</f>
        <v>46.380894978746397</v>
      </c>
      <c r="BM17" s="49">
        <f>VLOOKUP($A17,'RevPAR Raw Data'!$B$6:$BE$43,'RevPAR Raw Data'!AC$1,FALSE)</f>
        <v>48.9181261942649</v>
      </c>
      <c r="BN17" s="50">
        <f>VLOOKUP($A17,'RevPAR Raw Data'!$B$6:$BE$43,'RevPAR Raw Data'!AE$1,FALSE)</f>
        <v>20.331624592942699</v>
      </c>
    </row>
    <row r="18" spans="1:66" x14ac:dyDescent="0.45">
      <c r="A18" s="63" t="s">
        <v>92</v>
      </c>
      <c r="B18" s="47">
        <f>VLOOKUP($A18,'Occupancy Raw Data'!$B$8:$BE$45,'Occupancy Raw Data'!G$3,FALSE)</f>
        <v>57.667310732478398</v>
      </c>
      <c r="C18" s="48">
        <f>VLOOKUP($A18,'Occupancy Raw Data'!$B$8:$BE$45,'Occupancy Raw Data'!H$3,FALSE)</f>
        <v>65.519058492886003</v>
      </c>
      <c r="D18" s="48">
        <f>VLOOKUP($A18,'Occupancy Raw Data'!$B$8:$BE$45,'Occupancy Raw Data'!I$3,FALSE)</f>
        <v>73.388371684524799</v>
      </c>
      <c r="E18" s="48">
        <f>VLOOKUP($A18,'Occupancy Raw Data'!$B$8:$BE$45,'Occupancy Raw Data'!J$3,FALSE)</f>
        <v>71.122431055682398</v>
      </c>
      <c r="F18" s="48">
        <f>VLOOKUP($A18,'Occupancy Raw Data'!$B$8:$BE$45,'Occupancy Raw Data'!K$3,FALSE)</f>
        <v>68.153873177586505</v>
      </c>
      <c r="G18" s="49">
        <f>VLOOKUP($A18,'Occupancy Raw Data'!$B$8:$BE$45,'Occupancy Raw Data'!L$3,FALSE)</f>
        <v>67.170209028631604</v>
      </c>
      <c r="H18" s="48">
        <f>VLOOKUP($A18,'Occupancy Raw Data'!$B$8:$BE$45,'Occupancy Raw Data'!N$3,FALSE)</f>
        <v>77.375724574038202</v>
      </c>
      <c r="I18" s="48">
        <f>VLOOKUP($A18,'Occupancy Raw Data'!$B$8:$BE$45,'Occupancy Raw Data'!O$3,FALSE)</f>
        <v>78.131038116985707</v>
      </c>
      <c r="J18" s="49">
        <f>VLOOKUP($A18,'Occupancy Raw Data'!$B$8:$BE$45,'Occupancy Raw Data'!P$3,FALSE)</f>
        <v>77.753381345511997</v>
      </c>
      <c r="K18" s="50">
        <f>VLOOKUP($A18,'Occupancy Raw Data'!$B$8:$BE$45,'Occupancy Raw Data'!R$3,FALSE)</f>
        <v>70.193972547740302</v>
      </c>
      <c r="M18" s="47">
        <f>VLOOKUP($A18,'Occupancy Raw Data'!$B$8:$BE$45,'Occupancy Raw Data'!T$3,FALSE)</f>
        <v>-3.42973442504633</v>
      </c>
      <c r="N18" s="48">
        <f>VLOOKUP($A18,'Occupancy Raw Data'!$B$8:$BE$45,'Occupancy Raw Data'!U$3,FALSE)</f>
        <v>-7.66663012094401</v>
      </c>
      <c r="O18" s="48">
        <f>VLOOKUP($A18,'Occupancy Raw Data'!$B$8:$BE$45,'Occupancy Raw Data'!V$3,FALSE)</f>
        <v>-6.5488564589898202</v>
      </c>
      <c r="P18" s="48">
        <f>VLOOKUP($A18,'Occupancy Raw Data'!$B$8:$BE$45,'Occupancy Raw Data'!W$3,FALSE)</f>
        <v>7.1337867945448497E-3</v>
      </c>
      <c r="Q18" s="48">
        <f>VLOOKUP($A18,'Occupancy Raw Data'!$B$8:$BE$45,'Occupancy Raw Data'!X$3,FALSE)</f>
        <v>2.9269955231685798</v>
      </c>
      <c r="R18" s="49">
        <f>VLOOKUP($A18,'Occupancy Raw Data'!$B$8:$BE$45,'Occupancy Raw Data'!Y$3,FALSE)</f>
        <v>-3.0842003064711299</v>
      </c>
      <c r="S18" s="48">
        <f>VLOOKUP($A18,'Occupancy Raw Data'!$B$8:$BE$45,'Occupancy Raw Data'!AA$3,FALSE)</f>
        <v>12.1524380635156</v>
      </c>
      <c r="T18" s="48">
        <f>VLOOKUP($A18,'Occupancy Raw Data'!$B$8:$BE$45,'Occupancy Raw Data'!AB$3,FALSE)</f>
        <v>12.502370089016599</v>
      </c>
      <c r="U18" s="49">
        <f>VLOOKUP($A18,'Occupancy Raw Data'!$B$8:$BE$45,'Occupancy Raw Data'!AC$3,FALSE)</f>
        <v>12.327981375293</v>
      </c>
      <c r="V18" s="50">
        <f>VLOOKUP($A18,'Occupancy Raw Data'!$B$8:$BE$45,'Occupancy Raw Data'!AE$3,FALSE)</f>
        <v>1.3152922366298001</v>
      </c>
      <c r="X18" s="51">
        <f>VLOOKUP($A18,'ADR Raw Data'!$B$6:$BE$43,'ADR Raw Data'!G$1,FALSE)</f>
        <v>112.819046725555</v>
      </c>
      <c r="Y18" s="52">
        <f>VLOOKUP($A18,'ADR Raw Data'!$B$6:$BE$43,'ADR Raw Data'!H$1,FALSE)</f>
        <v>114.556987104557</v>
      </c>
      <c r="Z18" s="52">
        <f>VLOOKUP($A18,'ADR Raw Data'!$B$6:$BE$43,'ADR Raw Data'!I$1,FALSE)</f>
        <v>124.54307776448</v>
      </c>
      <c r="AA18" s="52">
        <f>VLOOKUP($A18,'ADR Raw Data'!$B$6:$BE$43,'ADR Raw Data'!J$1,FALSE)</f>
        <v>115.60537359841901</v>
      </c>
      <c r="AB18" s="52">
        <f>VLOOKUP($A18,'ADR Raw Data'!$B$6:$BE$43,'ADR Raw Data'!K$1,FALSE)</f>
        <v>109.63350484535999</v>
      </c>
      <c r="AC18" s="53">
        <f>VLOOKUP($A18,'ADR Raw Data'!$B$6:$BE$43,'ADR Raw Data'!L$1,FALSE)</f>
        <v>115.66357885460199</v>
      </c>
      <c r="AD18" s="52">
        <f>VLOOKUP($A18,'ADR Raw Data'!$B$6:$BE$43,'ADR Raw Data'!N$1,FALSE)</f>
        <v>128.63328658342701</v>
      </c>
      <c r="AE18" s="52">
        <f>VLOOKUP($A18,'ADR Raw Data'!$B$6:$BE$43,'ADR Raw Data'!O$1,FALSE)</f>
        <v>130.95261602967599</v>
      </c>
      <c r="AF18" s="53">
        <f>VLOOKUP($A18,'ADR Raw Data'!$B$6:$BE$43,'ADR Raw Data'!P$1,FALSE)</f>
        <v>129.79858392635199</v>
      </c>
      <c r="AG18" s="54">
        <f>VLOOKUP($A18,'ADR Raw Data'!$B$6:$BE$43,'ADR Raw Data'!R$1,FALSE)</f>
        <v>120.137078296929</v>
      </c>
      <c r="AI18" s="47">
        <f>VLOOKUP($A18,'ADR Raw Data'!$B$6:$BE$43,'ADR Raw Data'!T$1,FALSE)</f>
        <v>16.759628113268601</v>
      </c>
      <c r="AJ18" s="48">
        <f>VLOOKUP($A18,'ADR Raw Data'!$B$6:$BE$43,'ADR Raw Data'!U$1,FALSE)</f>
        <v>3.9064880348151698</v>
      </c>
      <c r="AK18" s="48">
        <f>VLOOKUP($A18,'ADR Raw Data'!$B$6:$BE$43,'ADR Raw Data'!V$1,FALSE)</f>
        <v>7.3804529335300098</v>
      </c>
      <c r="AL18" s="48">
        <f>VLOOKUP($A18,'ADR Raw Data'!$B$6:$BE$43,'ADR Raw Data'!W$1,FALSE)</f>
        <v>4.7357373750386103</v>
      </c>
      <c r="AM18" s="48">
        <f>VLOOKUP($A18,'ADR Raw Data'!$B$6:$BE$43,'ADR Raw Data'!X$1,FALSE)</f>
        <v>1.1362277142452</v>
      </c>
      <c r="AN18" s="49">
        <f>VLOOKUP($A18,'ADR Raw Data'!$B$6:$BE$43,'ADR Raw Data'!Y$1,FALSE)</f>
        <v>6.2356753110641003</v>
      </c>
      <c r="AO18" s="48">
        <f>VLOOKUP($A18,'ADR Raw Data'!$B$6:$BE$43,'ADR Raw Data'!AA$1,FALSE)</f>
        <v>13.867619655805001</v>
      </c>
      <c r="AP18" s="48">
        <f>VLOOKUP($A18,'ADR Raw Data'!$B$6:$BE$43,'ADR Raw Data'!AB$1,FALSE)</f>
        <v>12.797262406810001</v>
      </c>
      <c r="AQ18" s="49">
        <f>VLOOKUP($A18,'ADR Raw Data'!$B$6:$BE$43,'ADR Raw Data'!AC$1,FALSE)</f>
        <v>13.324944096866901</v>
      </c>
      <c r="AR18" s="50">
        <f>VLOOKUP($A18,'ADR Raw Data'!$B$6:$BE$43,'ADR Raw Data'!AE$1,FALSE)</f>
        <v>8.73038868747423</v>
      </c>
      <c r="AS18" s="40"/>
      <c r="AT18" s="51">
        <f>VLOOKUP($A18,'RevPAR Raw Data'!$B$6:$BE$43,'RevPAR Raw Data'!G$1,FALSE)</f>
        <v>65.059710240646396</v>
      </c>
      <c r="AU18" s="52">
        <f>VLOOKUP($A18,'RevPAR Raw Data'!$B$6:$BE$43,'RevPAR Raw Data'!H$1,FALSE)</f>
        <v>75.056659388722906</v>
      </c>
      <c r="AV18" s="52">
        <f>VLOOKUP($A18,'RevPAR Raw Data'!$B$6:$BE$43,'RevPAR Raw Data'!I$1,FALSE)</f>
        <v>91.400136817143803</v>
      </c>
      <c r="AW18" s="52">
        <f>VLOOKUP($A18,'RevPAR Raw Data'!$B$6:$BE$43,'RevPAR Raw Data'!J$1,FALSE)</f>
        <v>82.221352134199805</v>
      </c>
      <c r="AX18" s="52">
        <f>VLOOKUP($A18,'RevPAR Raw Data'!$B$6:$BE$43,'RevPAR Raw Data'!K$1,FALSE)</f>
        <v>74.719479852450306</v>
      </c>
      <c r="AY18" s="53">
        <f>VLOOKUP($A18,'RevPAR Raw Data'!$B$6:$BE$43,'RevPAR Raw Data'!L$1,FALSE)</f>
        <v>77.691467686632706</v>
      </c>
      <c r="AZ18" s="52">
        <f>VLOOKUP($A18,'RevPAR Raw Data'!$B$6:$BE$43,'RevPAR Raw Data'!N$1,FALSE)</f>
        <v>99.530937537326494</v>
      </c>
      <c r="BA18" s="52">
        <f>VLOOKUP($A18,'RevPAR Raw Data'!$B$6:$BE$43,'RevPAR Raw Data'!O$1,FALSE)</f>
        <v>102.31463834533599</v>
      </c>
      <c r="BB18" s="53">
        <f>VLOOKUP($A18,'RevPAR Raw Data'!$B$6:$BE$43,'RevPAR Raw Data'!P$1,FALSE)</f>
        <v>100.92278794133099</v>
      </c>
      <c r="BC18" s="54">
        <f>VLOOKUP($A18,'RevPAR Raw Data'!$B$6:$BE$43,'RevPAR Raw Data'!R$1,FALSE)</f>
        <v>84.328987759403702</v>
      </c>
      <c r="BE18" s="47">
        <f>VLOOKUP($A18,'RevPAR Raw Data'!$B$6:$BE$43,'RevPAR Raw Data'!T$1,FALSE)</f>
        <v>12.755082953311801</v>
      </c>
      <c r="BF18" s="48">
        <f>VLOOKUP($A18,'RevPAR Raw Data'!$B$6:$BE$43,'RevPAR Raw Data'!U$1,FALSE)</f>
        <v>-4.0596380744770499</v>
      </c>
      <c r="BG18" s="48">
        <f>VLOOKUP($A18,'RevPAR Raw Data'!$B$6:$BE$43,'RevPAR Raw Data'!V$1,FALSE)</f>
        <v>0.34826120590000098</v>
      </c>
      <c r="BH18" s="48">
        <f>VLOOKUP($A18,'RevPAR Raw Data'!$B$6:$BE$43,'RevPAR Raw Data'!W$1,FALSE)</f>
        <v>4.7432089992406397</v>
      </c>
      <c r="BI18" s="48">
        <f>VLOOKUP($A18,'RevPAR Raw Data'!$B$6:$BE$43,'RevPAR Raw Data'!X$1,FALSE)</f>
        <v>4.0964805717427497</v>
      </c>
      <c r="BJ18" s="49">
        <f>VLOOKUP($A18,'RevPAR Raw Data'!$B$6:$BE$43,'RevPAR Raw Data'!Y$1,FALSE)</f>
        <v>2.9591542875385799</v>
      </c>
      <c r="BK18" s="48">
        <f>VLOOKUP($A18,'RevPAR Raw Data'!$B$6:$BE$43,'RevPAR Raw Data'!AA$1,FALSE)</f>
        <v>27.705311608876301</v>
      </c>
      <c r="BL18" s="48">
        <f>VLOOKUP($A18,'RevPAR Raw Data'!$B$6:$BE$43,'RevPAR Raw Data'!AB$1,FALSE)</f>
        <v>26.899593603188698</v>
      </c>
      <c r="BM18" s="49">
        <f>VLOOKUP($A18,'RevPAR Raw Data'!$B$6:$BE$43,'RevPAR Raw Data'!AC$1,FALSE)</f>
        <v>27.295622098689901</v>
      </c>
      <c r="BN18" s="50">
        <f>VLOOKUP($A18,'RevPAR Raw Data'!$B$6:$BE$43,'RevPAR Raw Data'!AE$1,FALSE)</f>
        <v>10.1605110487379</v>
      </c>
    </row>
    <row r="19" spans="1:66" x14ac:dyDescent="0.45">
      <c r="A19" s="63" t="s">
        <v>93</v>
      </c>
      <c r="B19" s="47">
        <f>VLOOKUP($A19,'Occupancy Raw Data'!$B$8:$BE$45,'Occupancy Raw Data'!G$3,FALSE)</f>
        <v>42.031151667715498</v>
      </c>
      <c r="C19" s="48">
        <f>VLOOKUP($A19,'Occupancy Raw Data'!$B$8:$BE$45,'Occupancy Raw Data'!H$3,FALSE)</f>
        <v>48.497482693517902</v>
      </c>
      <c r="D19" s="48">
        <f>VLOOKUP($A19,'Occupancy Raw Data'!$B$8:$BE$45,'Occupancy Raw Data'!I$3,FALSE)</f>
        <v>55.671806167400803</v>
      </c>
      <c r="E19" s="48">
        <f>VLOOKUP($A19,'Occupancy Raw Data'!$B$8:$BE$45,'Occupancy Raw Data'!J$3,FALSE)</f>
        <v>57.638451856513498</v>
      </c>
      <c r="F19" s="48">
        <f>VLOOKUP($A19,'Occupancy Raw Data'!$B$8:$BE$45,'Occupancy Raw Data'!K$3,FALSE)</f>
        <v>59.282567652611696</v>
      </c>
      <c r="G19" s="49">
        <f>VLOOKUP($A19,'Occupancy Raw Data'!$B$8:$BE$45,'Occupancy Raw Data'!L$3,FALSE)</f>
        <v>52.624292007551901</v>
      </c>
      <c r="H19" s="48">
        <f>VLOOKUP($A19,'Occupancy Raw Data'!$B$8:$BE$45,'Occupancy Raw Data'!N$3,FALSE)</f>
        <v>73.733480176211401</v>
      </c>
      <c r="I19" s="48">
        <f>VLOOKUP($A19,'Occupancy Raw Data'!$B$8:$BE$45,'Occupancy Raw Data'!O$3,FALSE)</f>
        <v>76.738514789175497</v>
      </c>
      <c r="J19" s="49">
        <f>VLOOKUP($A19,'Occupancy Raw Data'!$B$8:$BE$45,'Occupancy Raw Data'!P$3,FALSE)</f>
        <v>75.235997482693506</v>
      </c>
      <c r="K19" s="50">
        <f>VLOOKUP($A19,'Occupancy Raw Data'!$B$8:$BE$45,'Occupancy Raw Data'!R$3,FALSE)</f>
        <v>59.084779286163801</v>
      </c>
      <c r="M19" s="47">
        <f>VLOOKUP($A19,'Occupancy Raw Data'!$B$8:$BE$45,'Occupancy Raw Data'!T$3,FALSE)</f>
        <v>-17.421227342299201</v>
      </c>
      <c r="N19" s="48">
        <f>VLOOKUP($A19,'Occupancy Raw Data'!$B$8:$BE$45,'Occupancy Raw Data'!U$3,FALSE)</f>
        <v>-11.911142423962801</v>
      </c>
      <c r="O19" s="48">
        <f>VLOOKUP($A19,'Occupancy Raw Data'!$B$8:$BE$45,'Occupancy Raw Data'!V$3,FALSE)</f>
        <v>-7.7979813267582196</v>
      </c>
      <c r="P19" s="48">
        <f>VLOOKUP($A19,'Occupancy Raw Data'!$B$8:$BE$45,'Occupancy Raw Data'!W$3,FALSE)</f>
        <v>-2.2587291127182398</v>
      </c>
      <c r="Q19" s="48">
        <f>VLOOKUP($A19,'Occupancy Raw Data'!$B$8:$BE$45,'Occupancy Raw Data'!X$3,FALSE)</f>
        <v>9.8484120423748394</v>
      </c>
      <c r="R19" s="49">
        <f>VLOOKUP($A19,'Occupancy Raw Data'!$B$8:$BE$45,'Occupancy Raw Data'!Y$3,FALSE)</f>
        <v>-5.7829953427361103</v>
      </c>
      <c r="S19" s="48">
        <f>VLOOKUP($A19,'Occupancy Raw Data'!$B$8:$BE$45,'Occupancy Raw Data'!AA$3,FALSE)</f>
        <v>42.142209881551899</v>
      </c>
      <c r="T19" s="48">
        <f>VLOOKUP($A19,'Occupancy Raw Data'!$B$8:$BE$45,'Occupancy Raw Data'!AB$3,FALSE)</f>
        <v>43.673481761393099</v>
      </c>
      <c r="U19" s="49">
        <f>VLOOKUP($A19,'Occupancy Raw Data'!$B$8:$BE$45,'Occupancy Raw Data'!AC$3,FALSE)</f>
        <v>42.9190353894979</v>
      </c>
      <c r="V19" s="50">
        <f>VLOOKUP($A19,'Occupancy Raw Data'!$B$8:$BE$45,'Occupancy Raw Data'!AE$3,FALSE)</f>
        <v>7.55076059398887</v>
      </c>
      <c r="X19" s="51">
        <f>VLOOKUP($A19,'ADR Raw Data'!$B$6:$BE$43,'ADR Raw Data'!G$1,FALSE)</f>
        <v>124.367235822571</v>
      </c>
      <c r="Y19" s="52">
        <f>VLOOKUP($A19,'ADR Raw Data'!$B$6:$BE$43,'ADR Raw Data'!H$1,FALSE)</f>
        <v>124.710913722627</v>
      </c>
      <c r="Z19" s="52">
        <f>VLOOKUP($A19,'ADR Raw Data'!$B$6:$BE$43,'ADR Raw Data'!I$1,FALSE)</f>
        <v>129.90183029532199</v>
      </c>
      <c r="AA19" s="52">
        <f>VLOOKUP($A19,'ADR Raw Data'!$B$6:$BE$43,'ADR Raw Data'!J$1,FALSE)</f>
        <v>128.32623235976499</v>
      </c>
      <c r="AB19" s="52">
        <f>VLOOKUP($A19,'ADR Raw Data'!$B$6:$BE$43,'ADR Raw Data'!K$1,FALSE)</f>
        <v>128.42028934447899</v>
      </c>
      <c r="AC19" s="53">
        <f>VLOOKUP($A19,'ADR Raw Data'!$B$6:$BE$43,'ADR Raw Data'!L$1,FALSE)</f>
        <v>127.38201931655099</v>
      </c>
      <c r="AD19" s="52">
        <f>VLOOKUP($A19,'ADR Raw Data'!$B$6:$BE$43,'ADR Raw Data'!N$1,FALSE)</f>
        <v>182.165791614211</v>
      </c>
      <c r="AE19" s="52">
        <f>VLOOKUP($A19,'ADR Raw Data'!$B$6:$BE$43,'ADR Raw Data'!O$1,FALSE)</f>
        <v>187.53500566888701</v>
      </c>
      <c r="AF19" s="53">
        <f>VLOOKUP($A19,'ADR Raw Data'!$B$6:$BE$43,'ADR Raw Data'!P$1,FALSE)</f>
        <v>184.904012186323</v>
      </c>
      <c r="AG19" s="54">
        <f>VLOOKUP($A19,'ADR Raw Data'!$B$6:$BE$43,'ADR Raw Data'!R$1,FALSE)</f>
        <v>148.309451597687</v>
      </c>
      <c r="AI19" s="47">
        <f>VLOOKUP($A19,'ADR Raw Data'!$B$6:$BE$43,'ADR Raw Data'!T$1,FALSE)</f>
        <v>-2.1917570354964702</v>
      </c>
      <c r="AJ19" s="48">
        <f>VLOOKUP($A19,'ADR Raw Data'!$B$6:$BE$43,'ADR Raw Data'!U$1,FALSE)</f>
        <v>1.0525534240257</v>
      </c>
      <c r="AK19" s="48">
        <f>VLOOKUP($A19,'ADR Raw Data'!$B$6:$BE$43,'ADR Raw Data'!V$1,FALSE)</f>
        <v>-4.2701115659566698E-2</v>
      </c>
      <c r="AL19" s="48">
        <f>VLOOKUP($A19,'ADR Raw Data'!$B$6:$BE$43,'ADR Raw Data'!W$1,FALSE)</f>
        <v>-0.17740414603620799</v>
      </c>
      <c r="AM19" s="48">
        <f>VLOOKUP($A19,'ADR Raw Data'!$B$6:$BE$43,'ADR Raw Data'!X$1,FALSE)</f>
        <v>-0.92994096153906103</v>
      </c>
      <c r="AN19" s="49">
        <f>VLOOKUP($A19,'ADR Raw Data'!$B$6:$BE$43,'ADR Raw Data'!Y$1,FALSE)</f>
        <v>-0.32374248030132402</v>
      </c>
      <c r="AO19" s="48">
        <f>VLOOKUP($A19,'ADR Raw Data'!$B$6:$BE$43,'ADR Raw Data'!AA$1,FALSE)</f>
        <v>22.590165277936201</v>
      </c>
      <c r="AP19" s="48">
        <f>VLOOKUP($A19,'ADR Raw Data'!$B$6:$BE$43,'ADR Raw Data'!AB$1,FALSE)</f>
        <v>24.6402971634786</v>
      </c>
      <c r="AQ19" s="49">
        <f>VLOOKUP($A19,'ADR Raw Data'!$B$6:$BE$43,'ADR Raw Data'!AC$1,FALSE)</f>
        <v>23.646213153654401</v>
      </c>
      <c r="AR19" s="50">
        <f>VLOOKUP($A19,'ADR Raw Data'!$B$6:$BE$43,'ADR Raw Data'!AE$1,FALSE)</f>
        <v>10.885813572530701</v>
      </c>
      <c r="AS19" s="40"/>
      <c r="AT19" s="51">
        <f>VLOOKUP($A19,'RevPAR Raw Data'!$B$6:$BE$43,'RevPAR Raw Data'!G$1,FALSE)</f>
        <v>52.272981513530503</v>
      </c>
      <c r="AU19" s="52">
        <f>VLOOKUP($A19,'RevPAR Raw Data'!$B$6:$BE$43,'RevPAR Raw Data'!H$1,FALSE)</f>
        <v>60.481653799559403</v>
      </c>
      <c r="AV19" s="52">
        <f>VLOOKUP($A19,'RevPAR Raw Data'!$B$6:$BE$43,'RevPAR Raw Data'!I$1,FALSE)</f>
        <v>72.318695169918101</v>
      </c>
      <c r="AW19" s="52">
        <f>VLOOKUP($A19,'RevPAR Raw Data'!$B$6:$BE$43,'RevPAR Raw Data'!J$1,FALSE)</f>
        <v>73.965253657960901</v>
      </c>
      <c r="AX19" s="52">
        <f>VLOOKUP($A19,'RevPAR Raw Data'!$B$6:$BE$43,'RevPAR Raw Data'!K$1,FALSE)</f>
        <v>76.130844910320903</v>
      </c>
      <c r="AY19" s="53">
        <f>VLOOKUP($A19,'RevPAR Raw Data'!$B$6:$BE$43,'RevPAR Raw Data'!L$1,FALSE)</f>
        <v>67.033885810257999</v>
      </c>
      <c r="AZ19" s="52">
        <f>VLOOKUP($A19,'RevPAR Raw Data'!$B$6:$BE$43,'RevPAR Raw Data'!N$1,FALSE)</f>
        <v>134.317177847702</v>
      </c>
      <c r="BA19" s="52">
        <f>VLOOKUP($A19,'RevPAR Raw Data'!$B$6:$BE$43,'RevPAR Raw Data'!O$1,FALSE)</f>
        <v>143.9115780601</v>
      </c>
      <c r="BB19" s="53">
        <f>VLOOKUP($A19,'RevPAR Raw Data'!$B$6:$BE$43,'RevPAR Raw Data'!P$1,FALSE)</f>
        <v>139.114377953901</v>
      </c>
      <c r="BC19" s="54">
        <f>VLOOKUP($A19,'RevPAR Raw Data'!$B$6:$BE$43,'RevPAR Raw Data'!R$1,FALSE)</f>
        <v>87.628312137013296</v>
      </c>
      <c r="BE19" s="47">
        <f>VLOOKUP($A19,'RevPAR Raw Data'!$B$6:$BE$43,'RevPAR Raw Data'!T$1,FALSE)</f>
        <v>-19.231153401851</v>
      </c>
      <c r="BF19" s="48">
        <f>VLOOKUP($A19,'RevPAR Raw Data'!$B$6:$BE$43,'RevPAR Raw Data'!U$1,FALSE)</f>
        <v>-10.9839601373611</v>
      </c>
      <c r="BG19" s="48">
        <f>VLOOKUP($A19,'RevPAR Raw Data'!$B$6:$BE$43,'RevPAR Raw Data'!V$1,FALSE)</f>
        <v>-7.8373526173923302</v>
      </c>
      <c r="BH19" s="48">
        <f>VLOOKUP($A19,'RevPAR Raw Data'!$B$6:$BE$43,'RevPAR Raw Data'!W$1,FALSE)</f>
        <v>-2.4321261796607598</v>
      </c>
      <c r="BI19" s="48">
        <f>VLOOKUP($A19,'RevPAR Raw Data'!$B$6:$BE$43,'RevPAR Raw Data'!X$1,FALSE)</f>
        <v>8.8268866631925906</v>
      </c>
      <c r="BJ19" s="49">
        <f>VLOOKUP($A19,'RevPAR Raw Data'!$B$6:$BE$43,'RevPAR Raw Data'!Y$1,FALSE)</f>
        <v>-6.08801581047915</v>
      </c>
      <c r="BK19" s="48">
        <f>VLOOKUP($A19,'RevPAR Raw Data'!$B$6:$BE$43,'RevPAR Raw Data'!AA$1,FALSE)</f>
        <v>74.252370023505506</v>
      </c>
      <c r="BL19" s="48">
        <f>VLOOKUP($A19,'RevPAR Raw Data'!$B$6:$BE$43,'RevPAR Raw Data'!AB$1,FALSE)</f>
        <v>79.075054612516695</v>
      </c>
      <c r="BM19" s="49">
        <f>VLOOKUP($A19,'RevPAR Raw Data'!$B$6:$BE$43,'RevPAR Raw Data'!AC$1,FALSE)</f>
        <v>76.713975134845398</v>
      </c>
      <c r="BN19" s="50">
        <f>VLOOKUP($A19,'RevPAR Raw Data'!$B$6:$BE$43,'RevPAR Raw Data'!AE$1,FALSE)</f>
        <v>19.258535888089298</v>
      </c>
    </row>
    <row r="20" spans="1:66" x14ac:dyDescent="0.45">
      <c r="A20" s="63" t="s">
        <v>29</v>
      </c>
      <c r="B20" s="47">
        <f>VLOOKUP($A20,'Occupancy Raw Data'!$B$8:$BE$45,'Occupancy Raw Data'!G$3,FALSE)</f>
        <v>40.889526542324198</v>
      </c>
      <c r="C20" s="48">
        <f>VLOOKUP($A20,'Occupancy Raw Data'!$B$8:$BE$45,'Occupancy Raw Data'!H$3,FALSE)</f>
        <v>39.950436937524401</v>
      </c>
      <c r="D20" s="48">
        <f>VLOOKUP($A20,'Occupancy Raw Data'!$B$8:$BE$45,'Occupancy Raw Data'!I$3,FALSE)</f>
        <v>41.5025433676796</v>
      </c>
      <c r="E20" s="48">
        <f>VLOOKUP($A20,'Occupancy Raw Data'!$B$8:$BE$45,'Occupancy Raw Data'!J$3,FALSE)</f>
        <v>44.280683448545702</v>
      </c>
      <c r="F20" s="48">
        <f>VLOOKUP($A20,'Occupancy Raw Data'!$B$8:$BE$45,'Occupancy Raw Data'!K$3,FALSE)</f>
        <v>47.110995174122799</v>
      </c>
      <c r="G20" s="49">
        <f>VLOOKUP($A20,'Occupancy Raw Data'!$B$8:$BE$45,'Occupancy Raw Data'!L$3,FALSE)</f>
        <v>42.7468370940393</v>
      </c>
      <c r="H20" s="48">
        <f>VLOOKUP($A20,'Occupancy Raw Data'!$B$8:$BE$45,'Occupancy Raw Data'!N$3,FALSE)</f>
        <v>64.745011086474506</v>
      </c>
      <c r="I20" s="48">
        <f>VLOOKUP($A20,'Occupancy Raw Data'!$B$8:$BE$45,'Occupancy Raw Data'!O$3,FALSE)</f>
        <v>70.1186904917177</v>
      </c>
      <c r="J20" s="49">
        <f>VLOOKUP($A20,'Occupancy Raw Data'!$B$8:$BE$45,'Occupancy Raw Data'!P$3,FALSE)</f>
        <v>67.431850789096103</v>
      </c>
      <c r="K20" s="50">
        <f>VLOOKUP($A20,'Occupancy Raw Data'!$B$8:$BE$45,'Occupancy Raw Data'!R$3,FALSE)</f>
        <v>49.799698149769803</v>
      </c>
      <c r="M20" s="47">
        <f>VLOOKUP($A20,'Occupancy Raw Data'!$B$8:$BE$45,'Occupancy Raw Data'!T$3,FALSE)</f>
        <v>-4.3844667391132202</v>
      </c>
      <c r="N20" s="48">
        <f>VLOOKUP($A20,'Occupancy Raw Data'!$B$8:$BE$45,'Occupancy Raw Data'!U$3,FALSE)</f>
        <v>2.9738534967207801</v>
      </c>
      <c r="O20" s="48">
        <f>VLOOKUP($A20,'Occupancy Raw Data'!$B$8:$BE$45,'Occupancy Raw Data'!V$3,FALSE)</f>
        <v>1.12720835751835</v>
      </c>
      <c r="P20" s="48">
        <f>VLOOKUP($A20,'Occupancy Raw Data'!$B$8:$BE$45,'Occupancy Raw Data'!W$3,FALSE)</f>
        <v>1.27302216939043</v>
      </c>
      <c r="Q20" s="48">
        <f>VLOOKUP($A20,'Occupancy Raw Data'!$B$8:$BE$45,'Occupancy Raw Data'!X$3,FALSE)</f>
        <v>-4.7903577613114399</v>
      </c>
      <c r="R20" s="49">
        <f>VLOOKUP($A20,'Occupancy Raw Data'!$B$8:$BE$45,'Occupancy Raw Data'!Y$3,FALSE)</f>
        <v>-0.960281298674586</v>
      </c>
      <c r="S20" s="48">
        <f>VLOOKUP($A20,'Occupancy Raw Data'!$B$8:$BE$45,'Occupancy Raw Data'!AA$3,FALSE)</f>
        <v>31.884185287609899</v>
      </c>
      <c r="T20" s="48">
        <f>VLOOKUP($A20,'Occupancy Raw Data'!$B$8:$BE$45,'Occupancy Raw Data'!AB$3,FALSE)</f>
        <v>42.341495412510398</v>
      </c>
      <c r="U20" s="49">
        <f>VLOOKUP($A20,'Occupancy Raw Data'!$B$8:$BE$45,'Occupancy Raw Data'!AC$3,FALSE)</f>
        <v>37.121801789191601</v>
      </c>
      <c r="V20" s="50">
        <f>VLOOKUP($A20,'Occupancy Raw Data'!$B$8:$BE$45,'Occupancy Raw Data'!AE$3,FALSE)</f>
        <v>10.9619822072468</v>
      </c>
      <c r="X20" s="51">
        <f>VLOOKUP($A20,'ADR Raw Data'!$B$6:$BE$43,'ADR Raw Data'!G$1,FALSE)</f>
        <v>121.16907814992</v>
      </c>
      <c r="Y20" s="52">
        <f>VLOOKUP($A20,'ADR Raw Data'!$B$6:$BE$43,'ADR Raw Data'!H$1,FALSE)</f>
        <v>107.112964413973</v>
      </c>
      <c r="Z20" s="52">
        <f>VLOOKUP($A20,'ADR Raw Data'!$B$6:$BE$43,'ADR Raw Data'!I$1,FALSE)</f>
        <v>109.886046511627</v>
      </c>
      <c r="AA20" s="52">
        <f>VLOOKUP($A20,'ADR Raw Data'!$B$6:$BE$43,'ADR Raw Data'!J$1,FALSE)</f>
        <v>112.449148748159</v>
      </c>
      <c r="AB20" s="52">
        <f>VLOOKUP($A20,'ADR Raw Data'!$B$6:$BE$43,'ADR Raw Data'!K$1,FALSE)</f>
        <v>113.44629568106301</v>
      </c>
      <c r="AC20" s="53">
        <f>VLOOKUP($A20,'ADR Raw Data'!$B$6:$BE$43,'ADR Raw Data'!L$1,FALSE)</f>
        <v>112.842030267895</v>
      </c>
      <c r="AD20" s="52">
        <f>VLOOKUP($A20,'ADR Raw Data'!$B$6:$BE$43,'ADR Raw Data'!N$1,FALSE)</f>
        <v>145.64455680902401</v>
      </c>
      <c r="AE20" s="52">
        <f>VLOOKUP($A20,'ADR Raw Data'!$B$6:$BE$43,'ADR Raw Data'!O$1,FALSE)</f>
        <v>159.88766369047599</v>
      </c>
      <c r="AF20" s="53">
        <f>VLOOKUP($A20,'ADR Raw Data'!$B$6:$BE$43,'ADR Raw Data'!P$1,FALSE)</f>
        <v>153.049870406189</v>
      </c>
      <c r="AG20" s="54">
        <f>VLOOKUP($A20,'ADR Raw Data'!$B$6:$BE$43,'ADR Raw Data'!R$1,FALSE)</f>
        <v>128.39742619822599</v>
      </c>
      <c r="AI20" s="47">
        <f>VLOOKUP($A20,'ADR Raw Data'!$B$6:$BE$43,'ADR Raw Data'!T$1,FALSE)</f>
        <v>-1.2135330047772599</v>
      </c>
      <c r="AJ20" s="48">
        <f>VLOOKUP($A20,'ADR Raw Data'!$B$6:$BE$43,'ADR Raw Data'!U$1,FALSE)</f>
        <v>1.58951337175647</v>
      </c>
      <c r="AK20" s="48">
        <f>VLOOKUP($A20,'ADR Raw Data'!$B$6:$BE$43,'ADR Raw Data'!V$1,FALSE)</f>
        <v>4.0524113552192897</v>
      </c>
      <c r="AL20" s="48">
        <f>VLOOKUP($A20,'ADR Raw Data'!$B$6:$BE$43,'ADR Raw Data'!W$1,FALSE)</f>
        <v>0.30223302522483197</v>
      </c>
      <c r="AM20" s="48">
        <f>VLOOKUP($A20,'ADR Raw Data'!$B$6:$BE$43,'ADR Raw Data'!X$1,FALSE)</f>
        <v>-4.0738320747021497</v>
      </c>
      <c r="AN20" s="49">
        <f>VLOOKUP($A20,'ADR Raw Data'!$B$6:$BE$43,'ADR Raw Data'!Y$1,FALSE)</f>
        <v>-0.294059366807642</v>
      </c>
      <c r="AO20" s="48">
        <f>VLOOKUP($A20,'ADR Raw Data'!$B$6:$BE$43,'ADR Raw Data'!AA$1,FALSE)</f>
        <v>-5.9465245392402002</v>
      </c>
      <c r="AP20" s="48">
        <f>VLOOKUP($A20,'ADR Raw Data'!$B$6:$BE$43,'ADR Raw Data'!AB$1,FALSE)</f>
        <v>-6.6026671015294998</v>
      </c>
      <c r="AQ20" s="49">
        <f>VLOOKUP($A20,'ADR Raw Data'!$B$6:$BE$43,'ADR Raw Data'!AC$1,FALSE)</f>
        <v>-6.12503497267274</v>
      </c>
      <c r="AR20" s="50">
        <f>VLOOKUP($A20,'ADR Raw Data'!$B$6:$BE$43,'ADR Raw Data'!AE$1,FALSE)</f>
        <v>-0.300717922226312</v>
      </c>
      <c r="AS20" s="40"/>
      <c r="AT20" s="51">
        <f>VLOOKUP($A20,'RevPAR Raw Data'!$B$6:$BE$43,'RevPAR Raw Data'!G$1,FALSE)</f>
        <v>49.545462371201197</v>
      </c>
      <c r="AU20" s="52">
        <f>VLOOKUP($A20,'RevPAR Raw Data'!$B$6:$BE$43,'RevPAR Raw Data'!H$1,FALSE)</f>
        <v>42.792097300117298</v>
      </c>
      <c r="AV20" s="52">
        <f>VLOOKUP($A20,'RevPAR Raw Data'!$B$6:$BE$43,'RevPAR Raw Data'!I$1,FALSE)</f>
        <v>45.605504108517003</v>
      </c>
      <c r="AW20" s="52">
        <f>VLOOKUP($A20,'RevPAR Raw Data'!$B$6:$BE$43,'RevPAR Raw Data'!J$1,FALSE)</f>
        <v>49.793251597756601</v>
      </c>
      <c r="AX20" s="52">
        <f>VLOOKUP($A20,'RevPAR Raw Data'!$B$6:$BE$43,'RevPAR Raw Data'!K$1,FALSE)</f>
        <v>53.445678883526803</v>
      </c>
      <c r="AY20" s="53">
        <f>VLOOKUP($A20,'RevPAR Raw Data'!$B$6:$BE$43,'RevPAR Raw Data'!L$1,FALSE)</f>
        <v>48.2363988522238</v>
      </c>
      <c r="AZ20" s="52">
        <f>VLOOKUP($A20,'RevPAR Raw Data'!$B$6:$BE$43,'RevPAR Raw Data'!N$1,FALSE)</f>
        <v>94.297584452849804</v>
      </c>
      <c r="BA20" s="52">
        <f>VLOOKUP($A20,'RevPAR Raw Data'!$B$6:$BE$43,'RevPAR Raw Data'!O$1,FALSE)</f>
        <v>112.111136037563</v>
      </c>
      <c r="BB20" s="53">
        <f>VLOOKUP($A20,'RevPAR Raw Data'!$B$6:$BE$43,'RevPAR Raw Data'!P$1,FALSE)</f>
        <v>103.204360245206</v>
      </c>
      <c r="BC20" s="54">
        <f>VLOOKUP($A20,'RevPAR Raw Data'!$B$6:$BE$43,'RevPAR Raw Data'!R$1,FALSE)</f>
        <v>63.941530678790301</v>
      </c>
      <c r="BE20" s="47">
        <f>VLOOKUP($A20,'RevPAR Raw Data'!$B$6:$BE$43,'RevPAR Raw Data'!T$1,FALSE)</f>
        <v>-5.5447927929278604</v>
      </c>
      <c r="BF20" s="48">
        <f>VLOOKUP($A20,'RevPAR Raw Data'!$B$6:$BE$43,'RevPAR Raw Data'!U$1,FALSE)</f>
        <v>4.6106366674640897</v>
      </c>
      <c r="BG20" s="48">
        <f>VLOOKUP($A20,'RevPAR Raw Data'!$B$6:$BE$43,'RevPAR Raw Data'!V$1,FALSE)</f>
        <v>5.2252988322147003</v>
      </c>
      <c r="BH20" s="48">
        <f>VLOOKUP($A20,'RevPAR Raw Data'!$B$6:$BE$43,'RevPAR Raw Data'!W$1,FALSE)</f>
        <v>1.5791026880296</v>
      </c>
      <c r="BI20" s="48">
        <f>VLOOKUP($A20,'RevPAR Raw Data'!$B$6:$BE$43,'RevPAR Raw Data'!X$1,FALSE)</f>
        <v>-8.6690387050403093</v>
      </c>
      <c r="BJ20" s="49">
        <f>VLOOKUP($A20,'RevPAR Raw Data'!$B$6:$BE$43,'RevPAR Raw Data'!Y$1,FALSE)</f>
        <v>-1.25151686837577</v>
      </c>
      <c r="BK20" s="48">
        <f>VLOOKUP($A20,'RevPAR Raw Data'!$B$6:$BE$43,'RevPAR Raw Data'!AA$1,FALSE)</f>
        <v>24.041659846105201</v>
      </c>
      <c r="BL20" s="48">
        <f>VLOOKUP($A20,'RevPAR Raw Data'!$B$6:$BE$43,'RevPAR Raw Data'!AB$1,FALSE)</f>
        <v>32.943160323083497</v>
      </c>
      <c r="BM20" s="49">
        <f>VLOOKUP($A20,'RevPAR Raw Data'!$B$6:$BE$43,'RevPAR Raw Data'!AC$1,FALSE)</f>
        <v>28.723043474444601</v>
      </c>
      <c r="BN20" s="50">
        <f>VLOOKUP($A20,'RevPAR Raw Data'!$B$6:$BE$43,'RevPAR Raw Data'!AE$1,FALSE)</f>
        <v>10.6282996398921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46.648392149636003</v>
      </c>
      <c r="C22" s="48">
        <f>VLOOKUP($A22,'Occupancy Raw Data'!$B$8:$BE$45,'Occupancy Raw Data'!H$3,FALSE)</f>
        <v>56.924352713535399</v>
      </c>
      <c r="D22" s="48">
        <f>VLOOKUP($A22,'Occupancy Raw Data'!$B$8:$BE$45,'Occupancy Raw Data'!I$3,FALSE)</f>
        <v>60.718234589514402</v>
      </c>
      <c r="E22" s="48">
        <f>VLOOKUP($A22,'Occupancy Raw Data'!$B$8:$BE$45,'Occupancy Raw Data'!J$3,FALSE)</f>
        <v>62.729199299732699</v>
      </c>
      <c r="F22" s="48">
        <f>VLOOKUP($A22,'Occupancy Raw Data'!$B$8:$BE$45,'Occupancy Raw Data'!K$3,FALSE)</f>
        <v>62.786787063484702</v>
      </c>
      <c r="G22" s="49">
        <f>VLOOKUP($A22,'Occupancy Raw Data'!$B$8:$BE$45,'Occupancy Raw Data'!L$3,FALSE)</f>
        <v>57.961393163180603</v>
      </c>
      <c r="H22" s="48">
        <f>VLOOKUP($A22,'Occupancy Raw Data'!$B$8:$BE$45,'Occupancy Raw Data'!N$3,FALSE)</f>
        <v>78.019902331152593</v>
      </c>
      <c r="I22" s="48">
        <f>VLOOKUP($A22,'Occupancy Raw Data'!$B$8:$BE$45,'Occupancy Raw Data'!O$3,FALSE)</f>
        <v>82.963235971620705</v>
      </c>
      <c r="J22" s="49">
        <f>VLOOKUP($A22,'Occupancy Raw Data'!$B$8:$BE$45,'Occupancy Raw Data'!P$3,FALSE)</f>
        <v>80.491569151386699</v>
      </c>
      <c r="K22" s="50">
        <f>VLOOKUP($A22,'Occupancy Raw Data'!$B$8:$BE$45,'Occupancy Raw Data'!R$3,FALSE)</f>
        <v>64.398586302668093</v>
      </c>
      <c r="M22" s="47">
        <f>VLOOKUP($A22,'Occupancy Raw Data'!$B$8:$BE$45,'Occupancy Raw Data'!T$3,FALSE)</f>
        <v>0.301089008710831</v>
      </c>
      <c r="N22" s="48">
        <f>VLOOKUP($A22,'Occupancy Raw Data'!$B$8:$BE$45,'Occupancy Raw Data'!U$3,FALSE)</f>
        <v>-0.64554003391697901</v>
      </c>
      <c r="O22" s="48">
        <f>VLOOKUP($A22,'Occupancy Raw Data'!$B$8:$BE$45,'Occupancy Raw Data'!V$3,FALSE)</f>
        <v>-0.93328663306388004</v>
      </c>
      <c r="P22" s="48">
        <f>VLOOKUP($A22,'Occupancy Raw Data'!$B$8:$BE$45,'Occupancy Raw Data'!W$3,FALSE)</f>
        <v>1.2218521275429499</v>
      </c>
      <c r="Q22" s="48">
        <f>VLOOKUP($A22,'Occupancy Raw Data'!$B$8:$BE$45,'Occupancy Raw Data'!X$3,FALSE)</f>
        <v>0.65266285343305597</v>
      </c>
      <c r="R22" s="49">
        <f>VLOOKUP($A22,'Occupancy Raw Data'!$B$8:$BE$45,'Occupancy Raw Data'!Y$3,FALSE)</f>
        <v>0.125238454336286</v>
      </c>
      <c r="S22" s="48">
        <f>VLOOKUP($A22,'Occupancy Raw Data'!$B$8:$BE$45,'Occupancy Raw Data'!AA$3,FALSE)</f>
        <v>10.977202182347799</v>
      </c>
      <c r="T22" s="48">
        <f>VLOOKUP($A22,'Occupancy Raw Data'!$B$8:$BE$45,'Occupancy Raw Data'!AB$3,FALSE)</f>
        <v>17.858006516990301</v>
      </c>
      <c r="U22" s="49">
        <f>VLOOKUP($A22,'Occupancy Raw Data'!$B$8:$BE$45,'Occupancy Raw Data'!AC$3,FALSE)</f>
        <v>14.419916333197399</v>
      </c>
      <c r="V22" s="50">
        <f>VLOOKUP($A22,'Occupancy Raw Data'!$B$8:$BE$45,'Occupancy Raw Data'!AE$3,FALSE)</f>
        <v>4.8076529975080797</v>
      </c>
      <c r="X22" s="51">
        <f>VLOOKUP($A22,'ADR Raw Data'!$B$6:$BE$43,'ADR Raw Data'!G$1,FALSE)</f>
        <v>104.583892153473</v>
      </c>
      <c r="Y22" s="52">
        <f>VLOOKUP($A22,'ADR Raw Data'!$B$6:$BE$43,'ADR Raw Data'!H$1,FALSE)</f>
        <v>107.803770637746</v>
      </c>
      <c r="Z22" s="52">
        <f>VLOOKUP($A22,'ADR Raw Data'!$B$6:$BE$43,'ADR Raw Data'!I$1,FALSE)</f>
        <v>110.582027770401</v>
      </c>
      <c r="AA22" s="52">
        <f>VLOOKUP($A22,'ADR Raw Data'!$B$6:$BE$43,'ADR Raw Data'!J$1,FALSE)</f>
        <v>112.803103334312</v>
      </c>
      <c r="AB22" s="52">
        <f>VLOOKUP($A22,'ADR Raw Data'!$B$6:$BE$43,'ADR Raw Data'!K$1,FALSE)</f>
        <v>117.431904831786</v>
      </c>
      <c r="AC22" s="53">
        <f>VLOOKUP($A22,'ADR Raw Data'!$B$6:$BE$43,'ADR Raw Data'!L$1,FALSE)</f>
        <v>111.03562001732701</v>
      </c>
      <c r="AD22" s="52">
        <f>VLOOKUP($A22,'ADR Raw Data'!$B$6:$BE$43,'ADR Raw Data'!N$1,FALSE)</f>
        <v>189.25620608207799</v>
      </c>
      <c r="AE22" s="52">
        <f>VLOOKUP($A22,'ADR Raw Data'!$B$6:$BE$43,'ADR Raw Data'!O$1,FALSE)</f>
        <v>194.36382691026199</v>
      </c>
      <c r="AF22" s="53">
        <f>VLOOKUP($A22,'ADR Raw Data'!$B$6:$BE$43,'ADR Raw Data'!P$1,FALSE)</f>
        <v>191.888436739833</v>
      </c>
      <c r="AG22" s="54">
        <f>VLOOKUP($A22,'ADR Raw Data'!$B$6:$BE$43,'ADR Raw Data'!R$1,FALSE)</f>
        <v>139.90923560402001</v>
      </c>
      <c r="AI22" s="47">
        <f>VLOOKUP($A22,'ADR Raw Data'!$B$6:$BE$43,'ADR Raw Data'!T$1,FALSE)</f>
        <v>-1.7886714650101101</v>
      </c>
      <c r="AJ22" s="48">
        <f>VLOOKUP($A22,'ADR Raw Data'!$B$6:$BE$43,'ADR Raw Data'!U$1,FALSE)</f>
        <v>1.4569987129420101</v>
      </c>
      <c r="AK22" s="48">
        <f>VLOOKUP($A22,'ADR Raw Data'!$B$6:$BE$43,'ADR Raw Data'!V$1,FALSE)</f>
        <v>3.0012550044478301</v>
      </c>
      <c r="AL22" s="48">
        <f>VLOOKUP($A22,'ADR Raw Data'!$B$6:$BE$43,'ADR Raw Data'!W$1,FALSE)</f>
        <v>5.2318046384146504</v>
      </c>
      <c r="AM22" s="48">
        <f>VLOOKUP($A22,'ADR Raw Data'!$B$6:$BE$43,'ADR Raw Data'!X$1,FALSE)</f>
        <v>2.8919235874138698</v>
      </c>
      <c r="AN22" s="49">
        <f>VLOOKUP($A22,'ADR Raw Data'!$B$6:$BE$43,'ADR Raw Data'!Y$1,FALSE)</f>
        <v>2.40746110540662</v>
      </c>
      <c r="AO22" s="48">
        <f>VLOOKUP($A22,'ADR Raw Data'!$B$6:$BE$43,'ADR Raw Data'!AA$1,FALSE)</f>
        <v>16.998421896707502</v>
      </c>
      <c r="AP22" s="48">
        <f>VLOOKUP($A22,'ADR Raw Data'!$B$6:$BE$43,'ADR Raw Data'!AB$1,FALSE)</f>
        <v>19.772184577780699</v>
      </c>
      <c r="AQ22" s="49">
        <f>VLOOKUP($A22,'ADR Raw Data'!$B$6:$BE$43,'ADR Raw Data'!AC$1,FALSE)</f>
        <v>18.4360974958323</v>
      </c>
      <c r="AR22" s="50">
        <f>VLOOKUP($A22,'ADR Raw Data'!$B$6:$BE$43,'ADR Raw Data'!AE$1,FALSE)</f>
        <v>11.0947398742945</v>
      </c>
      <c r="AS22" s="40"/>
      <c r="AT22" s="51">
        <f>VLOOKUP($A22,'RevPAR Raw Data'!$B$6:$BE$43,'RevPAR Raw Data'!G$1,FALSE)</f>
        <v>48.786704137104898</v>
      </c>
      <c r="AU22" s="52">
        <f>VLOOKUP($A22,'RevPAR Raw Data'!$B$6:$BE$43,'RevPAR Raw Data'!H$1,FALSE)</f>
        <v>61.366598636321697</v>
      </c>
      <c r="AV22" s="52">
        <f>VLOOKUP($A22,'RevPAR Raw Data'!$B$6:$BE$43,'RevPAR Raw Data'!I$1,FALSE)</f>
        <v>67.143455035474005</v>
      </c>
      <c r="AW22" s="52">
        <f>VLOOKUP($A22,'RevPAR Raw Data'!$B$6:$BE$43,'RevPAR Raw Data'!J$1,FALSE)</f>
        <v>70.760483506864404</v>
      </c>
      <c r="AX22" s="52">
        <f>VLOOKUP($A22,'RevPAR Raw Data'!$B$6:$BE$43,'RevPAR Raw Data'!K$1,FALSE)</f>
        <v>73.731720031327697</v>
      </c>
      <c r="AY22" s="53">
        <f>VLOOKUP($A22,'RevPAR Raw Data'!$B$6:$BE$43,'RevPAR Raw Data'!L$1,FALSE)</f>
        <v>64.357792269418496</v>
      </c>
      <c r="AZ22" s="52">
        <f>VLOOKUP($A22,'RevPAR Raw Data'!$B$6:$BE$43,'RevPAR Raw Data'!N$1,FALSE)</f>
        <v>147.65750714088199</v>
      </c>
      <c r="BA22" s="52">
        <f>VLOOKUP($A22,'RevPAR Raw Data'!$B$6:$BE$43,'RevPAR Raw Data'!O$1,FALSE)</f>
        <v>161.25052036303299</v>
      </c>
      <c r="BB22" s="53">
        <f>VLOOKUP($A22,'RevPAR Raw Data'!$B$6:$BE$43,'RevPAR Raw Data'!P$1,FALSE)</f>
        <v>154.45401375195701</v>
      </c>
      <c r="BC22" s="54">
        <f>VLOOKUP($A22,'RevPAR Raw Data'!$B$6:$BE$43,'RevPAR Raw Data'!R$1,FALSE)</f>
        <v>90.099569835858404</v>
      </c>
      <c r="BE22" s="47">
        <f>VLOOKUP($A22,'RevPAR Raw Data'!$B$6:$BE$43,'RevPAR Raw Data'!T$1,FALSE)</f>
        <v>-1.49296794948237</v>
      </c>
      <c r="BF22" s="48">
        <f>VLOOKUP($A22,'RevPAR Raw Data'!$B$6:$BE$43,'RevPAR Raw Data'!U$1,FALSE)</f>
        <v>0.80205316903934198</v>
      </c>
      <c r="BG22" s="48">
        <f>VLOOKUP($A22,'RevPAR Raw Data'!$B$6:$BE$43,'RevPAR Raw Data'!V$1,FALSE)</f>
        <v>2.03995805960328</v>
      </c>
      <c r="BH22" s="48">
        <f>VLOOKUP($A22,'RevPAR Raw Data'!$B$6:$BE$43,'RevPAR Raw Data'!W$1,FALSE)</f>
        <v>6.5175816822409702</v>
      </c>
      <c r="BI22" s="48">
        <f>VLOOKUP($A22,'RevPAR Raw Data'!$B$6:$BE$43,'RevPAR Raw Data'!X$1,FALSE)</f>
        <v>3.56346095185165</v>
      </c>
      <c r="BJ22" s="49">
        <f>VLOOKUP($A22,'RevPAR Raw Data'!$B$6:$BE$43,'RevPAR Raw Data'!Y$1,FALSE)</f>
        <v>2.5357146268200599</v>
      </c>
      <c r="BK22" s="48">
        <f>VLOOKUP($A22,'RevPAR Raw Data'!$B$6:$BE$43,'RevPAR Raw Data'!AA$1,FALSE)</f>
        <v>29.841575218465501</v>
      </c>
      <c r="BL22" s="48">
        <f>VLOOKUP($A22,'RevPAR Raw Data'!$B$6:$BE$43,'RevPAR Raw Data'!AB$1,FALSE)</f>
        <v>41.161109105222501</v>
      </c>
      <c r="BM22" s="49">
        <f>VLOOKUP($A22,'RevPAR Raw Data'!$B$6:$BE$43,'RevPAR Raw Data'!AC$1,FALSE)</f>
        <v>35.514483663035499</v>
      </c>
      <c r="BN22" s="50">
        <f>VLOOKUP($A22,'RevPAR Raw Data'!$B$6:$BE$43,'RevPAR Raw Data'!AE$1,FALSE)</f>
        <v>16.435789465934899</v>
      </c>
    </row>
    <row r="23" spans="1:66" x14ac:dyDescent="0.45">
      <c r="A23" s="63" t="s">
        <v>70</v>
      </c>
      <c r="B23" s="47">
        <f>VLOOKUP($A23,'Occupancy Raw Data'!$B$8:$BE$45,'Occupancy Raw Data'!G$3,FALSE)</f>
        <v>45.731213287421497</v>
      </c>
      <c r="C23" s="48">
        <f>VLOOKUP($A23,'Occupancy Raw Data'!$B$8:$BE$45,'Occupancy Raw Data'!H$3,FALSE)</f>
        <v>56.061373303625601</v>
      </c>
      <c r="D23" s="48">
        <f>VLOOKUP($A23,'Occupancy Raw Data'!$B$8:$BE$45,'Occupancy Raw Data'!I$3,FALSE)</f>
        <v>58.907231112011303</v>
      </c>
      <c r="E23" s="48">
        <f>VLOOKUP($A23,'Occupancy Raw Data'!$B$8:$BE$45,'Occupancy Raw Data'!J$3,FALSE)</f>
        <v>61.018837350617702</v>
      </c>
      <c r="F23" s="48">
        <f>VLOOKUP($A23,'Occupancy Raw Data'!$B$8:$BE$45,'Occupancy Raw Data'!K$3,FALSE)</f>
        <v>59.7376949564512</v>
      </c>
      <c r="G23" s="49">
        <f>VLOOKUP($A23,'Occupancy Raw Data'!$B$8:$BE$45,'Occupancy Raw Data'!L$3,FALSE)</f>
        <v>56.291270002025499</v>
      </c>
      <c r="H23" s="48">
        <f>VLOOKUP($A23,'Occupancy Raw Data'!$B$8:$BE$45,'Occupancy Raw Data'!N$3,FALSE)</f>
        <v>72.584565525622807</v>
      </c>
      <c r="I23" s="48">
        <f>VLOOKUP($A23,'Occupancy Raw Data'!$B$8:$BE$45,'Occupancy Raw Data'!O$3,FALSE)</f>
        <v>77.607859023698595</v>
      </c>
      <c r="J23" s="49">
        <f>VLOOKUP($A23,'Occupancy Raw Data'!$B$8:$BE$45,'Occupancy Raw Data'!P$3,FALSE)</f>
        <v>75.096212274660701</v>
      </c>
      <c r="K23" s="50">
        <f>VLOOKUP($A23,'Occupancy Raw Data'!$B$8:$BE$45,'Occupancy Raw Data'!R$3,FALSE)</f>
        <v>61.664110651349802</v>
      </c>
      <c r="M23" s="47">
        <f>VLOOKUP($A23,'Occupancy Raw Data'!$B$8:$BE$45,'Occupancy Raw Data'!T$3,FALSE)</f>
        <v>-3.31942403437455</v>
      </c>
      <c r="N23" s="48">
        <f>VLOOKUP($A23,'Occupancy Raw Data'!$B$8:$BE$45,'Occupancy Raw Data'!U$3,FALSE)</f>
        <v>-4.0305304463356899</v>
      </c>
      <c r="O23" s="48">
        <f>VLOOKUP($A23,'Occupancy Raw Data'!$B$8:$BE$45,'Occupancy Raw Data'!V$3,FALSE)</f>
        <v>-3.8314061048521699</v>
      </c>
      <c r="P23" s="48">
        <f>VLOOKUP($A23,'Occupancy Raw Data'!$B$8:$BE$45,'Occupancy Raw Data'!W$3,FALSE)</f>
        <v>-1.1461707970373201</v>
      </c>
      <c r="Q23" s="48">
        <f>VLOOKUP($A23,'Occupancy Raw Data'!$B$8:$BE$45,'Occupancy Raw Data'!X$3,FALSE)</f>
        <v>-0.82324014437257997</v>
      </c>
      <c r="R23" s="49">
        <f>VLOOKUP($A23,'Occupancy Raw Data'!$B$8:$BE$45,'Occupancy Raw Data'!Y$3,FALSE)</f>
        <v>-2.5870694411833099</v>
      </c>
      <c r="S23" s="48">
        <f>VLOOKUP($A23,'Occupancy Raw Data'!$B$8:$BE$45,'Occupancy Raw Data'!AA$3,FALSE)</f>
        <v>7.6876096442291502</v>
      </c>
      <c r="T23" s="48">
        <f>VLOOKUP($A23,'Occupancy Raw Data'!$B$8:$BE$45,'Occupancy Raw Data'!AB$3,FALSE)</f>
        <v>15.2618040473376</v>
      </c>
      <c r="U23" s="49">
        <f>VLOOKUP($A23,'Occupancy Raw Data'!$B$8:$BE$45,'Occupancy Raw Data'!AC$3,FALSE)</f>
        <v>11.4727088294726</v>
      </c>
      <c r="V23" s="50">
        <f>VLOOKUP($A23,'Occupancy Raw Data'!$B$8:$BE$45,'Occupancy Raw Data'!AE$3,FALSE)</f>
        <v>1.8842369452469301</v>
      </c>
      <c r="X23" s="51">
        <f>VLOOKUP($A23,'ADR Raw Data'!$B$6:$BE$43,'ADR Raw Data'!G$1,FALSE)</f>
        <v>105.3884409257</v>
      </c>
      <c r="Y23" s="52">
        <f>VLOOKUP($A23,'ADR Raw Data'!$B$6:$BE$43,'ADR Raw Data'!H$1,FALSE)</f>
        <v>107.057574744828</v>
      </c>
      <c r="Z23" s="52">
        <f>VLOOKUP($A23,'ADR Raw Data'!$B$6:$BE$43,'ADR Raw Data'!I$1,FALSE)</f>
        <v>109.512296913951</v>
      </c>
      <c r="AA23" s="52">
        <f>VLOOKUP($A23,'ADR Raw Data'!$B$6:$BE$43,'ADR Raw Data'!J$1,FALSE)</f>
        <v>111.082945228215</v>
      </c>
      <c r="AB23" s="52">
        <f>VLOOKUP($A23,'ADR Raw Data'!$B$6:$BE$43,'ADR Raw Data'!K$1,FALSE)</f>
        <v>114.029922861744</v>
      </c>
      <c r="AC23" s="53">
        <f>VLOOKUP($A23,'ADR Raw Data'!$B$6:$BE$43,'ADR Raw Data'!L$1,FALSE)</f>
        <v>109.652665611169</v>
      </c>
      <c r="AD23" s="52">
        <f>VLOOKUP($A23,'ADR Raw Data'!$B$6:$BE$43,'ADR Raw Data'!N$1,FALSE)</f>
        <v>144.084918375889</v>
      </c>
      <c r="AE23" s="52">
        <f>VLOOKUP($A23,'ADR Raw Data'!$B$6:$BE$43,'ADR Raw Data'!O$1,FALSE)</f>
        <v>148.822813519509</v>
      </c>
      <c r="AF23" s="53">
        <f>VLOOKUP($A23,'ADR Raw Data'!$B$6:$BE$43,'ADR Raw Data'!P$1,FALSE)</f>
        <v>146.53309710047199</v>
      </c>
      <c r="AG23" s="54">
        <f>VLOOKUP($A23,'ADR Raw Data'!$B$6:$BE$43,'ADR Raw Data'!R$1,FALSE)</f>
        <v>122.485231693296</v>
      </c>
      <c r="AI23" s="47">
        <f>VLOOKUP($A23,'ADR Raw Data'!$B$6:$BE$43,'ADR Raw Data'!T$1,FALSE)</f>
        <v>-1.05411013290334</v>
      </c>
      <c r="AJ23" s="48">
        <f>VLOOKUP($A23,'ADR Raw Data'!$B$6:$BE$43,'ADR Raw Data'!U$1,FALSE)</f>
        <v>5.5656426951890201E-2</v>
      </c>
      <c r="AK23" s="48">
        <f>VLOOKUP($A23,'ADR Raw Data'!$B$6:$BE$43,'ADR Raw Data'!V$1,FALSE)</f>
        <v>2.3517707642721901</v>
      </c>
      <c r="AL23" s="48">
        <f>VLOOKUP($A23,'ADR Raw Data'!$B$6:$BE$43,'ADR Raw Data'!W$1,FALSE)</f>
        <v>3.6631955174318001</v>
      </c>
      <c r="AM23" s="48">
        <f>VLOOKUP($A23,'ADR Raw Data'!$B$6:$BE$43,'ADR Raw Data'!X$1,FALSE)</f>
        <v>0.23524182988960399</v>
      </c>
      <c r="AN23" s="49">
        <f>VLOOKUP($A23,'ADR Raw Data'!$B$6:$BE$43,'ADR Raw Data'!Y$1,FALSE)</f>
        <v>1.1909504766027199</v>
      </c>
      <c r="AO23" s="48">
        <f>VLOOKUP($A23,'ADR Raw Data'!$B$6:$BE$43,'ADR Raw Data'!AA$1,FALSE)</f>
        <v>-0.84755076469033797</v>
      </c>
      <c r="AP23" s="48">
        <f>VLOOKUP($A23,'ADR Raw Data'!$B$6:$BE$43,'ADR Raw Data'!AB$1,FALSE)</f>
        <v>3.2166688707164099</v>
      </c>
      <c r="AQ23" s="49">
        <f>VLOOKUP($A23,'ADR Raw Data'!$B$6:$BE$43,'ADR Raw Data'!AC$1,FALSE)</f>
        <v>1.23114286400276</v>
      </c>
      <c r="AR23" s="50">
        <f>VLOOKUP($A23,'ADR Raw Data'!$B$6:$BE$43,'ADR Raw Data'!AE$1,FALSE)</f>
        <v>2.1267209539615601</v>
      </c>
      <c r="AS23" s="40"/>
      <c r="AT23" s="51">
        <f>VLOOKUP($A23,'RevPAR Raw Data'!$B$6:$BE$43,'RevPAR Raw Data'!G$1,FALSE)</f>
        <v>48.195412700020199</v>
      </c>
      <c r="AU23" s="52">
        <f>VLOOKUP($A23,'RevPAR Raw Data'!$B$6:$BE$43,'RevPAR Raw Data'!H$1,FALSE)</f>
        <v>60.017946627506497</v>
      </c>
      <c r="AV23" s="52">
        <f>VLOOKUP($A23,'RevPAR Raw Data'!$B$6:$BE$43,'RevPAR Raw Data'!I$1,FALSE)</f>
        <v>64.510661839173494</v>
      </c>
      <c r="AW23" s="52">
        <f>VLOOKUP($A23,'RevPAR Raw Data'!$B$6:$BE$43,'RevPAR Raw Data'!J$1,FALSE)</f>
        <v>67.781521673080803</v>
      </c>
      <c r="AX23" s="52">
        <f>VLOOKUP($A23,'RevPAR Raw Data'!$B$6:$BE$43,'RevPAR Raw Data'!K$1,FALSE)</f>
        <v>68.118847478225604</v>
      </c>
      <c r="AY23" s="53">
        <f>VLOOKUP($A23,'RevPAR Raw Data'!$B$6:$BE$43,'RevPAR Raw Data'!L$1,FALSE)</f>
        <v>61.724878063601302</v>
      </c>
      <c r="AZ23" s="52">
        <f>VLOOKUP($A23,'RevPAR Raw Data'!$B$6:$BE$43,'RevPAR Raw Data'!N$1,FALSE)</f>
        <v>104.583411991087</v>
      </c>
      <c r="BA23" s="52">
        <f>VLOOKUP($A23,'RevPAR Raw Data'!$B$6:$BE$43,'RevPAR Raw Data'!O$1,FALSE)</f>
        <v>115.498199311322</v>
      </c>
      <c r="BB23" s="53">
        <f>VLOOKUP($A23,'RevPAR Raw Data'!$B$6:$BE$43,'RevPAR Raw Data'!P$1,FALSE)</f>
        <v>110.04080565120501</v>
      </c>
      <c r="BC23" s="54">
        <f>VLOOKUP($A23,'RevPAR Raw Data'!$B$6:$BE$43,'RevPAR Raw Data'!R$1,FALSE)</f>
        <v>75.529428802916698</v>
      </c>
      <c r="BE23" s="47">
        <f>VLOOKUP($A23,'RevPAR Raw Data'!$B$6:$BE$43,'RevPAR Raw Data'!T$1,FALSE)</f>
        <v>-4.3385437821775303</v>
      </c>
      <c r="BF23" s="48">
        <f>VLOOKUP($A23,'RevPAR Raw Data'!$B$6:$BE$43,'RevPAR Raw Data'!U$1,FALSE)</f>
        <v>-3.9771172686174401</v>
      </c>
      <c r="BG23" s="48">
        <f>VLOOKUP($A23,'RevPAR Raw Data'!$B$6:$BE$43,'RevPAR Raw Data'!V$1,FALSE)</f>
        <v>-1.5697412292144299</v>
      </c>
      <c r="BH23" s="48">
        <f>VLOOKUP($A23,'RevPAR Raw Data'!$B$6:$BE$43,'RevPAR Raw Data'!W$1,FALSE)</f>
        <v>2.4750382431352902</v>
      </c>
      <c r="BI23" s="48">
        <f>VLOOKUP($A23,'RevPAR Raw Data'!$B$6:$BE$43,'RevPAR Raw Data'!X$1,FALSE)</f>
        <v>-0.58993491966298295</v>
      </c>
      <c r="BJ23" s="49">
        <f>VLOOKUP($A23,'RevPAR Raw Data'!$B$6:$BE$43,'RevPAR Raw Data'!Y$1,FALSE)</f>
        <v>-1.4269296804204099</v>
      </c>
      <c r="BK23" s="48">
        <f>VLOOKUP($A23,'RevPAR Raw Data'!$B$6:$BE$43,'RevPAR Raw Data'!AA$1,FALSE)</f>
        <v>6.7749024852127402</v>
      </c>
      <c r="BL23" s="48">
        <f>VLOOKUP($A23,'RevPAR Raw Data'!$B$6:$BE$43,'RevPAR Raw Data'!AB$1,FALSE)</f>
        <v>18.9693946179544</v>
      </c>
      <c r="BM23" s="49">
        <f>VLOOKUP($A23,'RevPAR Raw Data'!$B$6:$BE$43,'RevPAR Raw Data'!AC$1,FALSE)</f>
        <v>12.8450971295372</v>
      </c>
      <c r="BN23" s="50">
        <f>VLOOKUP($A23,'RevPAR Raw Data'!$B$6:$BE$43,'RevPAR Raw Data'!AE$1,FALSE)</f>
        <v>4.0510303611453402</v>
      </c>
    </row>
    <row r="24" spans="1:66" x14ac:dyDescent="0.45">
      <c r="A24" s="63" t="s">
        <v>52</v>
      </c>
      <c r="B24" s="47">
        <f>VLOOKUP($A24,'Occupancy Raw Data'!$B$8:$BE$45,'Occupancy Raw Data'!G$3,FALSE)</f>
        <v>44.870946393117102</v>
      </c>
      <c r="C24" s="48">
        <f>VLOOKUP($A24,'Occupancy Raw Data'!$B$8:$BE$45,'Occupancy Raw Data'!H$3,FALSE)</f>
        <v>60.092653871608199</v>
      </c>
      <c r="D24" s="48">
        <f>VLOOKUP($A24,'Occupancy Raw Data'!$B$8:$BE$45,'Occupancy Raw Data'!I$3,FALSE)</f>
        <v>65.320979483785507</v>
      </c>
      <c r="E24" s="48">
        <f>VLOOKUP($A24,'Occupancy Raw Data'!$B$8:$BE$45,'Occupancy Raw Data'!J$3,FALSE)</f>
        <v>64.3944407677035</v>
      </c>
      <c r="F24" s="48">
        <f>VLOOKUP($A24,'Occupancy Raw Data'!$B$8:$BE$45,'Occupancy Raw Data'!K$3,FALSE)</f>
        <v>61.614824619457302</v>
      </c>
      <c r="G24" s="49">
        <f>VLOOKUP($A24,'Occupancy Raw Data'!$B$8:$BE$45,'Occupancy Raw Data'!L$3,FALSE)</f>
        <v>59.258769027134299</v>
      </c>
      <c r="H24" s="48">
        <f>VLOOKUP($A24,'Occupancy Raw Data'!$B$8:$BE$45,'Occupancy Raw Data'!N$3,FALSE)</f>
        <v>67.471872931833204</v>
      </c>
      <c r="I24" s="48">
        <f>VLOOKUP($A24,'Occupancy Raw Data'!$B$8:$BE$45,'Occupancy Raw Data'!O$3,FALSE)</f>
        <v>77.465254798146901</v>
      </c>
      <c r="J24" s="49">
        <f>VLOOKUP($A24,'Occupancy Raw Data'!$B$8:$BE$45,'Occupancy Raw Data'!P$3,FALSE)</f>
        <v>72.468563864990003</v>
      </c>
      <c r="K24" s="50">
        <f>VLOOKUP($A24,'Occupancy Raw Data'!$B$8:$BE$45,'Occupancy Raw Data'!R$3,FALSE)</f>
        <v>63.032996123664503</v>
      </c>
      <c r="M24" s="47">
        <f>VLOOKUP($A24,'Occupancy Raw Data'!$B$8:$BE$45,'Occupancy Raw Data'!T$3,FALSE)</f>
        <v>5.4192800199151101</v>
      </c>
      <c r="N24" s="48">
        <f>VLOOKUP($A24,'Occupancy Raw Data'!$B$8:$BE$45,'Occupancy Raw Data'!U$3,FALSE)</f>
        <v>-7.8059284336235502</v>
      </c>
      <c r="O24" s="48">
        <f>VLOOKUP($A24,'Occupancy Raw Data'!$B$8:$BE$45,'Occupancy Raw Data'!V$3,FALSE)</f>
        <v>-5.8924660320332496</v>
      </c>
      <c r="P24" s="48">
        <f>VLOOKUP($A24,'Occupancy Raw Data'!$B$8:$BE$45,'Occupancy Raw Data'!W$3,FALSE)</f>
        <v>-1.1567849754481101</v>
      </c>
      <c r="Q24" s="48">
        <f>VLOOKUP($A24,'Occupancy Raw Data'!$B$8:$BE$45,'Occupancy Raw Data'!X$3,FALSE)</f>
        <v>-3.69157881200797</v>
      </c>
      <c r="R24" s="49">
        <f>VLOOKUP($A24,'Occupancy Raw Data'!$B$8:$BE$45,'Occupancy Raw Data'!Y$3,FALSE)</f>
        <v>-3.2606262110158002</v>
      </c>
      <c r="S24" s="48">
        <f>VLOOKUP($A24,'Occupancy Raw Data'!$B$8:$BE$45,'Occupancy Raw Data'!AA$3,FALSE)</f>
        <v>2.2896228512696002</v>
      </c>
      <c r="T24" s="48">
        <f>VLOOKUP($A24,'Occupancy Raw Data'!$B$8:$BE$45,'Occupancy Raw Data'!AB$3,FALSE)</f>
        <v>1.2981821254065899</v>
      </c>
      <c r="U24" s="49">
        <f>VLOOKUP($A24,'Occupancy Raw Data'!$B$8:$BE$45,'Occupancy Raw Data'!AC$3,FALSE)</f>
        <v>1.7573208851334201</v>
      </c>
      <c r="V24" s="50">
        <f>VLOOKUP($A24,'Occupancy Raw Data'!$B$8:$BE$45,'Occupancy Raw Data'!AE$3,FALSE)</f>
        <v>-1.66779464673665</v>
      </c>
      <c r="X24" s="51">
        <f>VLOOKUP($A24,'ADR Raw Data'!$B$6:$BE$43,'ADR Raw Data'!G$1,FALSE)</f>
        <v>102.68463126843599</v>
      </c>
      <c r="Y24" s="52">
        <f>VLOOKUP($A24,'ADR Raw Data'!$B$6:$BE$43,'ADR Raw Data'!H$1,FALSE)</f>
        <v>106.189234581497</v>
      </c>
      <c r="Z24" s="52">
        <f>VLOOKUP($A24,'ADR Raw Data'!$B$6:$BE$43,'ADR Raw Data'!I$1,FALSE)</f>
        <v>111.62625633232</v>
      </c>
      <c r="AA24" s="52">
        <f>VLOOKUP($A24,'ADR Raw Data'!$B$6:$BE$43,'ADR Raw Data'!J$1,FALSE)</f>
        <v>112.786387461459</v>
      </c>
      <c r="AB24" s="52">
        <f>VLOOKUP($A24,'ADR Raw Data'!$B$6:$BE$43,'ADR Raw Data'!K$1,FALSE)</f>
        <v>115.927325456498</v>
      </c>
      <c r="AC24" s="53">
        <f>VLOOKUP($A24,'ADR Raw Data'!$B$6:$BE$43,'ADR Raw Data'!L$1,FALSE)</f>
        <v>110.315973866428</v>
      </c>
      <c r="AD24" s="52">
        <f>VLOOKUP($A24,'ADR Raw Data'!$B$6:$BE$43,'ADR Raw Data'!N$1,FALSE)</f>
        <v>141.16446787640999</v>
      </c>
      <c r="AE24" s="52">
        <f>VLOOKUP($A24,'ADR Raw Data'!$B$6:$BE$43,'ADR Raw Data'!O$1,FALSE)</f>
        <v>147.465647159333</v>
      </c>
      <c r="AF24" s="53">
        <f>VLOOKUP($A24,'ADR Raw Data'!$B$6:$BE$43,'ADR Raw Data'!P$1,FALSE)</f>
        <v>144.53228995433699</v>
      </c>
      <c r="AG24" s="54">
        <f>VLOOKUP($A24,'ADR Raw Data'!$B$6:$BE$43,'ADR Raw Data'!R$1,FALSE)</f>
        <v>121.555471726413</v>
      </c>
      <c r="AI24" s="47">
        <f>VLOOKUP($A24,'ADR Raw Data'!$B$6:$BE$43,'ADR Raw Data'!T$1,FALSE)</f>
        <v>-3.5573882078697801</v>
      </c>
      <c r="AJ24" s="48">
        <f>VLOOKUP($A24,'ADR Raw Data'!$B$6:$BE$43,'ADR Raw Data'!U$1,FALSE)</f>
        <v>-3.2020247548045799</v>
      </c>
      <c r="AK24" s="48">
        <f>VLOOKUP($A24,'ADR Raw Data'!$B$6:$BE$43,'ADR Raw Data'!V$1,FALSE)</f>
        <v>-1.9951981288196601</v>
      </c>
      <c r="AL24" s="48">
        <f>VLOOKUP($A24,'ADR Raw Data'!$B$6:$BE$43,'ADR Raw Data'!W$1,FALSE)</f>
        <v>2.4233588012413501</v>
      </c>
      <c r="AM24" s="48">
        <f>VLOOKUP($A24,'ADR Raw Data'!$B$6:$BE$43,'ADR Raw Data'!X$1,FALSE)</f>
        <v>3.9527178957622802</v>
      </c>
      <c r="AN24" s="49">
        <f>VLOOKUP($A24,'ADR Raw Data'!$B$6:$BE$43,'ADR Raw Data'!Y$1,FALSE)</f>
        <v>-0.32195093257511898</v>
      </c>
      <c r="AO24" s="48">
        <f>VLOOKUP($A24,'ADR Raw Data'!$B$6:$BE$43,'ADR Raw Data'!AA$1,FALSE)</f>
        <v>0.69565792176776198</v>
      </c>
      <c r="AP24" s="48">
        <f>VLOOKUP($A24,'ADR Raw Data'!$B$6:$BE$43,'ADR Raw Data'!AB$1,FALSE)</f>
        <v>7.7488786296423102</v>
      </c>
      <c r="AQ24" s="49">
        <f>VLOOKUP($A24,'ADR Raw Data'!$B$6:$BE$43,'ADR Raw Data'!AC$1,FALSE)</f>
        <v>4.4293059082354</v>
      </c>
      <c r="AR24" s="50">
        <f>VLOOKUP($A24,'ADR Raw Data'!$B$6:$BE$43,'ADR Raw Data'!AE$1,FALSE)</f>
        <v>1.7418083122430901</v>
      </c>
      <c r="AS24" s="40"/>
      <c r="AT24" s="51">
        <f>VLOOKUP($A24,'RevPAR Raw Data'!$B$6:$BE$43,'RevPAR Raw Data'!G$1,FALSE)</f>
        <v>46.075565850430102</v>
      </c>
      <c r="AU24" s="52">
        <f>VLOOKUP($A24,'RevPAR Raw Data'!$B$6:$BE$43,'RevPAR Raw Data'!H$1,FALSE)</f>
        <v>63.811929185969497</v>
      </c>
      <c r="AV24" s="52">
        <f>VLOOKUP($A24,'RevPAR Raw Data'!$B$6:$BE$43,'RevPAR Raw Data'!I$1,FALSE)</f>
        <v>72.915363997352699</v>
      </c>
      <c r="AW24" s="52">
        <f>VLOOKUP($A24,'RevPAR Raw Data'!$B$6:$BE$43,'RevPAR Raw Data'!J$1,FALSE)</f>
        <v>72.628163467901999</v>
      </c>
      <c r="AX24" s="52">
        <f>VLOOKUP($A24,'RevPAR Raw Data'!$B$6:$BE$43,'RevPAR Raw Data'!K$1,FALSE)</f>
        <v>71.428418266048894</v>
      </c>
      <c r="AY24" s="53">
        <f>VLOOKUP($A24,'RevPAR Raw Data'!$B$6:$BE$43,'RevPAR Raw Data'!L$1,FALSE)</f>
        <v>65.371888153540695</v>
      </c>
      <c r="AZ24" s="52">
        <f>VLOOKUP($A24,'RevPAR Raw Data'!$B$6:$BE$43,'RevPAR Raw Data'!N$1,FALSE)</f>
        <v>95.246310390469802</v>
      </c>
      <c r="BA24" s="52">
        <f>VLOOKUP($A24,'RevPAR Raw Data'!$B$6:$BE$43,'RevPAR Raw Data'!O$1,FALSE)</f>
        <v>114.23463931171401</v>
      </c>
      <c r="BB24" s="53">
        <f>VLOOKUP($A24,'RevPAR Raw Data'!$B$6:$BE$43,'RevPAR Raw Data'!P$1,FALSE)</f>
        <v>104.74047485109099</v>
      </c>
      <c r="BC24" s="54">
        <f>VLOOKUP($A24,'RevPAR Raw Data'!$B$6:$BE$43,'RevPAR Raw Data'!R$1,FALSE)</f>
        <v>76.620055781412404</v>
      </c>
      <c r="BE24" s="47">
        <f>VLOOKUP($A24,'RevPAR Raw Data'!$B$6:$BE$43,'RevPAR Raw Data'!T$1,FALSE)</f>
        <v>1.66910698366542</v>
      </c>
      <c r="BF24" s="48">
        <f>VLOOKUP($A24,'RevPAR Raw Data'!$B$6:$BE$43,'RevPAR Raw Data'!U$1,FALSE)</f>
        <v>-10.7580054276411</v>
      </c>
      <c r="BG24" s="48">
        <f>VLOOKUP($A24,'RevPAR Raw Data'!$B$6:$BE$43,'RevPAR Raw Data'!V$1,FALSE)</f>
        <v>-7.7700977888404497</v>
      </c>
      <c r="BH24" s="48">
        <f>VLOOKUP($A24,'RevPAR Raw Data'!$B$6:$BE$43,'RevPAR Raw Data'!W$1,FALSE)</f>
        <v>1.2385407752792801</v>
      </c>
      <c r="BI24" s="48">
        <f>VLOOKUP($A24,'RevPAR Raw Data'!$B$6:$BE$43,'RevPAR Raw Data'!X$1,FALSE)</f>
        <v>0.115221387415903</v>
      </c>
      <c r="BJ24" s="49">
        <f>VLOOKUP($A24,'RevPAR Raw Data'!$B$6:$BE$43,'RevPAR Raw Data'!Y$1,FALSE)</f>
        <v>-3.57207952709676</v>
      </c>
      <c r="BK24" s="48">
        <f>VLOOKUP($A24,'RevPAR Raw Data'!$B$6:$BE$43,'RevPAR Raw Data'!AA$1,FALSE)</f>
        <v>3.0012087157808298</v>
      </c>
      <c r="BL24" s="48">
        <f>VLOOKUP($A24,'RevPAR Raw Data'!$B$6:$BE$43,'RevPAR Raw Data'!AB$1,FALSE)</f>
        <v>9.1476553123383706</v>
      </c>
      <c r="BM24" s="49">
        <f>VLOOKUP($A24,'RevPAR Raw Data'!$B$6:$BE$43,'RevPAR Raw Data'!AC$1,FALSE)</f>
        <v>6.2644639111606901</v>
      </c>
      <c r="BN24" s="50">
        <f>VLOOKUP($A24,'RevPAR Raw Data'!$B$6:$BE$43,'RevPAR Raw Data'!AE$1,FALSE)</f>
        <v>4.4963879718433797E-2</v>
      </c>
    </row>
    <row r="25" spans="1:66" x14ac:dyDescent="0.45">
      <c r="A25" s="63" t="s">
        <v>51</v>
      </c>
      <c r="B25" s="47">
        <f>VLOOKUP($A25,'Occupancy Raw Data'!$B$8:$BE$45,'Occupancy Raw Data'!G$3,FALSE)</f>
        <v>44.208309400727501</v>
      </c>
      <c r="C25" s="48">
        <f>VLOOKUP($A25,'Occupancy Raw Data'!$B$8:$BE$45,'Occupancy Raw Data'!H$3,FALSE)</f>
        <v>52.632586636032897</v>
      </c>
      <c r="D25" s="48">
        <f>VLOOKUP($A25,'Occupancy Raw Data'!$B$8:$BE$45,'Occupancy Raw Data'!I$3,FALSE)</f>
        <v>56.327780968791799</v>
      </c>
      <c r="E25" s="48">
        <f>VLOOKUP($A25,'Occupancy Raw Data'!$B$8:$BE$45,'Occupancy Raw Data'!J$3,FALSE)</f>
        <v>57.916905992724402</v>
      </c>
      <c r="F25" s="48">
        <f>VLOOKUP($A25,'Occupancy Raw Data'!$B$8:$BE$45,'Occupancy Raw Data'!K$3,FALSE)</f>
        <v>59.640053609036897</v>
      </c>
      <c r="G25" s="49">
        <f>VLOOKUP($A25,'Occupancy Raw Data'!$B$8:$BE$45,'Occupancy Raw Data'!L$3,FALSE)</f>
        <v>54.145127321462702</v>
      </c>
      <c r="H25" s="48">
        <f>VLOOKUP($A25,'Occupancy Raw Data'!$B$8:$BE$45,'Occupancy Raw Data'!N$3,FALSE)</f>
        <v>82.021826536473199</v>
      </c>
      <c r="I25" s="48">
        <f>VLOOKUP($A25,'Occupancy Raw Data'!$B$8:$BE$45,'Occupancy Raw Data'!O$3,FALSE)</f>
        <v>88.091135362818306</v>
      </c>
      <c r="J25" s="49">
        <f>VLOOKUP($A25,'Occupancy Raw Data'!$B$8:$BE$45,'Occupancy Raw Data'!P$3,FALSE)</f>
        <v>85.056480949645703</v>
      </c>
      <c r="K25" s="50">
        <f>VLOOKUP($A25,'Occupancy Raw Data'!$B$8:$BE$45,'Occupancy Raw Data'!R$3,FALSE)</f>
        <v>62.976942643800697</v>
      </c>
      <c r="M25" s="47">
        <f>VLOOKUP($A25,'Occupancy Raw Data'!$B$8:$BE$45,'Occupancy Raw Data'!T$3,FALSE)</f>
        <v>7.5194947549853</v>
      </c>
      <c r="N25" s="48">
        <f>VLOOKUP($A25,'Occupancy Raw Data'!$B$8:$BE$45,'Occupancy Raw Data'!U$3,FALSE)</f>
        <v>4.8748457365137003</v>
      </c>
      <c r="O25" s="48">
        <f>VLOOKUP($A25,'Occupancy Raw Data'!$B$8:$BE$45,'Occupancy Raw Data'!V$3,FALSE)</f>
        <v>-2.7221509317717998</v>
      </c>
      <c r="P25" s="48">
        <f>VLOOKUP($A25,'Occupancy Raw Data'!$B$8:$BE$45,'Occupancy Raw Data'!W$3,FALSE)</f>
        <v>3.0553520714041502</v>
      </c>
      <c r="Q25" s="48">
        <f>VLOOKUP($A25,'Occupancy Raw Data'!$B$8:$BE$45,'Occupancy Raw Data'!X$3,FALSE)</f>
        <v>-0.56744817957751803</v>
      </c>
      <c r="R25" s="49">
        <f>VLOOKUP($A25,'Occupancy Raw Data'!$B$8:$BE$45,'Occupancy Raw Data'!Y$3,FALSE)</f>
        <v>2.0116899084984401</v>
      </c>
      <c r="S25" s="48">
        <f>VLOOKUP($A25,'Occupancy Raw Data'!$B$8:$BE$45,'Occupancy Raw Data'!AA$3,FALSE)</f>
        <v>27.0778222970246</v>
      </c>
      <c r="T25" s="48">
        <f>VLOOKUP($A25,'Occupancy Raw Data'!$B$8:$BE$45,'Occupancy Raw Data'!AB$3,FALSE)</f>
        <v>40.3136493064547</v>
      </c>
      <c r="U25" s="49">
        <f>VLOOKUP($A25,'Occupancy Raw Data'!$B$8:$BE$45,'Occupancy Raw Data'!AC$3,FALSE)</f>
        <v>33.604103153212797</v>
      </c>
      <c r="V25" s="50">
        <f>VLOOKUP($A25,'Occupancy Raw Data'!$B$8:$BE$45,'Occupancy Raw Data'!AE$3,FALSE)</f>
        <v>12.254641130098699</v>
      </c>
      <c r="X25" s="51">
        <f>VLOOKUP($A25,'ADR Raw Data'!$B$6:$BE$43,'ADR Raw Data'!G$1,FALSE)</f>
        <v>96.206470333477597</v>
      </c>
      <c r="Y25" s="52">
        <f>VLOOKUP($A25,'ADR Raw Data'!$B$6:$BE$43,'ADR Raw Data'!H$1,FALSE)</f>
        <v>97.1379810840305</v>
      </c>
      <c r="Z25" s="52">
        <f>VLOOKUP($A25,'ADR Raw Data'!$B$6:$BE$43,'ADR Raw Data'!I$1,FALSE)</f>
        <v>102.571937457511</v>
      </c>
      <c r="AA25" s="52">
        <f>VLOOKUP($A25,'ADR Raw Data'!$B$6:$BE$43,'ADR Raw Data'!J$1,FALSE)</f>
        <v>98.929401652892494</v>
      </c>
      <c r="AB25" s="52">
        <f>VLOOKUP($A25,'ADR Raw Data'!$B$6:$BE$43,'ADR Raw Data'!K$1,FALSE)</f>
        <v>106.158786516853</v>
      </c>
      <c r="AC25" s="53">
        <f>VLOOKUP($A25,'ADR Raw Data'!$B$6:$BE$43,'ADR Raw Data'!L$1,FALSE)</f>
        <v>100.486969589816</v>
      </c>
      <c r="AD25" s="52">
        <f>VLOOKUP($A25,'ADR Raw Data'!$B$6:$BE$43,'ADR Raw Data'!N$1,FALSE)</f>
        <v>281.20027077497599</v>
      </c>
      <c r="AE25" s="52">
        <f>VLOOKUP($A25,'ADR Raw Data'!$B$6:$BE$43,'ADR Raw Data'!O$1,FALSE)</f>
        <v>280.35670289067502</v>
      </c>
      <c r="AF25" s="53">
        <f>VLOOKUP($A25,'ADR Raw Data'!$B$6:$BE$43,'ADR Raw Data'!P$1,FALSE)</f>
        <v>280.76343837928999</v>
      </c>
      <c r="AG25" s="54">
        <f>VLOOKUP($A25,'ADR Raw Data'!$B$6:$BE$43,'ADR Raw Data'!R$1,FALSE)</f>
        <v>170.05293811074901</v>
      </c>
      <c r="AI25" s="47">
        <f>VLOOKUP($A25,'ADR Raw Data'!$B$6:$BE$43,'ADR Raw Data'!T$1,FALSE)</f>
        <v>2.54062298423979</v>
      </c>
      <c r="AJ25" s="48">
        <f>VLOOKUP($A25,'ADR Raw Data'!$B$6:$BE$43,'ADR Raw Data'!U$1,FALSE)</f>
        <v>5.5020850880426897</v>
      </c>
      <c r="AK25" s="48">
        <f>VLOOKUP($A25,'ADR Raw Data'!$B$6:$BE$43,'ADR Raw Data'!V$1,FALSE)</f>
        <v>3.7058287825576102</v>
      </c>
      <c r="AL25" s="48">
        <f>VLOOKUP($A25,'ADR Raw Data'!$B$6:$BE$43,'ADR Raw Data'!W$1,FALSE)</f>
        <v>2.8201721583962902</v>
      </c>
      <c r="AM25" s="48">
        <f>VLOOKUP($A25,'ADR Raw Data'!$B$6:$BE$43,'ADR Raw Data'!X$1,FALSE)</f>
        <v>4.4047693434243502</v>
      </c>
      <c r="AN25" s="49">
        <f>VLOOKUP($A25,'ADR Raw Data'!$B$6:$BE$43,'ADR Raw Data'!Y$1,FALSE)</f>
        <v>3.7193184540780302</v>
      </c>
      <c r="AO25" s="48">
        <f>VLOOKUP($A25,'ADR Raw Data'!$B$6:$BE$43,'ADR Raw Data'!AA$1,FALSE)</f>
        <v>106.552130290926</v>
      </c>
      <c r="AP25" s="48">
        <f>VLOOKUP($A25,'ADR Raw Data'!$B$6:$BE$43,'ADR Raw Data'!AB$1,FALSE)</f>
        <v>102.32068168963301</v>
      </c>
      <c r="AQ25" s="49">
        <f>VLOOKUP($A25,'ADR Raw Data'!$B$6:$BE$43,'ADR Raw Data'!AC$1,FALSE)</f>
        <v>104.431774580629</v>
      </c>
      <c r="AR25" s="50">
        <f>VLOOKUP($A25,'ADR Raw Data'!$B$6:$BE$43,'ADR Raw Data'!AE$1,FALSE)</f>
        <v>54.593689459200398</v>
      </c>
      <c r="AS25" s="40"/>
      <c r="AT25" s="51">
        <f>VLOOKUP($A25,'RevPAR Raw Data'!$B$6:$BE$43,'RevPAR Raw Data'!G$1,FALSE)</f>
        <v>42.5312540685429</v>
      </c>
      <c r="AU25" s="52">
        <f>VLOOKUP($A25,'RevPAR Raw Data'!$B$6:$BE$43,'RevPAR Raw Data'!H$1,FALSE)</f>
        <v>51.126232050545603</v>
      </c>
      <c r="AV25" s="52">
        <f>VLOOKUP($A25,'RevPAR Raw Data'!$B$6:$BE$43,'RevPAR Raw Data'!I$1,FALSE)</f>
        <v>57.776496266513398</v>
      </c>
      <c r="AW25" s="52">
        <f>VLOOKUP($A25,'RevPAR Raw Data'!$B$6:$BE$43,'RevPAR Raw Data'!J$1,FALSE)</f>
        <v>57.2968485544706</v>
      </c>
      <c r="AX25" s="52">
        <f>VLOOKUP($A25,'RevPAR Raw Data'!$B$6:$BE$43,'RevPAR Raw Data'!K$1,FALSE)</f>
        <v>63.313157189354698</v>
      </c>
      <c r="AY25" s="53">
        <f>VLOOKUP($A25,'RevPAR Raw Data'!$B$6:$BE$43,'RevPAR Raw Data'!L$1,FALSE)</f>
        <v>54.408797625885498</v>
      </c>
      <c r="AZ25" s="52">
        <f>VLOOKUP($A25,'RevPAR Raw Data'!$B$6:$BE$43,'RevPAR Raw Data'!N$1,FALSE)</f>
        <v>230.64559831514401</v>
      </c>
      <c r="BA25" s="52">
        <f>VLOOKUP($A25,'RevPAR Raw Data'!$B$6:$BE$43,'RevPAR Raw Data'!O$1,FALSE)</f>
        <v>246.969402642159</v>
      </c>
      <c r="BB25" s="53">
        <f>VLOOKUP($A25,'RevPAR Raw Data'!$B$6:$BE$43,'RevPAR Raw Data'!P$1,FALSE)</f>
        <v>238.807500478652</v>
      </c>
      <c r="BC25" s="54">
        <f>VLOOKUP($A25,'RevPAR Raw Data'!$B$6:$BE$43,'RevPAR Raw Data'!R$1,FALSE)</f>
        <v>107.09414129810401</v>
      </c>
      <c r="BE25" s="47">
        <f>VLOOKUP($A25,'RevPAR Raw Data'!$B$6:$BE$43,'RevPAR Raw Data'!T$1,FALSE)</f>
        <v>10.251159751268901</v>
      </c>
      <c r="BF25" s="48">
        <f>VLOOKUP($A25,'RevPAR Raw Data'!$B$6:$BE$43,'RevPAR Raw Data'!U$1,FALSE)</f>
        <v>10.6451489848902</v>
      </c>
      <c r="BG25" s="48">
        <f>VLOOKUP($A25,'RevPAR Raw Data'!$B$6:$BE$43,'RevPAR Raw Data'!V$1,FALSE)</f>
        <v>0.88279959805155295</v>
      </c>
      <c r="BH25" s="48">
        <f>VLOOKUP($A25,'RevPAR Raw Data'!$B$6:$BE$43,'RevPAR Raw Data'!W$1,FALSE)</f>
        <v>5.9616904182591703</v>
      </c>
      <c r="BI25" s="48">
        <f>VLOOKUP($A25,'RevPAR Raw Data'!$B$6:$BE$43,'RevPAR Raw Data'!X$1,FALSE)</f>
        <v>3.8123263803929799</v>
      </c>
      <c r="BJ25" s="49">
        <f>VLOOKUP($A25,'RevPAR Raw Data'!$B$6:$BE$43,'RevPAR Raw Data'!Y$1,FALSE)</f>
        <v>5.8058295165820901</v>
      </c>
      <c r="BK25" s="48">
        <f>VLOOKUP($A25,'RevPAR Raw Data'!$B$6:$BE$43,'RevPAR Raw Data'!AA$1,FALSE)</f>
        <v>162.48194908182199</v>
      </c>
      <c r="BL25" s="48">
        <f>VLOOKUP($A25,'RevPAR Raw Data'!$B$6:$BE$43,'RevPAR Raw Data'!AB$1,FALSE)</f>
        <v>183.88353178042101</v>
      </c>
      <c r="BM25" s="49">
        <f>VLOOKUP($A25,'RevPAR Raw Data'!$B$6:$BE$43,'RevPAR Raw Data'!AC$1,FALSE)</f>
        <v>173.12923898864699</v>
      </c>
      <c r="BN25" s="50">
        <f>VLOOKUP($A25,'RevPAR Raw Data'!$B$6:$BE$43,'RevPAR Raw Data'!AE$1,FALSE)</f>
        <v>73.538591312204801</v>
      </c>
    </row>
    <row r="26" spans="1:66" x14ac:dyDescent="0.45">
      <c r="A26" s="63" t="s">
        <v>50</v>
      </c>
      <c r="B26" s="47">
        <f>VLOOKUP($A26,'Occupancy Raw Data'!$B$8:$BE$45,'Occupancy Raw Data'!G$3,FALSE)</f>
        <v>47.475832438238399</v>
      </c>
      <c r="C26" s="48">
        <f>VLOOKUP($A26,'Occupancy Raw Data'!$B$8:$BE$45,'Occupancy Raw Data'!H$3,FALSE)</f>
        <v>53.651987110633698</v>
      </c>
      <c r="D26" s="48">
        <f>VLOOKUP($A26,'Occupancy Raw Data'!$B$8:$BE$45,'Occupancy Raw Data'!I$3,FALSE)</f>
        <v>57.286072323666303</v>
      </c>
      <c r="E26" s="48">
        <f>VLOOKUP($A26,'Occupancy Raw Data'!$B$8:$BE$45,'Occupancy Raw Data'!J$3,FALSE)</f>
        <v>62.226996061582497</v>
      </c>
      <c r="F26" s="48">
        <f>VLOOKUP($A26,'Occupancy Raw Data'!$B$8:$BE$45,'Occupancy Raw Data'!K$3,FALSE)</f>
        <v>62.137486573576702</v>
      </c>
      <c r="G26" s="49">
        <f>VLOOKUP($A26,'Occupancy Raw Data'!$B$8:$BE$45,'Occupancy Raw Data'!L$3,FALSE)</f>
        <v>56.555674901539497</v>
      </c>
      <c r="H26" s="48">
        <f>VLOOKUP($A26,'Occupancy Raw Data'!$B$8:$BE$45,'Occupancy Raw Data'!N$3,FALSE)</f>
        <v>87.665592552810494</v>
      </c>
      <c r="I26" s="48">
        <f>VLOOKUP($A26,'Occupancy Raw Data'!$B$8:$BE$45,'Occupancy Raw Data'!O$3,FALSE)</f>
        <v>90.118152524167499</v>
      </c>
      <c r="J26" s="49">
        <f>VLOOKUP($A26,'Occupancy Raw Data'!$B$8:$BE$45,'Occupancy Raw Data'!P$3,FALSE)</f>
        <v>88.891872538488997</v>
      </c>
      <c r="K26" s="50">
        <f>VLOOKUP($A26,'Occupancy Raw Data'!$B$8:$BE$45,'Occupancy Raw Data'!R$3,FALSE)</f>
        <v>65.794588512096496</v>
      </c>
      <c r="M26" s="47">
        <f>VLOOKUP($A26,'Occupancy Raw Data'!$B$8:$BE$45,'Occupancy Raw Data'!T$3,FALSE)</f>
        <v>-0.91128561738868596</v>
      </c>
      <c r="N26" s="48">
        <f>VLOOKUP($A26,'Occupancy Raw Data'!$B$8:$BE$45,'Occupancy Raw Data'!U$3,FALSE)</f>
        <v>-0.23739606001519301</v>
      </c>
      <c r="O26" s="48">
        <f>VLOOKUP($A26,'Occupancy Raw Data'!$B$8:$BE$45,'Occupancy Raw Data'!V$3,FALSE)</f>
        <v>-0.20366061397830101</v>
      </c>
      <c r="P26" s="48">
        <f>VLOOKUP($A26,'Occupancy Raw Data'!$B$8:$BE$45,'Occupancy Raw Data'!W$3,FALSE)</f>
        <v>2.8665787737379702</v>
      </c>
      <c r="Q26" s="48">
        <f>VLOOKUP($A26,'Occupancy Raw Data'!$B$8:$BE$45,'Occupancy Raw Data'!X$3,FALSE)</f>
        <v>-2.7234337746797901</v>
      </c>
      <c r="R26" s="49">
        <f>VLOOKUP($A26,'Occupancy Raw Data'!$B$8:$BE$45,'Occupancy Raw Data'!Y$3,FALSE)</f>
        <v>-0.24227730350681101</v>
      </c>
      <c r="S26" s="48">
        <f>VLOOKUP($A26,'Occupancy Raw Data'!$B$8:$BE$45,'Occupancy Raw Data'!AA$3,FALSE)</f>
        <v>5.4975269388293899</v>
      </c>
      <c r="T26" s="48">
        <f>VLOOKUP($A26,'Occupancy Raw Data'!$B$8:$BE$45,'Occupancy Raw Data'!AB$3,FALSE)</f>
        <v>8.0429692652684306</v>
      </c>
      <c r="U26" s="49">
        <f>VLOOKUP($A26,'Occupancy Raw Data'!$B$8:$BE$45,'Occupancy Raw Data'!AC$3,FALSE)</f>
        <v>6.7720839567839697</v>
      </c>
      <c r="V26" s="50">
        <f>VLOOKUP($A26,'Occupancy Raw Data'!$B$8:$BE$45,'Occupancy Raw Data'!AE$3,FALSE)</f>
        <v>2.32952559564092</v>
      </c>
      <c r="X26" s="51">
        <f>VLOOKUP($A26,'ADR Raw Data'!$B$6:$BE$43,'ADR Raw Data'!G$1,FALSE)</f>
        <v>100.26084464554999</v>
      </c>
      <c r="Y26" s="52">
        <f>VLOOKUP($A26,'ADR Raw Data'!$B$6:$BE$43,'ADR Raw Data'!H$1,FALSE)</f>
        <v>101.014841508174</v>
      </c>
      <c r="Z26" s="52">
        <f>VLOOKUP($A26,'ADR Raw Data'!$B$6:$BE$43,'ADR Raw Data'!I$1,FALSE)</f>
        <v>102.61169687500001</v>
      </c>
      <c r="AA26" s="52">
        <f>VLOOKUP($A26,'ADR Raw Data'!$B$6:$BE$43,'ADR Raw Data'!J$1,FALSE)</f>
        <v>107.685293440736</v>
      </c>
      <c r="AB26" s="52">
        <f>VLOOKUP($A26,'ADR Raw Data'!$B$6:$BE$43,'ADR Raw Data'!K$1,FALSE)</f>
        <v>111.44866609046301</v>
      </c>
      <c r="AC26" s="53">
        <f>VLOOKUP($A26,'ADR Raw Data'!$B$6:$BE$43,'ADR Raw Data'!L$1,FALSE)</f>
        <v>104.97233919979701</v>
      </c>
      <c r="AD26" s="52">
        <f>VLOOKUP($A26,'ADR Raw Data'!$B$6:$BE$43,'ADR Raw Data'!N$1,FALSE)</f>
        <v>243.94357157443301</v>
      </c>
      <c r="AE26" s="52">
        <f>VLOOKUP($A26,'ADR Raw Data'!$B$6:$BE$43,'ADR Raw Data'!O$1,FALSE)</f>
        <v>253.44935240365501</v>
      </c>
      <c r="AF26" s="53">
        <f>VLOOKUP($A26,'ADR Raw Data'!$B$6:$BE$43,'ADR Raw Data'!P$1,FALSE)</f>
        <v>248.7620290001</v>
      </c>
      <c r="AG26" s="54">
        <f>VLOOKUP($A26,'ADR Raw Data'!$B$6:$BE$43,'ADR Raw Data'!R$1,FALSE)</f>
        <v>160.477272126559</v>
      </c>
      <c r="AI26" s="47">
        <f>VLOOKUP($A26,'ADR Raw Data'!$B$6:$BE$43,'ADR Raw Data'!T$1,FALSE)</f>
        <v>10.0987165164911</v>
      </c>
      <c r="AJ26" s="48">
        <f>VLOOKUP($A26,'ADR Raw Data'!$B$6:$BE$43,'ADR Raw Data'!U$1,FALSE)</f>
        <v>8.8637463574729694</v>
      </c>
      <c r="AK26" s="48">
        <f>VLOOKUP($A26,'ADR Raw Data'!$B$6:$BE$43,'ADR Raw Data'!V$1,FALSE)</f>
        <v>10.103519967939199</v>
      </c>
      <c r="AL26" s="48">
        <f>VLOOKUP($A26,'ADR Raw Data'!$B$6:$BE$43,'ADR Raw Data'!W$1,FALSE)</f>
        <v>14.376447782727601</v>
      </c>
      <c r="AM26" s="48">
        <f>VLOOKUP($A26,'ADR Raw Data'!$B$6:$BE$43,'ADR Raw Data'!X$1,FALSE)</f>
        <v>7.4949265509691996</v>
      </c>
      <c r="AN26" s="49">
        <f>VLOOKUP($A26,'ADR Raw Data'!$B$6:$BE$43,'ADR Raw Data'!Y$1,FALSE)</f>
        <v>10.121288997997899</v>
      </c>
      <c r="AO26" s="48">
        <f>VLOOKUP($A26,'ADR Raw Data'!$B$6:$BE$43,'ADR Raw Data'!AA$1,FALSE)</f>
        <v>14.4114146772722</v>
      </c>
      <c r="AP26" s="48">
        <f>VLOOKUP($A26,'ADR Raw Data'!$B$6:$BE$43,'ADR Raw Data'!AB$1,FALSE)</f>
        <v>11.775742987115599</v>
      </c>
      <c r="AQ26" s="49">
        <f>VLOOKUP($A26,'ADR Raw Data'!$B$6:$BE$43,'ADR Raw Data'!AC$1,FALSE)</f>
        <v>13.0667624800395</v>
      </c>
      <c r="AR26" s="50">
        <f>VLOOKUP($A26,'ADR Raw Data'!$B$6:$BE$43,'ADR Raw Data'!AE$1,FALSE)</f>
        <v>13.376013366328699</v>
      </c>
      <c r="AS26" s="40"/>
      <c r="AT26" s="51">
        <f>VLOOKUP($A26,'RevPAR Raw Data'!$B$6:$BE$43,'RevPAR Raw Data'!G$1,FALSE)</f>
        <v>47.5996706050841</v>
      </c>
      <c r="AU26" s="52">
        <f>VLOOKUP($A26,'RevPAR Raw Data'!$B$6:$BE$43,'RevPAR Raw Data'!H$1,FALSE)</f>
        <v>54.196469745793003</v>
      </c>
      <c r="AV26" s="52">
        <f>VLOOKUP($A26,'RevPAR Raw Data'!$B$6:$BE$43,'RevPAR Raw Data'!I$1,FALSE)</f>
        <v>58.782210884353702</v>
      </c>
      <c r="AW26" s="52">
        <f>VLOOKUP($A26,'RevPAR Raw Data'!$B$6:$BE$43,'RevPAR Raw Data'!J$1,FALSE)</f>
        <v>67.009323308270595</v>
      </c>
      <c r="AX26" s="52">
        <f>VLOOKUP($A26,'RevPAR Raw Data'!$B$6:$BE$43,'RevPAR Raw Data'!K$1,FALSE)</f>
        <v>69.251399928392402</v>
      </c>
      <c r="AY26" s="53">
        <f>VLOOKUP($A26,'RevPAR Raw Data'!$B$6:$BE$43,'RevPAR Raw Data'!L$1,FALSE)</f>
        <v>59.367814894378803</v>
      </c>
      <c r="AZ26" s="52">
        <f>VLOOKUP($A26,'RevPAR Raw Data'!$B$6:$BE$43,'RevPAR Raw Data'!N$1,FALSE)</f>
        <v>213.85457751521599</v>
      </c>
      <c r="BA26" s="52">
        <f>VLOOKUP($A26,'RevPAR Raw Data'!$B$6:$BE$43,'RevPAR Raw Data'!O$1,FALSE)</f>
        <v>228.40387397064001</v>
      </c>
      <c r="BB26" s="53">
        <f>VLOOKUP($A26,'RevPAR Raw Data'!$B$6:$BE$43,'RevPAR Raw Data'!P$1,FALSE)</f>
        <v>221.12922574292801</v>
      </c>
      <c r="BC26" s="54">
        <f>VLOOKUP($A26,'RevPAR Raw Data'!$B$6:$BE$43,'RevPAR Raw Data'!R$1,FALSE)</f>
        <v>105.585360851107</v>
      </c>
      <c r="BE26" s="47">
        <f>VLOOKUP($A26,'RevPAR Raw Data'!$B$6:$BE$43,'RevPAR Raw Data'!T$1,FALSE)</f>
        <v>9.0954027479468298</v>
      </c>
      <c r="BF26" s="48">
        <f>VLOOKUP($A26,'RevPAR Raw Data'!$B$6:$BE$43,'RevPAR Raw Data'!U$1,FALSE)</f>
        <v>8.6053081128354005</v>
      </c>
      <c r="BG26" s="48">
        <f>VLOOKUP($A26,'RevPAR Raw Data'!$B$6:$BE$43,'RevPAR Raw Data'!V$1,FALSE)</f>
        <v>9.8792824631608394</v>
      </c>
      <c r="BH26" s="48">
        <f>VLOOKUP($A26,'RevPAR Raw Data'!$B$6:$BE$43,'RevPAR Raw Data'!W$1,FALSE)</f>
        <v>17.655138757022801</v>
      </c>
      <c r="BI26" s="48">
        <f>VLOOKUP($A26,'RevPAR Raw Data'!$B$6:$BE$43,'RevPAR Raw Data'!X$1,FALSE)</f>
        <v>4.5673734152128604</v>
      </c>
      <c r="BJ26" s="49">
        <f>VLOOKUP($A26,'RevPAR Raw Data'!$B$6:$BE$43,'RevPAR Raw Data'!Y$1,FALSE)</f>
        <v>9.8544901084266208</v>
      </c>
      <c r="BK26" s="48">
        <f>VLOOKUP($A26,'RevPAR Raw Data'!$B$6:$BE$43,'RevPAR Raw Data'!AA$1,FALSE)</f>
        <v>20.701213020251</v>
      </c>
      <c r="BL26" s="48">
        <f>VLOOKUP($A26,'RevPAR Raw Data'!$B$6:$BE$43,'RevPAR Raw Data'!AB$1,FALSE)</f>
        <v>20.765831641594801</v>
      </c>
      <c r="BM26" s="49">
        <f>VLOOKUP($A26,'RevPAR Raw Data'!$B$6:$BE$43,'RevPAR Raw Data'!AC$1,FALSE)</f>
        <v>20.723738562405298</v>
      </c>
      <c r="BN26" s="50">
        <f>VLOOKUP($A26,'RevPAR Raw Data'!$B$6:$BE$43,'RevPAR Raw Data'!AE$1,FALSE)</f>
        <v>16.0171366170146</v>
      </c>
    </row>
    <row r="27" spans="1:66" x14ac:dyDescent="0.45">
      <c r="A27" s="63" t="s">
        <v>47</v>
      </c>
      <c r="B27" s="47">
        <f>VLOOKUP($A27,'Occupancy Raw Data'!$B$8:$BE$45,'Occupancy Raw Data'!G$3,FALSE)</f>
        <v>52.510422330976901</v>
      </c>
      <c r="C27" s="48">
        <f>VLOOKUP($A27,'Occupancy Raw Data'!$B$8:$BE$45,'Occupancy Raw Data'!H$3,FALSE)</f>
        <v>63.984049302156897</v>
      </c>
      <c r="D27" s="48">
        <f>VLOOKUP($A27,'Occupancy Raw Data'!$B$8:$BE$45,'Occupancy Raw Data'!I$3,FALSE)</f>
        <v>67.464201558818104</v>
      </c>
      <c r="E27" s="48">
        <f>VLOOKUP($A27,'Occupancy Raw Data'!$B$8:$BE$45,'Occupancy Raw Data'!J$3,FALSE)</f>
        <v>68.243610657966201</v>
      </c>
      <c r="F27" s="48">
        <f>VLOOKUP($A27,'Occupancy Raw Data'!$B$8:$BE$45,'Occupancy Raw Data'!K$3,FALSE)</f>
        <v>69.874932028276206</v>
      </c>
      <c r="G27" s="49">
        <f>VLOOKUP($A27,'Occupancy Raw Data'!$B$8:$BE$45,'Occupancy Raw Data'!L$3,FALSE)</f>
        <v>64.415443175638899</v>
      </c>
      <c r="H27" s="48">
        <f>VLOOKUP($A27,'Occupancy Raw Data'!$B$8:$BE$45,'Occupancy Raw Data'!N$3,FALSE)</f>
        <v>87.837592894689095</v>
      </c>
      <c r="I27" s="48">
        <f>VLOOKUP($A27,'Occupancy Raw Data'!$B$8:$BE$45,'Occupancy Raw Data'!O$3,FALSE)</f>
        <v>90.701468189233196</v>
      </c>
      <c r="J27" s="49">
        <f>VLOOKUP($A27,'Occupancy Raw Data'!$B$8:$BE$45,'Occupancy Raw Data'!P$3,FALSE)</f>
        <v>89.269530541961203</v>
      </c>
      <c r="K27" s="50">
        <f>VLOOKUP($A27,'Occupancy Raw Data'!$B$8:$BE$45,'Occupancy Raw Data'!R$3,FALSE)</f>
        <v>71.516610994588106</v>
      </c>
      <c r="M27" s="47">
        <f>VLOOKUP($A27,'Occupancy Raw Data'!$B$8:$BE$45,'Occupancy Raw Data'!T$3,FALSE)</f>
        <v>11.7150227344837</v>
      </c>
      <c r="N27" s="48">
        <f>VLOOKUP($A27,'Occupancy Raw Data'!$B$8:$BE$45,'Occupancy Raw Data'!U$3,FALSE)</f>
        <v>11.451813849499301</v>
      </c>
      <c r="O27" s="48">
        <f>VLOOKUP($A27,'Occupancy Raw Data'!$B$8:$BE$45,'Occupancy Raw Data'!V$3,FALSE)</f>
        <v>9.0347356331956092</v>
      </c>
      <c r="P27" s="48">
        <f>VLOOKUP($A27,'Occupancy Raw Data'!$B$8:$BE$45,'Occupancy Raw Data'!W$3,FALSE)</f>
        <v>7.5215593436960102</v>
      </c>
      <c r="Q27" s="48">
        <f>VLOOKUP($A27,'Occupancy Raw Data'!$B$8:$BE$45,'Occupancy Raw Data'!X$3,FALSE)</f>
        <v>13.7736939133707</v>
      </c>
      <c r="R27" s="49">
        <f>VLOOKUP($A27,'Occupancy Raw Data'!$B$8:$BE$45,'Occupancy Raw Data'!Y$3,FALSE)</f>
        <v>10.613704817725401</v>
      </c>
      <c r="S27" s="48">
        <f>VLOOKUP($A27,'Occupancy Raw Data'!$B$8:$BE$45,'Occupancy Raw Data'!AA$3,FALSE)</f>
        <v>37.437253583695501</v>
      </c>
      <c r="T27" s="48">
        <f>VLOOKUP($A27,'Occupancy Raw Data'!$B$8:$BE$45,'Occupancy Raw Data'!AB$3,FALSE)</f>
        <v>35.673094788806097</v>
      </c>
      <c r="U27" s="49">
        <f>VLOOKUP($A27,'Occupancy Raw Data'!$B$8:$BE$45,'Occupancy Raw Data'!AC$3,FALSE)</f>
        <v>36.578972251542602</v>
      </c>
      <c r="V27" s="50">
        <f>VLOOKUP($A27,'Occupancy Raw Data'!$B$8:$BE$45,'Occupancy Raw Data'!AE$3,FALSE)</f>
        <v>18.699193678563098</v>
      </c>
      <c r="X27" s="51">
        <f>VLOOKUP($A27,'ADR Raw Data'!$B$6:$BE$43,'ADR Raw Data'!G$1,FALSE)</f>
        <v>92.912160856057895</v>
      </c>
      <c r="Y27" s="52">
        <f>VLOOKUP($A27,'ADR Raw Data'!$B$6:$BE$43,'ADR Raw Data'!H$1,FALSE)</f>
        <v>100.631152974504</v>
      </c>
      <c r="Z27" s="52">
        <f>VLOOKUP($A27,'ADR Raw Data'!$B$6:$BE$43,'ADR Raw Data'!I$1,FALSE)</f>
        <v>103.711969371305</v>
      </c>
      <c r="AA27" s="52">
        <f>VLOOKUP($A27,'ADR Raw Data'!$B$6:$BE$43,'ADR Raw Data'!J$1,FALSE)</f>
        <v>107.19816733067699</v>
      </c>
      <c r="AB27" s="52">
        <f>VLOOKUP($A27,'ADR Raw Data'!$B$6:$BE$43,'ADR Raw Data'!K$1,FALSE)</f>
        <v>106.970767833981</v>
      </c>
      <c r="AC27" s="53">
        <f>VLOOKUP($A27,'ADR Raw Data'!$B$6:$BE$43,'ADR Raw Data'!L$1,FALSE)</f>
        <v>102.784842140807</v>
      </c>
      <c r="AD27" s="52">
        <f>VLOOKUP($A27,'ADR Raw Data'!$B$6:$BE$43,'ADR Raw Data'!N$1,FALSE)</f>
        <v>172.276537350392</v>
      </c>
      <c r="AE27" s="52">
        <f>VLOOKUP($A27,'ADR Raw Data'!$B$6:$BE$43,'ADR Raw Data'!O$1,FALSE)</f>
        <v>182.34333932853701</v>
      </c>
      <c r="AF27" s="53">
        <f>VLOOKUP($A27,'ADR Raw Data'!$B$6:$BE$43,'ADR Raw Data'!P$1,FALSE)</f>
        <v>177.39067715735999</v>
      </c>
      <c r="AG27" s="54">
        <f>VLOOKUP($A27,'ADR Raw Data'!$B$6:$BE$43,'ADR Raw Data'!R$1,FALSE)</f>
        <v>129.392158658894</v>
      </c>
      <c r="AI27" s="47">
        <f>VLOOKUP($A27,'ADR Raw Data'!$B$6:$BE$43,'ADR Raw Data'!T$1,FALSE)</f>
        <v>-5.49966702576857</v>
      </c>
      <c r="AJ27" s="48">
        <f>VLOOKUP($A27,'ADR Raw Data'!$B$6:$BE$43,'ADR Raw Data'!U$1,FALSE)</f>
        <v>-0.25070511757369701</v>
      </c>
      <c r="AK27" s="48">
        <f>VLOOKUP($A27,'ADR Raw Data'!$B$6:$BE$43,'ADR Raw Data'!V$1,FALSE)</f>
        <v>1.4306289535096901</v>
      </c>
      <c r="AL27" s="48">
        <f>VLOOKUP($A27,'ADR Raw Data'!$B$6:$BE$43,'ADR Raw Data'!W$1,FALSE)</f>
        <v>3.8583774593607001</v>
      </c>
      <c r="AM27" s="48">
        <f>VLOOKUP($A27,'ADR Raw Data'!$B$6:$BE$43,'ADR Raw Data'!X$1,FALSE)</f>
        <v>8.0726307343344708</v>
      </c>
      <c r="AN27" s="49">
        <f>VLOOKUP($A27,'ADR Raw Data'!$B$6:$BE$43,'ADR Raw Data'!Y$1,FALSE)</f>
        <v>1.9014923048494401</v>
      </c>
      <c r="AO27" s="48">
        <f>VLOOKUP($A27,'ADR Raw Data'!$B$6:$BE$43,'ADR Raw Data'!AA$1,FALSE)</f>
        <v>51.930241213648799</v>
      </c>
      <c r="AP27" s="48">
        <f>VLOOKUP($A27,'ADR Raw Data'!$B$6:$BE$43,'ADR Raw Data'!AB$1,FALSE)</f>
        <v>56.534188434608602</v>
      </c>
      <c r="AQ27" s="49">
        <f>VLOOKUP($A27,'ADR Raw Data'!$B$6:$BE$43,'ADR Raw Data'!AC$1,FALSE)</f>
        <v>54.3162179659831</v>
      </c>
      <c r="AR27" s="50">
        <f>VLOOKUP($A27,'ADR Raw Data'!$B$6:$BE$43,'ADR Raw Data'!AE$1,FALSE)</f>
        <v>23.009290767598301</v>
      </c>
      <c r="AS27" s="40"/>
      <c r="AT27" s="51">
        <f>VLOOKUP($A27,'RevPAR Raw Data'!$B$6:$BE$43,'RevPAR Raw Data'!G$1,FALSE)</f>
        <v>48.788568062352702</v>
      </c>
      <c r="AU27" s="52">
        <f>VLOOKUP($A27,'RevPAR Raw Data'!$B$6:$BE$43,'RevPAR Raw Data'!H$1,FALSE)</f>
        <v>64.387886532535703</v>
      </c>
      <c r="AV27" s="52">
        <f>VLOOKUP($A27,'RevPAR Raw Data'!$B$6:$BE$43,'RevPAR Raw Data'!I$1,FALSE)</f>
        <v>69.968452057277503</v>
      </c>
      <c r="AW27" s="52">
        <f>VLOOKUP($A27,'RevPAR Raw Data'!$B$6:$BE$43,'RevPAR Raw Data'!J$1,FALSE)</f>
        <v>73.155899945622593</v>
      </c>
      <c r="AX27" s="52">
        <f>VLOOKUP($A27,'RevPAR Raw Data'!$B$6:$BE$43,'RevPAR Raw Data'!K$1,FALSE)</f>
        <v>74.7457513141199</v>
      </c>
      <c r="AY27" s="53">
        <f>VLOOKUP($A27,'RevPAR Raw Data'!$B$6:$BE$43,'RevPAR Raw Data'!L$1,FALSE)</f>
        <v>66.209311582381702</v>
      </c>
      <c r="AZ27" s="52">
        <f>VLOOKUP($A27,'RevPAR Raw Data'!$B$6:$BE$43,'RevPAR Raw Data'!N$1,FALSE)</f>
        <v>151.32356353090401</v>
      </c>
      <c r="BA27" s="52">
        <f>VLOOKUP($A27,'RevPAR Raw Data'!$B$6:$BE$43,'RevPAR Raw Data'!O$1,FALSE)</f>
        <v>165.38808591625801</v>
      </c>
      <c r="BB27" s="53">
        <f>VLOOKUP($A27,'RevPAR Raw Data'!$B$6:$BE$43,'RevPAR Raw Data'!P$1,FALSE)</f>
        <v>158.35582472358101</v>
      </c>
      <c r="BC27" s="54">
        <f>VLOOKUP($A27,'RevPAR Raw Data'!$B$6:$BE$43,'RevPAR Raw Data'!R$1,FALSE)</f>
        <v>92.536886765581698</v>
      </c>
      <c r="BE27" s="47">
        <f>VLOOKUP($A27,'RevPAR Raw Data'!$B$6:$BE$43,'RevPAR Raw Data'!T$1,FALSE)</f>
        <v>5.5710684663254399</v>
      </c>
      <c r="BF27" s="48">
        <f>VLOOKUP($A27,'RevPAR Raw Data'!$B$6:$BE$43,'RevPAR Raw Data'!U$1,FALSE)</f>
        <v>11.172398448549901</v>
      </c>
      <c r="BG27" s="48">
        <f>VLOOKUP($A27,'RevPAR Raw Data'!$B$6:$BE$43,'RevPAR Raw Data'!V$1,FALSE)</f>
        <v>10.594618130546801</v>
      </c>
      <c r="BH27" s="48">
        <f>VLOOKUP($A27,'RevPAR Raw Data'!$B$6:$BE$43,'RevPAR Raw Data'!W$1,FALSE)</f>
        <v>11.6701469533663</v>
      </c>
      <c r="BI27" s="48">
        <f>VLOOKUP($A27,'RevPAR Raw Data'!$B$6:$BE$43,'RevPAR Raw Data'!X$1,FALSE)</f>
        <v>22.958224095809101</v>
      </c>
      <c r="BJ27" s="49">
        <f>VLOOKUP($A27,'RevPAR Raw Data'!$B$6:$BE$43,'RevPAR Raw Data'!Y$1,FALSE)</f>
        <v>12.717015902943301</v>
      </c>
      <c r="BK27" s="48">
        <f>VLOOKUP($A27,'RevPAR Raw Data'!$B$6:$BE$43,'RevPAR Raw Data'!AA$1,FALSE)</f>
        <v>108.808750887122</v>
      </c>
      <c r="BL27" s="48">
        <f>VLOOKUP($A27,'RevPAR Raw Data'!$B$6:$BE$43,'RevPAR Raw Data'!AB$1,FALSE)</f>
        <v>112.374777851774</v>
      </c>
      <c r="BM27" s="49">
        <f>VLOOKUP($A27,'RevPAR Raw Data'!$B$6:$BE$43,'RevPAR Raw Data'!AC$1,FALSE)</f>
        <v>110.76350451539</v>
      </c>
      <c r="BN27" s="50">
        <f>VLOOKUP($A27,'RevPAR Raw Data'!$B$6:$BE$43,'RevPAR Raw Data'!AE$1,FALSE)</f>
        <v>46.011036290858499</v>
      </c>
    </row>
    <row r="28" spans="1:66" x14ac:dyDescent="0.45">
      <c r="A28" s="63" t="s">
        <v>48</v>
      </c>
      <c r="B28" s="47">
        <f>VLOOKUP($A28,'Occupancy Raw Data'!$B$8:$BE$45,'Occupancy Raw Data'!G$3,FALSE)</f>
        <v>46.478220574606098</v>
      </c>
      <c r="C28" s="48">
        <f>VLOOKUP($A28,'Occupancy Raw Data'!$B$8:$BE$45,'Occupancy Raw Data'!H$3,FALSE)</f>
        <v>59.059314179796097</v>
      </c>
      <c r="D28" s="48">
        <f>VLOOKUP($A28,'Occupancy Raw Data'!$B$8:$BE$45,'Occupancy Raw Data'!I$3,FALSE)</f>
        <v>66.913809082483695</v>
      </c>
      <c r="E28" s="48">
        <f>VLOOKUP($A28,'Occupancy Raw Data'!$B$8:$BE$45,'Occupancy Raw Data'!J$3,FALSE)</f>
        <v>68.813716404077795</v>
      </c>
      <c r="F28" s="48">
        <f>VLOOKUP($A28,'Occupancy Raw Data'!$B$8:$BE$45,'Occupancy Raw Data'!K$3,FALSE)</f>
        <v>73.146431881371598</v>
      </c>
      <c r="G28" s="49">
        <f>VLOOKUP($A28,'Occupancy Raw Data'!$B$8:$BE$45,'Occupancy Raw Data'!L$3,FALSE)</f>
        <v>62.882298424467002</v>
      </c>
      <c r="H28" s="48">
        <f>VLOOKUP($A28,'Occupancy Raw Data'!$B$8:$BE$45,'Occupancy Raw Data'!N$3,FALSE)</f>
        <v>80.398517145504997</v>
      </c>
      <c r="I28" s="48">
        <f>VLOOKUP($A28,'Occupancy Raw Data'!$B$8:$BE$45,'Occupancy Raw Data'!O$3,FALSE)</f>
        <v>85.959221501390104</v>
      </c>
      <c r="J28" s="49">
        <f>VLOOKUP($A28,'Occupancy Raw Data'!$B$8:$BE$45,'Occupancy Raw Data'!P$3,FALSE)</f>
        <v>83.1788693234476</v>
      </c>
      <c r="K28" s="50">
        <f>VLOOKUP($A28,'Occupancy Raw Data'!$B$8:$BE$45,'Occupancy Raw Data'!R$3,FALSE)</f>
        <v>68.681318681318601</v>
      </c>
      <c r="M28" s="47">
        <f>VLOOKUP($A28,'Occupancy Raw Data'!$B$8:$BE$45,'Occupancy Raw Data'!T$3,FALSE)</f>
        <v>-6.4891907618730897</v>
      </c>
      <c r="N28" s="48">
        <f>VLOOKUP($A28,'Occupancy Raw Data'!$B$8:$BE$45,'Occupancy Raw Data'!U$3,FALSE)</f>
        <v>-0.37874884151992499</v>
      </c>
      <c r="O28" s="48">
        <f>VLOOKUP($A28,'Occupancy Raw Data'!$B$8:$BE$45,'Occupancy Raw Data'!V$3,FALSE)</f>
        <v>4.8200345099680897</v>
      </c>
      <c r="P28" s="48">
        <f>VLOOKUP($A28,'Occupancy Raw Data'!$B$8:$BE$45,'Occupancy Raw Data'!W$3,FALSE)</f>
        <v>1.78444127534068</v>
      </c>
      <c r="Q28" s="48">
        <f>VLOOKUP($A28,'Occupancy Raw Data'!$B$8:$BE$45,'Occupancy Raw Data'!X$3,FALSE)</f>
        <v>-0.56141094656859802</v>
      </c>
      <c r="R28" s="49">
        <f>VLOOKUP($A28,'Occupancy Raw Data'!$B$8:$BE$45,'Occupancy Raw Data'!Y$3,FALSE)</f>
        <v>0.133922081405391</v>
      </c>
      <c r="S28" s="48">
        <f>VLOOKUP($A28,'Occupancy Raw Data'!$B$8:$BE$45,'Occupancy Raw Data'!AA$3,FALSE)</f>
        <v>-6.95923523529226</v>
      </c>
      <c r="T28" s="48">
        <f>VLOOKUP($A28,'Occupancy Raw Data'!$B$8:$BE$45,'Occupancy Raw Data'!AB$3,FALSE)</f>
        <v>11.056996651765401</v>
      </c>
      <c r="U28" s="49">
        <f>VLOOKUP($A28,'Occupancy Raw Data'!$B$8:$BE$45,'Occupancy Raw Data'!AC$3,FALSE)</f>
        <v>1.5533560906134001</v>
      </c>
      <c r="V28" s="50">
        <f>VLOOKUP($A28,'Occupancy Raw Data'!$B$8:$BE$45,'Occupancy Raw Data'!AE$3,FALSE)</f>
        <v>0.62056906813470403</v>
      </c>
      <c r="X28" s="51">
        <f>VLOOKUP($A28,'ADR Raw Data'!$B$6:$BE$43,'ADR Raw Data'!G$1,FALSE)</f>
        <v>134.45962113658999</v>
      </c>
      <c r="Y28" s="52">
        <f>VLOOKUP($A28,'ADR Raw Data'!$B$6:$BE$43,'ADR Raw Data'!H$1,FALSE)</f>
        <v>141.61277363671999</v>
      </c>
      <c r="Z28" s="52">
        <f>VLOOKUP($A28,'ADR Raw Data'!$B$6:$BE$43,'ADR Raw Data'!I$1,FALSE)</f>
        <v>140.022461911357</v>
      </c>
      <c r="AA28" s="52">
        <f>VLOOKUP($A28,'ADR Raw Data'!$B$6:$BE$43,'ADR Raw Data'!J$1,FALSE)</f>
        <v>147.01875084175001</v>
      </c>
      <c r="AB28" s="52">
        <f>VLOOKUP($A28,'ADR Raw Data'!$B$6:$BE$43,'ADR Raw Data'!K$1,FALSE)</f>
        <v>161.50728539752899</v>
      </c>
      <c r="AC28" s="53">
        <f>VLOOKUP($A28,'ADR Raw Data'!$B$6:$BE$43,'ADR Raw Data'!L$1,FALSE)</f>
        <v>146.02844657332301</v>
      </c>
      <c r="AD28" s="52">
        <f>VLOOKUP($A28,'ADR Raw Data'!$B$6:$BE$43,'ADR Raw Data'!N$1,FALSE)</f>
        <v>237.13383285302501</v>
      </c>
      <c r="AE28" s="52">
        <f>VLOOKUP($A28,'ADR Raw Data'!$B$6:$BE$43,'ADR Raw Data'!O$1,FALSE)</f>
        <v>241.482687331536</v>
      </c>
      <c r="AF28" s="53">
        <f>VLOOKUP($A28,'ADR Raw Data'!$B$6:$BE$43,'ADR Raw Data'!P$1,FALSE)</f>
        <v>239.38094289693501</v>
      </c>
      <c r="AG28" s="54">
        <f>VLOOKUP($A28,'ADR Raw Data'!$B$6:$BE$43,'ADR Raw Data'!R$1,FALSE)</f>
        <v>178.330659759036</v>
      </c>
      <c r="AI28" s="47">
        <f>VLOOKUP($A28,'ADR Raw Data'!$B$6:$BE$43,'ADR Raw Data'!T$1,FALSE)</f>
        <v>-9.78561795163162</v>
      </c>
      <c r="AJ28" s="48">
        <f>VLOOKUP($A28,'ADR Raw Data'!$B$6:$BE$43,'ADR Raw Data'!U$1,FALSE)</f>
        <v>2.8945084898915199</v>
      </c>
      <c r="AK28" s="48">
        <f>VLOOKUP($A28,'ADR Raw Data'!$B$6:$BE$43,'ADR Raw Data'!V$1,FALSE)</f>
        <v>2.6307538429372799</v>
      </c>
      <c r="AL28" s="48">
        <f>VLOOKUP($A28,'ADR Raw Data'!$B$6:$BE$43,'ADR Raw Data'!W$1,FALSE)</f>
        <v>7.6134994215300296</v>
      </c>
      <c r="AM28" s="48">
        <f>VLOOKUP($A28,'ADR Raw Data'!$B$6:$BE$43,'ADR Raw Data'!X$1,FALSE)</f>
        <v>1.6643099623773501</v>
      </c>
      <c r="AN28" s="49">
        <f>VLOOKUP($A28,'ADR Raw Data'!$B$6:$BE$43,'ADR Raw Data'!Y$1,FALSE)</f>
        <v>1.4440490391018701</v>
      </c>
      <c r="AO28" s="48">
        <f>VLOOKUP($A28,'ADR Raw Data'!$B$6:$BE$43,'ADR Raw Data'!AA$1,FALSE)</f>
        <v>-2.4146732921063498</v>
      </c>
      <c r="AP28" s="48">
        <f>VLOOKUP($A28,'ADR Raw Data'!$B$6:$BE$43,'ADR Raw Data'!AB$1,FALSE)</f>
        <v>0.200626579779806</v>
      </c>
      <c r="AQ28" s="49">
        <f>VLOOKUP($A28,'ADR Raw Data'!$B$6:$BE$43,'ADR Raw Data'!AC$1,FALSE)</f>
        <v>-1.10490508114869</v>
      </c>
      <c r="AR28" s="50">
        <f>VLOOKUP($A28,'ADR Raw Data'!$B$6:$BE$43,'ADR Raw Data'!AE$1,FALSE)</f>
        <v>0.41996624974694102</v>
      </c>
      <c r="AS28" s="40"/>
      <c r="AT28" s="51">
        <f>VLOOKUP($A28,'RevPAR Raw Data'!$B$6:$BE$43,'RevPAR Raw Data'!G$1,FALSE)</f>
        <v>62.494439295644099</v>
      </c>
      <c r="AU28" s="52">
        <f>VLOOKUP($A28,'RevPAR Raw Data'!$B$6:$BE$43,'RevPAR Raw Data'!H$1,FALSE)</f>
        <v>83.635532900834093</v>
      </c>
      <c r="AV28" s="52">
        <f>VLOOKUP($A28,'RevPAR Raw Data'!$B$6:$BE$43,'RevPAR Raw Data'!I$1,FALSE)</f>
        <v>93.694362835959197</v>
      </c>
      <c r="AW28" s="52">
        <f>VLOOKUP($A28,'RevPAR Raw Data'!$B$6:$BE$43,'RevPAR Raw Data'!J$1,FALSE)</f>
        <v>101.16906626506</v>
      </c>
      <c r="AX28" s="52">
        <f>VLOOKUP($A28,'RevPAR Raw Data'!$B$6:$BE$43,'RevPAR Raw Data'!K$1,FALSE)</f>
        <v>118.136816496756</v>
      </c>
      <c r="AY28" s="53">
        <f>VLOOKUP($A28,'RevPAR Raw Data'!$B$6:$BE$43,'RevPAR Raw Data'!L$1,FALSE)</f>
        <v>91.826043558850699</v>
      </c>
      <c r="AZ28" s="52">
        <f>VLOOKUP($A28,'RevPAR Raw Data'!$B$6:$BE$43,'RevPAR Raw Data'!N$1,FALSE)</f>
        <v>190.65208526413301</v>
      </c>
      <c r="BA28" s="52">
        <f>VLOOKUP($A28,'RevPAR Raw Data'!$B$6:$BE$43,'RevPAR Raw Data'!O$1,FALSE)</f>
        <v>207.57663809082399</v>
      </c>
      <c r="BB28" s="53">
        <f>VLOOKUP($A28,'RevPAR Raw Data'!$B$6:$BE$43,'RevPAR Raw Data'!P$1,FALSE)</f>
        <v>199.114361677479</v>
      </c>
      <c r="BC28" s="54">
        <f>VLOOKUP($A28,'RevPAR Raw Data'!$B$6:$BE$43,'RevPAR Raw Data'!R$1,FALSE)</f>
        <v>122.479848735601</v>
      </c>
      <c r="BE28" s="47">
        <f>VLOOKUP($A28,'RevPAR Raw Data'!$B$6:$BE$43,'RevPAR Raw Data'!T$1,FALSE)</f>
        <v>-15.6398012973952</v>
      </c>
      <c r="BF28" s="48">
        <f>VLOOKUP($A28,'RevPAR Raw Data'!$B$6:$BE$43,'RevPAR Raw Data'!U$1,FALSE)</f>
        <v>2.5047967309984398</v>
      </c>
      <c r="BG28" s="48">
        <f>VLOOKUP($A28,'RevPAR Raw Data'!$B$6:$BE$43,'RevPAR Raw Data'!V$1,FALSE)</f>
        <v>7.5775915960072604</v>
      </c>
      <c r="BH28" s="48">
        <f>VLOOKUP($A28,'RevPAR Raw Data'!$B$6:$BE$43,'RevPAR Raw Data'!W$1,FALSE)</f>
        <v>9.5337991230463199</v>
      </c>
      <c r="BI28" s="48">
        <f>VLOOKUP($A28,'RevPAR Raw Data'!$B$6:$BE$43,'RevPAR Raw Data'!X$1,FALSE)</f>
        <v>1.09355539749514</v>
      </c>
      <c r="BJ28" s="49">
        <f>VLOOKUP($A28,'RevPAR Raw Data'!$B$6:$BE$43,'RevPAR Raw Data'!Y$1,FALSE)</f>
        <v>1.5799050210369401</v>
      </c>
      <c r="BK28" s="48">
        <f>VLOOKUP($A28,'RevPAR Raw Data'!$B$6:$BE$43,'RevPAR Raw Data'!AA$1,FALSE)</f>
        <v>-9.2058657328371591</v>
      </c>
      <c r="BL28" s="48">
        <f>VLOOKUP($A28,'RevPAR Raw Data'!$B$6:$BE$43,'RevPAR Raw Data'!AB$1,FALSE)</f>
        <v>11.279806505753999</v>
      </c>
      <c r="BM28" s="49">
        <f>VLOOKUP($A28,'RevPAR Raw Data'!$B$6:$BE$43,'RevPAR Raw Data'!AC$1,FALSE)</f>
        <v>0.43128789909118898</v>
      </c>
      <c r="BN28" s="50">
        <f>VLOOKUP($A28,'RevPAR Raw Data'!$B$6:$BE$43,'RevPAR Raw Data'!AE$1,FALSE)</f>
        <v>1.04314149852418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45.154086645824002</v>
      </c>
      <c r="C30" s="48">
        <f>VLOOKUP($A30,'Occupancy Raw Data'!$B$8:$BE$45,'Occupancy Raw Data'!H$3,FALSE)</f>
        <v>59.312192943278198</v>
      </c>
      <c r="D30" s="48">
        <f>VLOOKUP($A30,'Occupancy Raw Data'!$B$8:$BE$45,'Occupancy Raw Data'!I$3,FALSE)</f>
        <v>63.867798124162498</v>
      </c>
      <c r="E30" s="48">
        <f>VLOOKUP($A30,'Occupancy Raw Data'!$B$8:$BE$45,'Occupancy Raw Data'!J$3,FALSE)</f>
        <v>64.210212892660394</v>
      </c>
      <c r="F30" s="48">
        <f>VLOOKUP($A30,'Occupancy Raw Data'!$B$8:$BE$45,'Occupancy Raw Data'!K$3,FALSE)</f>
        <v>63.376507369361299</v>
      </c>
      <c r="G30" s="49">
        <f>VLOOKUP($A30,'Occupancy Raw Data'!$B$8:$BE$45,'Occupancy Raw Data'!L$3,FALSE)</f>
        <v>59.184159595057302</v>
      </c>
      <c r="H30" s="48">
        <f>VLOOKUP($A30,'Occupancy Raw Data'!$B$8:$BE$45,'Occupancy Raw Data'!N$3,FALSE)</f>
        <v>71.847550990025297</v>
      </c>
      <c r="I30" s="48">
        <f>VLOOKUP($A30,'Occupancy Raw Data'!$B$8:$BE$45,'Occupancy Raw Data'!O$3,FALSE)</f>
        <v>77.251749292838994</v>
      </c>
      <c r="J30" s="49">
        <f>VLOOKUP($A30,'Occupancy Raw Data'!$B$8:$BE$45,'Occupancy Raw Data'!P$3,FALSE)</f>
        <v>74.549650141432096</v>
      </c>
      <c r="K30" s="50">
        <f>VLOOKUP($A30,'Occupancy Raw Data'!$B$8:$BE$45,'Occupancy Raw Data'!R$3,FALSE)</f>
        <v>63.574299751164403</v>
      </c>
      <c r="M30" s="47">
        <f>VLOOKUP($A30,'Occupancy Raw Data'!$B$8:$BE$45,'Occupancy Raw Data'!T$3,FALSE)</f>
        <v>-11.722254161239301</v>
      </c>
      <c r="N30" s="48">
        <f>VLOOKUP($A30,'Occupancy Raw Data'!$B$8:$BE$45,'Occupancy Raw Data'!U$3,FALSE)</f>
        <v>-6.1064439171359801</v>
      </c>
      <c r="O30" s="48">
        <f>VLOOKUP($A30,'Occupancy Raw Data'!$B$8:$BE$45,'Occupancy Raw Data'!V$3,FALSE)</f>
        <v>-2.9088446743217702</v>
      </c>
      <c r="P30" s="48">
        <f>VLOOKUP($A30,'Occupancy Raw Data'!$B$8:$BE$45,'Occupancy Raw Data'!W$3,FALSE)</f>
        <v>-2.9792321337133298</v>
      </c>
      <c r="Q30" s="48">
        <f>VLOOKUP($A30,'Occupancy Raw Data'!$B$8:$BE$45,'Occupancy Raw Data'!X$3,FALSE)</f>
        <v>-10.836266563230399</v>
      </c>
      <c r="R30" s="49">
        <f>VLOOKUP($A30,'Occupancy Raw Data'!$B$8:$BE$45,'Occupancy Raw Data'!Y$3,FALSE)</f>
        <v>-6.7559612121636299</v>
      </c>
      <c r="S30" s="48">
        <f>VLOOKUP($A30,'Occupancy Raw Data'!$B$8:$BE$45,'Occupancy Raw Data'!AA$3,FALSE)</f>
        <v>-19.757930705704201</v>
      </c>
      <c r="T30" s="48">
        <f>VLOOKUP($A30,'Occupancy Raw Data'!$B$8:$BE$45,'Occupancy Raw Data'!AB$3,FALSE)</f>
        <v>-13.420998090064399</v>
      </c>
      <c r="U30" s="49">
        <f>VLOOKUP($A30,'Occupancy Raw Data'!$B$8:$BE$45,'Occupancy Raw Data'!AC$3,FALSE)</f>
        <v>-16.594987581453999</v>
      </c>
      <c r="V30" s="50">
        <f>VLOOKUP($A30,'Occupancy Raw Data'!$B$8:$BE$45,'Occupancy Raw Data'!AE$3,FALSE)</f>
        <v>-10.3011771800658</v>
      </c>
      <c r="X30" s="51">
        <f>VLOOKUP($A30,'ADR Raw Data'!$B$6:$BE$43,'ADR Raw Data'!G$1,FALSE)</f>
        <v>95.904968677876596</v>
      </c>
      <c r="Y30" s="52">
        <f>VLOOKUP($A30,'ADR Raw Data'!$B$6:$BE$43,'ADR Raw Data'!H$1,FALSE)</f>
        <v>102.24501004016</v>
      </c>
      <c r="Z30" s="52">
        <f>VLOOKUP($A30,'ADR Raw Data'!$B$6:$BE$43,'ADR Raw Data'!I$1,FALSE)</f>
        <v>110.521074592074</v>
      </c>
      <c r="AA30" s="52">
        <f>VLOOKUP($A30,'ADR Raw Data'!$B$6:$BE$43,'ADR Raw Data'!J$1,FALSE)</f>
        <v>108.90368189195399</v>
      </c>
      <c r="AB30" s="52">
        <f>VLOOKUP($A30,'ADR Raw Data'!$B$6:$BE$43,'ADR Raw Data'!K$1,FALSE)</f>
        <v>107.225236081747</v>
      </c>
      <c r="AC30" s="53">
        <f>VLOOKUP($A30,'ADR Raw Data'!$B$6:$BE$43,'ADR Raw Data'!L$1,FALSE)</f>
        <v>105.575223122201</v>
      </c>
      <c r="AD30" s="52">
        <f>VLOOKUP($A30,'ADR Raw Data'!$B$6:$BE$43,'ADR Raw Data'!N$1,FALSE)</f>
        <v>119.246506423539</v>
      </c>
      <c r="AE30" s="52">
        <f>VLOOKUP($A30,'ADR Raw Data'!$B$6:$BE$43,'ADR Raw Data'!O$1,FALSE)</f>
        <v>123.35741568703</v>
      </c>
      <c r="AF30" s="53">
        <f>VLOOKUP($A30,'ADR Raw Data'!$B$6:$BE$43,'ADR Raw Data'!P$1,FALSE)</f>
        <v>121.37646230654001</v>
      </c>
      <c r="AG30" s="54">
        <f>VLOOKUP($A30,'ADR Raw Data'!$B$6:$BE$43,'ADR Raw Data'!R$1,FALSE)</f>
        <v>110.869262009902</v>
      </c>
      <c r="AH30" s="65"/>
      <c r="AI30" s="47">
        <f>VLOOKUP($A30,'ADR Raw Data'!$B$6:$BE$43,'ADR Raw Data'!T$1,FALSE)</f>
        <v>-2.1106375919074498</v>
      </c>
      <c r="AJ30" s="48">
        <f>VLOOKUP($A30,'ADR Raw Data'!$B$6:$BE$43,'ADR Raw Data'!U$1,FALSE)</f>
        <v>3.1084958566245802</v>
      </c>
      <c r="AK30" s="48">
        <f>VLOOKUP($A30,'ADR Raw Data'!$B$6:$BE$43,'ADR Raw Data'!V$1,FALSE)</f>
        <v>9.4424138153515003</v>
      </c>
      <c r="AL30" s="48">
        <f>VLOOKUP($A30,'ADR Raw Data'!$B$6:$BE$43,'ADR Raw Data'!W$1,FALSE)</f>
        <v>7.5939022388083499</v>
      </c>
      <c r="AM30" s="48">
        <f>VLOOKUP($A30,'ADR Raw Data'!$B$6:$BE$43,'ADR Raw Data'!X$1,FALSE)</f>
        <v>-0.35447451764541499</v>
      </c>
      <c r="AN30" s="49">
        <f>VLOOKUP($A30,'ADR Raw Data'!$B$6:$BE$43,'ADR Raw Data'!Y$1,FALSE)</f>
        <v>3.84272855728373</v>
      </c>
      <c r="AO30" s="48">
        <f>VLOOKUP($A30,'ADR Raw Data'!$B$6:$BE$43,'ADR Raw Data'!AA$1,FALSE)</f>
        <v>-27.775178643272501</v>
      </c>
      <c r="AP30" s="48">
        <f>VLOOKUP($A30,'ADR Raw Data'!$B$6:$BE$43,'ADR Raw Data'!AB$1,FALSE)</f>
        <v>-26.338692914728401</v>
      </c>
      <c r="AQ30" s="49">
        <f>VLOOKUP($A30,'ADR Raw Data'!$B$6:$BE$43,'ADR Raw Data'!AC$1,FALSE)</f>
        <v>-27.006129953784999</v>
      </c>
      <c r="AR30" s="50">
        <f>VLOOKUP($A30,'ADR Raw Data'!$B$6:$BE$43,'ADR Raw Data'!AE$1,FALSE)</f>
        <v>-11.269433406368201</v>
      </c>
      <c r="AS30" s="40"/>
      <c r="AT30" s="51">
        <f>VLOOKUP($A30,'RevPAR Raw Data'!$B$6:$BE$43,'RevPAR Raw Data'!G$1,FALSE)</f>
        <v>43.3050126544588</v>
      </c>
      <c r="AU30" s="52">
        <f>VLOOKUP($A30,'RevPAR Raw Data'!$B$6:$BE$43,'RevPAR Raw Data'!H$1,FALSE)</f>
        <v>60.643757629894203</v>
      </c>
      <c r="AV30" s="52">
        <f>VLOOKUP($A30,'RevPAR Raw Data'!$B$6:$BE$43,'RevPAR Raw Data'!I$1,FALSE)</f>
        <v>70.587376805121295</v>
      </c>
      <c r="AW30" s="52">
        <f>VLOOKUP($A30,'RevPAR Raw Data'!$B$6:$BE$43,'RevPAR Raw Data'!J$1,FALSE)</f>
        <v>69.927285990769604</v>
      </c>
      <c r="AX30" s="52">
        <f>VLOOKUP($A30,'RevPAR Raw Data'!$B$6:$BE$43,'RevPAR Raw Data'!K$1,FALSE)</f>
        <v>67.955609647163897</v>
      </c>
      <c r="AY30" s="53">
        <f>VLOOKUP($A30,'RevPAR Raw Data'!$B$6:$BE$43,'RevPAR Raw Data'!L$1,FALSE)</f>
        <v>62.483808545481601</v>
      </c>
      <c r="AZ30" s="52">
        <f>VLOOKUP($A30,'RevPAR Raw Data'!$B$6:$BE$43,'RevPAR Raw Data'!N$1,FALSE)</f>
        <v>85.675694506476106</v>
      </c>
      <c r="BA30" s="52">
        <f>VLOOKUP($A30,'RevPAR Raw Data'!$B$6:$BE$43,'RevPAR Raw Data'!O$1,FALSE)</f>
        <v>95.295761500669897</v>
      </c>
      <c r="BB30" s="53">
        <f>VLOOKUP($A30,'RevPAR Raw Data'!$B$6:$BE$43,'RevPAR Raw Data'!P$1,FALSE)</f>
        <v>90.485728003573001</v>
      </c>
      <c r="BC30" s="54">
        <f>VLOOKUP($A30,'RevPAR Raw Data'!$B$6:$BE$43,'RevPAR Raw Data'!R$1,FALSE)</f>
        <v>70.484356962079104</v>
      </c>
      <c r="BE30" s="47">
        <f>VLOOKUP($A30,'RevPAR Raw Data'!$B$6:$BE$43,'RevPAR Raw Data'!T$1,FALSE)</f>
        <v>-13.585477450200701</v>
      </c>
      <c r="BF30" s="48">
        <f>VLOOKUP($A30,'RevPAR Raw Data'!$B$6:$BE$43,'RevPAR Raw Data'!U$1,FALSE)</f>
        <v>-3.1877666166626701</v>
      </c>
      <c r="BG30" s="48">
        <f>VLOOKUP($A30,'RevPAR Raw Data'!$B$6:$BE$43,'RevPAR Raw Data'!V$1,FALSE)</f>
        <v>6.25890398963445</v>
      </c>
      <c r="BH30" s="48">
        <f>VLOOKUP($A30,'RevPAR Raw Data'!$B$6:$BE$43,'RevPAR Raw Data'!W$1,FALSE)</f>
        <v>4.3884301293936598</v>
      </c>
      <c r="BI30" s="48">
        <f>VLOOKUP($A30,'RevPAR Raw Data'!$B$6:$BE$43,'RevPAR Raw Data'!X$1,FALSE)</f>
        <v>-11.1523292772451</v>
      </c>
      <c r="BJ30" s="49">
        <f>VLOOKUP($A30,'RevPAR Raw Data'!$B$6:$BE$43,'RevPAR Raw Data'!Y$1,FALSE)</f>
        <v>-3.1728459056987202</v>
      </c>
      <c r="BK30" s="48">
        <f>VLOOKUP($A30,'RevPAR Raw Data'!$B$6:$BE$43,'RevPAR Raw Data'!AA$1,FALSE)</f>
        <v>-42.045308799253398</v>
      </c>
      <c r="BL30" s="48">
        <f>VLOOKUP($A30,'RevPAR Raw Data'!$B$6:$BE$43,'RevPAR Raw Data'!AB$1,FALSE)</f>
        <v>-36.2247755317592</v>
      </c>
      <c r="BM30" s="49">
        <f>VLOOKUP($A30,'RevPAR Raw Data'!$B$6:$BE$43,'RevPAR Raw Data'!AC$1,FALSE)</f>
        <v>-39.119453623177101</v>
      </c>
      <c r="BN30" s="50">
        <f>VLOOKUP($A30,'RevPAR Raw Data'!$B$6:$BE$43,'RevPAR Raw Data'!AE$1,FALSE)</f>
        <v>-20.4097262840545</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50.526269041168803</v>
      </c>
      <c r="C32" s="48">
        <f>VLOOKUP($A32,'Occupancy Raw Data'!$B$8:$BE$45,'Occupancy Raw Data'!H$3,FALSE)</f>
        <v>62.410623084780298</v>
      </c>
      <c r="D32" s="48">
        <f>VLOOKUP($A32,'Occupancy Raw Data'!$B$8:$BE$45,'Occupancy Raw Data'!I$3,FALSE)</f>
        <v>67.784340720344602</v>
      </c>
      <c r="E32" s="48">
        <f>VLOOKUP($A32,'Occupancy Raw Data'!$B$8:$BE$45,'Occupancy Raw Data'!J$3,FALSE)</f>
        <v>68.339476839721002</v>
      </c>
      <c r="F32" s="48">
        <f>VLOOKUP($A32,'Occupancy Raw Data'!$B$8:$BE$45,'Occupancy Raw Data'!K$3,FALSE)</f>
        <v>65.150774970022596</v>
      </c>
      <c r="G32" s="49">
        <f>VLOOKUP($A32,'Occupancy Raw Data'!$B$8:$BE$45,'Occupancy Raw Data'!L$3,FALSE)</f>
        <v>62.8422969312075</v>
      </c>
      <c r="H32" s="48">
        <f>VLOOKUP($A32,'Occupancy Raw Data'!$B$8:$BE$45,'Occupancy Raw Data'!N$3,FALSE)</f>
        <v>73.362348447839395</v>
      </c>
      <c r="I32" s="48">
        <f>VLOOKUP($A32,'Occupancy Raw Data'!$B$8:$BE$45,'Occupancy Raw Data'!O$3,FALSE)</f>
        <v>76.444464182617494</v>
      </c>
      <c r="J32" s="49">
        <f>VLOOKUP($A32,'Occupancy Raw Data'!$B$8:$BE$45,'Occupancy Raw Data'!P$3,FALSE)</f>
        <v>74.903406315228395</v>
      </c>
      <c r="K32" s="50">
        <f>VLOOKUP($A32,'Occupancy Raw Data'!$B$8:$BE$45,'Occupancy Raw Data'!R$3,FALSE)</f>
        <v>66.288328183784898</v>
      </c>
      <c r="M32" s="47">
        <f>VLOOKUP($A32,'Occupancy Raw Data'!$B$8:$BE$45,'Occupancy Raw Data'!T$3,FALSE)</f>
        <v>-3.9652312475321398</v>
      </c>
      <c r="N32" s="48">
        <f>VLOOKUP($A32,'Occupancy Raw Data'!$B$8:$BE$45,'Occupancy Raw Data'!U$3,FALSE)</f>
        <v>-2.4476105092134799</v>
      </c>
      <c r="O32" s="48">
        <f>VLOOKUP($A32,'Occupancy Raw Data'!$B$8:$BE$45,'Occupancy Raw Data'!V$3,FALSE)</f>
        <v>-4.9409069619046804</v>
      </c>
      <c r="P32" s="48">
        <f>VLOOKUP($A32,'Occupancy Raw Data'!$B$8:$BE$45,'Occupancy Raw Data'!W$3,FALSE)</f>
        <v>-1.56433452816006</v>
      </c>
      <c r="Q32" s="48">
        <f>VLOOKUP($A32,'Occupancy Raw Data'!$B$8:$BE$45,'Occupancy Raw Data'!X$3,FALSE)</f>
        <v>0.86054070281133799</v>
      </c>
      <c r="R32" s="49">
        <f>VLOOKUP($A32,'Occupancy Raw Data'!$B$8:$BE$45,'Occupancy Raw Data'!Y$3,FALSE)</f>
        <v>-2.3936372780225699</v>
      </c>
      <c r="S32" s="48">
        <f>VLOOKUP($A32,'Occupancy Raw Data'!$B$8:$BE$45,'Occupancy Raw Data'!AA$3,FALSE)</f>
        <v>14.702877318152</v>
      </c>
      <c r="T32" s="48">
        <f>VLOOKUP($A32,'Occupancy Raw Data'!$B$8:$BE$45,'Occupancy Raw Data'!AB$3,FALSE)</f>
        <v>20.8254595013311</v>
      </c>
      <c r="U32" s="49">
        <f>VLOOKUP($A32,'Occupancy Raw Data'!$B$8:$BE$45,'Occupancy Raw Data'!AC$3,FALSE)</f>
        <v>17.747563773643201</v>
      </c>
      <c r="V32" s="50">
        <f>VLOOKUP($A32,'Occupancy Raw Data'!$B$8:$BE$45,'Occupancy Raw Data'!AE$3,FALSE)</f>
        <v>3.3116732572299399</v>
      </c>
      <c r="X32" s="51">
        <f>VLOOKUP($A32,'ADR Raw Data'!$B$6:$BE$43,'ADR Raw Data'!G$1,FALSE)</f>
        <v>99.674162731827295</v>
      </c>
      <c r="Y32" s="52">
        <f>VLOOKUP($A32,'ADR Raw Data'!$B$6:$BE$43,'ADR Raw Data'!H$1,FALSE)</f>
        <v>108.939479000925</v>
      </c>
      <c r="Z32" s="52">
        <f>VLOOKUP($A32,'ADR Raw Data'!$B$6:$BE$43,'ADR Raw Data'!I$1,FALSE)</f>
        <v>112.07192153574</v>
      </c>
      <c r="AA32" s="52">
        <f>VLOOKUP($A32,'ADR Raw Data'!$B$6:$BE$43,'ADR Raw Data'!J$1,FALSE)</f>
        <v>112.02991995060999</v>
      </c>
      <c r="AB32" s="52">
        <f>VLOOKUP($A32,'ADR Raw Data'!$B$6:$BE$43,'ADR Raw Data'!K$1,FALSE)</f>
        <v>112.77089142467599</v>
      </c>
      <c r="AC32" s="53">
        <f>VLOOKUP($A32,'ADR Raw Data'!$B$6:$BE$43,'ADR Raw Data'!L$1,FALSE)</f>
        <v>109.591929041285</v>
      </c>
      <c r="AD32" s="52">
        <f>VLOOKUP($A32,'ADR Raw Data'!$B$6:$BE$43,'ADR Raw Data'!N$1,FALSE)</f>
        <v>125.212510987347</v>
      </c>
      <c r="AE32" s="52">
        <f>VLOOKUP($A32,'ADR Raw Data'!$B$6:$BE$43,'ADR Raw Data'!O$1,FALSE)</f>
        <v>126.892350153953</v>
      </c>
      <c r="AF32" s="53">
        <f>VLOOKUP($A32,'ADR Raw Data'!$B$6:$BE$43,'ADR Raw Data'!P$1,FALSE)</f>
        <v>126.069711022174</v>
      </c>
      <c r="AG32" s="54">
        <f>VLOOKUP($A32,'ADR Raw Data'!$B$6:$BE$43,'ADR Raw Data'!R$1,FALSE)</f>
        <v>114.911727877262</v>
      </c>
      <c r="AI32" s="47">
        <f>VLOOKUP($A32,'ADR Raw Data'!$B$6:$BE$43,'ADR Raw Data'!T$1,FALSE)</f>
        <v>4.0831572857169203</v>
      </c>
      <c r="AJ32" s="48">
        <f>VLOOKUP($A32,'ADR Raw Data'!$B$6:$BE$43,'ADR Raw Data'!U$1,FALSE)</f>
        <v>4.9743204633917202</v>
      </c>
      <c r="AK32" s="48">
        <f>VLOOKUP($A32,'ADR Raw Data'!$B$6:$BE$43,'ADR Raw Data'!V$1,FALSE)</f>
        <v>-0.11571032288865001</v>
      </c>
      <c r="AL32" s="48">
        <f>VLOOKUP($A32,'ADR Raw Data'!$B$6:$BE$43,'ADR Raw Data'!W$1,FALSE)</f>
        <v>1.1686321295269599</v>
      </c>
      <c r="AM32" s="48">
        <f>VLOOKUP($A32,'ADR Raw Data'!$B$6:$BE$43,'ADR Raw Data'!X$1,FALSE)</f>
        <v>8.27562201733328</v>
      </c>
      <c r="AN32" s="49">
        <f>VLOOKUP($A32,'ADR Raw Data'!$B$6:$BE$43,'ADR Raw Data'!Y$1,FALSE)</f>
        <v>3.4769114470075402</v>
      </c>
      <c r="AO32" s="48">
        <f>VLOOKUP($A32,'ADR Raw Data'!$B$6:$BE$43,'ADR Raw Data'!AA$1,FALSE)</f>
        <v>10.5144203704824</v>
      </c>
      <c r="AP32" s="48">
        <f>VLOOKUP($A32,'ADR Raw Data'!$B$6:$BE$43,'ADR Raw Data'!AB$1,FALSE)</f>
        <v>11.295125762841</v>
      </c>
      <c r="AQ32" s="49">
        <f>VLOOKUP($A32,'ADR Raw Data'!$B$6:$BE$43,'ADR Raw Data'!AC$1,FALSE)</f>
        <v>10.9230955938565</v>
      </c>
      <c r="AR32" s="50">
        <f>VLOOKUP($A32,'ADR Raw Data'!$B$6:$BE$43,'ADR Raw Data'!AE$1,FALSE)</f>
        <v>6.2977951857578001</v>
      </c>
      <c r="AS32" s="40"/>
      <c r="AT32" s="51">
        <f>VLOOKUP($A32,'RevPAR Raw Data'!$B$6:$BE$43,'RevPAR Raw Data'!G$1,FALSE)</f>
        <v>50.361635626415499</v>
      </c>
      <c r="AU32" s="52">
        <f>VLOOKUP($A32,'RevPAR Raw Data'!$B$6:$BE$43,'RevPAR Raw Data'!H$1,FALSE)</f>
        <v>67.989807629790803</v>
      </c>
      <c r="AV32" s="52">
        <f>VLOOKUP($A32,'RevPAR Raw Data'!$B$6:$BE$43,'RevPAR Raw Data'!I$1,FALSE)</f>
        <v>75.967213145623305</v>
      </c>
      <c r="AW32" s="52">
        <f>VLOOKUP($A32,'RevPAR Raw Data'!$B$6:$BE$43,'RevPAR Raw Data'!J$1,FALSE)</f>
        <v>76.560661198205807</v>
      </c>
      <c r="AX32" s="52">
        <f>VLOOKUP($A32,'RevPAR Raw Data'!$B$6:$BE$43,'RevPAR Raw Data'!K$1,FALSE)</f>
        <v>73.471109703779305</v>
      </c>
      <c r="AY32" s="53">
        <f>VLOOKUP($A32,'RevPAR Raw Data'!$B$6:$BE$43,'RevPAR Raw Data'!L$1,FALSE)</f>
        <v>68.870085460762894</v>
      </c>
      <c r="AZ32" s="52">
        <f>VLOOKUP($A32,'RevPAR Raw Data'!$B$6:$BE$43,'RevPAR Raw Data'!N$1,FALSE)</f>
        <v>91.858838610827306</v>
      </c>
      <c r="BA32" s="52">
        <f>VLOOKUP($A32,'RevPAR Raw Data'!$B$6:$BE$43,'RevPAR Raw Data'!O$1,FALSE)</f>
        <v>97.002177163920507</v>
      </c>
      <c r="BB32" s="53">
        <f>VLOOKUP($A32,'RevPAR Raw Data'!$B$6:$BE$43,'RevPAR Raw Data'!P$1,FALSE)</f>
        <v>94.430507887373906</v>
      </c>
      <c r="BC32" s="54">
        <f>VLOOKUP($A32,'RevPAR Raw Data'!$B$6:$BE$43,'RevPAR Raw Data'!R$1,FALSE)</f>
        <v>76.173063296937499</v>
      </c>
      <c r="BD32" s="65"/>
      <c r="BE32" s="47">
        <f>VLOOKUP($A32,'RevPAR Raw Data'!$B$6:$BE$43,'RevPAR Raw Data'!T$1,FALSE)</f>
        <v>-4.39805903943572E-2</v>
      </c>
      <c r="BF32" s="48">
        <f>VLOOKUP($A32,'RevPAR Raw Data'!$B$6:$BE$43,'RevPAR Raw Data'!U$1,FALSE)</f>
        <v>2.4049579637543101</v>
      </c>
      <c r="BG32" s="48">
        <f>VLOOKUP($A32,'RevPAR Raw Data'!$B$6:$BE$43,'RevPAR Raw Data'!V$1,FALSE)</f>
        <v>-5.0509001453940803</v>
      </c>
      <c r="BH32" s="48">
        <f>VLOOKUP($A32,'RevPAR Raw Data'!$B$6:$BE$43,'RevPAR Raw Data'!W$1,FALSE)</f>
        <v>-0.41398371454246702</v>
      </c>
      <c r="BI32" s="48">
        <f>VLOOKUP($A32,'RevPAR Raw Data'!$B$6:$BE$43,'RevPAR Raw Data'!X$1,FALSE)</f>
        <v>9.2073778160145903</v>
      </c>
      <c r="BJ32" s="49">
        <f>VLOOKUP($A32,'RevPAR Raw Data'!$B$6:$BE$43,'RevPAR Raw Data'!Y$1,FALSE)</f>
        <v>1.0000495204655599</v>
      </c>
      <c r="BK32" s="48">
        <f>VLOOKUP($A32,'RevPAR Raw Data'!$B$6:$BE$43,'RevPAR Raw Data'!AA$1,FALSE)</f>
        <v>26.763220016421201</v>
      </c>
      <c r="BL32" s="48">
        <f>VLOOKUP($A32,'RevPAR Raw Data'!$B$6:$BE$43,'RevPAR Raw Data'!AB$1,FALSE)</f>
        <v>34.472847105536999</v>
      </c>
      <c r="BM32" s="49">
        <f>VLOOKUP($A32,'RevPAR Raw Data'!$B$6:$BE$43,'RevPAR Raw Data'!AC$1,FALSE)</f>
        <v>30.6092427240755</v>
      </c>
      <c r="BN32" s="50">
        <f>VLOOKUP($A32,'RevPAR Raw Data'!$B$6:$BE$43,'RevPAR Raw Data'!AE$1,FALSE)</f>
        <v>9.8180308419496001</v>
      </c>
    </row>
    <row r="33" spans="1:66" x14ac:dyDescent="0.45">
      <c r="A33" s="63" t="s">
        <v>45</v>
      </c>
      <c r="B33" s="47">
        <f>VLOOKUP($A33,'Occupancy Raw Data'!$B$8:$BE$45,'Occupancy Raw Data'!G$3,FALSE)</f>
        <v>56.941221964423796</v>
      </c>
      <c r="C33" s="48">
        <f>VLOOKUP($A33,'Occupancy Raw Data'!$B$8:$BE$45,'Occupancy Raw Data'!H$3,FALSE)</f>
        <v>65.738592420726903</v>
      </c>
      <c r="D33" s="48">
        <f>VLOOKUP($A33,'Occupancy Raw Data'!$B$8:$BE$45,'Occupancy Raw Data'!I$3,FALSE)</f>
        <v>67.150038669760207</v>
      </c>
      <c r="E33" s="48">
        <f>VLOOKUP($A33,'Occupancy Raw Data'!$B$8:$BE$45,'Occupancy Raw Data'!J$3,FALSE)</f>
        <v>67.9234338747099</v>
      </c>
      <c r="F33" s="48">
        <f>VLOOKUP($A33,'Occupancy Raw Data'!$B$8:$BE$45,'Occupancy Raw Data'!K$3,FALSE)</f>
        <v>64.868522815158499</v>
      </c>
      <c r="G33" s="49">
        <f>VLOOKUP($A33,'Occupancy Raw Data'!$B$8:$BE$45,'Occupancy Raw Data'!L$3,FALSE)</f>
        <v>64.524361948955899</v>
      </c>
      <c r="H33" s="48">
        <f>VLOOKUP($A33,'Occupancy Raw Data'!$B$8:$BE$45,'Occupancy Raw Data'!N$3,FALSE)</f>
        <v>70.301624129930303</v>
      </c>
      <c r="I33" s="48">
        <f>VLOOKUP($A33,'Occupancy Raw Data'!$B$8:$BE$45,'Occupancy Raw Data'!O$3,FALSE)</f>
        <v>71.674400618716106</v>
      </c>
      <c r="J33" s="49">
        <f>VLOOKUP($A33,'Occupancy Raw Data'!$B$8:$BE$45,'Occupancy Raw Data'!P$3,FALSE)</f>
        <v>70.988012374323205</v>
      </c>
      <c r="K33" s="50">
        <f>VLOOKUP($A33,'Occupancy Raw Data'!$B$8:$BE$45,'Occupancy Raw Data'!R$3,FALSE)</f>
        <v>66.371119213346503</v>
      </c>
      <c r="M33" s="47">
        <f>VLOOKUP($A33,'Occupancy Raw Data'!$B$8:$BE$45,'Occupancy Raw Data'!T$3,FALSE)</f>
        <v>-0.62163016543586902</v>
      </c>
      <c r="N33" s="48">
        <f>VLOOKUP($A33,'Occupancy Raw Data'!$B$8:$BE$45,'Occupancy Raw Data'!U$3,FALSE)</f>
        <v>1.25011501456022</v>
      </c>
      <c r="O33" s="48">
        <f>VLOOKUP($A33,'Occupancy Raw Data'!$B$8:$BE$45,'Occupancy Raw Data'!V$3,FALSE)</f>
        <v>0.71550064075341402</v>
      </c>
      <c r="P33" s="48">
        <f>VLOOKUP($A33,'Occupancy Raw Data'!$B$8:$BE$45,'Occupancy Raw Data'!W$3,FALSE)</f>
        <v>1.67289008120649</v>
      </c>
      <c r="Q33" s="48">
        <f>VLOOKUP($A33,'Occupancy Raw Data'!$B$8:$BE$45,'Occupancy Raw Data'!X$3,FALSE)</f>
        <v>3.7620663974105502</v>
      </c>
      <c r="R33" s="49">
        <f>VLOOKUP($A33,'Occupancy Raw Data'!$B$8:$BE$45,'Occupancy Raw Data'!Y$3,FALSE)</f>
        <v>1.3833312784185301</v>
      </c>
      <c r="S33" s="48">
        <f>VLOOKUP($A33,'Occupancy Raw Data'!$B$8:$BE$45,'Occupancy Raw Data'!AA$3,FALSE)</f>
        <v>13.4167965525423</v>
      </c>
      <c r="T33" s="48">
        <f>VLOOKUP($A33,'Occupancy Raw Data'!$B$8:$BE$45,'Occupancy Raw Data'!AB$3,FALSE)</f>
        <v>20.3864892763836</v>
      </c>
      <c r="U33" s="49">
        <f>VLOOKUP($A33,'Occupancy Raw Data'!$B$8:$BE$45,'Occupancy Raw Data'!AC$3,FALSE)</f>
        <v>16.8314343902262</v>
      </c>
      <c r="V33" s="50">
        <f>VLOOKUP($A33,'Occupancy Raw Data'!$B$8:$BE$45,'Occupancy Raw Data'!AE$3,FALSE)</f>
        <v>5.6523949048710502</v>
      </c>
      <c r="X33" s="51">
        <f>VLOOKUP($A33,'ADR Raw Data'!$B$6:$BE$43,'ADR Raw Data'!G$1,FALSE)</f>
        <v>85.636416502546595</v>
      </c>
      <c r="Y33" s="52">
        <f>VLOOKUP($A33,'ADR Raw Data'!$B$6:$BE$43,'ADR Raw Data'!H$1,FALSE)</f>
        <v>90.154960764705805</v>
      </c>
      <c r="Z33" s="52">
        <f>VLOOKUP($A33,'ADR Raw Data'!$B$6:$BE$43,'ADR Raw Data'!I$1,FALSE)</f>
        <v>90.101576101353203</v>
      </c>
      <c r="AA33" s="52">
        <f>VLOOKUP($A33,'ADR Raw Data'!$B$6:$BE$43,'ADR Raw Data'!J$1,FALSE)</f>
        <v>91.431156789069107</v>
      </c>
      <c r="AB33" s="52">
        <f>VLOOKUP($A33,'ADR Raw Data'!$B$6:$BE$43,'ADR Raw Data'!K$1,FALSE)</f>
        <v>89.882975827123602</v>
      </c>
      <c r="AC33" s="53">
        <f>VLOOKUP($A33,'ADR Raw Data'!$B$6:$BE$43,'ADR Raw Data'!L$1,FALSE)</f>
        <v>89.560345481241697</v>
      </c>
      <c r="AD33" s="52">
        <f>VLOOKUP($A33,'ADR Raw Data'!$B$6:$BE$43,'ADR Raw Data'!N$1,FALSE)</f>
        <v>95.848846067106706</v>
      </c>
      <c r="AE33" s="52">
        <f>VLOOKUP($A33,'ADR Raw Data'!$B$6:$BE$43,'ADR Raw Data'!O$1,FALSE)</f>
        <v>100.00564183976201</v>
      </c>
      <c r="AF33" s="53">
        <f>VLOOKUP($A33,'ADR Raw Data'!$B$6:$BE$43,'ADR Raw Data'!P$1,FALSE)</f>
        <v>97.947340133460401</v>
      </c>
      <c r="AG33" s="54">
        <f>VLOOKUP($A33,'ADR Raw Data'!$B$6:$BE$43,'ADR Raw Data'!R$1,FALSE)</f>
        <v>92.123319459819299</v>
      </c>
      <c r="AI33" s="47">
        <f>VLOOKUP($A33,'ADR Raw Data'!$B$6:$BE$43,'ADR Raw Data'!T$1,FALSE)</f>
        <v>2.99424264799877</v>
      </c>
      <c r="AJ33" s="48">
        <f>VLOOKUP($A33,'ADR Raw Data'!$B$6:$BE$43,'ADR Raw Data'!U$1,FALSE)</f>
        <v>2.6484861911137298</v>
      </c>
      <c r="AK33" s="48">
        <f>VLOOKUP($A33,'ADR Raw Data'!$B$6:$BE$43,'ADR Raw Data'!V$1,FALSE)</f>
        <v>1.9564828169350701</v>
      </c>
      <c r="AL33" s="48">
        <f>VLOOKUP($A33,'ADR Raw Data'!$B$6:$BE$43,'ADR Raw Data'!W$1,FALSE)</f>
        <v>3.4349356008701202</v>
      </c>
      <c r="AM33" s="48">
        <f>VLOOKUP($A33,'ADR Raw Data'!$B$6:$BE$43,'ADR Raw Data'!X$1,FALSE)</f>
        <v>3.9820744730962998</v>
      </c>
      <c r="AN33" s="49">
        <f>VLOOKUP($A33,'ADR Raw Data'!$B$6:$BE$43,'ADR Raw Data'!Y$1,FALSE)</f>
        <v>3.0070100172579401</v>
      </c>
      <c r="AO33" s="48">
        <f>VLOOKUP($A33,'ADR Raw Data'!$B$6:$BE$43,'ADR Raw Data'!AA$1,FALSE)</f>
        <v>4.1803829025712798</v>
      </c>
      <c r="AP33" s="48">
        <f>VLOOKUP($A33,'ADR Raw Data'!$B$6:$BE$43,'ADR Raw Data'!AB$1,FALSE)</f>
        <v>12.1627166762571</v>
      </c>
      <c r="AQ33" s="49">
        <f>VLOOKUP($A33,'ADR Raw Data'!$B$6:$BE$43,'ADR Raw Data'!AC$1,FALSE)</f>
        <v>8.0969748696736108</v>
      </c>
      <c r="AR33" s="50">
        <f>VLOOKUP($A33,'ADR Raw Data'!$B$6:$BE$43,'ADR Raw Data'!AE$1,FALSE)</f>
        <v>4.7348366312542796</v>
      </c>
      <c r="AS33" s="40"/>
      <c r="AT33" s="51">
        <f>VLOOKUP($A33,'RevPAR Raw Data'!$B$6:$BE$43,'RevPAR Raw Data'!G$1,FALSE)</f>
        <v>48.762422003093498</v>
      </c>
      <c r="AU33" s="52">
        <f>VLOOKUP($A33,'RevPAR Raw Data'!$B$6:$BE$43,'RevPAR Raw Data'!H$1,FALSE)</f>
        <v>59.266602204176301</v>
      </c>
      <c r="AV33" s="52">
        <f>VLOOKUP($A33,'RevPAR Raw Data'!$B$6:$BE$43,'RevPAR Raw Data'!I$1,FALSE)</f>
        <v>60.503243194122099</v>
      </c>
      <c r="AW33" s="52">
        <f>VLOOKUP($A33,'RevPAR Raw Data'!$B$6:$BE$43,'RevPAR Raw Data'!J$1,FALSE)</f>
        <v>62.103181322505797</v>
      </c>
      <c r="AX33" s="52">
        <f>VLOOKUP($A33,'RevPAR Raw Data'!$B$6:$BE$43,'RevPAR Raw Data'!K$1,FALSE)</f>
        <v>58.305758681361098</v>
      </c>
      <c r="AY33" s="53">
        <f>VLOOKUP($A33,'RevPAR Raw Data'!$B$6:$BE$43,'RevPAR Raw Data'!L$1,FALSE)</f>
        <v>57.788241481051799</v>
      </c>
      <c r="AZ33" s="52">
        <f>VLOOKUP($A33,'RevPAR Raw Data'!$B$6:$BE$43,'RevPAR Raw Data'!N$1,FALSE)</f>
        <v>67.383295494972899</v>
      </c>
      <c r="BA33" s="52">
        <f>VLOOKUP($A33,'RevPAR Raw Data'!$B$6:$BE$43,'RevPAR Raw Data'!O$1,FALSE)</f>
        <v>71.678444373549794</v>
      </c>
      <c r="BB33" s="53">
        <f>VLOOKUP($A33,'RevPAR Raw Data'!$B$6:$BE$43,'RevPAR Raw Data'!P$1,FALSE)</f>
        <v>69.530869934261403</v>
      </c>
      <c r="BC33" s="54">
        <f>VLOOKUP($A33,'RevPAR Raw Data'!$B$6:$BE$43,'RevPAR Raw Data'!R$1,FALSE)</f>
        <v>61.143278181968803</v>
      </c>
      <c r="BE33" s="47">
        <f>VLOOKUP($A33,'RevPAR Raw Data'!$B$6:$BE$43,'RevPAR Raw Data'!T$1,FALSE)</f>
        <v>2.35399936703659</v>
      </c>
      <c r="BF33" s="48">
        <f>VLOOKUP($A33,'RevPAR Raw Data'!$B$6:$BE$43,'RevPAR Raw Data'!U$1,FALSE)</f>
        <v>3.9317103292076201</v>
      </c>
      <c r="BG33" s="48">
        <f>VLOOKUP($A33,'RevPAR Raw Data'!$B$6:$BE$43,'RevPAR Raw Data'!V$1,FALSE)</f>
        <v>2.68598210477988</v>
      </c>
      <c r="BH33" s="48">
        <f>VLOOKUP($A33,'RevPAR Raw Data'!$B$6:$BE$43,'RevPAR Raw Data'!W$1,FALSE)</f>
        <v>5.16528837903941</v>
      </c>
      <c r="BI33" s="48">
        <f>VLOOKUP($A33,'RevPAR Raw Data'!$B$6:$BE$43,'RevPAR Raw Data'!X$1,FALSE)</f>
        <v>7.8939491561790804</v>
      </c>
      <c r="BJ33" s="49">
        <f>VLOOKUP($A33,'RevPAR Raw Data'!$B$6:$BE$43,'RevPAR Raw Data'!Y$1,FALSE)</f>
        <v>4.4319382057903898</v>
      </c>
      <c r="BK33" s="48">
        <f>VLOOKUP($A33,'RevPAR Raw Data'!$B$6:$BE$43,'RevPAR Raw Data'!AA$1,FALSE)</f>
        <v>18.158052924268802</v>
      </c>
      <c r="BL33" s="48">
        <f>VLOOKUP($A33,'RevPAR Raw Data'!$B$6:$BE$43,'RevPAR Raw Data'!AB$1,FALSE)</f>
        <v>35.028756883562799</v>
      </c>
      <c r="BM33" s="49">
        <f>VLOOKUP($A33,'RevPAR Raw Data'!$B$6:$BE$43,'RevPAR Raw Data'!AC$1,FALSE)</f>
        <v>26.291246272681999</v>
      </c>
      <c r="BN33" s="50">
        <f>VLOOKUP($A33,'RevPAR Raw Data'!$B$6:$BE$43,'RevPAR Raw Data'!AE$1,FALSE)</f>
        <v>10.6548632006243</v>
      </c>
    </row>
    <row r="34" spans="1:66" x14ac:dyDescent="0.45">
      <c r="A34" s="63" t="s">
        <v>111</v>
      </c>
      <c r="B34" s="47">
        <f>VLOOKUP($A34,'Occupancy Raw Data'!$B$8:$BE$45,'Occupancy Raw Data'!G$3,FALSE)</f>
        <v>41.416100872938799</v>
      </c>
      <c r="C34" s="48">
        <f>VLOOKUP($A34,'Occupancy Raw Data'!$B$8:$BE$45,'Occupancy Raw Data'!H$3,FALSE)</f>
        <v>60.782411897833803</v>
      </c>
      <c r="D34" s="48">
        <f>VLOOKUP($A34,'Occupancy Raw Data'!$B$8:$BE$45,'Occupancy Raw Data'!I$3,FALSE)</f>
        <v>71.807306821855803</v>
      </c>
      <c r="E34" s="48">
        <f>VLOOKUP($A34,'Occupancy Raw Data'!$B$8:$BE$45,'Occupancy Raw Data'!J$3,FALSE)</f>
        <v>74.102812803103703</v>
      </c>
      <c r="F34" s="48">
        <f>VLOOKUP($A34,'Occupancy Raw Data'!$B$8:$BE$45,'Occupancy Raw Data'!K$3,FALSE)</f>
        <v>65.987714193339698</v>
      </c>
      <c r="G34" s="49">
        <f>VLOOKUP($A34,'Occupancy Raw Data'!$B$8:$BE$45,'Occupancy Raw Data'!L$3,FALSE)</f>
        <v>62.819269317814403</v>
      </c>
      <c r="H34" s="48">
        <f>VLOOKUP($A34,'Occupancy Raw Data'!$B$8:$BE$45,'Occupancy Raw Data'!N$3,FALSE)</f>
        <v>82.605884254768796</v>
      </c>
      <c r="I34" s="48">
        <f>VLOOKUP($A34,'Occupancy Raw Data'!$B$8:$BE$45,'Occupancy Raw Data'!O$3,FALSE)</f>
        <v>81.538958939540805</v>
      </c>
      <c r="J34" s="49">
        <f>VLOOKUP($A34,'Occupancy Raw Data'!$B$8:$BE$45,'Occupancy Raw Data'!P$3,FALSE)</f>
        <v>82.072421597154801</v>
      </c>
      <c r="K34" s="50">
        <f>VLOOKUP($A34,'Occupancy Raw Data'!$B$8:$BE$45,'Occupancy Raw Data'!R$3,FALSE)</f>
        <v>68.320169969054504</v>
      </c>
      <c r="M34" s="47">
        <f>VLOOKUP($A34,'Occupancy Raw Data'!$B$8:$BE$45,'Occupancy Raw Data'!T$3,FALSE)</f>
        <v>0.94331426116132699</v>
      </c>
      <c r="N34" s="48">
        <f>VLOOKUP($A34,'Occupancy Raw Data'!$B$8:$BE$45,'Occupancy Raw Data'!U$3,FALSE)</f>
        <v>6.6989787743205902</v>
      </c>
      <c r="O34" s="48">
        <f>VLOOKUP($A34,'Occupancy Raw Data'!$B$8:$BE$45,'Occupancy Raw Data'!V$3,FALSE)</f>
        <v>-10.0379785191233</v>
      </c>
      <c r="P34" s="48">
        <f>VLOOKUP($A34,'Occupancy Raw Data'!$B$8:$BE$45,'Occupancy Raw Data'!W$3,FALSE)</f>
        <v>-6.2992316351121103</v>
      </c>
      <c r="Q34" s="48">
        <f>VLOOKUP($A34,'Occupancy Raw Data'!$B$8:$BE$45,'Occupancy Raw Data'!X$3,FALSE)</f>
        <v>-3.7518379236520301</v>
      </c>
      <c r="R34" s="49">
        <f>VLOOKUP($A34,'Occupancy Raw Data'!$B$8:$BE$45,'Occupancy Raw Data'!Y$3,FALSE)</f>
        <v>-3.4913904793047101</v>
      </c>
      <c r="S34" s="48">
        <f>VLOOKUP($A34,'Occupancy Raw Data'!$B$8:$BE$45,'Occupancy Raw Data'!AA$3,FALSE)</f>
        <v>33.354590924769703</v>
      </c>
      <c r="T34" s="48">
        <f>VLOOKUP($A34,'Occupancy Raw Data'!$B$8:$BE$45,'Occupancy Raw Data'!AB$3,FALSE)</f>
        <v>31.7032402083356</v>
      </c>
      <c r="U34" s="49">
        <f>VLOOKUP($A34,'Occupancy Raw Data'!$B$8:$BE$45,'Occupancy Raw Data'!AC$3,FALSE)</f>
        <v>32.529138300665998</v>
      </c>
      <c r="V34" s="50">
        <f>VLOOKUP($A34,'Occupancy Raw Data'!$B$8:$BE$45,'Occupancy Raw Data'!AE$3,FALSE)</f>
        <v>6.4378257749599799</v>
      </c>
      <c r="X34" s="51">
        <f>VLOOKUP($A34,'ADR Raw Data'!$B$6:$BE$43,'ADR Raw Data'!G$1,FALSE)</f>
        <v>153.08182669789201</v>
      </c>
      <c r="Y34" s="52">
        <f>VLOOKUP($A34,'ADR Raw Data'!$B$6:$BE$43,'ADR Raw Data'!H$1,FALSE)</f>
        <v>166.261414893617</v>
      </c>
      <c r="Z34" s="52">
        <f>VLOOKUP($A34,'ADR Raw Data'!$B$6:$BE$43,'ADR Raw Data'!I$1,FALSE)</f>
        <v>174.57185502026101</v>
      </c>
      <c r="AA34" s="52">
        <f>VLOOKUP($A34,'ADR Raw Data'!$B$6:$BE$43,'ADR Raw Data'!J$1,FALSE)</f>
        <v>172.71393106457199</v>
      </c>
      <c r="AB34" s="52">
        <f>VLOOKUP($A34,'ADR Raw Data'!$B$6:$BE$43,'ADR Raw Data'!K$1,FALSE)</f>
        <v>174.95408133268</v>
      </c>
      <c r="AC34" s="53">
        <f>VLOOKUP($A34,'ADR Raw Data'!$B$6:$BE$43,'ADR Raw Data'!L$1,FALSE)</f>
        <v>169.77199999999999</v>
      </c>
      <c r="AD34" s="52">
        <f>VLOOKUP($A34,'ADR Raw Data'!$B$6:$BE$43,'ADR Raw Data'!N$1,FALSE)</f>
        <v>204.33688845401099</v>
      </c>
      <c r="AE34" s="52">
        <f>VLOOKUP($A34,'ADR Raw Data'!$B$6:$BE$43,'ADR Raw Data'!O$1,FALSE)</f>
        <v>202.24229976209301</v>
      </c>
      <c r="AF34" s="53">
        <f>VLOOKUP($A34,'ADR Raw Data'!$B$6:$BE$43,'ADR Raw Data'!P$1,FALSE)</f>
        <v>203.29640141816</v>
      </c>
      <c r="AG34" s="54">
        <f>VLOOKUP($A34,'ADR Raw Data'!$B$6:$BE$43,'ADR Raw Data'!R$1,FALSE)</f>
        <v>181.27844848566701</v>
      </c>
      <c r="AI34" s="47">
        <f>VLOOKUP($A34,'ADR Raw Data'!$B$6:$BE$43,'ADR Raw Data'!T$1,FALSE)</f>
        <v>-1.0384121708101599</v>
      </c>
      <c r="AJ34" s="48">
        <f>VLOOKUP($A34,'ADR Raw Data'!$B$6:$BE$43,'ADR Raw Data'!U$1,FALSE)</f>
        <v>-3.2950052883172898</v>
      </c>
      <c r="AK34" s="48">
        <f>VLOOKUP($A34,'ADR Raw Data'!$B$6:$BE$43,'ADR Raw Data'!V$1,FALSE)</f>
        <v>-9.5563041036342309</v>
      </c>
      <c r="AL34" s="48">
        <f>VLOOKUP($A34,'ADR Raw Data'!$B$6:$BE$43,'ADR Raw Data'!W$1,FALSE)</f>
        <v>-9.8678312540010609</v>
      </c>
      <c r="AM34" s="48">
        <f>VLOOKUP($A34,'ADR Raw Data'!$B$6:$BE$43,'ADR Raw Data'!X$1,FALSE)</f>
        <v>3.2590906358798102</v>
      </c>
      <c r="AN34" s="49">
        <f>VLOOKUP($A34,'ADR Raw Data'!$B$6:$BE$43,'ADR Raw Data'!Y$1,FALSE)</f>
        <v>-5.2540297467970198</v>
      </c>
      <c r="AO34" s="48">
        <f>VLOOKUP($A34,'ADR Raw Data'!$B$6:$BE$43,'ADR Raw Data'!AA$1,FALSE)</f>
        <v>6.9599590506219497</v>
      </c>
      <c r="AP34" s="48">
        <f>VLOOKUP($A34,'ADR Raw Data'!$B$6:$BE$43,'ADR Raw Data'!AB$1,FALSE)</f>
        <v>3.17984958853727</v>
      </c>
      <c r="AQ34" s="49">
        <f>VLOOKUP($A34,'ADR Raw Data'!$B$6:$BE$43,'ADR Raw Data'!AC$1,FALSE)</f>
        <v>5.0495211391173704</v>
      </c>
      <c r="AR34" s="50">
        <f>VLOOKUP($A34,'ADR Raw Data'!$B$6:$BE$43,'ADR Raw Data'!AE$1,FALSE)</f>
        <v>-1.01581496530486</v>
      </c>
      <c r="AS34" s="40"/>
      <c r="AT34" s="51">
        <f>VLOOKUP($A34,'RevPAR Raw Data'!$B$6:$BE$43,'RevPAR Raw Data'!G$1,FALSE)</f>
        <v>63.400523763336501</v>
      </c>
      <c r="AU34" s="52">
        <f>VLOOKUP($A34,'RevPAR Raw Data'!$B$6:$BE$43,'RevPAR Raw Data'!H$1,FALSE)</f>
        <v>101.05769802780399</v>
      </c>
      <c r="AV34" s="52">
        <f>VLOOKUP($A34,'RevPAR Raw Data'!$B$6:$BE$43,'RevPAR Raw Data'!I$1,FALSE)</f>
        <v>125.355347559004</v>
      </c>
      <c r="AW34" s="52">
        <f>VLOOKUP($A34,'RevPAR Raw Data'!$B$6:$BE$43,'RevPAR Raw Data'!J$1,FALSE)</f>
        <v>127.985881021661</v>
      </c>
      <c r="AX34" s="52">
        <f>VLOOKUP($A34,'RevPAR Raw Data'!$B$6:$BE$43,'RevPAR Raw Data'!K$1,FALSE)</f>
        <v>115.448199159392</v>
      </c>
      <c r="AY34" s="53">
        <f>VLOOKUP($A34,'RevPAR Raw Data'!$B$6:$BE$43,'RevPAR Raw Data'!L$1,FALSE)</f>
        <v>106.649529906239</v>
      </c>
      <c r="AZ34" s="52">
        <f>VLOOKUP($A34,'RevPAR Raw Data'!$B$6:$BE$43,'RevPAR Raw Data'!N$1,FALSE)</f>
        <v>168.79429356611701</v>
      </c>
      <c r="BA34" s="52">
        <f>VLOOKUP($A34,'RevPAR Raw Data'!$B$6:$BE$43,'RevPAR Raw Data'!O$1,FALSE)</f>
        <v>164.90626576139601</v>
      </c>
      <c r="BB34" s="53">
        <f>VLOOKUP($A34,'RevPAR Raw Data'!$B$6:$BE$43,'RevPAR Raw Data'!P$1,FALSE)</f>
        <v>166.850279663756</v>
      </c>
      <c r="BC34" s="54">
        <f>VLOOKUP($A34,'RevPAR Raw Data'!$B$6:$BE$43,'RevPAR Raw Data'!R$1,FALSE)</f>
        <v>123.849744122673</v>
      </c>
      <c r="BE34" s="47">
        <f>VLOOKUP($A34,'RevPAR Raw Data'!$B$6:$BE$43,'RevPAR Raw Data'!T$1,FALSE)</f>
        <v>-0.104893399745719</v>
      </c>
      <c r="BF34" s="48">
        <f>VLOOKUP($A34,'RevPAR Raw Data'!$B$6:$BE$43,'RevPAR Raw Data'!U$1,FALSE)</f>
        <v>3.1832417811261799</v>
      </c>
      <c r="BG34" s="48">
        <f>VLOOKUP($A34,'RevPAR Raw Data'!$B$6:$BE$43,'RevPAR Raw Data'!V$1,FALSE)</f>
        <v>-18.635022869612602</v>
      </c>
      <c r="BH34" s="48">
        <f>VLOOKUP($A34,'RevPAR Raw Data'!$B$6:$BE$43,'RevPAR Raw Data'!W$1,FALSE)</f>
        <v>-15.5454653410616</v>
      </c>
      <c r="BI34" s="48">
        <f>VLOOKUP($A34,'RevPAR Raw Data'!$B$6:$BE$43,'RevPAR Raw Data'!X$1,FALSE)</f>
        <v>-0.61502308621535595</v>
      </c>
      <c r="BJ34" s="49">
        <f>VLOOKUP($A34,'RevPAR Raw Data'!$B$6:$BE$43,'RevPAR Raw Data'!Y$1,FALSE)</f>
        <v>-8.5619815317422301</v>
      </c>
      <c r="BK34" s="48">
        <f>VLOOKUP($A34,'RevPAR Raw Data'!$B$6:$BE$43,'RevPAR Raw Data'!AA$1,FALSE)</f>
        <v>42.6360158452581</v>
      </c>
      <c r="BL34" s="48">
        <f>VLOOKUP($A34,'RevPAR Raw Data'!$B$6:$BE$43,'RevPAR Raw Data'!AB$1,FALSE)</f>
        <v>35.891205150190601</v>
      </c>
      <c r="BM34" s="49">
        <f>VLOOKUP($A34,'RevPAR Raw Data'!$B$6:$BE$43,'RevPAR Raw Data'!AC$1,FALSE)</f>
        <v>39.221225154648202</v>
      </c>
      <c r="BN34" s="50">
        <f>VLOOKUP($A34,'RevPAR Raw Data'!$B$6:$BE$43,'RevPAR Raw Data'!AE$1,FALSE)</f>
        <v>5.3566144119928101</v>
      </c>
    </row>
    <row r="35" spans="1:66" x14ac:dyDescent="0.45">
      <c r="A35" s="63" t="s">
        <v>94</v>
      </c>
      <c r="B35" s="47">
        <f>VLOOKUP($A35,'Occupancy Raw Data'!$B$8:$BE$45,'Occupancy Raw Data'!G$3,FALSE)</f>
        <v>50.770101925254799</v>
      </c>
      <c r="C35" s="48">
        <f>VLOOKUP($A35,'Occupancy Raw Data'!$B$8:$BE$45,'Occupancy Raw Data'!H$3,FALSE)</f>
        <v>62.593431483578698</v>
      </c>
      <c r="D35" s="48">
        <f>VLOOKUP($A35,'Occupancy Raw Data'!$B$8:$BE$45,'Occupancy Raw Data'!I$3,FALSE)</f>
        <v>69.150622876557094</v>
      </c>
      <c r="E35" s="48">
        <f>VLOOKUP($A35,'Occupancy Raw Data'!$B$8:$BE$45,'Occupancy Raw Data'!J$3,FALSE)</f>
        <v>69.207248018119998</v>
      </c>
      <c r="F35" s="48">
        <f>VLOOKUP($A35,'Occupancy Raw Data'!$B$8:$BE$45,'Occupancy Raw Data'!K$3,FALSE)</f>
        <v>67.893544733861802</v>
      </c>
      <c r="G35" s="49">
        <f>VLOOKUP($A35,'Occupancy Raw Data'!$B$8:$BE$45,'Occupancy Raw Data'!L$3,FALSE)</f>
        <v>63.922989807474501</v>
      </c>
      <c r="H35" s="48">
        <f>VLOOKUP($A35,'Occupancy Raw Data'!$B$8:$BE$45,'Occupancy Raw Data'!N$3,FALSE)</f>
        <v>75.503963759909297</v>
      </c>
      <c r="I35" s="48">
        <f>VLOOKUP($A35,'Occupancy Raw Data'!$B$8:$BE$45,'Occupancy Raw Data'!O$3,FALSE)</f>
        <v>80.690826727066806</v>
      </c>
      <c r="J35" s="49">
        <f>VLOOKUP($A35,'Occupancy Raw Data'!$B$8:$BE$45,'Occupancy Raw Data'!P$3,FALSE)</f>
        <v>78.097395243488094</v>
      </c>
      <c r="K35" s="50">
        <f>VLOOKUP($A35,'Occupancy Raw Data'!$B$8:$BE$45,'Occupancy Raw Data'!R$3,FALSE)</f>
        <v>67.972819932049802</v>
      </c>
      <c r="M35" s="47">
        <f>VLOOKUP($A35,'Occupancy Raw Data'!$B$8:$BE$45,'Occupancy Raw Data'!T$3,FALSE)</f>
        <v>-3.9129636074857301</v>
      </c>
      <c r="N35" s="48">
        <f>VLOOKUP($A35,'Occupancy Raw Data'!$B$8:$BE$45,'Occupancy Raw Data'!U$3,FALSE)</f>
        <v>-2.9745624004993498</v>
      </c>
      <c r="O35" s="48">
        <f>VLOOKUP($A35,'Occupancy Raw Data'!$B$8:$BE$45,'Occupancy Raw Data'!V$3,FALSE)</f>
        <v>-3.4998419401656999</v>
      </c>
      <c r="P35" s="48">
        <f>VLOOKUP($A35,'Occupancy Raw Data'!$B$8:$BE$45,'Occupancy Raw Data'!W$3,FALSE)</f>
        <v>0.13999989751105499</v>
      </c>
      <c r="Q35" s="48">
        <f>VLOOKUP($A35,'Occupancy Raw Data'!$B$8:$BE$45,'Occupancy Raw Data'!X$3,FALSE)</f>
        <v>4.39766077153394</v>
      </c>
      <c r="R35" s="49">
        <f>VLOOKUP($A35,'Occupancy Raw Data'!$B$8:$BE$45,'Occupancy Raw Data'!Y$3,FALSE)</f>
        <v>-1.09474678367531</v>
      </c>
      <c r="S35" s="48">
        <f>VLOOKUP($A35,'Occupancy Raw Data'!$B$8:$BE$45,'Occupancy Raw Data'!AA$3,FALSE)</f>
        <v>13.492552768638101</v>
      </c>
      <c r="T35" s="48">
        <f>VLOOKUP($A35,'Occupancy Raw Data'!$B$8:$BE$45,'Occupancy Raw Data'!AB$3,FALSE)</f>
        <v>20.097327695482601</v>
      </c>
      <c r="U35" s="49">
        <f>VLOOKUP($A35,'Occupancy Raw Data'!$B$8:$BE$45,'Occupancy Raw Data'!AC$3,FALSE)</f>
        <v>16.8112447868819</v>
      </c>
      <c r="V35" s="50">
        <f>VLOOKUP($A35,'Occupancy Raw Data'!$B$8:$BE$45,'Occupancy Raw Data'!AE$3,FALSE)</f>
        <v>4.1459537355683098</v>
      </c>
      <c r="X35" s="51">
        <f>VLOOKUP($A35,'ADR Raw Data'!$B$6:$BE$43,'ADR Raw Data'!G$1,FALSE)</f>
        <v>98.271780057996807</v>
      </c>
      <c r="Y35" s="52">
        <f>VLOOKUP($A35,'ADR Raw Data'!$B$6:$BE$43,'ADR Raw Data'!H$1,FALSE)</f>
        <v>106.479411977564</v>
      </c>
      <c r="Z35" s="52">
        <f>VLOOKUP($A35,'ADR Raw Data'!$B$6:$BE$43,'ADR Raw Data'!I$1,FALSE)</f>
        <v>109.30830985915399</v>
      </c>
      <c r="AA35" s="52">
        <f>VLOOKUP($A35,'ADR Raw Data'!$B$6:$BE$43,'ADR Raw Data'!J$1,FALSE)</f>
        <v>107.925259368352</v>
      </c>
      <c r="AB35" s="52">
        <f>VLOOKUP($A35,'ADR Raw Data'!$B$6:$BE$43,'ADR Raw Data'!K$1,FALSE)</f>
        <v>113.01330942452</v>
      </c>
      <c r="AC35" s="53">
        <f>VLOOKUP($A35,'ADR Raw Data'!$B$6:$BE$43,'ADR Raw Data'!L$1,FALSE)</f>
        <v>107.488721210403</v>
      </c>
      <c r="AD35" s="52">
        <f>VLOOKUP($A35,'ADR Raw Data'!$B$6:$BE$43,'ADR Raw Data'!N$1,FALSE)</f>
        <v>122.310890955452</v>
      </c>
      <c r="AE35" s="52">
        <f>VLOOKUP($A35,'ADR Raw Data'!$B$6:$BE$43,'ADR Raw Data'!O$1,FALSE)</f>
        <v>125.210012631578</v>
      </c>
      <c r="AF35" s="53">
        <f>VLOOKUP($A35,'ADR Raw Data'!$B$6:$BE$43,'ADR Raw Data'!P$1,FALSE)</f>
        <v>123.808588312064</v>
      </c>
      <c r="AG35" s="54">
        <f>VLOOKUP($A35,'ADR Raw Data'!$B$6:$BE$43,'ADR Raw Data'!R$1,FALSE)</f>
        <v>112.846068929404</v>
      </c>
      <c r="AI35" s="47">
        <f>VLOOKUP($A35,'ADR Raw Data'!$B$6:$BE$43,'ADR Raw Data'!T$1,FALSE)</f>
        <v>5.7357206695954002</v>
      </c>
      <c r="AJ35" s="48">
        <f>VLOOKUP($A35,'ADR Raw Data'!$B$6:$BE$43,'ADR Raw Data'!U$1,FALSE)</f>
        <v>7.8837347464463097</v>
      </c>
      <c r="AK35" s="48">
        <f>VLOOKUP($A35,'ADR Raw Data'!$B$6:$BE$43,'ADR Raw Data'!V$1,FALSE)</f>
        <v>3.9063565968059102</v>
      </c>
      <c r="AL35" s="48">
        <f>VLOOKUP($A35,'ADR Raw Data'!$B$6:$BE$43,'ADR Raw Data'!W$1,FALSE)</f>
        <v>5.5296202637965504</v>
      </c>
      <c r="AM35" s="48">
        <f>VLOOKUP($A35,'ADR Raw Data'!$B$6:$BE$43,'ADR Raw Data'!X$1,FALSE)</f>
        <v>14.2555223229284</v>
      </c>
      <c r="AN35" s="49">
        <f>VLOOKUP($A35,'ADR Raw Data'!$B$6:$BE$43,'ADR Raw Data'!Y$1,FALSE)</f>
        <v>7.4828460773057603</v>
      </c>
      <c r="AO35" s="48">
        <f>VLOOKUP($A35,'ADR Raw Data'!$B$6:$BE$43,'ADR Raw Data'!AA$1,FALSE)</f>
        <v>11.9219431259739</v>
      </c>
      <c r="AP35" s="48">
        <f>VLOOKUP($A35,'ADR Raw Data'!$B$6:$BE$43,'ADR Raw Data'!AB$1,FALSE)</f>
        <v>12.497353964630101</v>
      </c>
      <c r="AQ35" s="49">
        <f>VLOOKUP($A35,'ADR Raw Data'!$B$6:$BE$43,'ADR Raw Data'!AC$1,FALSE)</f>
        <v>12.250855230753199</v>
      </c>
      <c r="AR35" s="50">
        <f>VLOOKUP($A35,'ADR Raw Data'!$B$6:$BE$43,'ADR Raw Data'!AE$1,FALSE)</f>
        <v>9.5408006504777596</v>
      </c>
      <c r="AS35" s="40"/>
      <c r="AT35" s="51">
        <f>VLOOKUP($A35,'RevPAR Raw Data'!$B$6:$BE$43,'RevPAR Raw Data'!G$1,FALSE)</f>
        <v>49.892682899207202</v>
      </c>
      <c r="AU35" s="52">
        <f>VLOOKUP($A35,'RevPAR Raw Data'!$B$6:$BE$43,'RevPAR Raw Data'!H$1,FALSE)</f>
        <v>66.649117780294404</v>
      </c>
      <c r="AV35" s="52">
        <f>VLOOKUP($A35,'RevPAR Raw Data'!$B$6:$BE$43,'RevPAR Raw Data'!I$1,FALSE)</f>
        <v>75.587377123442806</v>
      </c>
      <c r="AW35" s="52">
        <f>VLOOKUP($A35,'RevPAR Raw Data'!$B$6:$BE$43,'RevPAR Raw Data'!J$1,FALSE)</f>
        <v>74.692101925254804</v>
      </c>
      <c r="AX35" s="52">
        <f>VLOOKUP($A35,'RevPAR Raw Data'!$B$6:$BE$43,'RevPAR Raw Data'!K$1,FALSE)</f>
        <v>76.728741789354402</v>
      </c>
      <c r="AY35" s="53">
        <f>VLOOKUP($A35,'RevPAR Raw Data'!$B$6:$BE$43,'RevPAR Raw Data'!L$1,FALSE)</f>
        <v>68.710004303510701</v>
      </c>
      <c r="AZ35" s="52">
        <f>VLOOKUP($A35,'RevPAR Raw Data'!$B$6:$BE$43,'RevPAR Raw Data'!N$1,FALSE)</f>
        <v>92.349570781426905</v>
      </c>
      <c r="BA35" s="52">
        <f>VLOOKUP($A35,'RevPAR Raw Data'!$B$6:$BE$43,'RevPAR Raw Data'!O$1,FALSE)</f>
        <v>101.03299433748499</v>
      </c>
      <c r="BB35" s="53">
        <f>VLOOKUP($A35,'RevPAR Raw Data'!$B$6:$BE$43,'RevPAR Raw Data'!P$1,FALSE)</f>
        <v>96.691282559456297</v>
      </c>
      <c r="BC35" s="54">
        <f>VLOOKUP($A35,'RevPAR Raw Data'!$B$6:$BE$43,'RevPAR Raw Data'!R$1,FALSE)</f>
        <v>76.704655233780898</v>
      </c>
      <c r="BE35" s="47">
        <f>VLOOKUP($A35,'RevPAR Raw Data'!$B$6:$BE$43,'RevPAR Raw Data'!T$1,FALSE)</f>
        <v>1.59832039968136</v>
      </c>
      <c r="BF35" s="48">
        <f>VLOOKUP($A35,'RevPAR Raw Data'!$B$6:$BE$43,'RevPAR Raw Data'!U$1,FALSE)</f>
        <v>4.6746657364240498</v>
      </c>
      <c r="BG35" s="48">
        <f>VLOOKUP($A35,'RevPAR Raw Data'!$B$6:$BE$43,'RevPAR Raw Data'!V$1,FALSE)</f>
        <v>0.26979835013276798</v>
      </c>
      <c r="BH35" s="48">
        <f>VLOOKUP($A35,'RevPAR Raw Data'!$B$6:$BE$43,'RevPAR Raw Data'!W$1,FALSE)</f>
        <v>5.6773616240096798</v>
      </c>
      <c r="BI35" s="48">
        <f>VLOOKUP($A35,'RevPAR Raw Data'!$B$6:$BE$43,'RevPAR Raw Data'!X$1,FALSE)</f>
        <v>19.280092607435101</v>
      </c>
      <c r="BJ35" s="49">
        <f>VLOOKUP($A35,'RevPAR Raw Data'!$B$6:$BE$43,'RevPAR Raw Data'!Y$1,FALSE)</f>
        <v>6.3061810768717601</v>
      </c>
      <c r="BK35" s="48">
        <f>VLOOKUP($A35,'RevPAR Raw Data'!$B$6:$BE$43,'RevPAR Raw Data'!AA$1,FALSE)</f>
        <v>27.0230703619312</v>
      </c>
      <c r="BL35" s="48">
        <f>VLOOKUP($A35,'RevPAR Raw Data'!$B$6:$BE$43,'RevPAR Raw Data'!AB$1,FALSE)</f>
        <v>35.106315839648801</v>
      </c>
      <c r="BM35" s="49">
        <f>VLOOKUP($A35,'RevPAR Raw Data'!$B$6:$BE$43,'RevPAR Raw Data'!AC$1,FALSE)</f>
        <v>31.121621278963701</v>
      </c>
      <c r="BN35" s="50">
        <f>VLOOKUP($A35,'RevPAR Raw Data'!$B$6:$BE$43,'RevPAR Raw Data'!AE$1,FALSE)</f>
        <v>14.0823115670176</v>
      </c>
    </row>
    <row r="36" spans="1:66" x14ac:dyDescent="0.45">
      <c r="A36" s="63" t="s">
        <v>44</v>
      </c>
      <c r="B36" s="47">
        <f>VLOOKUP($A36,'Occupancy Raw Data'!$B$8:$BE$45,'Occupancy Raw Data'!G$3,FALSE)</f>
        <v>48.690558235699498</v>
      </c>
      <c r="C36" s="48">
        <f>VLOOKUP($A36,'Occupancy Raw Data'!$B$8:$BE$45,'Occupancy Raw Data'!H$3,FALSE)</f>
        <v>59.5451412818745</v>
      </c>
      <c r="D36" s="48">
        <f>VLOOKUP($A36,'Occupancy Raw Data'!$B$8:$BE$45,'Occupancy Raw Data'!I$3,FALSE)</f>
        <v>63.645761543762902</v>
      </c>
      <c r="E36" s="48">
        <f>VLOOKUP($A36,'Occupancy Raw Data'!$B$8:$BE$45,'Occupancy Raw Data'!J$3,FALSE)</f>
        <v>65.4376292212267</v>
      </c>
      <c r="F36" s="48">
        <f>VLOOKUP($A36,'Occupancy Raw Data'!$B$8:$BE$45,'Occupancy Raw Data'!K$3,FALSE)</f>
        <v>61.0957960027567</v>
      </c>
      <c r="G36" s="49">
        <f>VLOOKUP($A36,'Occupancy Raw Data'!$B$8:$BE$45,'Occupancy Raw Data'!L$3,FALSE)</f>
        <v>59.682977257064003</v>
      </c>
      <c r="H36" s="48">
        <f>VLOOKUP($A36,'Occupancy Raw Data'!$B$8:$BE$45,'Occupancy Raw Data'!N$3,FALSE)</f>
        <v>68.297725706409295</v>
      </c>
      <c r="I36" s="48">
        <f>VLOOKUP($A36,'Occupancy Raw Data'!$B$8:$BE$45,'Occupancy Raw Data'!O$3,FALSE)</f>
        <v>74.982770503101307</v>
      </c>
      <c r="J36" s="49">
        <f>VLOOKUP($A36,'Occupancy Raw Data'!$B$8:$BE$45,'Occupancy Raw Data'!P$3,FALSE)</f>
        <v>71.640248104755301</v>
      </c>
      <c r="K36" s="50">
        <f>VLOOKUP($A36,'Occupancy Raw Data'!$B$8:$BE$45,'Occupancy Raw Data'!R$3,FALSE)</f>
        <v>63.099340356404397</v>
      </c>
      <c r="M36" s="47">
        <f>VLOOKUP($A36,'Occupancy Raw Data'!$B$8:$BE$45,'Occupancy Raw Data'!T$3,FALSE)</f>
        <v>-6.0528151140860897</v>
      </c>
      <c r="N36" s="48">
        <f>VLOOKUP($A36,'Occupancy Raw Data'!$B$8:$BE$45,'Occupancy Raw Data'!U$3,FALSE)</f>
        <v>-7.8543704816241897</v>
      </c>
      <c r="O36" s="48">
        <f>VLOOKUP($A36,'Occupancy Raw Data'!$B$8:$BE$45,'Occupancy Raw Data'!V$3,FALSE)</f>
        <v>-6.9694009692981398</v>
      </c>
      <c r="P36" s="48">
        <f>VLOOKUP($A36,'Occupancy Raw Data'!$B$8:$BE$45,'Occupancy Raw Data'!W$3,FALSE)</f>
        <v>3.7556723573305302</v>
      </c>
      <c r="Q36" s="48">
        <f>VLOOKUP($A36,'Occupancy Raw Data'!$B$8:$BE$45,'Occupancy Raw Data'!X$3,FALSE)</f>
        <v>-2.5424596215651798</v>
      </c>
      <c r="R36" s="49">
        <f>VLOOKUP($A36,'Occupancy Raw Data'!$B$8:$BE$45,'Occupancy Raw Data'!Y$3,FALSE)</f>
        <v>-3.9294882074345701</v>
      </c>
      <c r="S36" s="48">
        <f>VLOOKUP($A36,'Occupancy Raw Data'!$B$8:$BE$45,'Occupancy Raw Data'!AA$3,FALSE)</f>
        <v>4.9064642736160904</v>
      </c>
      <c r="T36" s="48">
        <f>VLOOKUP($A36,'Occupancy Raw Data'!$B$8:$BE$45,'Occupancy Raw Data'!AB$3,FALSE)</f>
        <v>16.035237171287999</v>
      </c>
      <c r="U36" s="49">
        <f>VLOOKUP($A36,'Occupancy Raw Data'!$B$8:$BE$45,'Occupancy Raw Data'!AC$3,FALSE)</f>
        <v>10.4501432768689</v>
      </c>
      <c r="V36" s="50">
        <f>VLOOKUP($A36,'Occupancy Raw Data'!$B$8:$BE$45,'Occupancy Raw Data'!AE$3,FALSE)</f>
        <v>0.30670393383009598</v>
      </c>
      <c r="X36" s="51">
        <f>VLOOKUP($A36,'ADR Raw Data'!$B$6:$BE$43,'ADR Raw Data'!G$1,FALSE)</f>
        <v>86.939740127388504</v>
      </c>
      <c r="Y36" s="52">
        <f>VLOOKUP($A36,'ADR Raw Data'!$B$6:$BE$43,'ADR Raw Data'!H$1,FALSE)</f>
        <v>92.373866782407404</v>
      </c>
      <c r="Z36" s="52">
        <f>VLOOKUP($A36,'ADR Raw Data'!$B$6:$BE$43,'ADR Raw Data'!I$1,FALSE)</f>
        <v>93.156461613427098</v>
      </c>
      <c r="AA36" s="52">
        <f>VLOOKUP($A36,'ADR Raw Data'!$B$6:$BE$43,'ADR Raw Data'!J$1,FALSE)</f>
        <v>95.044199262769794</v>
      </c>
      <c r="AB36" s="52">
        <f>VLOOKUP($A36,'ADR Raw Data'!$B$6:$BE$43,'ADR Raw Data'!K$1,FALSE)</f>
        <v>93.394057134799695</v>
      </c>
      <c r="AC36" s="53">
        <f>VLOOKUP($A36,'ADR Raw Data'!$B$6:$BE$43,'ADR Raw Data'!L$1,FALSE)</f>
        <v>92.448553914549606</v>
      </c>
      <c r="AD36" s="52">
        <f>VLOOKUP($A36,'ADR Raw Data'!$B$6:$BE$43,'ADR Raw Data'!N$1,FALSE)</f>
        <v>102.439901463168</v>
      </c>
      <c r="AE36" s="52">
        <f>VLOOKUP($A36,'ADR Raw Data'!$B$6:$BE$43,'ADR Raw Data'!O$1,FALSE)</f>
        <v>106.18283497242599</v>
      </c>
      <c r="AF36" s="53">
        <f>VLOOKUP($A36,'ADR Raw Data'!$B$6:$BE$43,'ADR Raw Data'!P$1,FALSE)</f>
        <v>104.39868532948501</v>
      </c>
      <c r="AG36" s="54">
        <f>VLOOKUP($A36,'ADR Raw Data'!$B$6:$BE$43,'ADR Raw Data'!R$1,FALSE)</f>
        <v>96.3250281245124</v>
      </c>
      <c r="AI36" s="47">
        <f>VLOOKUP($A36,'ADR Raw Data'!$B$6:$BE$43,'ADR Raw Data'!T$1,FALSE)</f>
        <v>3.7823151937778801</v>
      </c>
      <c r="AJ36" s="48">
        <f>VLOOKUP($A36,'ADR Raw Data'!$B$6:$BE$43,'ADR Raw Data'!U$1,FALSE)</f>
        <v>6.3638645043231197</v>
      </c>
      <c r="AK36" s="48">
        <f>VLOOKUP($A36,'ADR Raw Data'!$B$6:$BE$43,'ADR Raw Data'!V$1,FALSE)</f>
        <v>3.78467290969675</v>
      </c>
      <c r="AL36" s="48">
        <f>VLOOKUP($A36,'ADR Raw Data'!$B$6:$BE$43,'ADR Raw Data'!W$1,FALSE)</f>
        <v>9.2158821914862106</v>
      </c>
      <c r="AM36" s="48">
        <f>VLOOKUP($A36,'ADR Raw Data'!$B$6:$BE$43,'ADR Raw Data'!X$1,FALSE)</f>
        <v>7.8588827415153704</v>
      </c>
      <c r="AN36" s="49">
        <f>VLOOKUP($A36,'ADR Raw Data'!$B$6:$BE$43,'ADR Raw Data'!Y$1,FALSE)</f>
        <v>6.3125843712817797</v>
      </c>
      <c r="AO36" s="48">
        <f>VLOOKUP($A36,'ADR Raw Data'!$B$6:$BE$43,'ADR Raw Data'!AA$1,FALSE)</f>
        <v>3.7420671090339002</v>
      </c>
      <c r="AP36" s="48">
        <f>VLOOKUP($A36,'ADR Raw Data'!$B$6:$BE$43,'ADR Raw Data'!AB$1,FALSE)</f>
        <v>10.396695085846501</v>
      </c>
      <c r="AQ36" s="49">
        <f>VLOOKUP($A36,'ADR Raw Data'!$B$6:$BE$43,'ADR Raw Data'!AC$1,FALSE)</f>
        <v>7.1100027681613396</v>
      </c>
      <c r="AR36" s="50">
        <f>VLOOKUP($A36,'ADR Raw Data'!$B$6:$BE$43,'ADR Raw Data'!AE$1,FALSE)</f>
        <v>6.9621580036700301</v>
      </c>
      <c r="AS36" s="40"/>
      <c r="AT36" s="51">
        <f>VLOOKUP($A36,'RevPAR Raw Data'!$B$6:$BE$43,'RevPAR Raw Data'!G$1,FALSE)</f>
        <v>42.331444796691898</v>
      </c>
      <c r="AU36" s="52">
        <f>VLOOKUP($A36,'RevPAR Raw Data'!$B$6:$BE$43,'RevPAR Raw Data'!H$1,FALSE)</f>
        <v>55.004149483115</v>
      </c>
      <c r="AV36" s="52">
        <f>VLOOKUP($A36,'RevPAR Raw Data'!$B$6:$BE$43,'RevPAR Raw Data'!I$1,FALSE)</f>
        <v>59.290139421088902</v>
      </c>
      <c r="AW36" s="52">
        <f>VLOOKUP($A36,'RevPAR Raw Data'!$B$6:$BE$43,'RevPAR Raw Data'!J$1,FALSE)</f>
        <v>62.194670709855203</v>
      </c>
      <c r="AX36" s="52">
        <f>VLOOKUP($A36,'RevPAR Raw Data'!$B$6:$BE$43,'RevPAR Raw Data'!K$1,FALSE)</f>
        <v>57.059842625775303</v>
      </c>
      <c r="AY36" s="53">
        <f>VLOOKUP($A36,'RevPAR Raw Data'!$B$6:$BE$43,'RevPAR Raw Data'!L$1,FALSE)</f>
        <v>55.1760494073053</v>
      </c>
      <c r="AZ36" s="52">
        <f>VLOOKUP($A36,'RevPAR Raw Data'!$B$6:$BE$43,'RevPAR Raw Data'!N$1,FALSE)</f>
        <v>69.964122915230803</v>
      </c>
      <c r="BA36" s="52">
        <f>VLOOKUP($A36,'RevPAR Raw Data'!$B$6:$BE$43,'RevPAR Raw Data'!O$1,FALSE)</f>
        <v>79.618831461061305</v>
      </c>
      <c r="BB36" s="53">
        <f>VLOOKUP($A36,'RevPAR Raw Data'!$B$6:$BE$43,'RevPAR Raw Data'!P$1,FALSE)</f>
        <v>74.791477188146104</v>
      </c>
      <c r="BC36" s="54">
        <f>VLOOKUP($A36,'RevPAR Raw Data'!$B$6:$BE$43,'RevPAR Raw Data'!R$1,FALSE)</f>
        <v>60.780457344688301</v>
      </c>
      <c r="BE36" s="47">
        <f>VLOOKUP($A36,'RevPAR Raw Data'!$B$6:$BE$43,'RevPAR Raw Data'!T$1,FALSE)</f>
        <v>-2.4994364660195698</v>
      </c>
      <c r="BF36" s="48">
        <f>VLOOKUP($A36,'RevPAR Raw Data'!$B$6:$BE$43,'RevPAR Raw Data'!U$1,FALSE)</f>
        <v>-1.9903474724191801</v>
      </c>
      <c r="BG36" s="48">
        <f>VLOOKUP($A36,'RevPAR Raw Data'!$B$6:$BE$43,'RevPAR Raw Data'!V$1,FALSE)</f>
        <v>-3.44849709005456</v>
      </c>
      <c r="BH36" s="48">
        <f>VLOOKUP($A36,'RevPAR Raw Data'!$B$6:$BE$43,'RevPAR Raw Data'!W$1,FALSE)</f>
        <v>13.3176728887665</v>
      </c>
      <c r="BI36" s="48">
        <f>VLOOKUP($A36,'RevPAR Raw Data'!$B$6:$BE$43,'RevPAR Raw Data'!X$1,FALSE)</f>
        <v>5.1166141995409999</v>
      </c>
      <c r="BJ36" s="49">
        <f>VLOOKUP($A36,'RevPAR Raw Data'!$B$6:$BE$43,'RevPAR Raw Data'!Y$1,FALSE)</f>
        <v>2.1350439053933301</v>
      </c>
      <c r="BK36" s="48">
        <f>VLOOKUP($A36,'RevPAR Raw Data'!$B$6:$BE$43,'RevPAR Raw Data'!AA$1,FALSE)</f>
        <v>8.8321345684494794</v>
      </c>
      <c r="BL36" s="48">
        <f>VLOOKUP($A36,'RevPAR Raw Data'!$B$6:$BE$43,'RevPAR Raw Data'!AB$1,FALSE)</f>
        <v>28.099066972125701</v>
      </c>
      <c r="BM36" s="49">
        <f>VLOOKUP($A36,'RevPAR Raw Data'!$B$6:$BE$43,'RevPAR Raw Data'!AC$1,FALSE)</f>
        <v>18.303151521292499</v>
      </c>
      <c r="BN36" s="50">
        <f>VLOOKUP($A36,'RevPAR Raw Data'!$B$6:$BE$43,'RevPAR Raw Data'!AE$1,FALSE)</f>
        <v>7.2902151499768504</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48.864062127456599</v>
      </c>
      <c r="C39" s="48">
        <f>VLOOKUP($A39,'Occupancy Raw Data'!$B$8:$BE$45,'Occupancy Raw Data'!H$3,FALSE)</f>
        <v>60.969379066044397</v>
      </c>
      <c r="D39" s="48">
        <f>VLOOKUP($A39,'Occupancy Raw Data'!$B$8:$BE$45,'Occupancy Raw Data'!I$3,FALSE)</f>
        <v>66.449810960863701</v>
      </c>
      <c r="E39" s="48">
        <f>VLOOKUP($A39,'Occupancy Raw Data'!$B$8:$BE$45,'Occupancy Raw Data'!J$3,FALSE)</f>
        <v>67.331993596512106</v>
      </c>
      <c r="F39" s="48">
        <f>VLOOKUP($A39,'Occupancy Raw Data'!$B$8:$BE$45,'Occupancy Raw Data'!K$3,FALSE)</f>
        <v>65.148676726046503</v>
      </c>
      <c r="G39" s="49">
        <f>VLOOKUP($A39,'Occupancy Raw Data'!$B$8:$BE$45,'Occupancy Raw Data'!L$3,FALSE)</f>
        <v>61.752784495384702</v>
      </c>
      <c r="H39" s="48">
        <f>VLOOKUP($A39,'Occupancy Raw Data'!$B$8:$BE$45,'Occupancy Raw Data'!N$3,FALSE)</f>
        <v>73.292687080622599</v>
      </c>
      <c r="I39" s="48">
        <f>VLOOKUP($A39,'Occupancy Raw Data'!$B$8:$BE$45,'Occupancy Raw Data'!O$3,FALSE)</f>
        <v>77.741067475050201</v>
      </c>
      <c r="J39" s="49">
        <f>VLOOKUP($A39,'Occupancy Raw Data'!$B$8:$BE$45,'Occupancy Raw Data'!P$3,FALSE)</f>
        <v>75.5168772778364</v>
      </c>
      <c r="K39" s="50">
        <f>VLOOKUP($A39,'Occupancy Raw Data'!$B$8:$BE$45,'Occupancy Raw Data'!R$3,FALSE)</f>
        <v>65.685382433228</v>
      </c>
      <c r="M39" s="47">
        <f>VLOOKUP($A39,'Occupancy Raw Data'!$B$8:$BE$45,'Occupancy Raw Data'!T$3,FALSE)</f>
        <v>-3.8505408808218098</v>
      </c>
      <c r="N39" s="48">
        <f>VLOOKUP($A39,'Occupancy Raw Data'!$B$8:$BE$45,'Occupancy Raw Data'!U$3,FALSE)</f>
        <v>-3.33995657288227</v>
      </c>
      <c r="O39" s="48">
        <f>VLOOKUP($A39,'Occupancy Raw Data'!$B$8:$BE$45,'Occupancy Raw Data'!V$3,FALSE)</f>
        <v>-3.88804589115029</v>
      </c>
      <c r="P39" s="48">
        <f>VLOOKUP($A39,'Occupancy Raw Data'!$B$8:$BE$45,'Occupancy Raw Data'!W$3,FALSE)</f>
        <v>-0.90139125360260597</v>
      </c>
      <c r="Q39" s="48">
        <f>VLOOKUP($A39,'Occupancy Raw Data'!$B$8:$BE$45,'Occupancy Raw Data'!X$3,FALSE)</f>
        <v>-0.16662015027557001</v>
      </c>
      <c r="R39" s="49">
        <f>VLOOKUP($A39,'Occupancy Raw Data'!$B$8:$BE$45,'Occupancy Raw Data'!Y$3,FALSE)</f>
        <v>-2.36306672152122</v>
      </c>
      <c r="S39" s="48">
        <f>VLOOKUP($A39,'Occupancy Raw Data'!$B$8:$BE$45,'Occupancy Raw Data'!AA$3,FALSE)</f>
        <v>8.4202479426636003</v>
      </c>
      <c r="T39" s="48">
        <f>VLOOKUP($A39,'Occupancy Raw Data'!$B$8:$BE$45,'Occupancy Raw Data'!AB$3,FALSE)</f>
        <v>15.6872266896179</v>
      </c>
      <c r="U39" s="49">
        <f>VLOOKUP($A39,'Occupancy Raw Data'!$B$8:$BE$45,'Occupancy Raw Data'!AC$3,FALSE)</f>
        <v>12.0429230892082</v>
      </c>
      <c r="V39" s="50">
        <f>VLOOKUP($A39,'Occupancy Raw Data'!$B$8:$BE$45,'Occupancy Raw Data'!AE$3,FALSE)</f>
        <v>1.9424055438238601</v>
      </c>
      <c r="X39" s="51">
        <f>VLOOKUP($A39,'ADR Raw Data'!$B$6:$BE$43,'ADR Raw Data'!G$1,FALSE)</f>
        <v>105.12530879687699</v>
      </c>
      <c r="Y39" s="52">
        <f>VLOOKUP($A39,'ADR Raw Data'!$B$6:$BE$43,'ADR Raw Data'!H$1,FALSE)</f>
        <v>112.691773743016</v>
      </c>
      <c r="Z39" s="52">
        <f>VLOOKUP($A39,'ADR Raw Data'!$B$6:$BE$43,'ADR Raw Data'!I$1,FALSE)</f>
        <v>115.274574811625</v>
      </c>
      <c r="AA39" s="52">
        <f>VLOOKUP($A39,'ADR Raw Data'!$B$6:$BE$43,'ADR Raw Data'!J$1,FALSE)</f>
        <v>117.117940611088</v>
      </c>
      <c r="AB39" s="52">
        <f>VLOOKUP($A39,'ADR Raw Data'!$B$6:$BE$43,'ADR Raw Data'!K$1,FALSE)</f>
        <v>120.849624614419</v>
      </c>
      <c r="AC39" s="53">
        <f>VLOOKUP($A39,'ADR Raw Data'!$B$6:$BE$43,'ADR Raw Data'!L$1,FALSE)</f>
        <v>114.736683177054</v>
      </c>
      <c r="AD39" s="52">
        <f>VLOOKUP($A39,'ADR Raw Data'!$B$6:$BE$43,'ADR Raw Data'!N$1,FALSE)</f>
        <v>146.143184310809</v>
      </c>
      <c r="AE39" s="52">
        <f>VLOOKUP($A39,'ADR Raw Data'!$B$6:$BE$43,'ADR Raw Data'!O$1,FALSE)</f>
        <v>148.76320320715001</v>
      </c>
      <c r="AF39" s="53">
        <f>VLOOKUP($A39,'ADR Raw Data'!$B$6:$BE$43,'ADR Raw Data'!P$1,FALSE)</f>
        <v>147.491777321726</v>
      </c>
      <c r="AG39" s="54">
        <f>VLOOKUP($A39,'ADR Raw Data'!$B$6:$BE$43,'ADR Raw Data'!R$1,FALSE)</f>
        <v>125.496034727983</v>
      </c>
      <c r="AI39" s="47">
        <f>VLOOKUP($A39,'ADR Raw Data'!$B$6:$BE$43,'ADR Raw Data'!T$1,FALSE)</f>
        <v>0.78476106622742903</v>
      </c>
      <c r="AJ39" s="48">
        <f>VLOOKUP($A39,'ADR Raw Data'!$B$6:$BE$43,'ADR Raw Data'!U$1,FALSE)</f>
        <v>3.2415618742574699</v>
      </c>
      <c r="AK39" s="48">
        <f>VLOOKUP($A39,'ADR Raw Data'!$B$6:$BE$43,'ADR Raw Data'!V$1,FALSE)</f>
        <v>-1.0494714323772299E-2</v>
      </c>
      <c r="AL39" s="48">
        <f>VLOOKUP($A39,'ADR Raw Data'!$B$6:$BE$43,'ADR Raw Data'!W$1,FALSE)</f>
        <v>2.3566592788430598</v>
      </c>
      <c r="AM39" s="48">
        <f>VLOOKUP($A39,'ADR Raw Data'!$B$6:$BE$43,'ADR Raw Data'!X$1,FALSE)</f>
        <v>5.9023859102059202</v>
      </c>
      <c r="AN39" s="49">
        <f>VLOOKUP($A39,'ADR Raw Data'!$B$6:$BE$43,'ADR Raw Data'!Y$1,FALSE)</f>
        <v>2.5616232653439202</v>
      </c>
      <c r="AO39" s="48">
        <f>VLOOKUP($A39,'ADR Raw Data'!$B$6:$BE$43,'ADR Raw Data'!AA$1,FALSE)</f>
        <v>3.0332868305936298</v>
      </c>
      <c r="AP39" s="48">
        <f>VLOOKUP($A39,'ADR Raw Data'!$B$6:$BE$43,'ADR Raw Data'!AB$1,FALSE)</f>
        <v>5.8235148737482696</v>
      </c>
      <c r="AQ39" s="49">
        <f>VLOOKUP($A39,'ADR Raw Data'!$B$6:$BE$43,'ADR Raw Data'!AC$1,FALSE)</f>
        <v>4.4480889797239103</v>
      </c>
      <c r="AR39" s="50">
        <f>VLOOKUP($A39,'ADR Raw Data'!$B$6:$BE$43,'ADR Raw Data'!AE$1,FALSE)</f>
        <v>4.0255612758072701</v>
      </c>
      <c r="AS39" s="40"/>
      <c r="AT39" s="51">
        <f>VLOOKUP($A39,'RevPAR Raw Data'!$B$6:$BE$43,'RevPAR Raw Data'!G$1,FALSE)</f>
        <v>51.368496202186698</v>
      </c>
      <c r="AU39" s="52">
        <f>VLOOKUP($A39,'RevPAR Raw Data'!$B$6:$BE$43,'RevPAR Raw Data'!H$1,FALSE)</f>
        <v>68.707474709628997</v>
      </c>
      <c r="AV39" s="52">
        <f>VLOOKUP($A39,'RevPAR Raw Data'!$B$6:$BE$43,'RevPAR Raw Data'!I$1,FALSE)</f>
        <v>76.599737048264501</v>
      </c>
      <c r="AW39" s="52">
        <f>VLOOKUP($A39,'RevPAR Raw Data'!$B$6:$BE$43,'RevPAR Raw Data'!J$1,FALSE)</f>
        <v>78.857844272625002</v>
      </c>
      <c r="AX39" s="52">
        <f>VLOOKUP($A39,'RevPAR Raw Data'!$B$6:$BE$43,'RevPAR Raw Data'!K$1,FALSE)</f>
        <v>78.731931264688797</v>
      </c>
      <c r="AY39" s="53">
        <f>VLOOKUP($A39,'RevPAR Raw Data'!$B$6:$BE$43,'RevPAR Raw Data'!L$1,FALSE)</f>
        <v>70.853096699478797</v>
      </c>
      <c r="AZ39" s="52">
        <f>VLOOKUP($A39,'RevPAR Raw Data'!$B$6:$BE$43,'RevPAR Raw Data'!N$1,FALSE)</f>
        <v>107.112266766579</v>
      </c>
      <c r="BA39" s="52">
        <f>VLOOKUP($A39,'RevPAR Raw Data'!$B$6:$BE$43,'RevPAR Raw Data'!O$1,FALSE)</f>
        <v>115.65010218331599</v>
      </c>
      <c r="BB39" s="53">
        <f>VLOOKUP($A39,'RevPAR Raw Data'!$B$6:$BE$43,'RevPAR Raw Data'!P$1,FALSE)</f>
        <v>111.381184474948</v>
      </c>
      <c r="BC39" s="54">
        <f>VLOOKUP($A39,'RevPAR Raw Data'!$B$6:$BE$43,'RevPAR Raw Data'!R$1,FALSE)</f>
        <v>82.432550349612896</v>
      </c>
      <c r="BE39" s="47">
        <f>VLOOKUP($A39,'RevPAR Raw Data'!$B$6:$BE$43,'RevPAR Raw Data'!T$1,FALSE)</f>
        <v>-3.0959973602662401</v>
      </c>
      <c r="BF39" s="48">
        <f>VLOOKUP($A39,'RevPAR Raw Data'!$B$6:$BE$43,'RevPAR Raw Data'!U$1,FALSE)</f>
        <v>-0.20666145750811299</v>
      </c>
      <c r="BG39" s="48">
        <f>VLOOKUP($A39,'RevPAR Raw Data'!$B$6:$BE$43,'RevPAR Raw Data'!V$1,FALSE)</f>
        <v>-3.8981325661650099</v>
      </c>
      <c r="BH39" s="48">
        <f>VLOOKUP($A39,'RevPAR Raw Data'!$B$6:$BE$43,'RevPAR Raw Data'!W$1,FALSE)</f>
        <v>1.4340253046237501</v>
      </c>
      <c r="BI39" s="48">
        <f>VLOOKUP($A39,'RevPAR Raw Data'!$B$6:$BE$43,'RevPAR Raw Data'!X$1,FALSE)</f>
        <v>5.7259311956569201</v>
      </c>
      <c r="BJ39" s="49">
        <f>VLOOKUP($A39,'RevPAR Raw Data'!$B$6:$BE$43,'RevPAR Raw Data'!Y$1,FALSE)</f>
        <v>0.138023676908619</v>
      </c>
      <c r="BK39" s="48">
        <f>VLOOKUP($A39,'RevPAR Raw Data'!$B$6:$BE$43,'RevPAR Raw Data'!AA$1,FALSE)</f>
        <v>11.708945045205301</v>
      </c>
      <c r="BL39" s="48">
        <f>VLOOKUP($A39,'RevPAR Raw Data'!$B$6:$BE$43,'RevPAR Raw Data'!AB$1,FALSE)</f>
        <v>22.4242895429147</v>
      </c>
      <c r="BM39" s="49">
        <f>VLOOKUP($A39,'RevPAR Raw Data'!$B$6:$BE$43,'RevPAR Raw Data'!AC$1,FALSE)</f>
        <v>17.0266920036998</v>
      </c>
      <c r="BN39" s="50">
        <f>VLOOKUP($A39,'RevPAR Raw Data'!$B$6:$BE$43,'RevPAR Raw Data'!AE$1,FALSE)</f>
        <v>6.0461595450224497</v>
      </c>
    </row>
    <row r="40" spans="1:66" x14ac:dyDescent="0.45">
      <c r="A40" s="63" t="s">
        <v>78</v>
      </c>
      <c r="B40" s="47">
        <f>VLOOKUP($A40,'Occupancy Raw Data'!$B$8:$BE$45,'Occupancy Raw Data'!G$3,FALSE)</f>
        <v>51.903435468894997</v>
      </c>
      <c r="C40" s="48">
        <f>VLOOKUP($A40,'Occupancy Raw Data'!$B$8:$BE$45,'Occupancy Raw Data'!H$3,FALSE)</f>
        <v>65.738161559888496</v>
      </c>
      <c r="D40" s="48">
        <f>VLOOKUP($A40,'Occupancy Raw Data'!$B$8:$BE$45,'Occupancy Raw Data'!I$3,FALSE)</f>
        <v>66.6666666666666</v>
      </c>
      <c r="E40" s="48">
        <f>VLOOKUP($A40,'Occupancy Raw Data'!$B$8:$BE$45,'Occupancy Raw Data'!J$3,FALSE)</f>
        <v>66.759517177344406</v>
      </c>
      <c r="F40" s="48">
        <f>VLOOKUP($A40,'Occupancy Raw Data'!$B$8:$BE$45,'Occupancy Raw Data'!K$3,FALSE)</f>
        <v>65.831012070566302</v>
      </c>
      <c r="G40" s="49">
        <f>VLOOKUP($A40,'Occupancy Raw Data'!$B$8:$BE$45,'Occupancy Raw Data'!L$3,FALSE)</f>
        <v>63.379758588672203</v>
      </c>
      <c r="H40" s="48">
        <f>VLOOKUP($A40,'Occupancy Raw Data'!$B$8:$BE$45,'Occupancy Raw Data'!N$3,FALSE)</f>
        <v>78.272980501392695</v>
      </c>
      <c r="I40" s="48">
        <f>VLOOKUP($A40,'Occupancy Raw Data'!$B$8:$BE$45,'Occupancy Raw Data'!O$3,FALSE)</f>
        <v>79.572887650881995</v>
      </c>
      <c r="J40" s="49">
        <f>VLOOKUP($A40,'Occupancy Raw Data'!$B$8:$BE$45,'Occupancy Raw Data'!P$3,FALSE)</f>
        <v>78.922934076137395</v>
      </c>
      <c r="K40" s="50">
        <f>VLOOKUP($A40,'Occupancy Raw Data'!$B$8:$BE$45,'Occupancy Raw Data'!R$3,FALSE)</f>
        <v>67.820665870805101</v>
      </c>
      <c r="M40" s="47">
        <f>VLOOKUP($A40,'Occupancy Raw Data'!$B$8:$BE$45,'Occupancy Raw Data'!T$3,FALSE)</f>
        <v>16.701461377870501</v>
      </c>
      <c r="N40" s="48">
        <f>VLOOKUP($A40,'Occupancy Raw Data'!$B$8:$BE$45,'Occupancy Raw Data'!U$3,FALSE)</f>
        <v>8.7557603686635908</v>
      </c>
      <c r="O40" s="48">
        <f>VLOOKUP($A40,'Occupancy Raw Data'!$B$8:$BE$45,'Occupancy Raw Data'!V$3,FALSE)</f>
        <v>-0.69156293222683196</v>
      </c>
      <c r="P40" s="48">
        <f>VLOOKUP($A40,'Occupancy Raw Data'!$B$8:$BE$45,'Occupancy Raw Data'!W$3,FALSE)</f>
        <v>-7.2258064516129004</v>
      </c>
      <c r="Q40" s="48">
        <f>VLOOKUP($A40,'Occupancy Raw Data'!$B$8:$BE$45,'Occupancy Raw Data'!X$3,FALSE)</f>
        <v>17.190082644627999</v>
      </c>
      <c r="R40" s="49">
        <f>VLOOKUP($A40,'Occupancy Raw Data'!$B$8:$BE$45,'Occupancy Raw Data'!Y$3,FALSE)</f>
        <v>5.5675842870399004</v>
      </c>
      <c r="S40" s="48">
        <f>VLOOKUP($A40,'Occupancy Raw Data'!$B$8:$BE$45,'Occupancy Raw Data'!AA$3,FALSE)</f>
        <v>40.9698996655518</v>
      </c>
      <c r="T40" s="48">
        <f>VLOOKUP($A40,'Occupancy Raw Data'!$B$8:$BE$45,'Occupancy Raw Data'!AB$3,FALSE)</f>
        <v>30.045523520485499</v>
      </c>
      <c r="U40" s="49">
        <f>VLOOKUP($A40,'Occupancy Raw Data'!$B$8:$BE$45,'Occupancy Raw Data'!AC$3,FALSE)</f>
        <v>35.242641209228303</v>
      </c>
      <c r="V40" s="50">
        <f>VLOOKUP($A40,'Occupancy Raw Data'!$B$8:$BE$45,'Occupancy Raw Data'!AE$3,FALSE)</f>
        <v>13.875278396436499</v>
      </c>
      <c r="X40" s="51">
        <f>VLOOKUP($A40,'ADR Raw Data'!$B$6:$BE$43,'ADR Raw Data'!G$1,FALSE)</f>
        <v>112.074203935599</v>
      </c>
      <c r="Y40" s="52">
        <f>VLOOKUP($A40,'ADR Raw Data'!$B$6:$BE$43,'ADR Raw Data'!H$1,FALSE)</f>
        <v>106.287641242937</v>
      </c>
      <c r="Z40" s="52">
        <f>VLOOKUP($A40,'ADR Raw Data'!$B$6:$BE$43,'ADR Raw Data'!I$1,FALSE)</f>
        <v>110.285640668523</v>
      </c>
      <c r="AA40" s="52">
        <f>VLOOKUP($A40,'ADR Raw Data'!$B$6:$BE$43,'ADR Raw Data'!J$1,FALSE)</f>
        <v>104.223324061196</v>
      </c>
      <c r="AB40" s="52">
        <f>VLOOKUP($A40,'ADR Raw Data'!$B$6:$BE$43,'ADR Raw Data'!K$1,FALSE)</f>
        <v>103.995049365303</v>
      </c>
      <c r="AC40" s="53">
        <f>VLOOKUP($A40,'ADR Raw Data'!$B$6:$BE$43,'ADR Raw Data'!L$1,FALSE)</f>
        <v>107.165332552007</v>
      </c>
      <c r="AD40" s="52">
        <f>VLOOKUP($A40,'ADR Raw Data'!$B$6:$BE$43,'ADR Raw Data'!N$1,FALSE)</f>
        <v>147.099252669039</v>
      </c>
      <c r="AE40" s="52">
        <f>VLOOKUP($A40,'ADR Raw Data'!$B$6:$BE$43,'ADR Raw Data'!O$1,FALSE)</f>
        <v>155.29871645274201</v>
      </c>
      <c r="AF40" s="53">
        <f>VLOOKUP($A40,'ADR Raw Data'!$B$6:$BE$43,'ADR Raw Data'!P$1,FALSE)</f>
        <v>151.23274705882301</v>
      </c>
      <c r="AG40" s="54">
        <f>VLOOKUP($A40,'ADR Raw Data'!$B$6:$BE$43,'ADR Raw Data'!R$1,FALSE)</f>
        <v>121.817123019753</v>
      </c>
      <c r="AI40" s="47">
        <f>VLOOKUP($A40,'ADR Raw Data'!$B$6:$BE$43,'ADR Raw Data'!T$1,FALSE)</f>
        <v>2.5586457748781002</v>
      </c>
      <c r="AJ40" s="48">
        <f>VLOOKUP($A40,'ADR Raw Data'!$B$6:$BE$43,'ADR Raw Data'!U$1,FALSE)</f>
        <v>-2.06494060175844</v>
      </c>
      <c r="AK40" s="48">
        <f>VLOOKUP($A40,'ADR Raw Data'!$B$6:$BE$43,'ADR Raw Data'!V$1,FALSE)</f>
        <v>-1.5088697107742</v>
      </c>
      <c r="AL40" s="48">
        <f>VLOOKUP($A40,'ADR Raw Data'!$B$6:$BE$43,'ADR Raw Data'!W$1,FALSE)</f>
        <v>-4.0843681673081704</v>
      </c>
      <c r="AM40" s="48">
        <f>VLOOKUP($A40,'ADR Raw Data'!$B$6:$BE$43,'ADR Raw Data'!X$1,FALSE)</f>
        <v>-2.2200996898798802</v>
      </c>
      <c r="AN40" s="49">
        <f>VLOOKUP($A40,'ADR Raw Data'!$B$6:$BE$43,'ADR Raw Data'!Y$1,FALSE)</f>
        <v>-1.7154390595110101</v>
      </c>
      <c r="AO40" s="48">
        <f>VLOOKUP($A40,'ADR Raw Data'!$B$6:$BE$43,'ADR Raw Data'!AA$1,FALSE)</f>
        <v>14.4988462900783</v>
      </c>
      <c r="AP40" s="48">
        <f>VLOOKUP($A40,'ADR Raw Data'!$B$6:$BE$43,'ADR Raw Data'!AB$1,FALSE)</f>
        <v>18.0765048307426</v>
      </c>
      <c r="AQ40" s="49">
        <f>VLOOKUP($A40,'ADR Raw Data'!$B$6:$BE$43,'ADR Raw Data'!AC$1,FALSE)</f>
        <v>16.268419230841399</v>
      </c>
      <c r="AR40" s="50">
        <f>VLOOKUP($A40,'ADR Raw Data'!$B$6:$BE$43,'ADR Raw Data'!AE$1,FALSE)</f>
        <v>5.9970595249225802</v>
      </c>
      <c r="AS40" s="40"/>
      <c r="AT40" s="51">
        <f>VLOOKUP($A40,'RevPAR Raw Data'!$B$6:$BE$43,'RevPAR Raw Data'!G$1,FALSE)</f>
        <v>58.170362116991598</v>
      </c>
      <c r="AU40" s="52">
        <f>VLOOKUP($A40,'RevPAR Raw Data'!$B$6:$BE$43,'RevPAR Raw Data'!H$1,FALSE)</f>
        <v>69.871541318477199</v>
      </c>
      <c r="AV40" s="52">
        <f>VLOOKUP($A40,'RevPAR Raw Data'!$B$6:$BE$43,'RevPAR Raw Data'!I$1,FALSE)</f>
        <v>73.523760445682399</v>
      </c>
      <c r="AW40" s="52">
        <f>VLOOKUP($A40,'RevPAR Raw Data'!$B$6:$BE$43,'RevPAR Raw Data'!J$1,FALSE)</f>
        <v>69.578987929433595</v>
      </c>
      <c r="AX40" s="52">
        <f>VLOOKUP($A40,'RevPAR Raw Data'!$B$6:$BE$43,'RevPAR Raw Data'!K$1,FALSE)</f>
        <v>68.460993500464198</v>
      </c>
      <c r="AY40" s="53">
        <f>VLOOKUP($A40,'RevPAR Raw Data'!$B$6:$BE$43,'RevPAR Raw Data'!L$1,FALSE)</f>
        <v>67.921129062209801</v>
      </c>
      <c r="AZ40" s="52">
        <f>VLOOKUP($A40,'RevPAR Raw Data'!$B$6:$BE$43,'RevPAR Raw Data'!N$1,FALSE)</f>
        <v>115.138969359331</v>
      </c>
      <c r="BA40" s="52">
        <f>VLOOKUP($A40,'RevPAR Raw Data'!$B$6:$BE$43,'RevPAR Raw Data'!O$1,FALSE)</f>
        <v>123.57567316620199</v>
      </c>
      <c r="BB40" s="53">
        <f>VLOOKUP($A40,'RevPAR Raw Data'!$B$6:$BE$43,'RevPAR Raw Data'!P$1,FALSE)</f>
        <v>119.35732126276601</v>
      </c>
      <c r="BC40" s="54">
        <f>VLOOKUP($A40,'RevPAR Raw Data'!$B$6:$BE$43,'RevPAR Raw Data'!R$1,FALSE)</f>
        <v>82.617183976654701</v>
      </c>
      <c r="BE40" s="47">
        <f>VLOOKUP($A40,'RevPAR Raw Data'!$B$6:$BE$43,'RevPAR Raw Data'!T$1,FALSE)</f>
        <v>19.687438388636401</v>
      </c>
      <c r="BF40" s="48">
        <f>VLOOKUP($A40,'RevPAR Raw Data'!$B$6:$BE$43,'RevPAR Raw Data'!U$1,FALSE)</f>
        <v>6.5100185160599402</v>
      </c>
      <c r="BG40" s="48">
        <f>VLOOKUP($A40,'RevPAR Raw Data'!$B$6:$BE$43,'RevPAR Raw Data'!V$1,FALSE)</f>
        <v>-2.1899978593857199</v>
      </c>
      <c r="BH40" s="48">
        <f>VLOOKUP($A40,'RevPAR Raw Data'!$B$6:$BE$43,'RevPAR Raw Data'!W$1,FALSE)</f>
        <v>-11.015046080380101</v>
      </c>
      <c r="BI40" s="48">
        <f>VLOOKUP($A40,'RevPAR Raw Data'!$B$6:$BE$43,'RevPAR Raw Data'!X$1,FALSE)</f>
        <v>14.5883459832647</v>
      </c>
      <c r="BJ40" s="49">
        <f>VLOOKUP($A40,'RevPAR Raw Data'!$B$6:$BE$43,'RevPAR Raw Data'!Y$1,FALSE)</f>
        <v>3.7566367119978001</v>
      </c>
      <c r="BK40" s="48">
        <f>VLOOKUP($A40,'RevPAR Raw Data'!$B$6:$BE$43,'RevPAR Raw Data'!AA$1,FALSE)</f>
        <v>61.408908733337903</v>
      </c>
      <c r="BL40" s="48">
        <f>VLOOKUP($A40,'RevPAR Raw Data'!$B$6:$BE$43,'RevPAR Raw Data'!AB$1,FALSE)</f>
        <v>53.553208861830697</v>
      </c>
      <c r="BM40" s="49">
        <f>VLOOKUP($A40,'RevPAR Raw Data'!$B$6:$BE$43,'RevPAR Raw Data'!AC$1,FALSE)</f>
        <v>57.244481060008297</v>
      </c>
      <c r="BN40" s="50">
        <f>VLOOKUP($A40,'RevPAR Raw Data'!$B$6:$BE$43,'RevPAR Raw Data'!AE$1,FALSE)</f>
        <v>20.704446626042099</v>
      </c>
    </row>
    <row r="41" spans="1:66" x14ac:dyDescent="0.45">
      <c r="A41" s="63" t="s">
        <v>79</v>
      </c>
      <c r="B41" s="47">
        <f>VLOOKUP($A41,'Occupancy Raw Data'!$B$8:$BE$45,'Occupancy Raw Data'!G$3,FALSE)</f>
        <v>41.233541233541203</v>
      </c>
      <c r="C41" s="48">
        <f>VLOOKUP($A41,'Occupancy Raw Data'!$B$8:$BE$45,'Occupancy Raw Data'!H$3,FALSE)</f>
        <v>50.103950103950098</v>
      </c>
      <c r="D41" s="48">
        <f>VLOOKUP($A41,'Occupancy Raw Data'!$B$8:$BE$45,'Occupancy Raw Data'!I$3,FALSE)</f>
        <v>54.539154539154502</v>
      </c>
      <c r="E41" s="48">
        <f>VLOOKUP($A41,'Occupancy Raw Data'!$B$8:$BE$45,'Occupancy Raw Data'!J$3,FALSE)</f>
        <v>59.459459459459403</v>
      </c>
      <c r="F41" s="48">
        <f>VLOOKUP($A41,'Occupancy Raw Data'!$B$8:$BE$45,'Occupancy Raw Data'!K$3,FALSE)</f>
        <v>55.301455301455299</v>
      </c>
      <c r="G41" s="49">
        <f>VLOOKUP($A41,'Occupancy Raw Data'!$B$8:$BE$45,'Occupancy Raw Data'!L$3,FALSE)</f>
        <v>52.127512127512098</v>
      </c>
      <c r="H41" s="48">
        <f>VLOOKUP($A41,'Occupancy Raw Data'!$B$8:$BE$45,'Occupancy Raw Data'!N$3,FALSE)</f>
        <v>71.448371448371404</v>
      </c>
      <c r="I41" s="48">
        <f>VLOOKUP($A41,'Occupancy Raw Data'!$B$8:$BE$45,'Occupancy Raw Data'!O$3,FALSE)</f>
        <v>77.200277200277199</v>
      </c>
      <c r="J41" s="49">
        <f>VLOOKUP($A41,'Occupancy Raw Data'!$B$8:$BE$45,'Occupancy Raw Data'!P$3,FALSE)</f>
        <v>74.324324324324294</v>
      </c>
      <c r="K41" s="50">
        <f>VLOOKUP($A41,'Occupancy Raw Data'!$B$8:$BE$45,'Occupancy Raw Data'!R$3,FALSE)</f>
        <v>58.469458469458402</v>
      </c>
      <c r="M41" s="47">
        <f>VLOOKUP($A41,'Occupancy Raw Data'!$B$8:$BE$45,'Occupancy Raw Data'!T$3,FALSE)</f>
        <v>-18.604651162790599</v>
      </c>
      <c r="N41" s="48">
        <f>VLOOKUP($A41,'Occupancy Raw Data'!$B$8:$BE$45,'Occupancy Raw Data'!U$3,FALSE)</f>
        <v>-11.829268292682899</v>
      </c>
      <c r="O41" s="48">
        <f>VLOOKUP($A41,'Occupancy Raw Data'!$B$8:$BE$45,'Occupancy Raw Data'!V$3,FALSE)</f>
        <v>-10.7709750566893</v>
      </c>
      <c r="P41" s="48">
        <f>VLOOKUP($A41,'Occupancy Raw Data'!$B$8:$BE$45,'Occupancy Raw Data'!W$3,FALSE)</f>
        <v>-2.0547945205479401</v>
      </c>
      <c r="Q41" s="48">
        <f>VLOOKUP($A41,'Occupancy Raw Data'!$B$8:$BE$45,'Occupancy Raw Data'!X$3,FALSE)</f>
        <v>-0.37453183520599198</v>
      </c>
      <c r="R41" s="49">
        <f>VLOOKUP($A41,'Occupancy Raw Data'!$B$8:$BE$45,'Occupancy Raw Data'!Y$3,FALSE)</f>
        <v>-8.4914841849148406</v>
      </c>
      <c r="S41" s="48">
        <f>VLOOKUP($A41,'Occupancy Raw Data'!$B$8:$BE$45,'Occupancy Raw Data'!AA$3,FALSE)</f>
        <v>14.0486725663716</v>
      </c>
      <c r="T41" s="48">
        <f>VLOOKUP($A41,'Occupancy Raw Data'!$B$8:$BE$45,'Occupancy Raw Data'!AB$3,FALSE)</f>
        <v>34.703748488512602</v>
      </c>
      <c r="U41" s="49">
        <f>VLOOKUP($A41,'Occupancy Raw Data'!$B$8:$BE$45,'Occupancy Raw Data'!AC$3,FALSE)</f>
        <v>23.916811091854399</v>
      </c>
      <c r="V41" s="50">
        <f>VLOOKUP($A41,'Occupancy Raw Data'!$B$8:$BE$45,'Occupancy Raw Data'!AE$3,FALSE)</f>
        <v>1.11282314672145</v>
      </c>
      <c r="X41" s="51">
        <f>VLOOKUP($A41,'ADR Raw Data'!$B$6:$BE$43,'ADR Raw Data'!G$1,FALSE)</f>
        <v>100.115512605042</v>
      </c>
      <c r="Y41" s="52">
        <f>VLOOKUP($A41,'ADR Raw Data'!$B$6:$BE$43,'ADR Raw Data'!H$1,FALSE)</f>
        <v>102.921230982019</v>
      </c>
      <c r="Z41" s="52">
        <f>VLOOKUP($A41,'ADR Raw Data'!$B$6:$BE$43,'ADR Raw Data'!I$1,FALSE)</f>
        <v>106.64186785260399</v>
      </c>
      <c r="AA41" s="52">
        <f>VLOOKUP($A41,'ADR Raw Data'!$B$6:$BE$43,'ADR Raw Data'!J$1,FALSE)</f>
        <v>109.40096736596701</v>
      </c>
      <c r="AB41" s="52">
        <f>VLOOKUP($A41,'ADR Raw Data'!$B$6:$BE$43,'ADR Raw Data'!K$1,FALSE)</f>
        <v>112.52656641604</v>
      </c>
      <c r="AC41" s="53">
        <f>VLOOKUP($A41,'ADR Raw Data'!$B$6:$BE$43,'ADR Raw Data'!L$1,FALSE)</f>
        <v>106.772177612337</v>
      </c>
      <c r="AD41" s="52">
        <f>VLOOKUP($A41,'ADR Raw Data'!$B$6:$BE$43,'ADR Raw Data'!N$1,FALSE)</f>
        <v>157.87373423860299</v>
      </c>
      <c r="AE41" s="52">
        <f>VLOOKUP($A41,'ADR Raw Data'!$B$6:$BE$43,'ADR Raw Data'!O$1,FALSE)</f>
        <v>164.440502692998</v>
      </c>
      <c r="AF41" s="53">
        <f>VLOOKUP($A41,'ADR Raw Data'!$B$6:$BE$43,'ADR Raw Data'!P$1,FALSE)</f>
        <v>161.28416783216699</v>
      </c>
      <c r="AG41" s="54">
        <f>VLOOKUP($A41,'ADR Raw Data'!$B$6:$BE$43,'ADR Raw Data'!R$1,FALSE)</f>
        <v>126.57038604808599</v>
      </c>
      <c r="AI41" s="47">
        <f>VLOOKUP($A41,'ADR Raw Data'!$B$6:$BE$43,'ADR Raw Data'!T$1,FALSE)</f>
        <v>-13.8906603457534</v>
      </c>
      <c r="AJ41" s="48">
        <f>VLOOKUP($A41,'ADR Raw Data'!$B$6:$BE$43,'ADR Raw Data'!U$1,FALSE)</f>
        <v>-8.9230684998847103</v>
      </c>
      <c r="AK41" s="48">
        <f>VLOOKUP($A41,'ADR Raw Data'!$B$6:$BE$43,'ADR Raw Data'!V$1,FALSE)</f>
        <v>-5.3559596936781899</v>
      </c>
      <c r="AL41" s="48">
        <f>VLOOKUP($A41,'ADR Raw Data'!$B$6:$BE$43,'ADR Raw Data'!W$1,FALSE)</f>
        <v>-2.2270391630658</v>
      </c>
      <c r="AM41" s="48">
        <f>VLOOKUP($A41,'ADR Raw Data'!$B$6:$BE$43,'ADR Raw Data'!X$1,FALSE)</f>
        <v>0.57920132019381199</v>
      </c>
      <c r="AN41" s="49">
        <f>VLOOKUP($A41,'ADR Raw Data'!$B$6:$BE$43,'ADR Raw Data'!Y$1,FALSE)</f>
        <v>-5.5597051177903403</v>
      </c>
      <c r="AO41" s="48">
        <f>VLOOKUP($A41,'ADR Raw Data'!$B$6:$BE$43,'ADR Raw Data'!AA$1,FALSE)</f>
        <v>7.45815830400994</v>
      </c>
      <c r="AP41" s="48">
        <f>VLOOKUP($A41,'ADR Raw Data'!$B$6:$BE$43,'ADR Raw Data'!AB$1,FALSE)</f>
        <v>14.770786991673299</v>
      </c>
      <c r="AQ41" s="49">
        <f>VLOOKUP($A41,'ADR Raw Data'!$B$6:$BE$43,'ADR Raw Data'!AC$1,FALSE)</f>
        <v>11.094210326832499</v>
      </c>
      <c r="AR41" s="50">
        <f>VLOOKUP($A41,'ADR Raw Data'!$B$6:$BE$43,'ADR Raw Data'!AE$1,FALSE)</f>
        <v>3.2580923858657602</v>
      </c>
      <c r="AS41" s="40"/>
      <c r="AT41" s="51">
        <f>VLOOKUP($A41,'RevPAR Raw Data'!$B$6:$BE$43,'RevPAR Raw Data'!G$1,FALSE)</f>
        <v>41.281171171171103</v>
      </c>
      <c r="AU41" s="52">
        <f>VLOOKUP($A41,'RevPAR Raw Data'!$B$6:$BE$43,'RevPAR Raw Data'!H$1,FALSE)</f>
        <v>51.5676022176022</v>
      </c>
      <c r="AV41" s="52">
        <f>VLOOKUP($A41,'RevPAR Raw Data'!$B$6:$BE$43,'RevPAR Raw Data'!I$1,FALSE)</f>
        <v>58.161573111573098</v>
      </c>
      <c r="AW41" s="52">
        <f>VLOOKUP($A41,'RevPAR Raw Data'!$B$6:$BE$43,'RevPAR Raw Data'!J$1,FALSE)</f>
        <v>65.049223839223799</v>
      </c>
      <c r="AX41" s="52">
        <f>VLOOKUP($A41,'RevPAR Raw Data'!$B$6:$BE$43,'RevPAR Raw Data'!K$1,FALSE)</f>
        <v>62.228828828828803</v>
      </c>
      <c r="AY41" s="53">
        <f>VLOOKUP($A41,'RevPAR Raw Data'!$B$6:$BE$43,'RevPAR Raw Data'!L$1,FALSE)</f>
        <v>55.657679833679801</v>
      </c>
      <c r="AZ41" s="52">
        <f>VLOOKUP($A41,'RevPAR Raw Data'!$B$6:$BE$43,'RevPAR Raw Data'!N$1,FALSE)</f>
        <v>112.798212058212</v>
      </c>
      <c r="BA41" s="52">
        <f>VLOOKUP($A41,'RevPAR Raw Data'!$B$6:$BE$43,'RevPAR Raw Data'!O$1,FALSE)</f>
        <v>126.948523908523</v>
      </c>
      <c r="BB41" s="53">
        <f>VLOOKUP($A41,'RevPAR Raw Data'!$B$6:$BE$43,'RevPAR Raw Data'!P$1,FALSE)</f>
        <v>119.873367983367</v>
      </c>
      <c r="BC41" s="54">
        <f>VLOOKUP($A41,'RevPAR Raw Data'!$B$6:$BE$43,'RevPAR Raw Data'!R$1,FALSE)</f>
        <v>74.005019305019303</v>
      </c>
      <c r="BE41" s="47">
        <f>VLOOKUP($A41,'RevPAR Raw Data'!$B$6:$BE$43,'RevPAR Raw Data'!T$1,FALSE)</f>
        <v>-29.911002607008601</v>
      </c>
      <c r="BF41" s="48">
        <f>VLOOKUP($A41,'RevPAR Raw Data'!$B$6:$BE$43,'RevPAR Raw Data'!U$1,FALSE)</f>
        <v>-19.696803079776402</v>
      </c>
      <c r="BG41" s="48">
        <f>VLOOKUP($A41,'RevPAR Raw Data'!$B$6:$BE$43,'RevPAR Raw Data'!V$1,FALSE)</f>
        <v>-15.5500456677151</v>
      </c>
      <c r="BH41" s="48">
        <f>VLOOKUP($A41,'RevPAR Raw Data'!$B$6:$BE$43,'RevPAR Raw Data'!W$1,FALSE)</f>
        <v>-4.2360726049206097</v>
      </c>
      <c r="BI41" s="48">
        <f>VLOOKUP($A41,'RevPAR Raw Data'!$B$6:$BE$43,'RevPAR Raw Data'!X$1,FALSE)</f>
        <v>0.20250019165375999</v>
      </c>
      <c r="BJ41" s="49">
        <f>VLOOKUP($A41,'RevPAR Raw Data'!$B$6:$BE$43,'RevPAR Raw Data'!Y$1,FALSE)</f>
        <v>-13.579087821900099</v>
      </c>
      <c r="BK41" s="48">
        <f>VLOOKUP($A41,'RevPAR Raw Data'!$B$6:$BE$43,'RevPAR Raw Data'!AA$1,FALSE)</f>
        <v>22.5546031099936</v>
      </c>
      <c r="BL41" s="48">
        <f>VLOOKUP($A41,'RevPAR Raw Data'!$B$6:$BE$43,'RevPAR Raw Data'!AB$1,FALSE)</f>
        <v>54.600552247550297</v>
      </c>
      <c r="BM41" s="49">
        <f>VLOOKUP($A41,'RevPAR Raw Data'!$B$6:$BE$43,'RevPAR Raw Data'!AC$1,FALSE)</f>
        <v>37.664402744688502</v>
      </c>
      <c r="BN41" s="50">
        <f>VLOOKUP($A41,'RevPAR Raw Data'!$B$6:$BE$43,'RevPAR Raw Data'!AE$1,FALSE)</f>
        <v>4.4071723387986896</v>
      </c>
    </row>
    <row r="42" spans="1:66" x14ac:dyDescent="0.45">
      <c r="A42" s="63" t="s">
        <v>80</v>
      </c>
      <c r="B42" s="47">
        <f>VLOOKUP($A42,'Occupancy Raw Data'!$B$8:$BE$45,'Occupancy Raw Data'!G$3,FALSE)</f>
        <v>48.721643981852097</v>
      </c>
      <c r="C42" s="48">
        <f>VLOOKUP($A42,'Occupancy Raw Data'!$B$8:$BE$45,'Occupancy Raw Data'!H$3,FALSE)</f>
        <v>55.172137710168101</v>
      </c>
      <c r="D42" s="48">
        <f>VLOOKUP($A42,'Occupancy Raw Data'!$B$8:$BE$45,'Occupancy Raw Data'!I$3,FALSE)</f>
        <v>60.5284227381905</v>
      </c>
      <c r="E42" s="48">
        <f>VLOOKUP($A42,'Occupancy Raw Data'!$B$8:$BE$45,'Occupancy Raw Data'!J$3,FALSE)</f>
        <v>61.627969041900101</v>
      </c>
      <c r="F42" s="48">
        <f>VLOOKUP($A42,'Occupancy Raw Data'!$B$8:$BE$45,'Occupancy Raw Data'!K$3,FALSE)</f>
        <v>61.056845476381099</v>
      </c>
      <c r="G42" s="49">
        <f>VLOOKUP($A42,'Occupancy Raw Data'!$B$8:$BE$45,'Occupancy Raw Data'!L$3,FALSE)</f>
        <v>57.421403789698402</v>
      </c>
      <c r="H42" s="48">
        <f>VLOOKUP($A42,'Occupancy Raw Data'!$B$8:$BE$45,'Occupancy Raw Data'!N$3,FALSE)</f>
        <v>72.722177742193693</v>
      </c>
      <c r="I42" s="48">
        <f>VLOOKUP($A42,'Occupancy Raw Data'!$B$8:$BE$45,'Occupancy Raw Data'!O$3,FALSE)</f>
        <v>75.321590605817903</v>
      </c>
      <c r="J42" s="49">
        <f>VLOOKUP($A42,'Occupancy Raw Data'!$B$8:$BE$45,'Occupancy Raw Data'!P$3,FALSE)</f>
        <v>74.021884174005805</v>
      </c>
      <c r="K42" s="50">
        <f>VLOOKUP($A42,'Occupancy Raw Data'!$B$8:$BE$45,'Occupancy Raw Data'!R$3,FALSE)</f>
        <v>62.1643981852148</v>
      </c>
      <c r="M42" s="47">
        <f>VLOOKUP($A42,'Occupancy Raw Data'!$B$8:$BE$45,'Occupancy Raw Data'!T$3,FALSE)</f>
        <v>-8.3184357262874506</v>
      </c>
      <c r="N42" s="48">
        <f>VLOOKUP($A42,'Occupancy Raw Data'!$B$8:$BE$45,'Occupancy Raw Data'!U$3,FALSE)</f>
        <v>-4.7271501993712404</v>
      </c>
      <c r="O42" s="48">
        <f>VLOOKUP($A42,'Occupancy Raw Data'!$B$8:$BE$45,'Occupancy Raw Data'!V$3,FALSE)</f>
        <v>-3.7473608312132001</v>
      </c>
      <c r="P42" s="48">
        <f>VLOOKUP($A42,'Occupancy Raw Data'!$B$8:$BE$45,'Occupancy Raw Data'!W$3,FALSE)</f>
        <v>0.380308300028945</v>
      </c>
      <c r="Q42" s="48">
        <f>VLOOKUP($A42,'Occupancy Raw Data'!$B$8:$BE$45,'Occupancy Raw Data'!X$3,FALSE)</f>
        <v>4.3108909757970801</v>
      </c>
      <c r="R42" s="49">
        <f>VLOOKUP($A42,'Occupancy Raw Data'!$B$8:$BE$45,'Occupancy Raw Data'!Y$3,FALSE)</f>
        <v>-2.2996284894550798</v>
      </c>
      <c r="S42" s="48">
        <f>VLOOKUP($A42,'Occupancy Raw Data'!$B$8:$BE$45,'Occupancy Raw Data'!AA$3,FALSE)</f>
        <v>26.592957819493002</v>
      </c>
      <c r="T42" s="48">
        <f>VLOOKUP($A42,'Occupancy Raw Data'!$B$8:$BE$45,'Occupancy Raw Data'!AB$3,FALSE)</f>
        <v>28.051142544363501</v>
      </c>
      <c r="U42" s="49">
        <f>VLOOKUP($A42,'Occupancy Raw Data'!$B$8:$BE$45,'Occupancy Raw Data'!AC$3,FALSE)</f>
        <v>27.3306777024304</v>
      </c>
      <c r="V42" s="50">
        <f>VLOOKUP($A42,'Occupancy Raw Data'!$B$8:$BE$45,'Occupancy Raw Data'!AE$3,FALSE)</f>
        <v>6.1001838353619604</v>
      </c>
      <c r="X42" s="51">
        <f>VLOOKUP($A42,'ADR Raw Data'!$B$6:$BE$43,'ADR Raw Data'!G$1,FALSE)</f>
        <v>106.79718393952599</v>
      </c>
      <c r="Y42" s="52">
        <f>VLOOKUP($A42,'ADR Raw Data'!$B$6:$BE$43,'ADR Raw Data'!H$1,FALSE)</f>
        <v>105.868428868572</v>
      </c>
      <c r="Z42" s="52">
        <f>VLOOKUP($A42,'ADR Raw Data'!$B$6:$BE$43,'ADR Raw Data'!I$1,FALSE)</f>
        <v>111.478089506172</v>
      </c>
      <c r="AA42" s="52">
        <f>VLOOKUP($A42,'ADR Raw Data'!$B$6:$BE$43,'ADR Raw Data'!J$1,FALSE)</f>
        <v>109.539774813788</v>
      </c>
      <c r="AB42" s="52">
        <f>VLOOKUP($A42,'ADR Raw Data'!$B$6:$BE$43,'ADR Raw Data'!K$1,FALSE)</f>
        <v>108.035850161727</v>
      </c>
      <c r="AC42" s="53">
        <f>VLOOKUP($A42,'ADR Raw Data'!$B$6:$BE$43,'ADR Raw Data'!L$1,FALSE)</f>
        <v>108.457665064743</v>
      </c>
      <c r="AD42" s="52">
        <f>VLOOKUP($A42,'ADR Raw Data'!$B$6:$BE$43,'ADR Raw Data'!N$1,FALSE)</f>
        <v>140.57334287496701</v>
      </c>
      <c r="AE42" s="52">
        <f>VLOOKUP($A42,'ADR Raw Data'!$B$6:$BE$43,'ADR Raw Data'!O$1,FALSE)</f>
        <v>146.52760479041899</v>
      </c>
      <c r="AF42" s="53">
        <f>VLOOKUP($A42,'ADR Raw Data'!$B$6:$BE$43,'ADR Raw Data'!P$1,FALSE)</f>
        <v>143.60274751225799</v>
      </c>
      <c r="AG42" s="54">
        <f>VLOOKUP($A42,'ADR Raw Data'!$B$6:$BE$43,'ADR Raw Data'!R$1,FALSE)</f>
        <v>120.41446394073</v>
      </c>
      <c r="AI42" s="47">
        <f>VLOOKUP($A42,'ADR Raw Data'!$B$6:$BE$43,'ADR Raw Data'!T$1,FALSE)</f>
        <v>1.4565389137814</v>
      </c>
      <c r="AJ42" s="48">
        <f>VLOOKUP($A42,'ADR Raw Data'!$B$6:$BE$43,'ADR Raw Data'!U$1,FALSE)</f>
        <v>1.6395604987658701</v>
      </c>
      <c r="AK42" s="48">
        <f>VLOOKUP($A42,'ADR Raw Data'!$B$6:$BE$43,'ADR Raw Data'!V$1,FALSE)</f>
        <v>2.9998009667073302</v>
      </c>
      <c r="AL42" s="48">
        <f>VLOOKUP($A42,'ADR Raw Data'!$B$6:$BE$43,'ADR Raw Data'!W$1,FALSE)</f>
        <v>2.0739836420011599</v>
      </c>
      <c r="AM42" s="48">
        <f>VLOOKUP($A42,'ADR Raw Data'!$B$6:$BE$43,'ADR Raw Data'!X$1,FALSE)</f>
        <v>-1.3963975540396301E-2</v>
      </c>
      <c r="AN42" s="49">
        <f>VLOOKUP($A42,'ADR Raw Data'!$B$6:$BE$43,'ADR Raw Data'!Y$1,FALSE)</f>
        <v>1.6806624727821999</v>
      </c>
      <c r="AO42" s="48">
        <f>VLOOKUP($A42,'ADR Raw Data'!$B$6:$BE$43,'ADR Raw Data'!AA$1,FALSE)</f>
        <v>14.0326962132188</v>
      </c>
      <c r="AP42" s="48">
        <f>VLOOKUP($A42,'ADR Raw Data'!$B$6:$BE$43,'ADR Raw Data'!AB$1,FALSE)</f>
        <v>14.6363585786551</v>
      </c>
      <c r="AQ42" s="49">
        <f>VLOOKUP($A42,'ADR Raw Data'!$B$6:$BE$43,'ADR Raw Data'!AC$1,FALSE)</f>
        <v>14.357133705373601</v>
      </c>
      <c r="AR42" s="50">
        <f>VLOOKUP($A42,'ADR Raw Data'!$B$6:$BE$43,'ADR Raw Data'!AE$1,FALSE)</f>
        <v>7.4885085368736704</v>
      </c>
      <c r="AS42" s="40"/>
      <c r="AT42" s="51">
        <f>VLOOKUP($A42,'RevPAR Raw Data'!$B$6:$BE$43,'RevPAR Raw Data'!G$1,FALSE)</f>
        <v>52.033343741659898</v>
      </c>
      <c r="AU42" s="52">
        <f>VLOOKUP($A42,'RevPAR Raw Data'!$B$6:$BE$43,'RevPAR Raw Data'!H$1,FALSE)</f>
        <v>58.4098753669602</v>
      </c>
      <c r="AV42" s="52">
        <f>VLOOKUP($A42,'RevPAR Raw Data'!$B$6:$BE$43,'RevPAR Raw Data'!I$1,FALSE)</f>
        <v>67.475929276754698</v>
      </c>
      <c r="AW42" s="52">
        <f>VLOOKUP($A42,'RevPAR Raw Data'!$B$6:$BE$43,'RevPAR Raw Data'!J$1,FALSE)</f>
        <v>67.507138510808602</v>
      </c>
      <c r="AX42" s="52">
        <f>VLOOKUP($A42,'RevPAR Raw Data'!$B$6:$BE$43,'RevPAR Raw Data'!K$1,FALSE)</f>
        <v>65.963282092340506</v>
      </c>
      <c r="AY42" s="53">
        <f>VLOOKUP($A42,'RevPAR Raw Data'!$B$6:$BE$43,'RevPAR Raw Data'!L$1,FALSE)</f>
        <v>62.277913797704798</v>
      </c>
      <c r="AZ42" s="52">
        <f>VLOOKUP($A42,'RevPAR Raw Data'!$B$6:$BE$43,'RevPAR Raw Data'!N$1,FALSE)</f>
        <v>102.227996263677</v>
      </c>
      <c r="BA42" s="52">
        <f>VLOOKUP($A42,'RevPAR Raw Data'!$B$6:$BE$43,'RevPAR Raw Data'!O$1,FALSE)</f>
        <v>110.36692260475</v>
      </c>
      <c r="BB42" s="53">
        <f>VLOOKUP($A42,'RevPAR Raw Data'!$B$6:$BE$43,'RevPAR Raw Data'!P$1,FALSE)</f>
        <v>106.29745943421401</v>
      </c>
      <c r="BC42" s="54">
        <f>VLOOKUP($A42,'RevPAR Raw Data'!$B$6:$BE$43,'RevPAR Raw Data'!R$1,FALSE)</f>
        <v>74.854926836707406</v>
      </c>
      <c r="BE42" s="47">
        <f>VLOOKUP($A42,'RevPAR Raw Data'!$B$6:$BE$43,'RevPAR Raw Data'!T$1,FALSE)</f>
        <v>-6.9830580658773203</v>
      </c>
      <c r="BF42" s="48">
        <f>VLOOKUP($A42,'RevPAR Raw Data'!$B$6:$BE$43,'RevPAR Raw Data'!U$1,FALSE)</f>
        <v>-3.1650941879915901</v>
      </c>
      <c r="BG42" s="48">
        <f>VLOOKUP($A42,'RevPAR Raw Data'!$B$6:$BE$43,'RevPAR Raw Data'!V$1,FALSE)</f>
        <v>-0.85997323094661005</v>
      </c>
      <c r="BH42" s="48">
        <f>VLOOKUP($A42,'RevPAR Raw Data'!$B$6:$BE$43,'RevPAR Raw Data'!W$1,FALSE)</f>
        <v>2.4621794739618799</v>
      </c>
      <c r="BI42" s="48">
        <f>VLOOKUP($A42,'RevPAR Raw Data'!$B$6:$BE$43,'RevPAR Raw Data'!X$1,FALSE)</f>
        <v>4.2963250284952501</v>
      </c>
      <c r="BJ42" s="49">
        <f>VLOOKUP($A42,'RevPAR Raw Data'!$B$6:$BE$43,'RevPAR Raw Data'!Y$1,FALSE)</f>
        <v>-0.65761500970855802</v>
      </c>
      <c r="BK42" s="48">
        <f>VLOOKUP($A42,'RevPAR Raw Data'!$B$6:$BE$43,'RevPAR Raw Data'!AA$1,FALSE)</f>
        <v>44.357363017630703</v>
      </c>
      <c r="BL42" s="48">
        <f>VLOOKUP($A42,'RevPAR Raw Data'!$B$6:$BE$43,'RevPAR Raw Data'!AB$1,FALSE)</f>
        <v>46.7931669312214</v>
      </c>
      <c r="BM42" s="49">
        <f>VLOOKUP($A42,'RevPAR Raw Data'!$B$6:$BE$43,'RevPAR Raw Data'!AC$1,FALSE)</f>
        <v>45.611713348126599</v>
      </c>
      <c r="BN42" s="50">
        <f>VLOOKUP($A42,'RevPAR Raw Data'!$B$6:$BE$43,'RevPAR Raw Data'!AE$1,FALSE)</f>
        <v>14.0455051595117</v>
      </c>
    </row>
    <row r="43" spans="1:66" x14ac:dyDescent="0.45">
      <c r="A43" s="66" t="s">
        <v>81</v>
      </c>
      <c r="B43" s="47">
        <f>VLOOKUP($A43,'Occupancy Raw Data'!$B$8:$BE$45,'Occupancy Raw Data'!G$3,FALSE)</f>
        <v>56.373429084380597</v>
      </c>
      <c r="C43" s="48">
        <f>VLOOKUP($A43,'Occupancy Raw Data'!$B$8:$BE$45,'Occupancy Raw Data'!H$3,FALSE)</f>
        <v>71.039297825653307</v>
      </c>
      <c r="D43" s="48">
        <f>VLOOKUP($A43,'Occupancy Raw Data'!$B$8:$BE$45,'Occupancy Raw Data'!I$3,FALSE)</f>
        <v>82.128465988429994</v>
      </c>
      <c r="E43" s="48">
        <f>VLOOKUP($A43,'Occupancy Raw Data'!$B$8:$BE$45,'Occupancy Raw Data'!J$3,FALSE)</f>
        <v>83.155794933173695</v>
      </c>
      <c r="F43" s="48">
        <f>VLOOKUP($A43,'Occupancy Raw Data'!$B$8:$BE$45,'Occupancy Raw Data'!K$3,FALSE)</f>
        <v>74.813484939158101</v>
      </c>
      <c r="G43" s="49">
        <f>VLOOKUP($A43,'Occupancy Raw Data'!$B$8:$BE$45,'Occupancy Raw Data'!L$3,FALSE)</f>
        <v>73.5020945541591</v>
      </c>
      <c r="H43" s="48">
        <f>VLOOKUP($A43,'Occupancy Raw Data'!$B$8:$BE$45,'Occupancy Raw Data'!N$3,FALSE)</f>
        <v>75.364053461001305</v>
      </c>
      <c r="I43" s="48">
        <f>VLOOKUP($A43,'Occupancy Raw Data'!$B$8:$BE$45,'Occupancy Raw Data'!O$3,FALSE)</f>
        <v>73.038100937562305</v>
      </c>
      <c r="J43" s="49">
        <f>VLOOKUP($A43,'Occupancy Raw Data'!$B$8:$BE$45,'Occupancy Raw Data'!P$3,FALSE)</f>
        <v>74.201077199281798</v>
      </c>
      <c r="K43" s="50">
        <f>VLOOKUP($A43,'Occupancy Raw Data'!$B$8:$BE$45,'Occupancy Raw Data'!R$3,FALSE)</f>
        <v>73.701803881337</v>
      </c>
      <c r="M43" s="47">
        <f>VLOOKUP($A43,'Occupancy Raw Data'!$B$8:$BE$45,'Occupancy Raw Data'!T$3,FALSE)</f>
        <v>1.90445653793231</v>
      </c>
      <c r="N43" s="48">
        <f>VLOOKUP($A43,'Occupancy Raw Data'!$B$8:$BE$45,'Occupancy Raw Data'!U$3,FALSE)</f>
        <v>6.0081707899988999</v>
      </c>
      <c r="O43" s="48">
        <f>VLOOKUP($A43,'Occupancy Raw Data'!$B$8:$BE$45,'Occupancy Raw Data'!V$3,FALSE)</f>
        <v>11.0431159975798</v>
      </c>
      <c r="P43" s="48">
        <f>VLOOKUP($A43,'Occupancy Raw Data'!$B$8:$BE$45,'Occupancy Raw Data'!W$3,FALSE)</f>
        <v>10.007720089492301</v>
      </c>
      <c r="Q43" s="48">
        <f>VLOOKUP($A43,'Occupancy Raw Data'!$B$8:$BE$45,'Occupancy Raw Data'!X$3,FALSE)</f>
        <v>7.5841148788128798</v>
      </c>
      <c r="R43" s="49">
        <f>VLOOKUP($A43,'Occupancy Raw Data'!$B$8:$BE$45,'Occupancy Raw Data'!Y$3,FALSE)</f>
        <v>7.6404270642931298</v>
      </c>
      <c r="S43" s="48">
        <f>VLOOKUP($A43,'Occupancy Raw Data'!$B$8:$BE$45,'Occupancy Raw Data'!AA$3,FALSE)</f>
        <v>8.2679939077961695</v>
      </c>
      <c r="T43" s="48">
        <f>VLOOKUP($A43,'Occupancy Raw Data'!$B$8:$BE$45,'Occupancy Raw Data'!AB$3,FALSE)</f>
        <v>6.2199239663256902</v>
      </c>
      <c r="U43" s="49">
        <f>VLOOKUP($A43,'Occupancy Raw Data'!$B$8:$BE$45,'Occupancy Raw Data'!AC$3,FALSE)</f>
        <v>7.2502317393319</v>
      </c>
      <c r="V43" s="50">
        <f>VLOOKUP($A43,'Occupancy Raw Data'!$B$8:$BE$45,'Occupancy Raw Data'!AE$3,FALSE)</f>
        <v>7.5278968820346703</v>
      </c>
      <c r="X43" s="51">
        <f>VLOOKUP($A43,'ADR Raw Data'!$B$6:$BE$43,'ADR Raw Data'!G$1,FALSE)</f>
        <v>142.15004387827301</v>
      </c>
      <c r="Y43" s="52">
        <f>VLOOKUP($A43,'ADR Raw Data'!$B$6:$BE$43,'ADR Raw Data'!H$1,FALSE)</f>
        <v>168.14760754801699</v>
      </c>
      <c r="Z43" s="52">
        <f>VLOOKUP($A43,'ADR Raw Data'!$B$6:$BE$43,'ADR Raw Data'!I$1,FALSE)</f>
        <v>186.01577129532899</v>
      </c>
      <c r="AA43" s="52">
        <f>VLOOKUP($A43,'ADR Raw Data'!$B$6:$BE$43,'ADR Raw Data'!J$1,FALSE)</f>
        <v>184.20401693614099</v>
      </c>
      <c r="AB43" s="52">
        <f>VLOOKUP($A43,'ADR Raw Data'!$B$6:$BE$43,'ADR Raw Data'!K$1,FALSE)</f>
        <v>163.41506905930001</v>
      </c>
      <c r="AC43" s="53">
        <f>VLOOKUP($A43,'ADR Raw Data'!$B$6:$BE$43,'ADR Raw Data'!L$1,FALSE)</f>
        <v>170.82246698474199</v>
      </c>
      <c r="AD43" s="52">
        <f>VLOOKUP($A43,'ADR Raw Data'!$B$6:$BE$43,'ADR Raw Data'!N$1,FALSE)</f>
        <v>140.94770407623</v>
      </c>
      <c r="AE43" s="52">
        <f>VLOOKUP($A43,'ADR Raw Data'!$B$6:$BE$43,'ADR Raw Data'!O$1,FALSE)</f>
        <v>136.96014693832899</v>
      </c>
      <c r="AF43" s="53">
        <f>VLOOKUP($A43,'ADR Raw Data'!$B$6:$BE$43,'ADR Raw Data'!P$1,FALSE)</f>
        <v>138.98517461085501</v>
      </c>
      <c r="AG43" s="54">
        <f>VLOOKUP($A43,'ADR Raw Data'!$B$6:$BE$43,'ADR Raw Data'!R$1,FALSE)</f>
        <v>161.66447679476599</v>
      </c>
      <c r="AI43" s="47">
        <f>VLOOKUP($A43,'ADR Raw Data'!$B$6:$BE$43,'ADR Raw Data'!T$1,FALSE)</f>
        <v>9.54882637538533</v>
      </c>
      <c r="AJ43" s="48">
        <f>VLOOKUP($A43,'ADR Raw Data'!$B$6:$BE$43,'ADR Raw Data'!U$1,FALSE)</f>
        <v>13.4195935187301</v>
      </c>
      <c r="AK43" s="48">
        <f>VLOOKUP($A43,'ADR Raw Data'!$B$6:$BE$43,'ADR Raw Data'!V$1,FALSE)</f>
        <v>17.500159653069002</v>
      </c>
      <c r="AL43" s="48">
        <f>VLOOKUP($A43,'ADR Raw Data'!$B$6:$BE$43,'ADR Raw Data'!W$1,FALSE)</f>
        <v>16.9541153662434</v>
      </c>
      <c r="AM43" s="48">
        <f>VLOOKUP($A43,'ADR Raw Data'!$B$6:$BE$43,'ADR Raw Data'!X$1,FALSE)</f>
        <v>13.050474515397401</v>
      </c>
      <c r="AN43" s="49">
        <f>VLOOKUP($A43,'ADR Raw Data'!$B$6:$BE$43,'ADR Raw Data'!Y$1,FALSE)</f>
        <v>14.855042357075799</v>
      </c>
      <c r="AO43" s="48">
        <f>VLOOKUP($A43,'ADR Raw Data'!$B$6:$BE$43,'ADR Raw Data'!AA$1,FALSE)</f>
        <v>8.0791790918512199</v>
      </c>
      <c r="AP43" s="48">
        <f>VLOOKUP($A43,'ADR Raw Data'!$B$6:$BE$43,'ADR Raw Data'!AB$1,FALSE)</f>
        <v>5.7857795401383401</v>
      </c>
      <c r="AQ43" s="49">
        <f>VLOOKUP($A43,'ADR Raw Data'!$B$6:$BE$43,'ADR Raw Data'!AC$1,FALSE)</f>
        <v>6.9583100879712401</v>
      </c>
      <c r="AR43" s="50">
        <f>VLOOKUP($A43,'ADR Raw Data'!$B$6:$BE$43,'ADR Raw Data'!AE$1,FALSE)</f>
        <v>12.806641938821899</v>
      </c>
      <c r="AS43" s="40"/>
      <c r="AT43" s="51">
        <f>VLOOKUP($A43,'RevPAR Raw Data'!$B$6:$BE$43,'RevPAR Raw Data'!G$1,FALSE)</f>
        <v>80.134854179134194</v>
      </c>
      <c r="AU43" s="52">
        <f>VLOOKUP($A43,'RevPAR Raw Data'!$B$6:$BE$43,'RevPAR Raw Data'!H$1,FALSE)</f>
        <v>119.450879712746</v>
      </c>
      <c r="AV43" s="52">
        <f>VLOOKUP($A43,'RevPAR Raw Data'!$B$6:$BE$43,'RevPAR Raw Data'!I$1,FALSE)</f>
        <v>152.77189946140001</v>
      </c>
      <c r="AW43" s="52">
        <f>VLOOKUP($A43,'RevPAR Raw Data'!$B$6:$BE$43,'RevPAR Raw Data'!J$1,FALSE)</f>
        <v>153.17631458208601</v>
      </c>
      <c r="AX43" s="52">
        <f>VLOOKUP($A43,'RevPAR Raw Data'!$B$6:$BE$43,'RevPAR Raw Data'!K$1,FALSE)</f>
        <v>122.256508078994</v>
      </c>
      <c r="AY43" s="53">
        <f>VLOOKUP($A43,'RevPAR Raw Data'!$B$6:$BE$43,'RevPAR Raw Data'!L$1,FALSE)</f>
        <v>125.55809120287201</v>
      </c>
      <c r="AZ43" s="52">
        <f>VLOOKUP($A43,'RevPAR Raw Data'!$B$6:$BE$43,'RevPAR Raw Data'!N$1,FALSE)</f>
        <v>106.223903052064</v>
      </c>
      <c r="BA43" s="52">
        <f>VLOOKUP($A43,'RevPAR Raw Data'!$B$6:$BE$43,'RevPAR Raw Data'!O$1,FALSE)</f>
        <v>100.03309036505</v>
      </c>
      <c r="BB43" s="53">
        <f>VLOOKUP($A43,'RevPAR Raw Data'!$B$6:$BE$43,'RevPAR Raw Data'!P$1,FALSE)</f>
        <v>103.12849670855699</v>
      </c>
      <c r="BC43" s="54">
        <f>VLOOKUP($A43,'RevPAR Raw Data'!$B$6:$BE$43,'RevPAR Raw Data'!R$1,FALSE)</f>
        <v>119.149635633068</v>
      </c>
      <c r="BE43" s="47">
        <f>VLOOKUP($A43,'RevPAR Raw Data'!$B$6:$BE$43,'RevPAR Raw Data'!T$1,FALSE)</f>
        <v>11.6351361615194</v>
      </c>
      <c r="BF43" s="48">
        <f>VLOOKUP($A43,'RevPAR Raw Data'!$B$6:$BE$43,'RevPAR Raw Data'!U$1,FALSE)</f>
        <v>20.2340364066579</v>
      </c>
      <c r="BG43" s="48">
        <f>VLOOKUP($A43,'RevPAR Raw Data'!$B$6:$BE$43,'RevPAR Raw Data'!V$1,FALSE)</f>
        <v>30.475838580898898</v>
      </c>
      <c r="BH43" s="48">
        <f>VLOOKUP($A43,'RevPAR Raw Data'!$B$6:$BE$43,'RevPAR Raw Data'!W$1,FALSE)</f>
        <v>28.658555865238998</v>
      </c>
      <c r="BI43" s="48">
        <f>VLOOKUP($A43,'RevPAR Raw Data'!$B$6:$BE$43,'RevPAR Raw Data'!X$1,FALSE)</f>
        <v>21.6243523736882</v>
      </c>
      <c r="BJ43" s="49">
        <f>VLOOKUP($A43,'RevPAR Raw Data'!$B$6:$BE$43,'RevPAR Raw Data'!Y$1,FALSE)</f>
        <v>23.630458098031198</v>
      </c>
      <c r="BK43" s="48">
        <f>VLOOKUP($A43,'RevPAR Raw Data'!$B$6:$BE$43,'RevPAR Raw Data'!AA$1,FALSE)</f>
        <v>17.015159034761499</v>
      </c>
      <c r="BL43" s="48">
        <f>VLOOKUP($A43,'RevPAR Raw Data'!$B$6:$BE$43,'RevPAR Raw Data'!AB$1,FALSE)</f>
        <v>12.365574594719799</v>
      </c>
      <c r="BM43" s="49">
        <f>VLOOKUP($A43,'RevPAR Raw Data'!$B$6:$BE$43,'RevPAR Raw Data'!AC$1,FALSE)</f>
        <v>14.7130354338223</v>
      </c>
      <c r="BN43" s="50">
        <f>VLOOKUP($A43,'RevPAR Raw Data'!$B$6:$BE$43,'RevPAR Raw Data'!AE$1,FALSE)</f>
        <v>21.2986096200625</v>
      </c>
    </row>
    <row r="44" spans="1:66" x14ac:dyDescent="0.45">
      <c r="A44" s="63" t="s">
        <v>82</v>
      </c>
      <c r="B44" s="47">
        <f>VLOOKUP($A44,'Occupancy Raw Data'!$B$8:$BE$45,'Occupancy Raw Data'!G$3,FALSE)</f>
        <v>47.343651009140999</v>
      </c>
      <c r="C44" s="48">
        <f>VLOOKUP($A44,'Occupancy Raw Data'!$B$8:$BE$45,'Occupancy Raw Data'!H$3,FALSE)</f>
        <v>53.986786134491801</v>
      </c>
      <c r="D44" s="48">
        <f>VLOOKUP($A44,'Occupancy Raw Data'!$B$8:$BE$45,'Occupancy Raw Data'!I$3,FALSE)</f>
        <v>57.2540501402841</v>
      </c>
      <c r="E44" s="48">
        <f>VLOOKUP($A44,'Occupancy Raw Data'!$B$8:$BE$45,'Occupancy Raw Data'!J$3,FALSE)</f>
        <v>60.4308082179382</v>
      </c>
      <c r="F44" s="48">
        <f>VLOOKUP($A44,'Occupancy Raw Data'!$B$8:$BE$45,'Occupancy Raw Data'!K$3,FALSE)</f>
        <v>61.933206625033897</v>
      </c>
      <c r="G44" s="49">
        <f>VLOOKUP($A44,'Occupancy Raw Data'!$B$8:$BE$45,'Occupancy Raw Data'!L$3,FALSE)</f>
        <v>56.189700425377801</v>
      </c>
      <c r="H44" s="48">
        <f>VLOOKUP($A44,'Occupancy Raw Data'!$B$8:$BE$45,'Occupancy Raw Data'!N$3,FALSE)</f>
        <v>82.876278396234895</v>
      </c>
      <c r="I44" s="48">
        <f>VLOOKUP($A44,'Occupancy Raw Data'!$B$8:$BE$45,'Occupancy Raw Data'!O$3,FALSE)</f>
        <v>86.822336863064507</v>
      </c>
      <c r="J44" s="49">
        <f>VLOOKUP($A44,'Occupancy Raw Data'!$B$8:$BE$45,'Occupancy Raw Data'!P$3,FALSE)</f>
        <v>84.849307629649701</v>
      </c>
      <c r="K44" s="50">
        <f>VLOOKUP($A44,'Occupancy Raw Data'!$B$8:$BE$45,'Occupancy Raw Data'!R$3,FALSE)</f>
        <v>64.378159626598304</v>
      </c>
      <c r="M44" s="47">
        <f>VLOOKUP($A44,'Occupancy Raw Data'!$B$8:$BE$45,'Occupancy Raw Data'!T$3,FALSE)</f>
        <v>-1.4274068097000201</v>
      </c>
      <c r="N44" s="48">
        <f>VLOOKUP($A44,'Occupancy Raw Data'!$B$8:$BE$45,'Occupancy Raw Data'!U$3,FALSE)</f>
        <v>-3.2878497539003502</v>
      </c>
      <c r="O44" s="48">
        <f>VLOOKUP($A44,'Occupancy Raw Data'!$B$8:$BE$45,'Occupancy Raw Data'!V$3,FALSE)</f>
        <v>-1.6766335338706899</v>
      </c>
      <c r="P44" s="48">
        <f>VLOOKUP($A44,'Occupancy Raw Data'!$B$8:$BE$45,'Occupancy Raw Data'!W$3,FALSE)</f>
        <v>0.675637973295515</v>
      </c>
      <c r="Q44" s="48">
        <f>VLOOKUP($A44,'Occupancy Raw Data'!$B$8:$BE$45,'Occupancy Raw Data'!X$3,FALSE)</f>
        <v>-3.2473634138718701</v>
      </c>
      <c r="R44" s="49">
        <f>VLOOKUP($A44,'Occupancy Raw Data'!$B$8:$BE$45,'Occupancy Raw Data'!Y$3,FALSE)</f>
        <v>-1.8070725969099699</v>
      </c>
      <c r="S44" s="48">
        <f>VLOOKUP($A44,'Occupancy Raw Data'!$B$8:$BE$45,'Occupancy Raw Data'!AA$3,FALSE)</f>
        <v>3.09091199136732</v>
      </c>
      <c r="T44" s="48">
        <f>VLOOKUP($A44,'Occupancy Raw Data'!$B$8:$BE$45,'Occupancy Raw Data'!AB$3,FALSE)</f>
        <v>9.1258642785167705</v>
      </c>
      <c r="U44" s="49">
        <f>VLOOKUP($A44,'Occupancy Raw Data'!$B$8:$BE$45,'Occupancy Raw Data'!AC$3,FALSE)</f>
        <v>6.0927341479560901</v>
      </c>
      <c r="V44" s="50">
        <f>VLOOKUP($A44,'Occupancy Raw Data'!$B$8:$BE$45,'Occupancy Raw Data'!AE$3,FALSE)</f>
        <v>1.02565089090656</v>
      </c>
      <c r="X44" s="51">
        <f>VLOOKUP($A44,'ADR Raw Data'!$B$6:$BE$43,'ADR Raw Data'!G$1,FALSE)</f>
        <v>98.464934047027299</v>
      </c>
      <c r="Y44" s="52">
        <f>VLOOKUP($A44,'ADR Raw Data'!$B$6:$BE$43,'ADR Raw Data'!H$1,FALSE)</f>
        <v>98.973451802179298</v>
      </c>
      <c r="Z44" s="52">
        <f>VLOOKUP($A44,'ADR Raw Data'!$B$6:$BE$43,'ADR Raw Data'!I$1,FALSE)</f>
        <v>101.931076509642</v>
      </c>
      <c r="AA44" s="52">
        <f>VLOOKUP($A44,'ADR Raw Data'!$B$6:$BE$43,'ADR Raw Data'!J$1,FALSE)</f>
        <v>103.929866706604</v>
      </c>
      <c r="AB44" s="52">
        <f>VLOOKUP($A44,'ADR Raw Data'!$B$6:$BE$43,'ADR Raw Data'!K$1,FALSE)</f>
        <v>106.230699985386</v>
      </c>
      <c r="AC44" s="53">
        <f>VLOOKUP($A44,'ADR Raw Data'!$B$6:$BE$43,'ADR Raw Data'!L$1,FALSE)</f>
        <v>102.156404226531</v>
      </c>
      <c r="AD44" s="52">
        <f>VLOOKUP($A44,'ADR Raw Data'!$B$6:$BE$43,'ADR Raw Data'!N$1,FALSE)</f>
        <v>178.650104837828</v>
      </c>
      <c r="AE44" s="52">
        <f>VLOOKUP($A44,'ADR Raw Data'!$B$6:$BE$43,'ADR Raw Data'!O$1,FALSE)</f>
        <v>185.04761909725801</v>
      </c>
      <c r="AF44" s="53">
        <f>VLOOKUP($A44,'ADR Raw Data'!$B$6:$BE$43,'ADR Raw Data'!P$1,FALSE)</f>
        <v>181.92324373333301</v>
      </c>
      <c r="AG44" s="54">
        <f>VLOOKUP($A44,'ADR Raw Data'!$B$6:$BE$43,'ADR Raw Data'!R$1,FALSE)</f>
        <v>132.193925128534</v>
      </c>
      <c r="AI44" s="47">
        <f>VLOOKUP($A44,'ADR Raw Data'!$B$6:$BE$43,'ADR Raw Data'!T$1,FALSE)</f>
        <v>3.1943169985829898</v>
      </c>
      <c r="AJ44" s="48">
        <f>VLOOKUP($A44,'ADR Raw Data'!$B$6:$BE$43,'ADR Raw Data'!U$1,FALSE)</f>
        <v>1.5561549469443401</v>
      </c>
      <c r="AK44" s="48">
        <f>VLOOKUP($A44,'ADR Raw Data'!$B$6:$BE$43,'ADR Raw Data'!V$1,FALSE)</f>
        <v>4.6104355967634501</v>
      </c>
      <c r="AL44" s="48">
        <f>VLOOKUP($A44,'ADR Raw Data'!$B$6:$BE$43,'ADR Raw Data'!W$1,FALSE)</f>
        <v>6.25740033366412</v>
      </c>
      <c r="AM44" s="48">
        <f>VLOOKUP($A44,'ADR Raw Data'!$B$6:$BE$43,'ADR Raw Data'!X$1,FALSE)</f>
        <v>-2.6548895484963801</v>
      </c>
      <c r="AN44" s="49">
        <f>VLOOKUP($A44,'ADR Raw Data'!$B$6:$BE$43,'ADR Raw Data'!Y$1,FALSE)</f>
        <v>2.36538424595286</v>
      </c>
      <c r="AO44" s="48">
        <f>VLOOKUP($A44,'ADR Raw Data'!$B$6:$BE$43,'ADR Raw Data'!AA$1,FALSE)</f>
        <v>3.2170673976785702</v>
      </c>
      <c r="AP44" s="48">
        <f>VLOOKUP($A44,'ADR Raw Data'!$B$6:$BE$43,'ADR Raw Data'!AB$1,FALSE)</f>
        <v>2.8503554297624998</v>
      </c>
      <c r="AQ44" s="49">
        <f>VLOOKUP($A44,'ADR Raw Data'!$B$6:$BE$43,'ADR Raw Data'!AC$1,FALSE)</f>
        <v>3.0826604994723099</v>
      </c>
      <c r="AR44" s="50">
        <f>VLOOKUP($A44,'ADR Raw Data'!$B$6:$BE$43,'ADR Raw Data'!AE$1,FALSE)</f>
        <v>3.8489814649174998</v>
      </c>
      <c r="AS44" s="40"/>
      <c r="AT44" s="51">
        <f>VLOOKUP($A44,'RevPAR Raw Data'!$B$6:$BE$43,'RevPAR Raw Data'!G$1,FALSE)</f>
        <v>46.616894741605499</v>
      </c>
      <c r="AU44" s="52">
        <f>VLOOKUP($A44,'RevPAR Raw Data'!$B$6:$BE$43,'RevPAR Raw Data'!H$1,FALSE)</f>
        <v>53.432585754366897</v>
      </c>
      <c r="AV44" s="52">
        <f>VLOOKUP($A44,'RevPAR Raw Data'!$B$6:$BE$43,'RevPAR Raw Data'!I$1,FALSE)</f>
        <v>58.359669653362197</v>
      </c>
      <c r="AW44" s="52">
        <f>VLOOKUP($A44,'RevPAR Raw Data'!$B$6:$BE$43,'RevPAR Raw Data'!J$1,FALSE)</f>
        <v>62.805658430627197</v>
      </c>
      <c r="AX44" s="52">
        <f>VLOOKUP($A44,'RevPAR Raw Data'!$B$6:$BE$43,'RevPAR Raw Data'!K$1,FALSE)</f>
        <v>65.792078921169306</v>
      </c>
      <c r="AY44" s="53">
        <f>VLOOKUP($A44,'RevPAR Raw Data'!$B$6:$BE$43,'RevPAR Raw Data'!L$1,FALSE)</f>
        <v>57.401377500226197</v>
      </c>
      <c r="AZ44" s="52">
        <f>VLOOKUP($A44,'RevPAR Raw Data'!$B$6:$BE$43,'RevPAR Raw Data'!N$1,FALSE)</f>
        <v>148.058558240564</v>
      </c>
      <c r="BA44" s="52">
        <f>VLOOKUP($A44,'RevPAR Raw Data'!$B$6:$BE$43,'RevPAR Raw Data'!O$1,FALSE)</f>
        <v>160.66266720970199</v>
      </c>
      <c r="BB44" s="53">
        <f>VLOOKUP($A44,'RevPAR Raw Data'!$B$6:$BE$43,'RevPAR Raw Data'!P$1,FALSE)</f>
        <v>154.360612725133</v>
      </c>
      <c r="BC44" s="54">
        <f>VLOOKUP($A44,'RevPAR Raw Data'!$B$6:$BE$43,'RevPAR Raw Data'!R$1,FALSE)</f>
        <v>85.104016135913994</v>
      </c>
      <c r="BE44" s="47">
        <f>VLOOKUP($A44,'RevPAR Raw Data'!$B$6:$BE$43,'RevPAR Raw Data'!T$1,FALSE)</f>
        <v>1.72131429052179</v>
      </c>
      <c r="BF44" s="48">
        <f>VLOOKUP($A44,'RevPAR Raw Data'!$B$6:$BE$43,'RevPAR Raw Data'!U$1,FALSE)</f>
        <v>-1.7828588435494299</v>
      </c>
      <c r="BG44" s="48">
        <f>VLOOKUP($A44,'RevPAR Raw Data'!$B$6:$BE$43,'RevPAR Raw Data'!V$1,FALSE)</f>
        <v>2.8565019536199099</v>
      </c>
      <c r="BH44" s="48">
        <f>VLOOKUP($A44,'RevPAR Raw Data'!$B$6:$BE$43,'RevPAR Raw Data'!W$1,FALSE)</f>
        <v>6.975315679755</v>
      </c>
      <c r="BI44" s="48">
        <f>VLOOKUP($A44,'RevPAR Raw Data'!$B$6:$BE$43,'RevPAR Raw Data'!X$1,FALSE)</f>
        <v>-5.8160390504916801</v>
      </c>
      <c r="BJ44" s="49">
        <f>VLOOKUP($A44,'RevPAR Raw Data'!$B$6:$BE$43,'RevPAR Raw Data'!Y$1,FALSE)</f>
        <v>0.51556743852265496</v>
      </c>
      <c r="BK44" s="48">
        <f>VLOOKUP($A44,'RevPAR Raw Data'!$B$6:$BE$43,'RevPAR Raw Data'!AA$1,FALSE)</f>
        <v>6.4074161110111003</v>
      </c>
      <c r="BL44" s="48">
        <f>VLOOKUP($A44,'RevPAR Raw Data'!$B$6:$BE$43,'RevPAR Raw Data'!AB$1,FALSE)</f>
        <v>12.2363392762547</v>
      </c>
      <c r="BM44" s="49">
        <f>VLOOKUP($A44,'RevPAR Raw Data'!$B$6:$BE$43,'RevPAR Raw Data'!AC$1,FALSE)</f>
        <v>9.3632129563453095</v>
      </c>
      <c r="BN44" s="50">
        <f>VLOOKUP($A44,'RevPAR Raw Data'!$B$6:$BE$43,'RevPAR Raw Data'!AE$1,FALSE)</f>
        <v>4.9141094685098201</v>
      </c>
    </row>
    <row r="45" spans="1:66" x14ac:dyDescent="0.45">
      <c r="A45" s="63" t="s">
        <v>83</v>
      </c>
      <c r="B45" s="47">
        <f>VLOOKUP($A45,'Occupancy Raw Data'!$B$8:$BE$45,'Occupancy Raw Data'!G$3,FALSE)</f>
        <v>48.621553884711702</v>
      </c>
      <c r="C45" s="48">
        <f>VLOOKUP($A45,'Occupancy Raw Data'!$B$8:$BE$45,'Occupancy Raw Data'!H$3,FALSE)</f>
        <v>62.456140350877099</v>
      </c>
      <c r="D45" s="48">
        <f>VLOOKUP($A45,'Occupancy Raw Data'!$B$8:$BE$45,'Occupancy Raw Data'!I$3,FALSE)</f>
        <v>64.636591478696701</v>
      </c>
      <c r="E45" s="48">
        <f>VLOOKUP($A45,'Occupancy Raw Data'!$B$8:$BE$45,'Occupancy Raw Data'!J$3,FALSE)</f>
        <v>64.561403508771903</v>
      </c>
      <c r="F45" s="48">
        <f>VLOOKUP($A45,'Occupancy Raw Data'!$B$8:$BE$45,'Occupancy Raw Data'!K$3,FALSE)</f>
        <v>60.7518796992481</v>
      </c>
      <c r="G45" s="49">
        <f>VLOOKUP($A45,'Occupancy Raw Data'!$B$8:$BE$45,'Occupancy Raw Data'!L$3,FALSE)</f>
        <v>60.205513784461097</v>
      </c>
      <c r="H45" s="48">
        <f>VLOOKUP($A45,'Occupancy Raw Data'!$B$8:$BE$45,'Occupancy Raw Data'!N$3,FALSE)</f>
        <v>68.446115288220497</v>
      </c>
      <c r="I45" s="48">
        <f>VLOOKUP($A45,'Occupancy Raw Data'!$B$8:$BE$45,'Occupancy Raw Data'!O$3,FALSE)</f>
        <v>74.210526315789394</v>
      </c>
      <c r="J45" s="49">
        <f>VLOOKUP($A45,'Occupancy Raw Data'!$B$8:$BE$45,'Occupancy Raw Data'!P$3,FALSE)</f>
        <v>71.328320802004995</v>
      </c>
      <c r="K45" s="50">
        <f>VLOOKUP($A45,'Occupancy Raw Data'!$B$8:$BE$45,'Occupancy Raw Data'!R$3,FALSE)</f>
        <v>63.383458646616504</v>
      </c>
      <c r="M45" s="47">
        <f>VLOOKUP($A45,'Occupancy Raw Data'!$B$8:$BE$45,'Occupancy Raw Data'!T$3,FALSE)</f>
        <v>-5.5961070559610704</v>
      </c>
      <c r="N45" s="48">
        <f>VLOOKUP($A45,'Occupancy Raw Data'!$B$8:$BE$45,'Occupancy Raw Data'!U$3,FALSE)</f>
        <v>-2.4657534246575299</v>
      </c>
      <c r="O45" s="48">
        <f>VLOOKUP($A45,'Occupancy Raw Data'!$B$8:$BE$45,'Occupancy Raw Data'!V$3,FALSE)</f>
        <v>-6.1499272197962096</v>
      </c>
      <c r="P45" s="48">
        <f>VLOOKUP($A45,'Occupancy Raw Data'!$B$8:$BE$45,'Occupancy Raw Data'!W$3,FALSE)</f>
        <v>-5.3289231900036702</v>
      </c>
      <c r="Q45" s="48">
        <f>VLOOKUP($A45,'Occupancy Raw Data'!$B$8:$BE$45,'Occupancy Raw Data'!X$3,FALSE)</f>
        <v>-2.8846153846153801</v>
      </c>
      <c r="R45" s="49">
        <f>VLOOKUP($A45,'Occupancy Raw Data'!$B$8:$BE$45,'Occupancy Raw Data'!Y$3,FALSE)</f>
        <v>-4.4850894632206701</v>
      </c>
      <c r="S45" s="48">
        <f>VLOOKUP($A45,'Occupancy Raw Data'!$B$8:$BE$45,'Occupancy Raw Data'!AA$3,FALSE)</f>
        <v>9.6787148594377506</v>
      </c>
      <c r="T45" s="48">
        <f>VLOOKUP($A45,'Occupancy Raw Data'!$B$8:$BE$45,'Occupancy Raw Data'!AB$3,FALSE)</f>
        <v>15.5737704918032</v>
      </c>
      <c r="U45" s="49">
        <f>VLOOKUP($A45,'Occupancy Raw Data'!$B$8:$BE$45,'Occupancy Raw Data'!AC$3,FALSE)</f>
        <v>12.668250197941401</v>
      </c>
      <c r="V45" s="50">
        <f>VLOOKUP($A45,'Occupancy Raw Data'!$B$8:$BE$45,'Occupancy Raw Data'!AE$3,FALSE)</f>
        <v>0.43115674817041999</v>
      </c>
      <c r="X45" s="51">
        <f>VLOOKUP($A45,'ADR Raw Data'!$B$6:$BE$43,'ADR Raw Data'!G$1,FALSE)</f>
        <v>102.120515463917</v>
      </c>
      <c r="Y45" s="52">
        <f>VLOOKUP($A45,'ADR Raw Data'!$B$6:$BE$43,'ADR Raw Data'!H$1,FALSE)</f>
        <v>108.74783306581</v>
      </c>
      <c r="Z45" s="52">
        <f>VLOOKUP($A45,'ADR Raw Data'!$B$6:$BE$43,'ADR Raw Data'!I$1,FALSE)</f>
        <v>109.01464521132201</v>
      </c>
      <c r="AA45" s="52">
        <f>VLOOKUP($A45,'ADR Raw Data'!$B$6:$BE$43,'ADR Raw Data'!J$1,FALSE)</f>
        <v>109.97460015527901</v>
      </c>
      <c r="AB45" s="52">
        <f>VLOOKUP($A45,'ADR Raw Data'!$B$6:$BE$43,'ADR Raw Data'!K$1,FALSE)</f>
        <v>109.597334983498</v>
      </c>
      <c r="AC45" s="53">
        <f>VLOOKUP($A45,'ADR Raw Data'!$B$6:$BE$43,'ADR Raw Data'!L$1,FALSE)</f>
        <v>108.16923486803699</v>
      </c>
      <c r="AD45" s="52">
        <f>VLOOKUP($A45,'ADR Raw Data'!$B$6:$BE$43,'ADR Raw Data'!N$1,FALSE)</f>
        <v>123.529523983888</v>
      </c>
      <c r="AE45" s="52">
        <f>VLOOKUP($A45,'ADR Raw Data'!$B$6:$BE$43,'ADR Raw Data'!O$1,FALSE)</f>
        <v>126.50729483282601</v>
      </c>
      <c r="AF45" s="53">
        <f>VLOOKUP($A45,'ADR Raw Data'!$B$6:$BE$43,'ADR Raw Data'!P$1,FALSE)</f>
        <v>125.07857167955</v>
      </c>
      <c r="AG45" s="54">
        <f>VLOOKUP($A45,'ADR Raw Data'!$B$6:$BE$43,'ADR Raw Data'!R$1,FALSE)</f>
        <v>113.60605038694</v>
      </c>
      <c r="AI45" s="47">
        <f>VLOOKUP($A45,'ADR Raw Data'!$B$6:$BE$43,'ADR Raw Data'!T$1,FALSE)</f>
        <v>8.0957820274930299</v>
      </c>
      <c r="AJ45" s="48">
        <f>VLOOKUP($A45,'ADR Raw Data'!$B$6:$BE$43,'ADR Raw Data'!U$1,FALSE)</f>
        <v>9.0493384814272204</v>
      </c>
      <c r="AK45" s="48">
        <f>VLOOKUP($A45,'ADR Raw Data'!$B$6:$BE$43,'ADR Raw Data'!V$1,FALSE)</f>
        <v>8.0837405637015092</v>
      </c>
      <c r="AL45" s="48">
        <f>VLOOKUP($A45,'ADR Raw Data'!$B$6:$BE$43,'ADR Raw Data'!W$1,FALSE)</f>
        <v>8.9878098648810507</v>
      </c>
      <c r="AM45" s="48">
        <f>VLOOKUP($A45,'ADR Raw Data'!$B$6:$BE$43,'ADR Raw Data'!X$1,FALSE)</f>
        <v>9.19185522879296</v>
      </c>
      <c r="AN45" s="49">
        <f>VLOOKUP($A45,'ADR Raw Data'!$B$6:$BE$43,'ADR Raw Data'!Y$1,FALSE)</f>
        <v>8.7146356625714798</v>
      </c>
      <c r="AO45" s="48">
        <f>VLOOKUP($A45,'ADR Raw Data'!$B$6:$BE$43,'ADR Raw Data'!AA$1,FALSE)</f>
        <v>5.2333027394568097</v>
      </c>
      <c r="AP45" s="48">
        <f>VLOOKUP($A45,'ADR Raw Data'!$B$6:$BE$43,'ADR Raw Data'!AB$1,FALSE)</f>
        <v>8.9893498485762109</v>
      </c>
      <c r="AQ45" s="49">
        <f>VLOOKUP($A45,'ADR Raw Data'!$B$6:$BE$43,'ADR Raw Data'!AC$1,FALSE)</f>
        <v>7.1608928319560503</v>
      </c>
      <c r="AR45" s="50">
        <f>VLOOKUP($A45,'ADR Raw Data'!$B$6:$BE$43,'ADR Raw Data'!AE$1,FALSE)</f>
        <v>8.7823649590722006</v>
      </c>
      <c r="AS45" s="40"/>
      <c r="AT45" s="51">
        <f>VLOOKUP($A45,'RevPAR Raw Data'!$B$6:$BE$43,'RevPAR Raw Data'!G$1,FALSE)</f>
        <v>49.652581453633999</v>
      </c>
      <c r="AU45" s="52">
        <f>VLOOKUP($A45,'RevPAR Raw Data'!$B$6:$BE$43,'RevPAR Raw Data'!H$1,FALSE)</f>
        <v>67.919699248120295</v>
      </c>
      <c r="AV45" s="52">
        <f>VLOOKUP($A45,'RevPAR Raw Data'!$B$6:$BE$43,'RevPAR Raw Data'!I$1,FALSE)</f>
        <v>70.463350877192894</v>
      </c>
      <c r="AW45" s="52">
        <f>VLOOKUP($A45,'RevPAR Raw Data'!$B$6:$BE$43,'RevPAR Raw Data'!J$1,FALSE)</f>
        <v>71.001145363408497</v>
      </c>
      <c r="AX45" s="52">
        <f>VLOOKUP($A45,'RevPAR Raw Data'!$B$6:$BE$43,'RevPAR Raw Data'!K$1,FALSE)</f>
        <v>66.582441102756803</v>
      </c>
      <c r="AY45" s="53">
        <f>VLOOKUP($A45,'RevPAR Raw Data'!$B$6:$BE$43,'RevPAR Raw Data'!L$1,FALSE)</f>
        <v>65.123843609022501</v>
      </c>
      <c r="AZ45" s="52">
        <f>VLOOKUP($A45,'RevPAR Raw Data'!$B$6:$BE$43,'RevPAR Raw Data'!N$1,FALSE)</f>
        <v>84.551160401002505</v>
      </c>
      <c r="BA45" s="52">
        <f>VLOOKUP($A45,'RevPAR Raw Data'!$B$6:$BE$43,'RevPAR Raw Data'!O$1,FALSE)</f>
        <v>93.881729323308207</v>
      </c>
      <c r="BB45" s="53">
        <f>VLOOKUP($A45,'RevPAR Raw Data'!$B$6:$BE$43,'RevPAR Raw Data'!P$1,FALSE)</f>
        <v>89.216444862155299</v>
      </c>
      <c r="BC45" s="54">
        <f>VLOOKUP($A45,'RevPAR Raw Data'!$B$6:$BE$43,'RevPAR Raw Data'!R$1,FALSE)</f>
        <v>72.007443967060496</v>
      </c>
      <c r="BE45" s="47">
        <f>VLOOKUP($A45,'RevPAR Raw Data'!$B$6:$BE$43,'RevPAR Raw Data'!T$1,FALSE)</f>
        <v>2.0466263422562001</v>
      </c>
      <c r="BF45" s="48">
        <f>VLOOKUP($A45,'RevPAR Raw Data'!$B$6:$BE$43,'RevPAR Raw Data'!U$1,FALSE)</f>
        <v>6.3604506832550403</v>
      </c>
      <c r="BG45" s="48">
        <f>VLOOKUP($A45,'RevPAR Raw Data'!$B$6:$BE$43,'RevPAR Raw Data'!V$1,FALSE)</f>
        <v>1.43666918260051</v>
      </c>
      <c r="BH45" s="48">
        <f>VLOOKUP($A45,'RevPAR Raw Data'!$B$6:$BE$43,'RevPAR Raw Data'!W$1,FALSE)</f>
        <v>3.1799331907142898</v>
      </c>
      <c r="BI45" s="48">
        <f>VLOOKUP($A45,'RevPAR Raw Data'!$B$6:$BE$43,'RevPAR Raw Data'!X$1,FALSE)</f>
        <v>6.0420901741162396</v>
      </c>
      <c r="BJ45" s="49">
        <f>VLOOKUP($A45,'RevPAR Raw Data'!$B$6:$BE$43,'RevPAR Raw Data'!Y$1,FALSE)</f>
        <v>3.8386869934907399</v>
      </c>
      <c r="BK45" s="48">
        <f>VLOOKUP($A45,'RevPAR Raw Data'!$B$6:$BE$43,'RevPAR Raw Data'!AA$1,FALSE)</f>
        <v>15.418534048777699</v>
      </c>
      <c r="BL45" s="48">
        <f>VLOOKUP($A45,'RevPAR Raw Data'!$B$6:$BE$43,'RevPAR Raw Data'!AB$1,FALSE)</f>
        <v>25.963101054502001</v>
      </c>
      <c r="BM45" s="49">
        <f>VLOOKUP($A45,'RevPAR Raw Data'!$B$6:$BE$43,'RevPAR Raw Data'!AC$1,FALSE)</f>
        <v>20.736302850256099</v>
      </c>
      <c r="BN45" s="50">
        <f>VLOOKUP($A45,'RevPAR Raw Data'!$B$6:$BE$43,'RevPAR Raw Data'!AE$1,FALSE)</f>
        <v>9.2513874664126199</v>
      </c>
    </row>
    <row r="46" spans="1:66" x14ac:dyDescent="0.45">
      <c r="A46" s="66" t="s">
        <v>84</v>
      </c>
      <c r="B46" s="47">
        <f>VLOOKUP($A46,'Occupancy Raw Data'!$B$8:$BE$45,'Occupancy Raw Data'!G$3,FALSE)</f>
        <v>44.282425172678401</v>
      </c>
      <c r="C46" s="48">
        <f>VLOOKUP($A46,'Occupancy Raw Data'!$B$8:$BE$45,'Occupancy Raw Data'!H$3,FALSE)</f>
        <v>53.018674852903501</v>
      </c>
      <c r="D46" s="48">
        <f>VLOOKUP($A46,'Occupancy Raw Data'!$B$8:$BE$45,'Occupancy Raw Data'!I$3,FALSE)</f>
        <v>55.474545919672501</v>
      </c>
      <c r="E46" s="48">
        <f>VLOOKUP($A46,'Occupancy Raw Data'!$B$8:$BE$45,'Occupancy Raw Data'!J$3,FALSE)</f>
        <v>57.444359171143503</v>
      </c>
      <c r="F46" s="48">
        <f>VLOOKUP($A46,'Occupancy Raw Data'!$B$8:$BE$45,'Occupancy Raw Data'!K$3,FALSE)</f>
        <v>59.976976208749001</v>
      </c>
      <c r="G46" s="49">
        <f>VLOOKUP($A46,'Occupancy Raw Data'!$B$8:$BE$45,'Occupancy Raw Data'!L$3,FALSE)</f>
        <v>54.039396265029403</v>
      </c>
      <c r="H46" s="48">
        <f>VLOOKUP($A46,'Occupancy Raw Data'!$B$8:$BE$45,'Occupancy Raw Data'!N$3,FALSE)</f>
        <v>77.820414428242501</v>
      </c>
      <c r="I46" s="48">
        <f>VLOOKUP($A46,'Occupancy Raw Data'!$B$8:$BE$45,'Occupancy Raw Data'!O$3,FALSE)</f>
        <v>83.090304425684295</v>
      </c>
      <c r="J46" s="49">
        <f>VLOOKUP($A46,'Occupancy Raw Data'!$B$8:$BE$45,'Occupancy Raw Data'!P$3,FALSE)</f>
        <v>80.455359426963398</v>
      </c>
      <c r="K46" s="50">
        <f>VLOOKUP($A46,'Occupancy Raw Data'!$B$8:$BE$45,'Occupancy Raw Data'!R$3,FALSE)</f>
        <v>61.586814311296202</v>
      </c>
      <c r="M46" s="47">
        <f>VLOOKUP($A46,'Occupancy Raw Data'!$B$8:$BE$45,'Occupancy Raw Data'!T$3,FALSE)</f>
        <v>3.2506860016679102</v>
      </c>
      <c r="N46" s="48">
        <f>VLOOKUP($A46,'Occupancy Raw Data'!$B$8:$BE$45,'Occupancy Raw Data'!U$3,FALSE)</f>
        <v>3.56889575771197</v>
      </c>
      <c r="O46" s="48">
        <f>VLOOKUP($A46,'Occupancy Raw Data'!$B$8:$BE$45,'Occupancy Raw Data'!V$3,FALSE)</f>
        <v>-1.3617324317328301</v>
      </c>
      <c r="P46" s="48">
        <f>VLOOKUP($A46,'Occupancy Raw Data'!$B$8:$BE$45,'Occupancy Raw Data'!W$3,FALSE)</f>
        <v>2.1174895151717501</v>
      </c>
      <c r="Q46" s="48">
        <f>VLOOKUP($A46,'Occupancy Raw Data'!$B$8:$BE$45,'Occupancy Raw Data'!X$3,FALSE)</f>
        <v>-4.3017128740385298</v>
      </c>
      <c r="R46" s="49">
        <f>VLOOKUP($A46,'Occupancy Raw Data'!$B$8:$BE$45,'Occupancy Raw Data'!Y$3,FALSE)</f>
        <v>0.35300029799390498</v>
      </c>
      <c r="S46" s="48">
        <f>VLOOKUP($A46,'Occupancy Raw Data'!$B$8:$BE$45,'Occupancy Raw Data'!AA$3,FALSE)</f>
        <v>10.560807245222</v>
      </c>
      <c r="T46" s="48">
        <f>VLOOKUP($A46,'Occupancy Raw Data'!$B$8:$BE$45,'Occupancy Raw Data'!AB$3,FALSE)</f>
        <v>21.135201893898799</v>
      </c>
      <c r="U46" s="49">
        <f>VLOOKUP($A46,'Occupancy Raw Data'!$B$8:$BE$45,'Occupancy Raw Data'!AC$3,FALSE)</f>
        <v>15.779757508394299</v>
      </c>
      <c r="V46" s="50">
        <f>VLOOKUP($A46,'Occupancy Raw Data'!$B$8:$BE$45,'Occupancy Raw Data'!AE$3,FALSE)</f>
        <v>5.60501262469373</v>
      </c>
      <c r="X46" s="51">
        <f>VLOOKUP($A46,'ADR Raw Data'!$B$6:$BE$43,'ADR Raw Data'!G$1,FALSE)</f>
        <v>104.077573656845</v>
      </c>
      <c r="Y46" s="52">
        <f>VLOOKUP($A46,'ADR Raw Data'!$B$6:$BE$43,'ADR Raw Data'!H$1,FALSE)</f>
        <v>103.92679613992701</v>
      </c>
      <c r="Z46" s="52">
        <f>VLOOKUP($A46,'ADR Raw Data'!$B$6:$BE$43,'ADR Raw Data'!I$1,FALSE)</f>
        <v>107.24667281531001</v>
      </c>
      <c r="AA46" s="52">
        <f>VLOOKUP($A46,'ADR Raw Data'!$B$6:$BE$43,'ADR Raw Data'!J$1,FALSE)</f>
        <v>109.345199287463</v>
      </c>
      <c r="AB46" s="52">
        <f>VLOOKUP($A46,'ADR Raw Data'!$B$6:$BE$43,'ADR Raw Data'!K$1,FALSE)</f>
        <v>115.838558328001</v>
      </c>
      <c r="AC46" s="53">
        <f>VLOOKUP($A46,'ADR Raw Data'!$B$6:$BE$43,'ADR Raw Data'!L$1,FALSE)</f>
        <v>108.429191441014</v>
      </c>
      <c r="AD46" s="52">
        <f>VLOOKUP($A46,'ADR Raw Data'!$B$6:$BE$43,'ADR Raw Data'!N$1,FALSE)</f>
        <v>224.763972715318</v>
      </c>
      <c r="AE46" s="52">
        <f>VLOOKUP($A46,'ADR Raw Data'!$B$6:$BE$43,'ADR Raw Data'!O$1,FALSE)</f>
        <v>223.90255387931001</v>
      </c>
      <c r="AF46" s="53">
        <f>VLOOKUP($A46,'ADR Raw Data'!$B$6:$BE$43,'ADR Raw Data'!P$1,FALSE)</f>
        <v>224.31915739268601</v>
      </c>
      <c r="AG46" s="54">
        <f>VLOOKUP($A46,'ADR Raw Data'!$B$6:$BE$43,'ADR Raw Data'!R$1,FALSE)</f>
        <v>151.685059340137</v>
      </c>
      <c r="AI46" s="47">
        <f>VLOOKUP($A46,'ADR Raw Data'!$B$6:$BE$43,'ADR Raw Data'!T$1,FALSE)</f>
        <v>-5.8807466990253996</v>
      </c>
      <c r="AJ46" s="48">
        <f>VLOOKUP($A46,'ADR Raw Data'!$B$6:$BE$43,'ADR Raw Data'!U$1,FALSE)</f>
        <v>-1.2125498611983101</v>
      </c>
      <c r="AK46" s="48">
        <f>VLOOKUP($A46,'ADR Raw Data'!$B$6:$BE$43,'ADR Raw Data'!V$1,FALSE)</f>
        <v>0.53421042589324497</v>
      </c>
      <c r="AL46" s="48">
        <f>VLOOKUP($A46,'ADR Raw Data'!$B$6:$BE$43,'ADR Raw Data'!W$1,FALSE)</f>
        <v>3.76846229530861</v>
      </c>
      <c r="AM46" s="48">
        <f>VLOOKUP($A46,'ADR Raw Data'!$B$6:$BE$43,'ADR Raw Data'!X$1,FALSE)</f>
        <v>1.9413455195895399</v>
      </c>
      <c r="AN46" s="49">
        <f>VLOOKUP($A46,'ADR Raw Data'!$B$6:$BE$43,'ADR Raw Data'!Y$1,FALSE)</f>
        <v>5.8996827754983702E-2</v>
      </c>
      <c r="AO46" s="48">
        <f>VLOOKUP($A46,'ADR Raw Data'!$B$6:$BE$43,'ADR Raw Data'!AA$1,FALSE)</f>
        <v>44.611398065033399</v>
      </c>
      <c r="AP46" s="48">
        <f>VLOOKUP($A46,'ADR Raw Data'!$B$6:$BE$43,'ADR Raw Data'!AB$1,FALSE)</f>
        <v>43.4985566957765</v>
      </c>
      <c r="AQ46" s="49">
        <f>VLOOKUP($A46,'ADR Raw Data'!$B$6:$BE$43,'ADR Raw Data'!AC$1,FALSE)</f>
        <v>44.048450525100797</v>
      </c>
      <c r="AR46" s="50">
        <f>VLOOKUP($A46,'ADR Raw Data'!$B$6:$BE$43,'ADR Raw Data'!AE$1,FALSE)</f>
        <v>21.846418216498002</v>
      </c>
      <c r="AS46" s="40"/>
      <c r="AT46" s="51">
        <f>VLOOKUP($A46,'RevPAR Raw Data'!$B$6:$BE$43,'RevPAR Raw Data'!G$1,FALSE)</f>
        <v>46.088073676131998</v>
      </c>
      <c r="AU46" s="52">
        <f>VLOOKUP($A46,'RevPAR Raw Data'!$B$6:$BE$43,'RevPAR Raw Data'!H$1,FALSE)</f>
        <v>55.100610130468098</v>
      </c>
      <c r="AV46" s="52">
        <f>VLOOKUP($A46,'RevPAR Raw Data'!$B$6:$BE$43,'RevPAR Raw Data'!I$1,FALSE)</f>
        <v>59.494604758250098</v>
      </c>
      <c r="AW46" s="52">
        <f>VLOOKUP($A46,'RevPAR Raw Data'!$B$6:$BE$43,'RevPAR Raw Data'!J$1,FALSE)</f>
        <v>62.812649015093299</v>
      </c>
      <c r="AX46" s="52">
        <f>VLOOKUP($A46,'RevPAR Raw Data'!$B$6:$BE$43,'RevPAR Raw Data'!K$1,FALSE)</f>
        <v>69.476464568943399</v>
      </c>
      <c r="AY46" s="53">
        <f>VLOOKUP($A46,'RevPAR Raw Data'!$B$6:$BE$43,'RevPAR Raw Data'!L$1,FALSE)</f>
        <v>58.594480429777398</v>
      </c>
      <c r="AZ46" s="52">
        <f>VLOOKUP($A46,'RevPAR Raw Data'!$B$6:$BE$43,'RevPAR Raw Data'!N$1,FALSE)</f>
        <v>174.91225505244299</v>
      </c>
      <c r="BA46" s="52">
        <f>VLOOKUP($A46,'RevPAR Raw Data'!$B$6:$BE$43,'RevPAR Raw Data'!O$1,FALSE)</f>
        <v>186.0413136352</v>
      </c>
      <c r="BB46" s="53">
        <f>VLOOKUP($A46,'RevPAR Raw Data'!$B$6:$BE$43,'RevPAR Raw Data'!P$1,FALSE)</f>
        <v>180.47678434382101</v>
      </c>
      <c r="BC46" s="54">
        <f>VLOOKUP($A46,'RevPAR Raw Data'!$B$6:$BE$43,'RevPAR Raw Data'!R$1,FALSE)</f>
        <v>93.417995833790101</v>
      </c>
      <c r="BE46" s="47">
        <f>VLOOKUP($A46,'RevPAR Raw Data'!$B$6:$BE$43,'RevPAR Raw Data'!T$1,FALSE)</f>
        <v>-2.8212253070962601</v>
      </c>
      <c r="BF46" s="48">
        <f>VLOOKUP($A46,'RevPAR Raw Data'!$B$6:$BE$43,'RevPAR Raw Data'!U$1,FALSE)</f>
        <v>2.31307125595721</v>
      </c>
      <c r="BG46" s="48">
        <f>VLOOKUP($A46,'RevPAR Raw Data'!$B$6:$BE$43,'RevPAR Raw Data'!V$1,FALSE)</f>
        <v>-0.83479652246267599</v>
      </c>
      <c r="BH46" s="48">
        <f>VLOOKUP($A46,'RevPAR Raw Data'!$B$6:$BE$43,'RevPAR Raw Data'!W$1,FALSE)</f>
        <v>5.9657486044667198</v>
      </c>
      <c r="BI46" s="48">
        <f>VLOOKUP($A46,'RevPAR Raw Data'!$B$6:$BE$43,'RevPAR Raw Data'!X$1,FALSE)</f>
        <v>-2.4438784645947398</v>
      </c>
      <c r="BJ46" s="49">
        <f>VLOOKUP($A46,'RevPAR Raw Data'!$B$6:$BE$43,'RevPAR Raw Data'!Y$1,FALSE)</f>
        <v>0.41220538472667101</v>
      </c>
      <c r="BK46" s="48">
        <f>VLOOKUP($A46,'RevPAR Raw Data'!$B$6:$BE$43,'RevPAR Raw Data'!AA$1,FALSE)</f>
        <v>59.883529069302298</v>
      </c>
      <c r="BL46" s="48">
        <f>VLOOKUP($A46,'RevPAR Raw Data'!$B$6:$BE$43,'RevPAR Raw Data'!AB$1,FALSE)</f>
        <v>73.8272663682597</v>
      </c>
      <c r="BM46" s="49">
        <f>VLOOKUP($A46,'RevPAR Raw Data'!$B$6:$BE$43,'RevPAR Raw Data'!AC$1,FALSE)</f>
        <v>66.778946712561094</v>
      </c>
      <c r="BN46" s="50">
        <f>VLOOKUP($A46,'RevPAR Raw Data'!$B$6:$BE$43,'RevPAR Raw Data'!AE$1,FALSE)</f>
        <v>28.675925340269799</v>
      </c>
    </row>
    <row r="47" spans="1:66" x14ac:dyDescent="0.45">
      <c r="A47" s="63" t="s">
        <v>85</v>
      </c>
      <c r="B47" s="47">
        <f>VLOOKUP($A47,'Occupancy Raw Data'!$B$8:$BE$45,'Occupancy Raw Data'!G$3,FALSE)</f>
        <v>41.130742049469902</v>
      </c>
      <c r="C47" s="48">
        <f>VLOOKUP($A47,'Occupancy Raw Data'!$B$8:$BE$45,'Occupancy Raw Data'!H$3,FALSE)</f>
        <v>56.819787985865702</v>
      </c>
      <c r="D47" s="48">
        <f>VLOOKUP($A47,'Occupancy Raw Data'!$B$8:$BE$45,'Occupancy Raw Data'!I$3,FALSE)</f>
        <v>60.918727915194303</v>
      </c>
      <c r="E47" s="48">
        <f>VLOOKUP($A47,'Occupancy Raw Data'!$B$8:$BE$45,'Occupancy Raw Data'!J$3,FALSE)</f>
        <v>63.321554770318002</v>
      </c>
      <c r="F47" s="48">
        <f>VLOOKUP($A47,'Occupancy Raw Data'!$B$8:$BE$45,'Occupancy Raw Data'!K$3,FALSE)</f>
        <v>53.568904593639502</v>
      </c>
      <c r="G47" s="49">
        <f>VLOOKUP($A47,'Occupancy Raw Data'!$B$8:$BE$45,'Occupancy Raw Data'!L$3,FALSE)</f>
        <v>55.151943462897499</v>
      </c>
      <c r="H47" s="48">
        <f>VLOOKUP($A47,'Occupancy Raw Data'!$B$8:$BE$45,'Occupancy Raw Data'!N$3,FALSE)</f>
        <v>59.010600706713703</v>
      </c>
      <c r="I47" s="48">
        <f>VLOOKUP($A47,'Occupancy Raw Data'!$B$8:$BE$45,'Occupancy Raw Data'!O$3,FALSE)</f>
        <v>60.706713780918697</v>
      </c>
      <c r="J47" s="49">
        <f>VLOOKUP($A47,'Occupancy Raw Data'!$B$8:$BE$45,'Occupancy Raw Data'!P$3,FALSE)</f>
        <v>59.858657243816197</v>
      </c>
      <c r="K47" s="50">
        <f>VLOOKUP($A47,'Occupancy Raw Data'!$B$8:$BE$45,'Occupancy Raw Data'!R$3,FALSE)</f>
        <v>56.4967188288743</v>
      </c>
      <c r="M47" s="47">
        <f>VLOOKUP($A47,'Occupancy Raw Data'!$B$8:$BE$45,'Occupancy Raw Data'!T$3,FALSE)</f>
        <v>-24.611398963730501</v>
      </c>
      <c r="N47" s="48">
        <f>VLOOKUP($A47,'Occupancy Raw Data'!$B$8:$BE$45,'Occupancy Raw Data'!U$3,FALSE)</f>
        <v>-20.866141732283399</v>
      </c>
      <c r="O47" s="48">
        <f>VLOOKUP($A47,'Occupancy Raw Data'!$B$8:$BE$45,'Occupancy Raw Data'!V$3,FALSE)</f>
        <v>-18.832391713747601</v>
      </c>
      <c r="P47" s="48">
        <f>VLOOKUP($A47,'Occupancy Raw Data'!$B$8:$BE$45,'Occupancy Raw Data'!W$3,FALSE)</f>
        <v>-11.984282907661999</v>
      </c>
      <c r="Q47" s="48">
        <f>VLOOKUP($A47,'Occupancy Raw Data'!$B$8:$BE$45,'Occupancy Raw Data'!X$3,FALSE)</f>
        <v>-21.450777202072501</v>
      </c>
      <c r="R47" s="49">
        <f>VLOOKUP($A47,'Occupancy Raw Data'!$B$8:$BE$45,'Occupancy Raw Data'!Y$3,FALSE)</f>
        <v>-19.263397475687899</v>
      </c>
      <c r="S47" s="48">
        <f>VLOOKUP($A47,'Occupancy Raw Data'!$B$8:$BE$45,'Occupancy Raw Data'!AA$3,FALSE)</f>
        <v>-19.167473378509101</v>
      </c>
      <c r="T47" s="48">
        <f>VLOOKUP($A47,'Occupancy Raw Data'!$B$8:$BE$45,'Occupancy Raw Data'!AB$3,FALSE)</f>
        <v>-11.9877049180327</v>
      </c>
      <c r="U47" s="49">
        <f>VLOOKUP($A47,'Occupancy Raw Data'!$B$8:$BE$45,'Occupancy Raw Data'!AC$3,FALSE)</f>
        <v>-15.6794425087108</v>
      </c>
      <c r="V47" s="50">
        <f>VLOOKUP($A47,'Occupancy Raw Data'!$B$8:$BE$45,'Occupancy Raw Data'!AE$3,FALSE)</f>
        <v>-18.21104940076</v>
      </c>
      <c r="X47" s="51">
        <f>VLOOKUP($A47,'ADR Raw Data'!$B$6:$BE$43,'ADR Raw Data'!G$1,FALSE)</f>
        <v>84.0215635738831</v>
      </c>
      <c r="Y47" s="52">
        <f>VLOOKUP($A47,'ADR Raw Data'!$B$6:$BE$43,'ADR Raw Data'!H$1,FALSE)</f>
        <v>85.285957711442705</v>
      </c>
      <c r="Z47" s="52">
        <f>VLOOKUP($A47,'ADR Raw Data'!$B$6:$BE$43,'ADR Raw Data'!I$1,FALSE)</f>
        <v>89.536009280742405</v>
      </c>
      <c r="AA47" s="52">
        <f>VLOOKUP($A47,'ADR Raw Data'!$B$6:$BE$43,'ADR Raw Data'!J$1,FALSE)</f>
        <v>88.921819196428501</v>
      </c>
      <c r="AB47" s="52">
        <f>VLOOKUP($A47,'ADR Raw Data'!$B$6:$BE$43,'ADR Raw Data'!K$1,FALSE)</f>
        <v>87.717902374670103</v>
      </c>
      <c r="AC47" s="53">
        <f>VLOOKUP($A47,'ADR Raw Data'!$B$6:$BE$43,'ADR Raw Data'!L$1,FALSE)</f>
        <v>87.343572526909199</v>
      </c>
      <c r="AD47" s="52">
        <f>VLOOKUP($A47,'ADR Raw Data'!$B$6:$BE$43,'ADR Raw Data'!N$1,FALSE)</f>
        <v>103.846407185628</v>
      </c>
      <c r="AE47" s="52">
        <f>VLOOKUP($A47,'ADR Raw Data'!$B$6:$BE$43,'ADR Raw Data'!O$1,FALSE)</f>
        <v>107.603364377182</v>
      </c>
      <c r="AF47" s="53">
        <f>VLOOKUP($A47,'ADR Raw Data'!$B$6:$BE$43,'ADR Raw Data'!P$1,FALSE)</f>
        <v>105.751499409681</v>
      </c>
      <c r="AG47" s="54">
        <f>VLOOKUP($A47,'ADR Raw Data'!$B$6:$BE$43,'ADR Raw Data'!R$1,FALSE)</f>
        <v>92.915950679056394</v>
      </c>
      <c r="AI47" s="47">
        <f>VLOOKUP($A47,'ADR Raw Data'!$B$6:$BE$43,'ADR Raw Data'!T$1,FALSE)</f>
        <v>8.8329352569920907</v>
      </c>
      <c r="AJ47" s="48">
        <f>VLOOKUP($A47,'ADR Raw Data'!$B$6:$BE$43,'ADR Raw Data'!U$1,FALSE)</f>
        <v>2.0548563382988299</v>
      </c>
      <c r="AK47" s="48">
        <f>VLOOKUP($A47,'ADR Raw Data'!$B$6:$BE$43,'ADR Raw Data'!V$1,FALSE)</f>
        <v>8.0600447346201598</v>
      </c>
      <c r="AL47" s="48">
        <f>VLOOKUP($A47,'ADR Raw Data'!$B$6:$BE$43,'ADR Raw Data'!W$1,FALSE)</f>
        <v>4.8824806918772001</v>
      </c>
      <c r="AM47" s="48">
        <f>VLOOKUP($A47,'ADR Raw Data'!$B$6:$BE$43,'ADR Raw Data'!X$1,FALSE)</f>
        <v>4.4697515301632098</v>
      </c>
      <c r="AN47" s="49">
        <f>VLOOKUP($A47,'ADR Raw Data'!$B$6:$BE$43,'ADR Raw Data'!Y$1,FALSE)</f>
        <v>5.5763188002323902</v>
      </c>
      <c r="AO47" s="48">
        <f>VLOOKUP($A47,'ADR Raw Data'!$B$6:$BE$43,'ADR Raw Data'!AA$1,FALSE)</f>
        <v>3.8905984043498099</v>
      </c>
      <c r="AP47" s="48">
        <f>VLOOKUP($A47,'ADR Raw Data'!$B$6:$BE$43,'ADR Raw Data'!AB$1,FALSE)</f>
        <v>8.5348626114706594</v>
      </c>
      <c r="AQ47" s="49">
        <f>VLOOKUP($A47,'ADR Raw Data'!$B$6:$BE$43,'ADR Raw Data'!AC$1,FALSE)</f>
        <v>6.2176038265925504</v>
      </c>
      <c r="AR47" s="50">
        <f>VLOOKUP($A47,'ADR Raw Data'!$B$6:$BE$43,'ADR Raw Data'!AE$1,FALSE)</f>
        <v>5.9809797897594903</v>
      </c>
      <c r="AS47" s="40"/>
      <c r="AT47" s="51">
        <f>VLOOKUP($A47,'RevPAR Raw Data'!$B$6:$BE$43,'RevPAR Raw Data'!G$1,FALSE)</f>
        <v>34.558692579505298</v>
      </c>
      <c r="AU47" s="52">
        <f>VLOOKUP($A47,'RevPAR Raw Data'!$B$6:$BE$43,'RevPAR Raw Data'!H$1,FALSE)</f>
        <v>48.459300353356802</v>
      </c>
      <c r="AV47" s="52">
        <f>VLOOKUP($A47,'RevPAR Raw Data'!$B$6:$BE$43,'RevPAR Raw Data'!I$1,FALSE)</f>
        <v>54.544197879858601</v>
      </c>
      <c r="AW47" s="52">
        <f>VLOOKUP($A47,'RevPAR Raw Data'!$B$6:$BE$43,'RevPAR Raw Data'!J$1,FALSE)</f>
        <v>56.306678445229601</v>
      </c>
      <c r="AX47" s="52">
        <f>VLOOKUP($A47,'RevPAR Raw Data'!$B$6:$BE$43,'RevPAR Raw Data'!K$1,FALSE)</f>
        <v>46.989519434628903</v>
      </c>
      <c r="AY47" s="53">
        <f>VLOOKUP($A47,'RevPAR Raw Data'!$B$6:$BE$43,'RevPAR Raw Data'!L$1,FALSE)</f>
        <v>48.171677738515903</v>
      </c>
      <c r="AZ47" s="52">
        <f>VLOOKUP($A47,'RevPAR Raw Data'!$B$6:$BE$43,'RevPAR Raw Data'!N$1,FALSE)</f>
        <v>61.2803886925795</v>
      </c>
      <c r="BA47" s="52">
        <f>VLOOKUP($A47,'RevPAR Raw Data'!$B$6:$BE$43,'RevPAR Raw Data'!O$1,FALSE)</f>
        <v>65.322466431095407</v>
      </c>
      <c r="BB47" s="53">
        <f>VLOOKUP($A47,'RevPAR Raw Data'!$B$6:$BE$43,'RevPAR Raw Data'!P$1,FALSE)</f>
        <v>63.3014275618374</v>
      </c>
      <c r="BC47" s="54">
        <f>VLOOKUP($A47,'RevPAR Raw Data'!$B$6:$BE$43,'RevPAR Raw Data'!R$1,FALSE)</f>
        <v>52.494463402321998</v>
      </c>
      <c r="BE47" s="47">
        <f>VLOOKUP($A47,'RevPAR Raw Data'!$B$6:$BE$43,'RevPAR Raw Data'!T$1,FALSE)</f>
        <v>-17.9523726430448</v>
      </c>
      <c r="BF47" s="48">
        <f>VLOOKUP($A47,'RevPAR Raw Data'!$B$6:$BE$43,'RevPAR Raw Data'!U$1,FALSE)</f>
        <v>-19.2400546299288</v>
      </c>
      <c r="BG47" s="48">
        <f>VLOOKUP($A47,'RevPAR Raw Data'!$B$6:$BE$43,'RevPAR Raw Data'!V$1,FALSE)</f>
        <v>-12.290246175854399</v>
      </c>
      <c r="BH47" s="48">
        <f>VLOOKUP($A47,'RevPAR Raw Data'!$B$6:$BE$43,'RevPAR Raw Data'!W$1,FALSE)</f>
        <v>-7.68693251481141</v>
      </c>
      <c r="BI47" s="48">
        <f>VLOOKUP($A47,'RevPAR Raw Data'!$B$6:$BE$43,'RevPAR Raw Data'!X$1,FALSE)</f>
        <v>-17.939822114130799</v>
      </c>
      <c r="BJ47" s="49">
        <f>VLOOKUP($A47,'RevPAR Raw Data'!$B$6:$BE$43,'RevPAR Raw Data'!Y$1,FALSE)</f>
        <v>-14.761267130455799</v>
      </c>
      <c r="BK47" s="48">
        <f>VLOOKUP($A47,'RevPAR Raw Data'!$B$6:$BE$43,'RevPAR Raw Data'!AA$1,FALSE)</f>
        <v>-16.0226043875778</v>
      </c>
      <c r="BL47" s="48">
        <f>VLOOKUP($A47,'RevPAR Raw Data'!$B$6:$BE$43,'RevPAR Raw Data'!AB$1,FALSE)</f>
        <v>-4.4759764515847298</v>
      </c>
      <c r="BM47" s="49">
        <f>VLOOKUP($A47,'RevPAR Raw Data'!$B$6:$BE$43,'RevPAR Raw Data'!AC$1,FALSE)</f>
        <v>-10.436724299528199</v>
      </c>
      <c r="BN47" s="50">
        <f>VLOOKUP($A47,'RevPAR Raw Data'!$B$6:$BE$43,'RevPAR Raw Data'!AE$1,FALSE)</f>
        <v>-13.319268795163</v>
      </c>
    </row>
    <row r="48" spans="1:66" ht="16.5" thickBot="1" x14ac:dyDescent="0.5">
      <c r="A48" s="63" t="s">
        <v>86</v>
      </c>
      <c r="B48" s="67">
        <f>VLOOKUP($A48,'Occupancy Raw Data'!$B$8:$BE$45,'Occupancy Raw Data'!G$3,FALSE)</f>
        <v>47.042418905034403</v>
      </c>
      <c r="C48" s="68">
        <f>VLOOKUP($A48,'Occupancy Raw Data'!$B$8:$BE$45,'Occupancy Raw Data'!H$3,FALSE)</f>
        <v>58.520475561426601</v>
      </c>
      <c r="D48" s="68">
        <f>VLOOKUP($A48,'Occupancy Raw Data'!$B$8:$BE$45,'Occupancy Raw Data'!I$3,FALSE)</f>
        <v>62.057830617936197</v>
      </c>
      <c r="E48" s="68">
        <f>VLOOKUP($A48,'Occupancy Raw Data'!$B$8:$BE$45,'Occupancy Raw Data'!J$3,FALSE)</f>
        <v>62.821077352120902</v>
      </c>
      <c r="F48" s="68">
        <f>VLOOKUP($A48,'Occupancy Raw Data'!$B$8:$BE$45,'Occupancy Raw Data'!K$3,FALSE)</f>
        <v>64.054014384265301</v>
      </c>
      <c r="G48" s="69">
        <f>VLOOKUP($A48,'Occupancy Raw Data'!$B$8:$BE$45,'Occupancy Raw Data'!L$3,FALSE)</f>
        <v>58.899163364156699</v>
      </c>
      <c r="H48" s="68">
        <f>VLOOKUP($A48,'Occupancy Raw Data'!$B$8:$BE$45,'Occupancy Raw Data'!N$3,FALSE)</f>
        <v>80.243651842066598</v>
      </c>
      <c r="I48" s="68">
        <f>VLOOKUP($A48,'Occupancy Raw Data'!$B$8:$BE$45,'Occupancy Raw Data'!O$3,FALSE)</f>
        <v>82.826948480845402</v>
      </c>
      <c r="J48" s="69">
        <f>VLOOKUP($A48,'Occupancy Raw Data'!$B$8:$BE$45,'Occupancy Raw Data'!P$3,FALSE)</f>
        <v>81.535300161456007</v>
      </c>
      <c r="K48" s="70">
        <f>VLOOKUP($A48,'Occupancy Raw Data'!$B$8:$BE$45,'Occupancy Raw Data'!R$3,FALSE)</f>
        <v>65.366631020527905</v>
      </c>
      <c r="M48" s="67">
        <f>VLOOKUP($A48,'Occupancy Raw Data'!$B$8:$BE$45,'Occupancy Raw Data'!T$3,FALSE)</f>
        <v>6.4130954872237496</v>
      </c>
      <c r="N48" s="68">
        <f>VLOOKUP($A48,'Occupancy Raw Data'!$B$8:$BE$45,'Occupancy Raw Data'!U$3,FALSE)</f>
        <v>7.0678670744720904</v>
      </c>
      <c r="O48" s="68">
        <f>VLOOKUP($A48,'Occupancy Raw Data'!$B$8:$BE$45,'Occupancy Raw Data'!V$3,FALSE)</f>
        <v>4.1323845874987999</v>
      </c>
      <c r="P48" s="68">
        <f>VLOOKUP($A48,'Occupancy Raw Data'!$B$8:$BE$45,'Occupancy Raw Data'!W$3,FALSE)</f>
        <v>3.4425442615667099</v>
      </c>
      <c r="Q48" s="68">
        <f>VLOOKUP($A48,'Occupancy Raw Data'!$B$8:$BE$45,'Occupancy Raw Data'!X$3,FALSE)</f>
        <v>9.7747067893493096</v>
      </c>
      <c r="R48" s="69">
        <f>VLOOKUP($A48,'Occupancy Raw Data'!$B$8:$BE$45,'Occupancy Raw Data'!Y$3,FALSE)</f>
        <v>6.1090590299517098</v>
      </c>
      <c r="S48" s="68">
        <f>VLOOKUP($A48,'Occupancy Raw Data'!$B$8:$BE$45,'Occupancy Raw Data'!AA$3,FALSE)</f>
        <v>31.952617772683102</v>
      </c>
      <c r="T48" s="68">
        <f>VLOOKUP($A48,'Occupancy Raw Data'!$B$8:$BE$45,'Occupancy Raw Data'!AB$3,FALSE)</f>
        <v>28.641898249102699</v>
      </c>
      <c r="U48" s="69">
        <f>VLOOKUP($A48,'Occupancy Raw Data'!$B$8:$BE$45,'Occupancy Raw Data'!AC$3,FALSE)</f>
        <v>30.292454342231601</v>
      </c>
      <c r="V48" s="70">
        <f>VLOOKUP($A48,'Occupancy Raw Data'!$B$8:$BE$45,'Occupancy Raw Data'!AE$3,FALSE)</f>
        <v>13.657460686453501</v>
      </c>
      <c r="X48" s="71">
        <f>VLOOKUP($A48,'ADR Raw Data'!$B$6:$BE$43,'ADR Raw Data'!G$1,FALSE)</f>
        <v>99.352648985959405</v>
      </c>
      <c r="Y48" s="72">
        <f>VLOOKUP($A48,'ADR Raw Data'!$B$6:$BE$43,'ADR Raw Data'!H$1,FALSE)</f>
        <v>107.105219463255</v>
      </c>
      <c r="Z48" s="72">
        <f>VLOOKUP($A48,'ADR Raw Data'!$B$6:$BE$43,'ADR Raw Data'!I$1,FALSE)</f>
        <v>109.621412015137</v>
      </c>
      <c r="AA48" s="72">
        <f>VLOOKUP($A48,'ADR Raw Data'!$B$6:$BE$43,'ADR Raw Data'!J$1,FALSE)</f>
        <v>112.725829439252</v>
      </c>
      <c r="AB48" s="72">
        <f>VLOOKUP($A48,'ADR Raw Data'!$B$6:$BE$43,'ADR Raw Data'!K$1,FALSE)</f>
        <v>115.473460128322</v>
      </c>
      <c r="AC48" s="73">
        <f>VLOOKUP($A48,'ADR Raw Data'!$B$6:$BE$43,'ADR Raw Data'!L$1,FALSE)</f>
        <v>109.416158791866</v>
      </c>
      <c r="AD48" s="72">
        <f>VLOOKUP($A48,'ADR Raw Data'!$B$6:$BE$43,'ADR Raw Data'!N$1,FALSE)</f>
        <v>177.50863361990099</v>
      </c>
      <c r="AE48" s="72">
        <f>VLOOKUP($A48,'ADR Raw Data'!$B$6:$BE$43,'ADR Raw Data'!O$1,FALSE)</f>
        <v>187.796315789473</v>
      </c>
      <c r="AF48" s="73">
        <f>VLOOKUP($A48,'ADR Raw Data'!$B$6:$BE$43,'ADR Raw Data'!P$1,FALSE)</f>
        <v>182.733961296129</v>
      </c>
      <c r="AG48" s="74">
        <f>VLOOKUP($A48,'ADR Raw Data'!$B$6:$BE$43,'ADR Raw Data'!R$1,FALSE)</f>
        <v>135.54565086289799</v>
      </c>
      <c r="AI48" s="67">
        <f>VLOOKUP($A48,'ADR Raw Data'!$B$6:$BE$43,'ADR Raw Data'!T$1,FALSE)</f>
        <v>-4.8225095274126701</v>
      </c>
      <c r="AJ48" s="68">
        <f>VLOOKUP($A48,'ADR Raw Data'!$B$6:$BE$43,'ADR Raw Data'!U$1,FALSE)</f>
        <v>1.0718210776125701</v>
      </c>
      <c r="AK48" s="68">
        <f>VLOOKUP($A48,'ADR Raw Data'!$B$6:$BE$43,'ADR Raw Data'!V$1,FALSE)</f>
        <v>1.46480600106131</v>
      </c>
      <c r="AL48" s="68">
        <f>VLOOKUP($A48,'ADR Raw Data'!$B$6:$BE$43,'ADR Raw Data'!W$1,FALSE)</f>
        <v>3.15891573826655</v>
      </c>
      <c r="AM48" s="68">
        <f>VLOOKUP($A48,'ADR Raw Data'!$B$6:$BE$43,'ADR Raw Data'!X$1,FALSE)</f>
        <v>7.1845819383693001</v>
      </c>
      <c r="AN48" s="69">
        <f>VLOOKUP($A48,'ADR Raw Data'!$B$6:$BE$43,'ADR Raw Data'!Y$1,FALSE)</f>
        <v>2.0143994886712902</v>
      </c>
      <c r="AO48" s="68">
        <f>VLOOKUP($A48,'ADR Raw Data'!$B$6:$BE$43,'ADR Raw Data'!AA$1,FALSE)</f>
        <v>36.153074366894003</v>
      </c>
      <c r="AP48" s="68">
        <f>VLOOKUP($A48,'ADR Raw Data'!$B$6:$BE$43,'ADR Raw Data'!AB$1,FALSE)</f>
        <v>44.412454224007597</v>
      </c>
      <c r="AQ48" s="69">
        <f>VLOOKUP($A48,'ADR Raw Data'!$B$6:$BE$43,'ADR Raw Data'!AC$1,FALSE)</f>
        <v>40.3431422217568</v>
      </c>
      <c r="AR48" s="70">
        <f>VLOOKUP($A48,'ADR Raw Data'!$B$6:$BE$43,'ADR Raw Data'!AE$1,FALSE)</f>
        <v>18.553830383095299</v>
      </c>
      <c r="AS48" s="40"/>
      <c r="AT48" s="71">
        <f>VLOOKUP($A48,'RevPAR Raw Data'!$B$6:$BE$43,'RevPAR Raw Data'!G$1,FALSE)</f>
        <v>46.737889329223499</v>
      </c>
      <c r="AU48" s="72">
        <f>VLOOKUP($A48,'RevPAR Raw Data'!$B$6:$BE$43,'RevPAR Raw Data'!H$1,FALSE)</f>
        <v>62.678483781006797</v>
      </c>
      <c r="AV48" s="72">
        <f>VLOOKUP($A48,'RevPAR Raw Data'!$B$6:$BE$43,'RevPAR Raw Data'!I$1,FALSE)</f>
        <v>68.028670189343899</v>
      </c>
      <c r="AW48" s="72">
        <f>VLOOKUP($A48,'RevPAR Raw Data'!$B$6:$BE$43,'RevPAR Raw Data'!J$1,FALSE)</f>
        <v>70.815580507852601</v>
      </c>
      <c r="AX48" s="72">
        <f>VLOOKUP($A48,'RevPAR Raw Data'!$B$6:$BE$43,'RevPAR Raw Data'!K$1,FALSE)</f>
        <v>73.965386760604702</v>
      </c>
      <c r="AY48" s="73">
        <f>VLOOKUP($A48,'RevPAR Raw Data'!$B$6:$BE$43,'RevPAR Raw Data'!L$1,FALSE)</f>
        <v>64.4452021136063</v>
      </c>
      <c r="AZ48" s="72">
        <f>VLOOKUP($A48,'RevPAR Raw Data'!$B$6:$BE$43,'RevPAR Raw Data'!N$1,FALSE)</f>
        <v>142.43940995156299</v>
      </c>
      <c r="BA48" s="72">
        <f>VLOOKUP($A48,'RevPAR Raw Data'!$B$6:$BE$43,'RevPAR Raw Data'!O$1,FALSE)</f>
        <v>155.545957727873</v>
      </c>
      <c r="BB48" s="73">
        <f>VLOOKUP($A48,'RevPAR Raw Data'!$B$6:$BE$43,'RevPAR Raw Data'!P$1,FALSE)</f>
        <v>148.99268383971801</v>
      </c>
      <c r="BC48" s="74">
        <f>VLOOKUP($A48,'RevPAR Raw Data'!$B$6:$BE$43,'RevPAR Raw Data'!R$1,FALSE)</f>
        <v>88.601625463923995</v>
      </c>
      <c r="BE48" s="67">
        <f>VLOOKUP($A48,'RevPAR Raw Data'!$B$6:$BE$43,'RevPAR Raw Data'!T$1,FALSE)</f>
        <v>1.2813138189376401</v>
      </c>
      <c r="BF48" s="68">
        <f>VLOOKUP($A48,'RevPAR Raw Data'!$B$6:$BE$43,'RevPAR Raw Data'!U$1,FALSE)</f>
        <v>8.2154430411265</v>
      </c>
      <c r="BG48" s="68">
        <f>VLOOKUP($A48,'RevPAR Raw Data'!$B$6:$BE$43,'RevPAR Raw Data'!V$1,FALSE)</f>
        <v>5.6577220059847297</v>
      </c>
      <c r="BH48" s="68">
        <f>VLOOKUP($A48,'RevPAR Raw Data'!$B$6:$BE$43,'RevPAR Raw Data'!W$1,FALSE)</f>
        <v>6.7102070723086902</v>
      </c>
      <c r="BI48" s="68">
        <f>VLOOKUP($A48,'RevPAR Raw Data'!$B$6:$BE$43,'RevPAR Raw Data'!X$1,FALSE)</f>
        <v>17.6615605462347</v>
      </c>
      <c r="BJ48" s="69">
        <f>VLOOKUP($A48,'RevPAR Raw Data'!$B$6:$BE$43,'RevPAR Raw Data'!Y$1,FALSE)</f>
        <v>8.2465193724849808</v>
      </c>
      <c r="BK48" s="68">
        <f>VLOOKUP($A48,'RevPAR Raw Data'!$B$6:$BE$43,'RevPAR Raw Data'!AA$1,FALSE)</f>
        <v>79.657545805104704</v>
      </c>
      <c r="BL48" s="68">
        <f>VLOOKUP($A48,'RevPAR Raw Data'!$B$6:$BE$43,'RevPAR Raw Data'!AB$1,FALSE)</f>
        <v>85.774922421879907</v>
      </c>
      <c r="BM48" s="69">
        <f>VLOOKUP($A48,'RevPAR Raw Data'!$B$6:$BE$43,'RevPAR Raw Data'!AC$1,FALSE)</f>
        <v>82.856524501735706</v>
      </c>
      <c r="BN48" s="70">
        <f>VLOOKUP($A48,'RevPAR Raw Data'!$B$6:$BE$43,'RevPAR Raw Data'!AE$1,FALSE)</f>
        <v>34.745273159951303</v>
      </c>
    </row>
    <row r="49" spans="1:45" ht="14.25" customHeight="1" x14ac:dyDescent="0.45">
      <c r="A49" s="183" t="s">
        <v>106</v>
      </c>
      <c r="B49" s="183"/>
      <c r="C49" s="183"/>
      <c r="D49" s="183"/>
      <c r="E49" s="183"/>
      <c r="F49" s="183"/>
      <c r="G49" s="183"/>
      <c r="H49" s="183"/>
      <c r="I49" s="183"/>
      <c r="J49" s="183"/>
      <c r="K49" s="183"/>
      <c r="AS49" s="40"/>
    </row>
    <row r="50" spans="1:45" x14ac:dyDescent="0.45">
      <c r="A50" s="183"/>
      <c r="B50" s="183"/>
      <c r="C50" s="183"/>
      <c r="D50" s="183"/>
      <c r="E50" s="183"/>
      <c r="F50" s="183"/>
      <c r="G50" s="183"/>
      <c r="H50" s="183"/>
      <c r="I50" s="183"/>
      <c r="J50" s="183"/>
      <c r="K50" s="183"/>
      <c r="AS50" s="40"/>
    </row>
    <row r="51" spans="1:45" x14ac:dyDescent="0.45">
      <c r="A51" s="183"/>
      <c r="B51" s="183"/>
      <c r="C51" s="183"/>
      <c r="D51" s="183"/>
      <c r="E51" s="183"/>
      <c r="F51" s="183"/>
      <c r="G51" s="183"/>
      <c r="H51" s="183"/>
      <c r="I51" s="183"/>
      <c r="J51" s="183"/>
      <c r="K51" s="183"/>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Q8yvhI4b1zvLSvOQ7QFBnTXJtt57Cv9ZMRIC0cYeMrkNWPOlfeB81u14C6QI+dC48+fRlIzbc0ejPn81DjCD3w==" saltValue="Z8n9H10RyJ/U0UpV4HeoU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0" t="str">
        <f>'Occupancy Raw Data'!B2</f>
        <v>September 03, 2023 - September 30, 2023
Rolling-28 Day Period</v>
      </c>
      <c r="B1" s="187" t="s">
        <v>66</v>
      </c>
      <c r="C1" s="188"/>
      <c r="D1" s="188"/>
      <c r="E1" s="188"/>
      <c r="F1" s="188"/>
      <c r="G1" s="188"/>
      <c r="H1" s="188"/>
      <c r="I1" s="188"/>
      <c r="J1" s="188"/>
      <c r="K1" s="189"/>
      <c r="L1" s="40"/>
      <c r="M1" s="187" t="s">
        <v>73</v>
      </c>
      <c r="N1" s="188"/>
      <c r="O1" s="188"/>
      <c r="P1" s="188"/>
      <c r="Q1" s="188"/>
      <c r="R1" s="188"/>
      <c r="S1" s="188"/>
      <c r="T1" s="188"/>
      <c r="U1" s="188"/>
      <c r="V1" s="189"/>
      <c r="X1" s="187" t="s">
        <v>67</v>
      </c>
      <c r="Y1" s="188"/>
      <c r="Z1" s="188"/>
      <c r="AA1" s="188"/>
      <c r="AB1" s="188"/>
      <c r="AC1" s="188"/>
      <c r="AD1" s="188"/>
      <c r="AE1" s="188"/>
      <c r="AF1" s="188"/>
      <c r="AG1" s="189"/>
      <c r="AI1" s="187" t="s">
        <v>74</v>
      </c>
      <c r="AJ1" s="188"/>
      <c r="AK1" s="188"/>
      <c r="AL1" s="188"/>
      <c r="AM1" s="188"/>
      <c r="AN1" s="188"/>
      <c r="AO1" s="188"/>
      <c r="AP1" s="188"/>
      <c r="AQ1" s="188"/>
      <c r="AR1" s="189"/>
      <c r="AS1" s="40"/>
      <c r="AT1" s="187" t="s">
        <v>68</v>
      </c>
      <c r="AU1" s="188"/>
      <c r="AV1" s="188"/>
      <c r="AW1" s="188"/>
      <c r="AX1" s="188"/>
      <c r="AY1" s="188"/>
      <c r="AZ1" s="188"/>
      <c r="BA1" s="188"/>
      <c r="BB1" s="188"/>
      <c r="BC1" s="189"/>
      <c r="BE1" s="187" t="s">
        <v>75</v>
      </c>
      <c r="BF1" s="188"/>
      <c r="BG1" s="188"/>
      <c r="BH1" s="188"/>
      <c r="BI1" s="188"/>
      <c r="BJ1" s="188"/>
      <c r="BK1" s="188"/>
      <c r="BL1" s="188"/>
      <c r="BM1" s="188"/>
      <c r="BN1" s="189"/>
    </row>
    <row r="2" spans="1:66" x14ac:dyDescent="0.45">
      <c r="A2" s="190"/>
      <c r="B2" s="42"/>
      <c r="C2" s="43"/>
      <c r="D2" s="43"/>
      <c r="E2" s="43"/>
      <c r="F2" s="43"/>
      <c r="G2" s="185" t="s">
        <v>64</v>
      </c>
      <c r="H2" s="43"/>
      <c r="I2" s="43"/>
      <c r="J2" s="185" t="s">
        <v>65</v>
      </c>
      <c r="K2" s="186" t="s">
        <v>56</v>
      </c>
      <c r="L2" s="44"/>
      <c r="M2" s="42"/>
      <c r="N2" s="43"/>
      <c r="O2" s="43"/>
      <c r="P2" s="43"/>
      <c r="Q2" s="43"/>
      <c r="R2" s="185" t="s">
        <v>64</v>
      </c>
      <c r="S2" s="43"/>
      <c r="T2" s="43"/>
      <c r="U2" s="185" t="s">
        <v>65</v>
      </c>
      <c r="V2" s="186" t="s">
        <v>56</v>
      </c>
      <c r="X2" s="42"/>
      <c r="Y2" s="43"/>
      <c r="Z2" s="43"/>
      <c r="AA2" s="43"/>
      <c r="AB2" s="43"/>
      <c r="AC2" s="185" t="s">
        <v>64</v>
      </c>
      <c r="AD2" s="43"/>
      <c r="AE2" s="43"/>
      <c r="AF2" s="185" t="s">
        <v>65</v>
      </c>
      <c r="AG2" s="186" t="s">
        <v>56</v>
      </c>
      <c r="AI2" s="42"/>
      <c r="AJ2" s="43"/>
      <c r="AK2" s="43"/>
      <c r="AL2" s="43"/>
      <c r="AM2" s="43"/>
      <c r="AN2" s="185" t="s">
        <v>64</v>
      </c>
      <c r="AO2" s="43"/>
      <c r="AP2" s="43"/>
      <c r="AQ2" s="185" t="s">
        <v>65</v>
      </c>
      <c r="AR2" s="186" t="s">
        <v>56</v>
      </c>
      <c r="AS2" s="44"/>
      <c r="AT2" s="42"/>
      <c r="AU2" s="43"/>
      <c r="AV2" s="43"/>
      <c r="AW2" s="43"/>
      <c r="AX2" s="43"/>
      <c r="AY2" s="185" t="s">
        <v>64</v>
      </c>
      <c r="AZ2" s="43"/>
      <c r="BA2" s="43"/>
      <c r="BB2" s="185" t="s">
        <v>65</v>
      </c>
      <c r="BC2" s="186" t="s">
        <v>56</v>
      </c>
      <c r="BE2" s="42"/>
      <c r="BF2" s="43"/>
      <c r="BG2" s="43"/>
      <c r="BH2" s="43"/>
      <c r="BI2" s="43"/>
      <c r="BJ2" s="185" t="s">
        <v>64</v>
      </c>
      <c r="BK2" s="43"/>
      <c r="BL2" s="43"/>
      <c r="BM2" s="185" t="s">
        <v>65</v>
      </c>
      <c r="BN2" s="186" t="s">
        <v>56</v>
      </c>
    </row>
    <row r="3" spans="1:66" x14ac:dyDescent="0.45">
      <c r="A3" s="190"/>
      <c r="B3" s="45" t="s">
        <v>57</v>
      </c>
      <c r="C3" s="44" t="s">
        <v>58</v>
      </c>
      <c r="D3" s="44" t="s">
        <v>59</v>
      </c>
      <c r="E3" s="44" t="s">
        <v>60</v>
      </c>
      <c r="F3" s="44" t="s">
        <v>61</v>
      </c>
      <c r="G3" s="185"/>
      <c r="H3" s="44" t="s">
        <v>62</v>
      </c>
      <c r="I3" s="44" t="s">
        <v>63</v>
      </c>
      <c r="J3" s="185"/>
      <c r="K3" s="186"/>
      <c r="L3" s="44"/>
      <c r="M3" s="45" t="s">
        <v>57</v>
      </c>
      <c r="N3" s="44" t="s">
        <v>58</v>
      </c>
      <c r="O3" s="44" t="s">
        <v>59</v>
      </c>
      <c r="P3" s="44" t="s">
        <v>60</v>
      </c>
      <c r="Q3" s="44" t="s">
        <v>61</v>
      </c>
      <c r="R3" s="185"/>
      <c r="S3" s="44" t="s">
        <v>62</v>
      </c>
      <c r="T3" s="44" t="s">
        <v>63</v>
      </c>
      <c r="U3" s="185"/>
      <c r="V3" s="186"/>
      <c r="X3" s="45" t="s">
        <v>57</v>
      </c>
      <c r="Y3" s="44" t="s">
        <v>58</v>
      </c>
      <c r="Z3" s="44" t="s">
        <v>59</v>
      </c>
      <c r="AA3" s="44" t="s">
        <v>60</v>
      </c>
      <c r="AB3" s="44" t="s">
        <v>61</v>
      </c>
      <c r="AC3" s="185"/>
      <c r="AD3" s="44" t="s">
        <v>62</v>
      </c>
      <c r="AE3" s="44" t="s">
        <v>63</v>
      </c>
      <c r="AF3" s="185"/>
      <c r="AG3" s="186"/>
      <c r="AI3" s="45" t="s">
        <v>57</v>
      </c>
      <c r="AJ3" s="44" t="s">
        <v>58</v>
      </c>
      <c r="AK3" s="44" t="s">
        <v>59</v>
      </c>
      <c r="AL3" s="44" t="s">
        <v>60</v>
      </c>
      <c r="AM3" s="44" t="s">
        <v>61</v>
      </c>
      <c r="AN3" s="185"/>
      <c r="AO3" s="44" t="s">
        <v>62</v>
      </c>
      <c r="AP3" s="44" t="s">
        <v>63</v>
      </c>
      <c r="AQ3" s="185"/>
      <c r="AR3" s="186"/>
      <c r="AS3" s="44"/>
      <c r="AT3" s="45" t="s">
        <v>57</v>
      </c>
      <c r="AU3" s="44" t="s">
        <v>58</v>
      </c>
      <c r="AV3" s="44" t="s">
        <v>59</v>
      </c>
      <c r="AW3" s="44" t="s">
        <v>60</v>
      </c>
      <c r="AX3" s="44" t="s">
        <v>61</v>
      </c>
      <c r="AY3" s="185"/>
      <c r="AZ3" s="44" t="s">
        <v>62</v>
      </c>
      <c r="BA3" s="44" t="s">
        <v>63</v>
      </c>
      <c r="BB3" s="185"/>
      <c r="BC3" s="186"/>
      <c r="BE3" s="45" t="s">
        <v>57</v>
      </c>
      <c r="BF3" s="44" t="s">
        <v>58</v>
      </c>
      <c r="BG3" s="44" t="s">
        <v>59</v>
      </c>
      <c r="BH3" s="44" t="s">
        <v>60</v>
      </c>
      <c r="BI3" s="44" t="s">
        <v>61</v>
      </c>
      <c r="BJ3" s="185"/>
      <c r="BK3" s="44" t="s">
        <v>62</v>
      </c>
      <c r="BL3" s="44" t="s">
        <v>63</v>
      </c>
      <c r="BM3" s="185"/>
      <c r="BN3" s="186"/>
    </row>
    <row r="4" spans="1:66" x14ac:dyDescent="0.45">
      <c r="A4" s="46" t="s">
        <v>15</v>
      </c>
      <c r="B4" s="47">
        <f>VLOOKUP($A4,'Occupancy Raw Data'!$B$8:$BE$45,'Occupancy Raw Data'!AG$3,FALSE)</f>
        <v>55.715790705182499</v>
      </c>
      <c r="C4" s="48">
        <f>VLOOKUP($A4,'Occupancy Raw Data'!$B$8:$BE$45,'Occupancy Raw Data'!AH$3,FALSE)</f>
        <v>58.774317201168799</v>
      </c>
      <c r="D4" s="48">
        <f>VLOOKUP($A4,'Occupancy Raw Data'!$B$8:$BE$45,'Occupancy Raw Data'!AI$3,FALSE)</f>
        <v>66.054225460949297</v>
      </c>
      <c r="E4" s="48">
        <f>VLOOKUP($A4,'Occupancy Raw Data'!$B$8:$BE$45,'Occupancy Raw Data'!AJ$3,FALSE)</f>
        <v>67.861487314126506</v>
      </c>
      <c r="F4" s="48">
        <f>VLOOKUP($A4,'Occupancy Raw Data'!$B$8:$BE$45,'Occupancy Raw Data'!AK$3,FALSE)</f>
        <v>65.816090097879496</v>
      </c>
      <c r="G4" s="49">
        <f>VLOOKUP($A4,'Occupancy Raw Data'!$B$8:$BE$45,'Occupancy Raw Data'!AL$3,FALSE)</f>
        <v>62.844366134584398</v>
      </c>
      <c r="H4" s="48">
        <f>VLOOKUP($A4,'Occupancy Raw Data'!$B$8:$BE$45,'Occupancy Raw Data'!AN$3,FALSE)</f>
        <v>71.348193376697694</v>
      </c>
      <c r="I4" s="48">
        <f>VLOOKUP($A4,'Occupancy Raw Data'!$B$8:$BE$45,'Occupancy Raw Data'!AO$3,FALSE)</f>
        <v>74.813034475055105</v>
      </c>
      <c r="J4" s="49">
        <f>VLOOKUP($A4,'Occupancy Raw Data'!$B$8:$BE$45,'Occupancy Raw Data'!AP$3,FALSE)</f>
        <v>73.080613925876406</v>
      </c>
      <c r="K4" s="50">
        <f>VLOOKUP($A4,'Occupancy Raw Data'!$B$8:$BE$45,'Occupancy Raw Data'!AR$3,FALSE)</f>
        <v>65.7689958791767</v>
      </c>
      <c r="M4" s="47">
        <f>VLOOKUP($A4,'Occupancy Raw Data'!$B$8:$BE$45,'Occupancy Raw Data'!AT$3,FALSE)</f>
        <v>-2.1744456972173598</v>
      </c>
      <c r="N4" s="48">
        <f>VLOOKUP($A4,'Occupancy Raw Data'!$B$8:$BE$45,'Occupancy Raw Data'!AU$3,FALSE)</f>
        <v>-0.15987394072733199</v>
      </c>
      <c r="O4" s="48">
        <f>VLOOKUP($A4,'Occupancy Raw Data'!$B$8:$BE$45,'Occupancy Raw Data'!AV$3,FALSE)</f>
        <v>9.0058089382784798E-2</v>
      </c>
      <c r="P4" s="48">
        <f>VLOOKUP($A4,'Occupancy Raw Data'!$B$8:$BE$45,'Occupancy Raw Data'!AW$3,FALSE)</f>
        <v>-0.18532806938249999</v>
      </c>
      <c r="Q4" s="48">
        <f>VLOOKUP($A4,'Occupancy Raw Data'!$B$8:$BE$45,'Occupancy Raw Data'!AX$3,FALSE)</f>
        <v>-1.3152264652210299</v>
      </c>
      <c r="R4" s="49">
        <f>VLOOKUP($A4,'Occupancy Raw Data'!$B$8:$BE$45,'Occupancy Raw Data'!AY$3,FALSE)</f>
        <v>-0.71926035273355504</v>
      </c>
      <c r="S4" s="48">
        <f>VLOOKUP($A4,'Occupancy Raw Data'!$B$8:$BE$45,'Occupancy Raw Data'!BA$3,FALSE)</f>
        <v>-2.3766499932456799</v>
      </c>
      <c r="T4" s="48">
        <f>VLOOKUP($A4,'Occupancy Raw Data'!$B$8:$BE$45,'Occupancy Raw Data'!BB$3,FALSE)</f>
        <v>-2.3856819497356798</v>
      </c>
      <c r="U4" s="49">
        <f>VLOOKUP($A4,'Occupancy Raw Data'!$B$8:$BE$45,'Occupancy Raw Data'!BC$3,FALSE)</f>
        <v>-2.3801645317896298</v>
      </c>
      <c r="V4" s="50">
        <f>VLOOKUP($A4,'Occupancy Raw Data'!$B$8:$BE$45,'Occupancy Raw Data'!BE$3,FALSE)</f>
        <v>-1.25110979475847</v>
      </c>
      <c r="X4" s="51">
        <f>VLOOKUP($A4,'ADR Raw Data'!$B$6:$BE$43,'ADR Raw Data'!AG$1,FALSE)</f>
        <v>148.13756885288601</v>
      </c>
      <c r="Y4" s="52">
        <f>VLOOKUP($A4,'ADR Raw Data'!$B$6:$BE$43,'ADR Raw Data'!AH$1,FALSE)</f>
        <v>150.65277371389701</v>
      </c>
      <c r="Z4" s="52">
        <f>VLOOKUP($A4,'ADR Raw Data'!$B$6:$BE$43,'ADR Raw Data'!AI$1,FALSE)</f>
        <v>157.35739361345901</v>
      </c>
      <c r="AA4" s="52">
        <f>VLOOKUP($A4,'ADR Raw Data'!$B$6:$BE$43,'ADR Raw Data'!AJ$1,FALSE)</f>
        <v>157.341225824948</v>
      </c>
      <c r="AB4" s="52">
        <f>VLOOKUP($A4,'ADR Raw Data'!$B$6:$BE$43,'ADR Raw Data'!AK$1,FALSE)</f>
        <v>152.81437462714899</v>
      </c>
      <c r="AC4" s="53">
        <f>VLOOKUP($A4,'ADR Raw Data'!$B$6:$BE$43,'ADR Raw Data'!AL$1,FALSE)</f>
        <v>153.51344582667801</v>
      </c>
      <c r="AD4" s="52">
        <f>VLOOKUP($A4,'ADR Raw Data'!$B$6:$BE$43,'ADR Raw Data'!AN$1,FALSE)</f>
        <v>168.30717883820799</v>
      </c>
      <c r="AE4" s="52">
        <f>VLOOKUP($A4,'ADR Raw Data'!$B$6:$BE$43,'ADR Raw Data'!AO$1,FALSE)</f>
        <v>172.90048265552599</v>
      </c>
      <c r="AF4" s="53">
        <f>VLOOKUP($A4,'ADR Raw Data'!$B$6:$BE$43,'ADR Raw Data'!AP$1,FALSE)</f>
        <v>170.65827428185099</v>
      </c>
      <c r="AG4" s="54">
        <f>VLOOKUP($A4,'ADR Raw Data'!$B$6:$BE$43,'ADR Raw Data'!AR$1,FALSE)</f>
        <v>158.95651961710999</v>
      </c>
      <c r="AI4" s="47">
        <f>VLOOKUP($A4,'ADR Raw Data'!$B$6:$BE$43,'ADR Raw Data'!AT$1,FALSE)</f>
        <v>1.17601920789701</v>
      </c>
      <c r="AJ4" s="48">
        <f>VLOOKUP($A4,'ADR Raw Data'!$B$6:$BE$43,'ADR Raw Data'!AU$1,FALSE)</f>
        <v>4.1560899390613004</v>
      </c>
      <c r="AK4" s="48">
        <f>VLOOKUP($A4,'ADR Raw Data'!$B$6:$BE$43,'ADR Raw Data'!AV$1,FALSE)</f>
        <v>5.2026459884551999</v>
      </c>
      <c r="AL4" s="48">
        <f>VLOOKUP($A4,'ADR Raw Data'!$B$6:$BE$43,'ADR Raw Data'!AW$1,FALSE)</f>
        <v>4.34443298044134</v>
      </c>
      <c r="AM4" s="48">
        <f>VLOOKUP($A4,'ADR Raw Data'!$B$6:$BE$43,'ADR Raw Data'!AX$1,FALSE)</f>
        <v>2.4505023956584999</v>
      </c>
      <c r="AN4" s="49">
        <f>VLOOKUP($A4,'ADR Raw Data'!$B$6:$BE$43,'ADR Raw Data'!AY$1,FALSE)</f>
        <v>3.5417465084631199</v>
      </c>
      <c r="AO4" s="48">
        <f>VLOOKUP($A4,'ADR Raw Data'!$B$6:$BE$43,'ADR Raw Data'!BA$1,FALSE)</f>
        <v>2.11013612989538</v>
      </c>
      <c r="AP4" s="48">
        <f>VLOOKUP($A4,'ADR Raw Data'!$B$6:$BE$43,'ADR Raw Data'!BB$1,FALSE)</f>
        <v>1.70511755591779</v>
      </c>
      <c r="AQ4" s="49">
        <f>VLOOKUP($A4,'ADR Raw Data'!$B$6:$BE$43,'ADR Raw Data'!BC$1,FALSE)</f>
        <v>1.9003799327975099</v>
      </c>
      <c r="AR4" s="50">
        <f>VLOOKUP($A4,'ADR Raw Data'!$B$6:$BE$43,'ADR Raw Data'!BE$1,FALSE)</f>
        <v>2.9306328263387198</v>
      </c>
      <c r="AT4" s="51">
        <f>VLOOKUP($A4,'RevPAR Raw Data'!$B$6:$BE$43,'RevPAR Raw Data'!AG$1,FALSE)</f>
        <v>82.536017817819996</v>
      </c>
      <c r="AU4" s="52">
        <f>VLOOKUP($A4,'RevPAR Raw Data'!$B$6:$BE$43,'RevPAR Raw Data'!AH$1,FALSE)</f>
        <v>88.545139094965407</v>
      </c>
      <c r="AV4" s="52">
        <f>VLOOKUP($A4,'RevPAR Raw Data'!$B$6:$BE$43,'RevPAR Raw Data'!AI$1,FALSE)</f>
        <v>103.941207556908</v>
      </c>
      <c r="AW4" s="52">
        <f>VLOOKUP($A4,'RevPAR Raw Data'!$B$6:$BE$43,'RevPAR Raw Data'!AJ$1,FALSE)</f>
        <v>106.774096003088</v>
      </c>
      <c r="AX4" s="52">
        <f>VLOOKUP($A4,'RevPAR Raw Data'!$B$6:$BE$43,'RevPAR Raw Data'!AK$1,FALSE)</f>
        <v>100.57644648711501</v>
      </c>
      <c r="AY4" s="53">
        <f>VLOOKUP($A4,'RevPAR Raw Data'!$B$6:$BE$43,'RevPAR Raw Data'!AL$1,FALSE)</f>
        <v>96.474551961134694</v>
      </c>
      <c r="AZ4" s="52">
        <f>VLOOKUP($A4,'RevPAR Raw Data'!$B$6:$BE$43,'RevPAR Raw Data'!AN$1,FALSE)</f>
        <v>120.084131424349</v>
      </c>
      <c r="BA4" s="52">
        <f>VLOOKUP($A4,'RevPAR Raw Data'!$B$6:$BE$43,'RevPAR Raw Data'!AO$1,FALSE)</f>
        <v>129.352097696615</v>
      </c>
      <c r="BB4" s="53">
        <f>VLOOKUP($A4,'RevPAR Raw Data'!$B$6:$BE$43,'RevPAR Raw Data'!AP$1,FALSE)</f>
        <v>124.71811456048199</v>
      </c>
      <c r="BC4" s="54">
        <f>VLOOKUP($A4,'RevPAR Raw Data'!$B$6:$BE$43,'RevPAR Raw Data'!AR$1,FALSE)</f>
        <v>104.54410683666001</v>
      </c>
      <c r="BE4" s="47">
        <f>VLOOKUP($A4,'RevPAR Raw Data'!$B$6:$BE$43,'RevPAR Raw Data'!AT$1,FALSE)</f>
        <v>-1.02399838838491</v>
      </c>
      <c r="BF4" s="48">
        <f>VLOOKUP($A4,'RevPAR Raw Data'!$B$6:$BE$43,'RevPAR Raw Data'!AU$1,FALSE)</f>
        <v>3.9895714935682101</v>
      </c>
      <c r="BG4" s="48">
        <f>VLOOKUP($A4,'RevPAR Raw Data'!$B$6:$BE$43,'RevPAR Raw Data'!AV$1,FALSE)</f>
        <v>5.29738948141254</v>
      </c>
      <c r="BH4" s="48">
        <f>VLOOKUP($A4,'RevPAR Raw Data'!$B$6:$BE$43,'RevPAR Raw Data'!AW$1,FALSE)</f>
        <v>4.15105345729057</v>
      </c>
      <c r="BI4" s="48">
        <f>VLOOKUP($A4,'RevPAR Raw Data'!$B$6:$BE$43,'RevPAR Raw Data'!AX$1,FALSE)</f>
        <v>1.10304627439889</v>
      </c>
      <c r="BJ4" s="49">
        <f>VLOOKUP($A4,'RevPAR Raw Data'!$B$6:$BE$43,'RevPAR Raw Data'!AY$1,FALSE)</f>
        <v>2.7970117772998702</v>
      </c>
      <c r="BK4" s="48">
        <f>VLOOKUP($A4,'RevPAR Raw Data'!$B$6:$BE$43,'RevPAR Raw Data'!BA$1,FALSE)</f>
        <v>-0.31666441353893299</v>
      </c>
      <c r="BL4" s="48">
        <f>VLOOKUP($A4,'RevPAR Raw Data'!$B$6:$BE$43,'RevPAR Raw Data'!BB$1,FALSE)</f>
        <v>-0.72124307557119904</v>
      </c>
      <c r="BM4" s="49">
        <f>VLOOKUP($A4,'RevPAR Raw Data'!$B$6:$BE$43,'RevPAR Raw Data'!BC$1,FALSE)</f>
        <v>-0.52501676812182096</v>
      </c>
      <c r="BN4" s="50">
        <f>VLOOKUP($A4,'RevPAR Raw Data'!$B$6:$BE$43,'RevPAR Raw Data'!BE$1,FALSE)</f>
        <v>1.64285759724152</v>
      </c>
    </row>
    <row r="5" spans="1:66" x14ac:dyDescent="0.45">
      <c r="A5" s="46" t="s">
        <v>69</v>
      </c>
      <c r="B5" s="47">
        <f>VLOOKUP($A5,'Occupancy Raw Data'!$B$8:$BE$45,'Occupancy Raw Data'!AG$3,FALSE)</f>
        <v>53.394547946405602</v>
      </c>
      <c r="C5" s="48">
        <f>VLOOKUP($A5,'Occupancy Raw Data'!$B$8:$BE$45,'Occupancy Raw Data'!AH$3,FALSE)</f>
        <v>58.867409711313996</v>
      </c>
      <c r="D5" s="48">
        <f>VLOOKUP($A5,'Occupancy Raw Data'!$B$8:$BE$45,'Occupancy Raw Data'!AI$3,FALSE)</f>
        <v>67.350572302916802</v>
      </c>
      <c r="E5" s="48">
        <f>VLOOKUP($A5,'Occupancy Raw Data'!$B$8:$BE$45,'Occupancy Raw Data'!AJ$3,FALSE)</f>
        <v>68.661017691638506</v>
      </c>
      <c r="F5" s="48">
        <f>VLOOKUP($A5,'Occupancy Raw Data'!$B$8:$BE$45,'Occupancy Raw Data'!AK$3,FALSE)</f>
        <v>64.987671550067901</v>
      </c>
      <c r="G5" s="49">
        <f>VLOOKUP($A5,'Occupancy Raw Data'!$B$8:$BE$45,'Occupancy Raw Data'!AL$3,FALSE)</f>
        <v>62.6522438404686</v>
      </c>
      <c r="H5" s="48">
        <f>VLOOKUP($A5,'Occupancy Raw Data'!$B$8:$BE$45,'Occupancy Raw Data'!AN$3,FALSE)</f>
        <v>70.939747047742998</v>
      </c>
      <c r="I5" s="48">
        <f>VLOOKUP($A5,'Occupancy Raw Data'!$B$8:$BE$45,'Occupancy Raw Data'!AO$3,FALSE)</f>
        <v>73.201579543534393</v>
      </c>
      <c r="J5" s="49">
        <f>VLOOKUP($A5,'Occupancy Raw Data'!$B$8:$BE$45,'Occupancy Raw Data'!AP$3,FALSE)</f>
        <v>72.070663295638695</v>
      </c>
      <c r="K5" s="50">
        <f>VLOOKUP($A5,'Occupancy Raw Data'!$B$8:$BE$45,'Occupancy Raw Data'!AR$3,FALSE)</f>
        <v>65.343220827660005</v>
      </c>
      <c r="M5" s="47">
        <f>VLOOKUP($A5,'Occupancy Raw Data'!$B$8:$BE$45,'Occupancy Raw Data'!AT$3,FALSE)</f>
        <v>-1.4267956307518701</v>
      </c>
      <c r="N5" s="48">
        <f>VLOOKUP($A5,'Occupancy Raw Data'!$B$8:$BE$45,'Occupancy Raw Data'!AU$3,FALSE)</f>
        <v>0.79226192029989595</v>
      </c>
      <c r="O5" s="48">
        <f>VLOOKUP($A5,'Occupancy Raw Data'!$B$8:$BE$45,'Occupancy Raw Data'!AV$3,FALSE)</f>
        <v>2.1859361929063801</v>
      </c>
      <c r="P5" s="48">
        <f>VLOOKUP($A5,'Occupancy Raw Data'!$B$8:$BE$45,'Occupancy Raw Data'!AW$3,FALSE)</f>
        <v>1.8547376198654799</v>
      </c>
      <c r="Q5" s="48">
        <f>VLOOKUP($A5,'Occupancy Raw Data'!$B$8:$BE$45,'Occupancy Raw Data'!AX$3,FALSE)</f>
        <v>-0.40350647976946702</v>
      </c>
      <c r="R5" s="49">
        <f>VLOOKUP($A5,'Occupancy Raw Data'!$B$8:$BE$45,'Occupancy Raw Data'!AY$3,FALSE)</f>
        <v>0.68058826128074501</v>
      </c>
      <c r="S5" s="48">
        <f>VLOOKUP($A5,'Occupancy Raw Data'!$B$8:$BE$45,'Occupancy Raw Data'!BA$3,FALSE)</f>
        <v>0.113203644268929</v>
      </c>
      <c r="T5" s="48">
        <f>VLOOKUP($A5,'Occupancy Raw Data'!$B$8:$BE$45,'Occupancy Raw Data'!BB$3,FALSE)</f>
        <v>-0.84866247607206302</v>
      </c>
      <c r="U5" s="49">
        <f>VLOOKUP($A5,'Occupancy Raw Data'!$B$8:$BE$45,'Occupancy Raw Data'!BC$3,FALSE)</f>
        <v>-0.37759362339542302</v>
      </c>
      <c r="V5" s="50">
        <f>VLOOKUP($A5,'Occupancy Raw Data'!$B$8:$BE$45,'Occupancy Raw Data'!BE$3,FALSE)</f>
        <v>0.344710556163485</v>
      </c>
      <c r="X5" s="51">
        <f>VLOOKUP($A5,'ADR Raw Data'!$B$6:$BE$43,'ADR Raw Data'!AG$1,FALSE)</f>
        <v>123.264481634303</v>
      </c>
      <c r="Y5" s="52">
        <f>VLOOKUP($A5,'ADR Raw Data'!$B$6:$BE$43,'ADR Raw Data'!AH$1,FALSE)</f>
        <v>129.800518651</v>
      </c>
      <c r="Z5" s="52">
        <f>VLOOKUP($A5,'ADR Raw Data'!$B$6:$BE$43,'ADR Raw Data'!AI$1,FALSE)</f>
        <v>137.53151179248499</v>
      </c>
      <c r="AA5" s="52">
        <f>VLOOKUP($A5,'ADR Raw Data'!$B$6:$BE$43,'ADR Raw Data'!AJ$1,FALSE)</f>
        <v>136.681463198454</v>
      </c>
      <c r="AB5" s="52">
        <f>VLOOKUP($A5,'ADR Raw Data'!$B$6:$BE$43,'ADR Raw Data'!AK$1,FALSE)</f>
        <v>129.23577847962</v>
      </c>
      <c r="AC5" s="53">
        <f>VLOOKUP($A5,'ADR Raw Data'!$B$6:$BE$43,'ADR Raw Data'!AL$1,FALSE)</f>
        <v>131.73963380469601</v>
      </c>
      <c r="AD5" s="52">
        <f>VLOOKUP($A5,'ADR Raw Data'!$B$6:$BE$43,'ADR Raw Data'!AN$1,FALSE)</f>
        <v>143.95208766747399</v>
      </c>
      <c r="AE5" s="52">
        <f>VLOOKUP($A5,'ADR Raw Data'!$B$6:$BE$43,'ADR Raw Data'!AO$1,FALSE)</f>
        <v>145.42338055116201</v>
      </c>
      <c r="AF5" s="53">
        <f>VLOOKUP($A5,'ADR Raw Data'!$B$6:$BE$43,'ADR Raw Data'!AP$1,FALSE)</f>
        <v>144.699277703837</v>
      </c>
      <c r="AG5" s="54">
        <f>VLOOKUP($A5,'ADR Raw Data'!$B$6:$BE$43,'ADR Raw Data'!AR$1,FALSE)</f>
        <v>135.82360815278699</v>
      </c>
      <c r="AI5" s="47">
        <f>VLOOKUP($A5,'ADR Raw Data'!$B$6:$BE$43,'ADR Raw Data'!AT$1,FALSE)</f>
        <v>3.7993839476112501</v>
      </c>
      <c r="AJ5" s="48">
        <f>VLOOKUP($A5,'ADR Raw Data'!$B$6:$BE$43,'ADR Raw Data'!AU$1,FALSE)</f>
        <v>7.5581160473834998</v>
      </c>
      <c r="AK5" s="48">
        <f>VLOOKUP($A5,'ADR Raw Data'!$B$6:$BE$43,'ADR Raw Data'!AV$1,FALSE)</f>
        <v>9.0346624568675598</v>
      </c>
      <c r="AL5" s="48">
        <f>VLOOKUP($A5,'ADR Raw Data'!$B$6:$BE$43,'ADR Raw Data'!AW$1,FALSE)</f>
        <v>8.5590907589249294</v>
      </c>
      <c r="AM5" s="48">
        <f>VLOOKUP($A5,'ADR Raw Data'!$B$6:$BE$43,'ADR Raw Data'!AX$1,FALSE)</f>
        <v>4.9019895124627402</v>
      </c>
      <c r="AN5" s="49">
        <f>VLOOKUP($A5,'ADR Raw Data'!$B$6:$BE$43,'ADR Raw Data'!AY$1,FALSE)</f>
        <v>6.9663846239841698</v>
      </c>
      <c r="AO5" s="48">
        <f>VLOOKUP($A5,'ADR Raw Data'!$B$6:$BE$43,'ADR Raw Data'!BA$1,FALSE)</f>
        <v>4.4001887410124603</v>
      </c>
      <c r="AP5" s="48">
        <f>VLOOKUP($A5,'ADR Raw Data'!$B$6:$BE$43,'ADR Raw Data'!BB$1,FALSE)</f>
        <v>3.3123499646122401</v>
      </c>
      <c r="AQ5" s="49">
        <f>VLOOKUP($A5,'ADR Raw Data'!$B$6:$BE$43,'ADR Raw Data'!BC$1,FALSE)</f>
        <v>3.8369534604340099</v>
      </c>
      <c r="AR5" s="50">
        <f>VLOOKUP($A5,'ADR Raw Data'!$B$6:$BE$43,'ADR Raw Data'!BE$1,FALSE)</f>
        <v>5.8644084289934604</v>
      </c>
      <c r="AT5" s="51">
        <f>VLOOKUP($A5,'RevPAR Raw Data'!$B$6:$BE$43,'RevPAR Raw Data'!AG$1,FALSE)</f>
        <v>65.816512747116505</v>
      </c>
      <c r="AU5" s="52">
        <f>VLOOKUP($A5,'RevPAR Raw Data'!$B$6:$BE$43,'RevPAR Raw Data'!AH$1,FALSE)</f>
        <v>76.410203121694906</v>
      </c>
      <c r="AV5" s="52">
        <f>VLOOKUP($A5,'RevPAR Raw Data'!$B$6:$BE$43,'RevPAR Raw Data'!AI$1,FALSE)</f>
        <v>92.628260289092694</v>
      </c>
      <c r="AW5" s="52">
        <f>VLOOKUP($A5,'RevPAR Raw Data'!$B$6:$BE$43,'RevPAR Raw Data'!AJ$1,FALSE)</f>
        <v>93.846883627880999</v>
      </c>
      <c r="AX5" s="52">
        <f>VLOOKUP($A5,'RevPAR Raw Data'!$B$6:$BE$43,'RevPAR Raw Data'!AK$1,FALSE)</f>
        <v>83.987323243508698</v>
      </c>
      <c r="AY5" s="53">
        <f>VLOOKUP($A5,'RevPAR Raw Data'!$B$6:$BE$43,'RevPAR Raw Data'!AL$1,FALSE)</f>
        <v>82.5378366058588</v>
      </c>
      <c r="AZ5" s="52">
        <f>VLOOKUP($A5,'RevPAR Raw Data'!$B$6:$BE$43,'RevPAR Raw Data'!AN$1,FALSE)</f>
        <v>102.119246861251</v>
      </c>
      <c r="BA5" s="52">
        <f>VLOOKUP($A5,'RevPAR Raw Data'!$B$6:$BE$43,'RevPAR Raw Data'!AO$1,FALSE)</f>
        <v>106.452211589055</v>
      </c>
      <c r="BB5" s="53">
        <f>VLOOKUP($A5,'RevPAR Raw Data'!$B$6:$BE$43,'RevPAR Raw Data'!AP$1,FALSE)</f>
        <v>104.28572922515301</v>
      </c>
      <c r="BC5" s="54">
        <f>VLOOKUP($A5,'RevPAR Raw Data'!$B$6:$BE$43,'RevPAR Raw Data'!AR$1,FALSE)</f>
        <v>88.751520211371599</v>
      </c>
      <c r="BE5" s="47">
        <f>VLOOKUP($A5,'RevPAR Raw Data'!$B$6:$BE$43,'RevPAR Raw Data'!AT$1,FALSE)</f>
        <v>2.3183788726993702</v>
      </c>
      <c r="BF5" s="48">
        <f>VLOOKUP($A5,'RevPAR Raw Data'!$B$6:$BE$43,'RevPAR Raw Data'!AU$1,FALSE)</f>
        <v>8.4102580430188905</v>
      </c>
      <c r="BG5" s="48">
        <f>VLOOKUP($A5,'RevPAR Raw Data'!$B$6:$BE$43,'RevPAR Raw Data'!AV$1,FALSE)</f>
        <v>11.418090606325499</v>
      </c>
      <c r="BH5" s="48">
        <f>VLOOKUP($A5,'RevPAR Raw Data'!$B$6:$BE$43,'RevPAR Raw Data'!AW$1,FALSE)</f>
        <v>10.5725770550146</v>
      </c>
      <c r="BI5" s="48">
        <f>VLOOKUP($A5,'RevPAR Raw Data'!$B$6:$BE$43,'RevPAR Raw Data'!AX$1,FALSE)</f>
        <v>4.4787031873728704</v>
      </c>
      <c r="BJ5" s="49">
        <f>VLOOKUP($A5,'RevPAR Raw Data'!$B$6:$BE$43,'RevPAR Raw Data'!AY$1,FALSE)</f>
        <v>7.69438528125142</v>
      </c>
      <c r="BK5" s="48">
        <f>VLOOKUP($A5,'RevPAR Raw Data'!$B$6:$BE$43,'RevPAR Raw Data'!BA$1,FALSE)</f>
        <v>4.5183735592909304</v>
      </c>
      <c r="BL5" s="48">
        <f>VLOOKUP($A5,'RevPAR Raw Data'!$B$6:$BE$43,'RevPAR Raw Data'!BB$1,FALSE)</f>
        <v>2.4355768173143302</v>
      </c>
      <c r="BM5" s="49">
        <f>VLOOKUP($A5,'RevPAR Raw Data'!$B$6:$BE$43,'RevPAR Raw Data'!BC$1,FALSE)</f>
        <v>3.44487174543934</v>
      </c>
      <c r="BN5" s="50">
        <f>VLOOKUP($A5,'RevPAR Raw Data'!$B$6:$BE$43,'RevPAR Raw Data'!BE$1,FALSE)</f>
        <v>6.22933422006823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58.273654885746801</v>
      </c>
      <c r="C7" s="48">
        <f>VLOOKUP($A7,'Occupancy Raw Data'!$B$8:$BE$45,'Occupancy Raw Data'!AH$3,FALSE)</f>
        <v>66.668214359940293</v>
      </c>
      <c r="D7" s="48">
        <f>VLOOKUP($A7,'Occupancy Raw Data'!$B$8:$BE$45,'Occupancy Raw Data'!AI$3,FALSE)</f>
        <v>79.024113061204602</v>
      </c>
      <c r="E7" s="48">
        <f>VLOOKUP($A7,'Occupancy Raw Data'!$B$8:$BE$45,'Occupancy Raw Data'!AJ$3,FALSE)</f>
        <v>79.926418239786301</v>
      </c>
      <c r="F7" s="48">
        <f>VLOOKUP($A7,'Occupancy Raw Data'!$B$8:$BE$45,'Occupancy Raw Data'!AK$3,FALSE)</f>
        <v>71.795501076752302</v>
      </c>
      <c r="G7" s="49">
        <f>VLOOKUP($A7,'Occupancy Raw Data'!$B$8:$BE$45,'Occupancy Raw Data'!AL$3,FALSE)</f>
        <v>71.137586013091706</v>
      </c>
      <c r="H7" s="48">
        <f>VLOOKUP($A7,'Occupancy Raw Data'!$B$8:$BE$45,'Occupancy Raw Data'!AN$3,FALSE)</f>
        <v>71.996922301375605</v>
      </c>
      <c r="I7" s="48">
        <f>VLOOKUP($A7,'Occupancy Raw Data'!$B$8:$BE$45,'Occupancy Raw Data'!AO$3,FALSE)</f>
        <v>74.286181752254095</v>
      </c>
      <c r="J7" s="49">
        <f>VLOOKUP($A7,'Occupancy Raw Data'!$B$8:$BE$45,'Occupancy Raw Data'!AP$3,FALSE)</f>
        <v>73.141552026814793</v>
      </c>
      <c r="K7" s="50">
        <f>VLOOKUP($A7,'Occupancy Raw Data'!$B$8:$BE$45,'Occupancy Raw Data'!AR$3,FALSE)</f>
        <v>71.710147912145302</v>
      </c>
      <c r="M7" s="47">
        <f>VLOOKUP($A7,'Occupancy Raw Data'!$B$8:$BE$45,'Occupancy Raw Data'!AT$3,FALSE)</f>
        <v>3.6824269676161898</v>
      </c>
      <c r="N7" s="48">
        <f>VLOOKUP($A7,'Occupancy Raw Data'!$B$8:$BE$45,'Occupancy Raw Data'!AU$3,FALSE)</f>
        <v>6.7176863368539701</v>
      </c>
      <c r="O7" s="48">
        <f>VLOOKUP($A7,'Occupancy Raw Data'!$B$8:$BE$45,'Occupancy Raw Data'!AV$3,FALSE)</f>
        <v>8.1260074701223193</v>
      </c>
      <c r="P7" s="48">
        <f>VLOOKUP($A7,'Occupancy Raw Data'!$B$8:$BE$45,'Occupancy Raw Data'!AW$3,FALSE)</f>
        <v>6.6542090523659203</v>
      </c>
      <c r="Q7" s="48">
        <f>VLOOKUP($A7,'Occupancy Raw Data'!$B$8:$BE$45,'Occupancy Raw Data'!AX$3,FALSE)</f>
        <v>3.8257676700913699</v>
      </c>
      <c r="R7" s="49">
        <f>VLOOKUP($A7,'Occupancy Raw Data'!$B$8:$BE$45,'Occupancy Raw Data'!AY$3,FALSE)</f>
        <v>5.9066216516914301</v>
      </c>
      <c r="S7" s="48">
        <f>VLOOKUP($A7,'Occupancy Raw Data'!$B$8:$BE$45,'Occupancy Raw Data'!BA$3,FALSE)</f>
        <v>3.7690021007159098</v>
      </c>
      <c r="T7" s="48">
        <f>VLOOKUP($A7,'Occupancy Raw Data'!$B$8:$BE$45,'Occupancy Raw Data'!BB$3,FALSE)</f>
        <v>2.5645844062759</v>
      </c>
      <c r="U7" s="49">
        <f>VLOOKUP($A7,'Occupancy Raw Data'!$B$8:$BE$45,'Occupancy Raw Data'!BC$3,FALSE)</f>
        <v>3.1531976580943999</v>
      </c>
      <c r="V7" s="50">
        <f>VLOOKUP($A7,'Occupancy Raw Data'!$B$8:$BE$45,'Occupancy Raw Data'!BE$3,FALSE)</f>
        <v>5.0888186384680898</v>
      </c>
      <c r="X7" s="51">
        <f>VLOOKUP($A7,'ADR Raw Data'!$B$6:$BE$43,'ADR Raw Data'!AG$1,FALSE)</f>
        <v>170.57731464583401</v>
      </c>
      <c r="Y7" s="52">
        <f>VLOOKUP($A7,'ADR Raw Data'!$B$6:$BE$43,'ADR Raw Data'!AH$1,FALSE)</f>
        <v>206.33282455203599</v>
      </c>
      <c r="Z7" s="52">
        <f>VLOOKUP($A7,'ADR Raw Data'!$B$6:$BE$43,'ADR Raw Data'!AI$1,FALSE)</f>
        <v>225.624910678063</v>
      </c>
      <c r="AA7" s="52">
        <f>VLOOKUP($A7,'ADR Raw Data'!$B$6:$BE$43,'ADR Raw Data'!AJ$1,FALSE)</f>
        <v>221.38531231327499</v>
      </c>
      <c r="AB7" s="52">
        <f>VLOOKUP($A7,'ADR Raw Data'!$B$6:$BE$43,'ADR Raw Data'!AK$1,FALSE)</f>
        <v>197.72119748953699</v>
      </c>
      <c r="AC7" s="53">
        <f>VLOOKUP($A7,'ADR Raw Data'!$B$6:$BE$43,'ADR Raw Data'!AL$1,FALSE)</f>
        <v>206.40523555906901</v>
      </c>
      <c r="AD7" s="52">
        <f>VLOOKUP($A7,'ADR Raw Data'!$B$6:$BE$43,'ADR Raw Data'!AN$1,FALSE)</f>
        <v>173.121141871806</v>
      </c>
      <c r="AE7" s="52">
        <f>VLOOKUP($A7,'ADR Raw Data'!$B$6:$BE$43,'ADR Raw Data'!AO$1,FALSE)</f>
        <v>171.32676132338801</v>
      </c>
      <c r="AF7" s="53">
        <f>VLOOKUP($A7,'ADR Raw Data'!$B$6:$BE$43,'ADR Raw Data'!AP$1,FALSE)</f>
        <v>172.209911006048</v>
      </c>
      <c r="AG7" s="54">
        <f>VLOOKUP($A7,'ADR Raw Data'!$B$6:$BE$43,'ADR Raw Data'!AR$1,FALSE)</f>
        <v>196.44011915374901</v>
      </c>
      <c r="AI7" s="47">
        <f>VLOOKUP($A7,'ADR Raw Data'!$B$6:$BE$43,'ADR Raw Data'!AT$1,FALSE)</f>
        <v>5.9665484879652499</v>
      </c>
      <c r="AJ7" s="48">
        <f>VLOOKUP($A7,'ADR Raw Data'!$B$6:$BE$43,'ADR Raw Data'!AU$1,FALSE)</f>
        <v>10.0567037212305</v>
      </c>
      <c r="AK7" s="48">
        <f>VLOOKUP($A7,'ADR Raw Data'!$B$6:$BE$43,'ADR Raw Data'!AV$1,FALSE)</f>
        <v>10.5501954069814</v>
      </c>
      <c r="AL7" s="48">
        <f>VLOOKUP($A7,'ADR Raw Data'!$B$6:$BE$43,'ADR Raw Data'!AW$1,FALSE)</f>
        <v>8.7354175643720406</v>
      </c>
      <c r="AM7" s="48">
        <f>VLOOKUP($A7,'ADR Raw Data'!$B$6:$BE$43,'ADR Raw Data'!AX$1,FALSE)</f>
        <v>6.2453798907533002</v>
      </c>
      <c r="AN7" s="49">
        <f>VLOOKUP($A7,'ADR Raw Data'!$B$6:$BE$43,'ADR Raw Data'!AY$1,FALSE)</f>
        <v>8.6506559967980401</v>
      </c>
      <c r="AO7" s="48">
        <f>VLOOKUP($A7,'ADR Raw Data'!$B$6:$BE$43,'ADR Raw Data'!BA$1,FALSE)</f>
        <v>4.9615236066444197</v>
      </c>
      <c r="AP7" s="48">
        <f>VLOOKUP($A7,'ADR Raw Data'!$B$6:$BE$43,'ADR Raw Data'!BB$1,FALSE)</f>
        <v>4.87867961535615</v>
      </c>
      <c r="AQ7" s="49">
        <f>VLOOKUP($A7,'ADR Raw Data'!$B$6:$BE$43,'ADR Raw Data'!BC$1,FALSE)</f>
        <v>4.9227505421528699</v>
      </c>
      <c r="AR7" s="50">
        <f>VLOOKUP($A7,'ADR Raw Data'!$B$6:$BE$43,'ADR Raw Data'!BE$1,FALSE)</f>
        <v>7.7577348091251901</v>
      </c>
      <c r="AT7" s="51">
        <f>VLOOKUP($A7,'RevPAR Raw Data'!$B$6:$BE$43,'RevPAR Raw Data'!AG$1,FALSE)</f>
        <v>99.401635650087798</v>
      </c>
      <c r="AU7" s="52">
        <f>VLOOKUP($A7,'RevPAR Raw Data'!$B$6:$BE$43,'RevPAR Raw Data'!AH$1,FALSE)</f>
        <v>137.558409767271</v>
      </c>
      <c r="AV7" s="52">
        <f>VLOOKUP($A7,'RevPAR Raw Data'!$B$6:$BE$43,'RevPAR Raw Data'!AI$1,FALSE)</f>
        <v>178.29808450847401</v>
      </c>
      <c r="AW7" s="52">
        <f>VLOOKUP($A7,'RevPAR Raw Data'!$B$6:$BE$43,'RevPAR Raw Data'!AJ$1,FALSE)</f>
        <v>176.94535064096601</v>
      </c>
      <c r="AX7" s="52">
        <f>VLOOKUP($A7,'RevPAR Raw Data'!$B$6:$BE$43,'RevPAR Raw Data'!AK$1,FALSE)</f>
        <v>141.954924472568</v>
      </c>
      <c r="AY7" s="53">
        <f>VLOOKUP($A7,'RevPAR Raw Data'!$B$6:$BE$43,'RevPAR Raw Data'!AL$1,FALSE)</f>
        <v>146.83170198135701</v>
      </c>
      <c r="AZ7" s="52">
        <f>VLOOKUP($A7,'RevPAR Raw Data'!$B$6:$BE$43,'RevPAR Raw Data'!AN$1,FALSE)</f>
        <v>124.641894000698</v>
      </c>
      <c r="BA7" s="52">
        <f>VLOOKUP($A7,'RevPAR Raw Data'!$B$6:$BE$43,'RevPAR Raw Data'!AO$1,FALSE)</f>
        <v>127.272109306942</v>
      </c>
      <c r="BB7" s="53">
        <f>VLOOKUP($A7,'RevPAR Raw Data'!$B$6:$BE$43,'RevPAR Raw Data'!AP$1,FALSE)</f>
        <v>125.95700165382</v>
      </c>
      <c r="BC7" s="54">
        <f>VLOOKUP($A7,'RevPAR Raw Data'!$B$6:$BE$43,'RevPAR Raw Data'!AR$1,FALSE)</f>
        <v>140.86750000394801</v>
      </c>
      <c r="BE7" s="47">
        <f>VLOOKUP($A7,'RevPAR Raw Data'!$B$6:$BE$43,'RevPAR Raw Data'!AT$1,FALSE)</f>
        <v>9.8686892461381799</v>
      </c>
      <c r="BF7" s="48">
        <f>VLOOKUP($A7,'RevPAR Raw Data'!$B$6:$BE$43,'RevPAR Raw Data'!AU$1,FALSE)</f>
        <v>17.4499678699034</v>
      </c>
      <c r="BG7" s="48">
        <f>VLOOKUP($A7,'RevPAR Raw Data'!$B$6:$BE$43,'RevPAR Raw Data'!AV$1,FALSE)</f>
        <v>19.533512543987499</v>
      </c>
      <c r="BH7" s="48">
        <f>VLOOKUP($A7,'RevPAR Raw Data'!$B$6:$BE$43,'RevPAR Raw Data'!AW$1,FALSE)</f>
        <v>15.970899563068301</v>
      </c>
      <c r="BI7" s="48">
        <f>VLOOKUP($A7,'RevPAR Raw Data'!$B$6:$BE$43,'RevPAR Raw Data'!AX$1,FALSE)</f>
        <v>10.3100812855795</v>
      </c>
      <c r="BJ7" s="49">
        <f>VLOOKUP($A7,'RevPAR Raw Data'!$B$6:$BE$43,'RevPAR Raw Data'!AY$1,FALSE)</f>
        <v>15.068239168609599</v>
      </c>
      <c r="BK7" s="48">
        <f>VLOOKUP($A7,'RevPAR Raw Data'!$B$6:$BE$43,'RevPAR Raw Data'!BA$1,FALSE)</f>
        <v>8.9175256363222708</v>
      </c>
      <c r="BL7" s="48">
        <f>VLOOKUP($A7,'RevPAR Raw Data'!$B$6:$BE$43,'RevPAR Raw Data'!BB$1,FALSE)</f>
        <v>7.5683818782796397</v>
      </c>
      <c r="BM7" s="49">
        <f>VLOOKUP($A7,'RevPAR Raw Data'!$B$6:$BE$43,'RevPAR Raw Data'!BC$1,FALSE)</f>
        <v>8.2311722550562703</v>
      </c>
      <c r="BN7" s="50">
        <f>VLOOKUP($A7,'RevPAR Raw Data'!$B$6:$BE$43,'RevPAR Raw Data'!BE$1,FALSE)</f>
        <v>13.241330502482899</v>
      </c>
    </row>
    <row r="8" spans="1:66" x14ac:dyDescent="0.45">
      <c r="A8" s="63" t="s">
        <v>88</v>
      </c>
      <c r="B8" s="47">
        <f>VLOOKUP($A8,'Occupancy Raw Data'!$B$8:$BE$45,'Occupancy Raw Data'!AG$3,FALSE)</f>
        <v>59.060662333642803</v>
      </c>
      <c r="C8" s="48">
        <f>VLOOKUP($A8,'Occupancy Raw Data'!$B$8:$BE$45,'Occupancy Raw Data'!AH$3,FALSE)</f>
        <v>74.319096255029393</v>
      </c>
      <c r="D8" s="48">
        <f>VLOOKUP($A8,'Occupancy Raw Data'!$B$8:$BE$45,'Occupancy Raw Data'!AI$3,FALSE)</f>
        <v>84.708036727535301</v>
      </c>
      <c r="E8" s="48">
        <f>VLOOKUP($A8,'Occupancy Raw Data'!$B$8:$BE$45,'Occupancy Raw Data'!AJ$3,FALSE)</f>
        <v>86.570205302795799</v>
      </c>
      <c r="F8" s="48">
        <f>VLOOKUP($A8,'Occupancy Raw Data'!$B$8:$BE$45,'Occupancy Raw Data'!AK$3,FALSE)</f>
        <v>76.044568245125305</v>
      </c>
      <c r="G8" s="49">
        <f>VLOOKUP($A8,'Occupancy Raw Data'!$B$8:$BE$45,'Occupancy Raw Data'!AL$3,FALSE)</f>
        <v>76.140513772825699</v>
      </c>
      <c r="H8" s="48">
        <f>VLOOKUP($A8,'Occupancy Raw Data'!$B$8:$BE$45,'Occupancy Raw Data'!AN$3,FALSE)</f>
        <v>73.449912307850994</v>
      </c>
      <c r="I8" s="48">
        <f>VLOOKUP($A8,'Occupancy Raw Data'!$B$8:$BE$45,'Occupancy Raw Data'!AO$3,FALSE)</f>
        <v>73.093985350252694</v>
      </c>
      <c r="J8" s="49">
        <f>VLOOKUP($A8,'Occupancy Raw Data'!$B$8:$BE$45,'Occupancy Raw Data'!AP$3,FALSE)</f>
        <v>73.271948829051794</v>
      </c>
      <c r="K8" s="50">
        <f>VLOOKUP($A8,'Occupancy Raw Data'!$B$8:$BE$45,'Occupancy Raw Data'!AR$3,FALSE)</f>
        <v>75.320923788890298</v>
      </c>
      <c r="M8" s="47">
        <f>VLOOKUP($A8,'Occupancy Raw Data'!$B$8:$BE$45,'Occupancy Raw Data'!AT$3,FALSE)</f>
        <v>0.57355395611426796</v>
      </c>
      <c r="N8" s="48">
        <f>VLOOKUP($A8,'Occupancy Raw Data'!$B$8:$BE$45,'Occupancy Raw Data'!AU$3,FALSE)</f>
        <v>4.8849365512372396</v>
      </c>
      <c r="O8" s="48">
        <f>VLOOKUP($A8,'Occupancy Raw Data'!$B$8:$BE$45,'Occupancy Raw Data'!AV$3,FALSE)</f>
        <v>4.0350502460480202</v>
      </c>
      <c r="P8" s="48">
        <f>VLOOKUP($A8,'Occupancy Raw Data'!$B$8:$BE$45,'Occupancy Raw Data'!AW$3,FALSE)</f>
        <v>3.7464242307472002</v>
      </c>
      <c r="Q8" s="48">
        <f>VLOOKUP($A8,'Occupancy Raw Data'!$B$8:$BE$45,'Occupancy Raw Data'!AX$3,FALSE)</f>
        <v>1.69059622652095</v>
      </c>
      <c r="R8" s="49">
        <f>VLOOKUP($A8,'Occupancy Raw Data'!$B$8:$BE$45,'Occupancy Raw Data'!AY$3,FALSE)</f>
        <v>3.1075636424205402</v>
      </c>
      <c r="S8" s="48">
        <f>VLOOKUP($A8,'Occupancy Raw Data'!$B$8:$BE$45,'Occupancy Raw Data'!BA$3,FALSE)</f>
        <v>8.6505220940088599</v>
      </c>
      <c r="T8" s="48">
        <f>VLOOKUP($A8,'Occupancy Raw Data'!$B$8:$BE$45,'Occupancy Raw Data'!BB$3,FALSE)</f>
        <v>9.2523468174833106</v>
      </c>
      <c r="U8" s="49">
        <f>VLOOKUP($A8,'Occupancy Raw Data'!$B$8:$BE$45,'Occupancy Raw Data'!BC$3,FALSE)</f>
        <v>8.9508542745158106</v>
      </c>
      <c r="V8" s="50">
        <f>VLOOKUP($A8,'Occupancy Raw Data'!$B$8:$BE$45,'Occupancy Raw Data'!BE$3,FALSE)</f>
        <v>4.6712151116616303</v>
      </c>
      <c r="X8" s="51">
        <f>VLOOKUP($A8,'ADR Raw Data'!$B$6:$BE$43,'ADR Raw Data'!AG$1,FALSE)</f>
        <v>183.15645792392601</v>
      </c>
      <c r="Y8" s="52">
        <f>VLOOKUP($A8,'ADR Raw Data'!$B$6:$BE$43,'ADR Raw Data'!AH$1,FALSE)</f>
        <v>229.54309109838599</v>
      </c>
      <c r="Z8" s="52">
        <f>VLOOKUP($A8,'ADR Raw Data'!$B$6:$BE$43,'ADR Raw Data'!AI$1,FALSE)</f>
        <v>244.51018360076699</v>
      </c>
      <c r="AA8" s="52">
        <f>VLOOKUP($A8,'ADR Raw Data'!$B$6:$BE$43,'ADR Raw Data'!AJ$1,FALSE)</f>
        <v>240.94298316698899</v>
      </c>
      <c r="AB8" s="52">
        <f>VLOOKUP($A8,'ADR Raw Data'!$B$6:$BE$43,'ADR Raw Data'!AK$1,FALSE)</f>
        <v>209.173014855514</v>
      </c>
      <c r="AC8" s="53">
        <f>VLOOKUP($A8,'ADR Raw Data'!$B$6:$BE$43,'ADR Raw Data'!AL$1,FALSE)</f>
        <v>224.20050851591299</v>
      </c>
      <c r="AD8" s="52">
        <f>VLOOKUP($A8,'ADR Raw Data'!$B$6:$BE$43,'ADR Raw Data'!AN$1,FALSE)</f>
        <v>162.03863894936401</v>
      </c>
      <c r="AE8" s="52">
        <f>VLOOKUP($A8,'ADR Raw Data'!$B$6:$BE$43,'ADR Raw Data'!AO$1,FALSE)</f>
        <v>155.01756492589899</v>
      </c>
      <c r="AF8" s="53">
        <f>VLOOKUP($A8,'ADR Raw Data'!$B$6:$BE$43,'ADR Raw Data'!AP$1,FALSE)</f>
        <v>158.53662835720999</v>
      </c>
      <c r="AG8" s="54">
        <f>VLOOKUP($A8,'ADR Raw Data'!$B$6:$BE$43,'ADR Raw Data'!AR$1,FALSE)</f>
        <v>205.94976328611099</v>
      </c>
      <c r="AI8" s="47">
        <f>VLOOKUP($A8,'ADR Raw Data'!$B$6:$BE$43,'ADR Raw Data'!AT$1,FALSE)</f>
        <v>6.1828345258963404</v>
      </c>
      <c r="AJ8" s="48">
        <f>VLOOKUP($A8,'ADR Raw Data'!$B$6:$BE$43,'ADR Raw Data'!AU$1,FALSE)</f>
        <v>10.497282027341701</v>
      </c>
      <c r="AK8" s="48">
        <f>VLOOKUP($A8,'ADR Raw Data'!$B$6:$BE$43,'ADR Raw Data'!AV$1,FALSE)</f>
        <v>11.267038618690499</v>
      </c>
      <c r="AL8" s="48">
        <f>VLOOKUP($A8,'ADR Raw Data'!$B$6:$BE$43,'ADR Raw Data'!AW$1,FALSE)</f>
        <v>11.1232145095279</v>
      </c>
      <c r="AM8" s="48">
        <f>VLOOKUP($A8,'ADR Raw Data'!$B$6:$BE$43,'ADR Raw Data'!AX$1,FALSE)</f>
        <v>8.4427020000422104</v>
      </c>
      <c r="AN8" s="49">
        <f>VLOOKUP($A8,'ADR Raw Data'!$B$6:$BE$43,'ADR Raw Data'!AY$1,FALSE)</f>
        <v>9.9954547754985494</v>
      </c>
      <c r="AO8" s="48">
        <f>VLOOKUP($A8,'ADR Raw Data'!$B$6:$BE$43,'ADR Raw Data'!BA$1,FALSE)</f>
        <v>4.2889669923323197</v>
      </c>
      <c r="AP8" s="48">
        <f>VLOOKUP($A8,'ADR Raw Data'!$B$6:$BE$43,'ADR Raw Data'!BB$1,FALSE)</f>
        <v>2.2976015930222</v>
      </c>
      <c r="AQ8" s="49">
        <f>VLOOKUP($A8,'ADR Raw Data'!$B$6:$BE$43,'ADR Raw Data'!BC$1,FALSE)</f>
        <v>3.3068304644017599</v>
      </c>
      <c r="AR8" s="50">
        <f>VLOOKUP($A8,'ADR Raw Data'!$B$6:$BE$43,'ADR Raw Data'!BE$1,FALSE)</f>
        <v>8.1886837057310409</v>
      </c>
      <c r="AT8" s="51">
        <f>VLOOKUP($A8,'RevPAR Raw Data'!$B$6:$BE$43,'RevPAR Raw Data'!AG$1,FALSE)</f>
        <v>108.173417156711</v>
      </c>
      <c r="AU8" s="52">
        <f>VLOOKUP($A8,'RevPAR Raw Data'!$B$6:$BE$43,'RevPAR Raw Data'!AH$1,FALSE)</f>
        <v>170.59435082017899</v>
      </c>
      <c r="AV8" s="52">
        <f>VLOOKUP($A8,'RevPAR Raw Data'!$B$6:$BE$43,'RevPAR Raw Data'!AI$1,FALSE)</f>
        <v>207.119776127102</v>
      </c>
      <c r="AW8" s="52">
        <f>VLOOKUP($A8,'RevPAR Raw Data'!$B$6:$BE$43,'RevPAR Raw Data'!AJ$1,FALSE)</f>
        <v>208.584835190343</v>
      </c>
      <c r="AX8" s="52">
        <f>VLOOKUP($A8,'RevPAR Raw Data'!$B$6:$BE$43,'RevPAR Raw Data'!AK$1,FALSE)</f>
        <v>159.06471603218799</v>
      </c>
      <c r="AY8" s="53">
        <f>VLOOKUP($A8,'RevPAR Raw Data'!$B$6:$BE$43,'RevPAR Raw Data'!AL$1,FALSE)</f>
        <v>170.70741906530401</v>
      </c>
      <c r="AZ8" s="52">
        <f>VLOOKUP($A8,'RevPAR Raw Data'!$B$6:$BE$43,'RevPAR Raw Data'!AN$1,FALSE)</f>
        <v>119.017238213143</v>
      </c>
      <c r="BA8" s="52">
        <f>VLOOKUP($A8,'RevPAR Raw Data'!$B$6:$BE$43,'RevPAR Raw Data'!AO$1,FALSE)</f>
        <v>113.308516197255</v>
      </c>
      <c r="BB8" s="53">
        <f>VLOOKUP($A8,'RevPAR Raw Data'!$B$6:$BE$43,'RevPAR Raw Data'!AP$1,FALSE)</f>
        <v>116.162877205199</v>
      </c>
      <c r="BC8" s="54">
        <f>VLOOKUP($A8,'RevPAR Raw Data'!$B$6:$BE$43,'RevPAR Raw Data'!AR$1,FALSE)</f>
        <v>155.12326424813099</v>
      </c>
      <c r="BE8" s="47">
        <f>VLOOKUP($A8,'RevPAR Raw Data'!$B$6:$BE$43,'RevPAR Raw Data'!AT$1,FALSE)</f>
        <v>6.7918503740338902</v>
      </c>
      <c r="BF8" s="48">
        <f>VLOOKUP($A8,'RevPAR Raw Data'!$B$6:$BE$43,'RevPAR Raw Data'!AU$1,FALSE)</f>
        <v>15.895004145219</v>
      </c>
      <c r="BG8" s="48">
        <f>VLOOKUP($A8,'RevPAR Raw Data'!$B$6:$BE$43,'RevPAR Raw Data'!AV$1,FALSE)</f>
        <v>15.756719534244301</v>
      </c>
      <c r="BH8" s="48">
        <f>VLOOKUP($A8,'RevPAR Raw Data'!$B$6:$BE$43,'RevPAR Raw Data'!AW$1,FALSE)</f>
        <v>15.286361543898</v>
      </c>
      <c r="BI8" s="48">
        <f>VLOOKUP($A8,'RevPAR Raw Data'!$B$6:$BE$43,'RevPAR Raw Data'!AX$1,FALSE)</f>
        <v>10.2760302279922</v>
      </c>
      <c r="BJ8" s="49">
        <f>VLOOKUP($A8,'RevPAR Raw Data'!$B$6:$BE$43,'RevPAR Raw Data'!AY$1,FALSE)</f>
        <v>13.413633536417001</v>
      </c>
      <c r="BK8" s="48">
        <f>VLOOKUP($A8,'RevPAR Raw Data'!$B$6:$BE$43,'RevPAR Raw Data'!BA$1,FALSE)</f>
        <v>13.310507123617599</v>
      </c>
      <c r="BL8" s="48">
        <f>VLOOKUP($A8,'RevPAR Raw Data'!$B$6:$BE$43,'RevPAR Raw Data'!BB$1,FALSE)</f>
        <v>11.762530478375901</v>
      </c>
      <c r="BM8" s="49">
        <f>VLOOKUP($A8,'RevPAR Raw Data'!$B$6:$BE$43,'RevPAR Raw Data'!BC$1,FALSE)</f>
        <v>12.553674314891399</v>
      </c>
      <c r="BN8" s="50">
        <f>VLOOKUP($A8,'RevPAR Raw Data'!$B$6:$BE$43,'RevPAR Raw Data'!BE$1,FALSE)</f>
        <v>13.2424098481009</v>
      </c>
    </row>
    <row r="9" spans="1:66" x14ac:dyDescent="0.45">
      <c r="A9" s="63" t="s">
        <v>89</v>
      </c>
      <c r="B9" s="47">
        <f>VLOOKUP($A9,'Occupancy Raw Data'!$B$8:$BE$45,'Occupancy Raw Data'!AG$3,FALSE)</f>
        <v>60.107676276484803</v>
      </c>
      <c r="C9" s="48">
        <f>VLOOKUP($A9,'Occupancy Raw Data'!$B$8:$BE$45,'Occupancy Raw Data'!AH$3,FALSE)</f>
        <v>67.572652541391605</v>
      </c>
      <c r="D9" s="48">
        <f>VLOOKUP($A9,'Occupancy Raw Data'!$B$8:$BE$45,'Occupancy Raw Data'!AI$3,FALSE)</f>
        <v>79.063911080236096</v>
      </c>
      <c r="E9" s="48">
        <f>VLOOKUP($A9,'Occupancy Raw Data'!$B$8:$BE$45,'Occupancy Raw Data'!AJ$3,FALSE)</f>
        <v>78.835243718883802</v>
      </c>
      <c r="F9" s="48">
        <f>VLOOKUP($A9,'Occupancy Raw Data'!$B$8:$BE$45,'Occupancy Raw Data'!AK$3,FALSE)</f>
        <v>68.8665045733472</v>
      </c>
      <c r="G9" s="49">
        <f>VLOOKUP($A9,'Occupancy Raw Data'!$B$8:$BE$45,'Occupancy Raw Data'!AL$3,FALSE)</f>
        <v>70.889197638068694</v>
      </c>
      <c r="H9" s="48">
        <f>VLOOKUP($A9,'Occupancy Raw Data'!$B$8:$BE$45,'Occupancy Raw Data'!AN$3,FALSE)</f>
        <v>66.799814750492004</v>
      </c>
      <c r="I9" s="48">
        <f>VLOOKUP($A9,'Occupancy Raw Data'!$B$8:$BE$45,'Occupancy Raw Data'!AO$3,FALSE)</f>
        <v>70.360078731040801</v>
      </c>
      <c r="J9" s="49">
        <f>VLOOKUP($A9,'Occupancy Raw Data'!$B$8:$BE$45,'Occupancy Raw Data'!AP$3,FALSE)</f>
        <v>68.579946740766403</v>
      </c>
      <c r="K9" s="50">
        <f>VLOOKUP($A9,'Occupancy Raw Data'!$B$8:$BE$45,'Occupancy Raw Data'!AR$3,FALSE)</f>
        <v>70.229411667410901</v>
      </c>
      <c r="M9" s="47">
        <f>VLOOKUP($A9,'Occupancy Raw Data'!$B$8:$BE$45,'Occupancy Raw Data'!AT$3,FALSE)</f>
        <v>-0.38554300382981199</v>
      </c>
      <c r="N9" s="48">
        <f>VLOOKUP($A9,'Occupancy Raw Data'!$B$8:$BE$45,'Occupancy Raw Data'!AU$3,FALSE)</f>
        <v>4.6687995498766401</v>
      </c>
      <c r="O9" s="48">
        <f>VLOOKUP($A9,'Occupancy Raw Data'!$B$8:$BE$45,'Occupancy Raw Data'!AV$3,FALSE)</f>
        <v>8.2435625508356996</v>
      </c>
      <c r="P9" s="48">
        <f>VLOOKUP($A9,'Occupancy Raw Data'!$B$8:$BE$45,'Occupancy Raw Data'!AW$3,FALSE)</f>
        <v>6.6105701526269298</v>
      </c>
      <c r="Q9" s="48">
        <f>VLOOKUP($A9,'Occupancy Raw Data'!$B$8:$BE$45,'Occupancy Raw Data'!AX$3,FALSE)</f>
        <v>3.3904880415184802</v>
      </c>
      <c r="R9" s="49">
        <f>VLOOKUP($A9,'Occupancy Raw Data'!$B$8:$BE$45,'Occupancy Raw Data'!AY$3,FALSE)</f>
        <v>4.7118468305952197</v>
      </c>
      <c r="S9" s="48">
        <f>VLOOKUP($A9,'Occupancy Raw Data'!$B$8:$BE$45,'Occupancy Raw Data'!BA$3,FALSE)</f>
        <v>-3.9709813268670202</v>
      </c>
      <c r="T9" s="48">
        <f>VLOOKUP($A9,'Occupancy Raw Data'!$B$8:$BE$45,'Occupancy Raw Data'!BB$3,FALSE)</f>
        <v>-6.5276475409946997</v>
      </c>
      <c r="U9" s="49">
        <f>VLOOKUP($A9,'Occupancy Raw Data'!$B$8:$BE$45,'Occupancy Raw Data'!BC$3,FALSE)</f>
        <v>-5.2997252038446501</v>
      </c>
      <c r="V9" s="50">
        <f>VLOOKUP($A9,'Occupancy Raw Data'!$B$8:$BE$45,'Occupancy Raw Data'!BE$3,FALSE)</f>
        <v>1.7117703938515001</v>
      </c>
      <c r="X9" s="51">
        <f>VLOOKUP($A9,'ADR Raw Data'!$B$6:$BE$43,'ADR Raw Data'!AG$1,FALSE)</f>
        <v>155.58241211595799</v>
      </c>
      <c r="Y9" s="52">
        <f>VLOOKUP($A9,'ADR Raw Data'!$B$6:$BE$43,'ADR Raw Data'!AH$1,FALSE)</f>
        <v>178.85586292567999</v>
      </c>
      <c r="Z9" s="52">
        <f>VLOOKUP($A9,'ADR Raw Data'!$B$6:$BE$43,'ADR Raw Data'!AI$1,FALSE)</f>
        <v>191.70895075965501</v>
      </c>
      <c r="AA9" s="52">
        <f>VLOOKUP($A9,'ADR Raw Data'!$B$6:$BE$43,'ADR Raw Data'!AJ$1,FALSE)</f>
        <v>187.55733184021099</v>
      </c>
      <c r="AB9" s="52">
        <f>VLOOKUP($A9,'ADR Raw Data'!$B$6:$BE$43,'ADR Raw Data'!AK$1,FALSE)</f>
        <v>165.851419384667</v>
      </c>
      <c r="AC9" s="53">
        <f>VLOOKUP($A9,'ADR Raw Data'!$B$6:$BE$43,'ADR Raw Data'!AL$1,FALSE)</f>
        <v>177.184844431378</v>
      </c>
      <c r="AD9" s="52">
        <f>VLOOKUP($A9,'ADR Raw Data'!$B$6:$BE$43,'ADR Raw Data'!AN$1,FALSE)</f>
        <v>146.8269564087</v>
      </c>
      <c r="AE9" s="52">
        <f>VLOOKUP($A9,'ADR Raw Data'!$B$6:$BE$43,'ADR Raw Data'!AO$1,FALSE)</f>
        <v>145.493625966759</v>
      </c>
      <c r="AF9" s="53">
        <f>VLOOKUP($A9,'ADR Raw Data'!$B$6:$BE$43,'ADR Raw Data'!AP$1,FALSE)</f>
        <v>146.142986536107</v>
      </c>
      <c r="AG9" s="54">
        <f>VLOOKUP($A9,'ADR Raw Data'!$B$6:$BE$43,'ADR Raw Data'!AR$1,FALSE)</f>
        <v>168.52404910504001</v>
      </c>
      <c r="AI9" s="47">
        <f>VLOOKUP($A9,'ADR Raw Data'!$B$6:$BE$43,'ADR Raw Data'!AT$1,FALSE)</f>
        <v>9.1920006249359805</v>
      </c>
      <c r="AJ9" s="48">
        <f>VLOOKUP($A9,'ADR Raw Data'!$B$6:$BE$43,'ADR Raw Data'!AU$1,FALSE)</f>
        <v>11.5408900422267</v>
      </c>
      <c r="AK9" s="48">
        <f>VLOOKUP($A9,'ADR Raw Data'!$B$6:$BE$43,'ADR Raw Data'!AV$1,FALSE)</f>
        <v>14.3109123559991</v>
      </c>
      <c r="AL9" s="48">
        <f>VLOOKUP($A9,'ADR Raw Data'!$B$6:$BE$43,'ADR Raw Data'!AW$1,FALSE)</f>
        <v>14.739628574719299</v>
      </c>
      <c r="AM9" s="48">
        <f>VLOOKUP($A9,'ADR Raw Data'!$B$6:$BE$43,'ADR Raw Data'!AX$1,FALSE)</f>
        <v>10.9838596458377</v>
      </c>
      <c r="AN9" s="49">
        <f>VLOOKUP($A9,'ADR Raw Data'!$B$6:$BE$43,'ADR Raw Data'!AY$1,FALSE)</f>
        <v>12.651330069322601</v>
      </c>
      <c r="AO9" s="48">
        <f>VLOOKUP($A9,'ADR Raw Data'!$B$6:$BE$43,'ADR Raw Data'!BA$1,FALSE)</f>
        <v>7.2577634741165102</v>
      </c>
      <c r="AP9" s="48">
        <f>VLOOKUP($A9,'ADR Raw Data'!$B$6:$BE$43,'ADR Raw Data'!BB$1,FALSE)</f>
        <v>5.2725725763496696</v>
      </c>
      <c r="AQ9" s="49">
        <f>VLOOKUP($A9,'ADR Raw Data'!$B$6:$BE$43,'ADR Raw Data'!BC$1,FALSE)</f>
        <v>6.2278202435511503</v>
      </c>
      <c r="AR9" s="50">
        <f>VLOOKUP($A9,'ADR Raw Data'!$B$6:$BE$43,'ADR Raw Data'!BE$1,FALSE)</f>
        <v>11.325580511132401</v>
      </c>
      <c r="AT9" s="51">
        <f>VLOOKUP($A9,'RevPAR Raw Data'!$B$6:$BE$43,'RevPAR Raw Data'!AG$1,FALSE)</f>
        <v>93.516972617807099</v>
      </c>
      <c r="AU9" s="52">
        <f>VLOOKUP($A9,'RevPAR Raw Data'!$B$6:$BE$43,'RevPAR Raw Data'!AH$1,FALSE)</f>
        <v>120.85765080467699</v>
      </c>
      <c r="AV9" s="52">
        <f>VLOOKUP($A9,'RevPAR Raw Data'!$B$6:$BE$43,'RevPAR Raw Data'!AI$1,FALSE)</f>
        <v>151.57259436146799</v>
      </c>
      <c r="AW9" s="52">
        <f>VLOOKUP($A9,'RevPAR Raw Data'!$B$6:$BE$43,'RevPAR Raw Data'!AJ$1,FALSE)</f>
        <v>147.86127966886599</v>
      </c>
      <c r="AX9" s="52">
        <f>VLOOKUP($A9,'RevPAR Raw Data'!$B$6:$BE$43,'RevPAR Raw Data'!AK$1,FALSE)</f>
        <v>114.21607531550301</v>
      </c>
      <c r="AY9" s="53">
        <f>VLOOKUP($A9,'RevPAR Raw Data'!$B$6:$BE$43,'RevPAR Raw Data'!AL$1,FALSE)</f>
        <v>125.604914553664</v>
      </c>
      <c r="AZ9" s="52">
        <f>VLOOKUP($A9,'RevPAR Raw Data'!$B$6:$BE$43,'RevPAR Raw Data'!AN$1,FALSE)</f>
        <v>98.0801348847979</v>
      </c>
      <c r="BA9" s="52">
        <f>VLOOKUP($A9,'RevPAR Raw Data'!$B$6:$BE$43,'RevPAR Raw Data'!AO$1,FALSE)</f>
        <v>102.36942977885801</v>
      </c>
      <c r="BB9" s="53">
        <f>VLOOKUP($A9,'RevPAR Raw Data'!$B$6:$BE$43,'RevPAR Raw Data'!AP$1,FALSE)</f>
        <v>100.224782331828</v>
      </c>
      <c r="BC9" s="54">
        <f>VLOOKUP($A9,'RevPAR Raw Data'!$B$6:$BE$43,'RevPAR Raw Data'!AR$1,FALSE)</f>
        <v>118.353448204568</v>
      </c>
      <c r="BE9" s="47">
        <f>VLOOKUP($A9,'RevPAR Raw Data'!$B$6:$BE$43,'RevPAR Raw Data'!AT$1,FALSE)</f>
        <v>8.7710185057847401</v>
      </c>
      <c r="BF9" s="48">
        <f>VLOOKUP($A9,'RevPAR Raw Data'!$B$6:$BE$43,'RevPAR Raw Data'!AU$1,FALSE)</f>
        <v>16.748510614446602</v>
      </c>
      <c r="BG9" s="48">
        <f>VLOOKUP($A9,'RevPAR Raw Data'!$B$6:$BE$43,'RevPAR Raw Data'!AV$1,FALSE)</f>
        <v>23.734203918496799</v>
      </c>
      <c r="BH9" s="48">
        <f>VLOOKUP($A9,'RevPAR Raw Data'!$B$6:$BE$43,'RevPAR Raw Data'!AW$1,FALSE)</f>
        <v>22.324572214514699</v>
      </c>
      <c r="BI9" s="48">
        <f>VLOOKUP($A9,'RevPAR Raw Data'!$B$6:$BE$43,'RevPAR Raw Data'!AX$1,FALSE)</f>
        <v>14.746754135145499</v>
      </c>
      <c r="BJ9" s="49">
        <f>VLOOKUP($A9,'RevPAR Raw Data'!$B$6:$BE$43,'RevPAR Raw Data'!AY$1,FALSE)</f>
        <v>17.9592881948174</v>
      </c>
      <c r="BK9" s="48">
        <f>VLOOKUP($A9,'RevPAR Raw Data'!$B$6:$BE$43,'RevPAR Raw Data'!BA$1,FALSE)</f>
        <v>2.9985777149441399</v>
      </c>
      <c r="BL9" s="48">
        <f>VLOOKUP($A9,'RevPAR Raw Data'!$B$6:$BE$43,'RevPAR Raw Data'!BB$1,FALSE)</f>
        <v>-1.59924991877228</v>
      </c>
      <c r="BM9" s="49">
        <f>VLOOKUP($A9,'RevPAR Raw Data'!$B$6:$BE$43,'RevPAR Raw Data'!BC$1,FALSE)</f>
        <v>0.59803768060887796</v>
      </c>
      <c r="BN9" s="50">
        <f>VLOOKUP($A9,'RevPAR Raw Data'!$B$6:$BE$43,'RevPAR Raw Data'!BE$1,FALSE)</f>
        <v>13.231218839105299</v>
      </c>
    </row>
    <row r="10" spans="1:66" x14ac:dyDescent="0.45">
      <c r="A10" s="63" t="s">
        <v>26</v>
      </c>
      <c r="B10" s="47">
        <f>VLOOKUP($A10,'Occupancy Raw Data'!$B$8:$BE$45,'Occupancy Raw Data'!AG$3,FALSE)</f>
        <v>56.351819757365597</v>
      </c>
      <c r="C10" s="48">
        <f>VLOOKUP($A10,'Occupancy Raw Data'!$B$8:$BE$45,'Occupancy Raw Data'!AH$3,FALSE)</f>
        <v>68.356441363373705</v>
      </c>
      <c r="D10" s="48">
        <f>VLOOKUP($A10,'Occupancy Raw Data'!$B$8:$BE$45,'Occupancy Raw Data'!AI$3,FALSE)</f>
        <v>81.874638937030596</v>
      </c>
      <c r="E10" s="48">
        <f>VLOOKUP($A10,'Occupancy Raw Data'!$B$8:$BE$45,'Occupancy Raw Data'!AJ$3,FALSE)</f>
        <v>81.663778162911598</v>
      </c>
      <c r="F10" s="48">
        <f>VLOOKUP($A10,'Occupancy Raw Data'!$B$8:$BE$45,'Occupancy Raw Data'!AK$3,FALSE)</f>
        <v>67.816291161178498</v>
      </c>
      <c r="G10" s="49">
        <f>VLOOKUP($A10,'Occupancy Raw Data'!$B$8:$BE$45,'Occupancy Raw Data'!AL$3,FALSE)</f>
        <v>71.212593876371997</v>
      </c>
      <c r="H10" s="48">
        <f>VLOOKUP($A10,'Occupancy Raw Data'!$B$8:$BE$45,'Occupancy Raw Data'!AN$3,FALSE)</f>
        <v>67.013287117273194</v>
      </c>
      <c r="I10" s="48">
        <f>VLOOKUP($A10,'Occupancy Raw Data'!$B$8:$BE$45,'Occupancy Raw Data'!AO$3,FALSE)</f>
        <v>70.335066435586299</v>
      </c>
      <c r="J10" s="49">
        <f>VLOOKUP($A10,'Occupancy Raw Data'!$B$8:$BE$45,'Occupancy Raw Data'!AP$3,FALSE)</f>
        <v>68.674176776429803</v>
      </c>
      <c r="K10" s="50">
        <f>VLOOKUP($A10,'Occupancy Raw Data'!$B$8:$BE$45,'Occupancy Raw Data'!AR$3,FALSE)</f>
        <v>70.487331847817103</v>
      </c>
      <c r="M10" s="47">
        <f>VLOOKUP($A10,'Occupancy Raw Data'!$B$8:$BE$45,'Occupancy Raw Data'!AT$3,FALSE)</f>
        <v>11.7288843989329</v>
      </c>
      <c r="N10" s="48">
        <f>VLOOKUP($A10,'Occupancy Raw Data'!$B$8:$BE$45,'Occupancy Raw Data'!AU$3,FALSE)</f>
        <v>14.4265474265944</v>
      </c>
      <c r="O10" s="48">
        <f>VLOOKUP($A10,'Occupancy Raw Data'!$B$8:$BE$45,'Occupancy Raw Data'!AV$3,FALSE)</f>
        <v>14.7484716565145</v>
      </c>
      <c r="P10" s="48">
        <f>VLOOKUP($A10,'Occupancy Raw Data'!$B$8:$BE$45,'Occupancy Raw Data'!AW$3,FALSE)</f>
        <v>15.0960199050261</v>
      </c>
      <c r="Q10" s="48">
        <f>VLOOKUP($A10,'Occupancy Raw Data'!$B$8:$BE$45,'Occupancy Raw Data'!AX$3,FALSE)</f>
        <v>11.771115309020299</v>
      </c>
      <c r="R10" s="49">
        <f>VLOOKUP($A10,'Occupancy Raw Data'!$B$8:$BE$45,'Occupancy Raw Data'!AY$3,FALSE)</f>
        <v>13.7026018959462</v>
      </c>
      <c r="S10" s="48">
        <f>VLOOKUP($A10,'Occupancy Raw Data'!$B$8:$BE$45,'Occupancy Raw Data'!BA$3,FALSE)</f>
        <v>6.6151276243924402</v>
      </c>
      <c r="T10" s="48">
        <f>VLOOKUP($A10,'Occupancy Raw Data'!$B$8:$BE$45,'Occupancy Raw Data'!BB$3,FALSE)</f>
        <v>4.6200867881685097</v>
      </c>
      <c r="U10" s="49">
        <f>VLOOKUP($A10,'Occupancy Raw Data'!$B$8:$BE$45,'Occupancy Raw Data'!BC$3,FALSE)</f>
        <v>5.5840685450985603</v>
      </c>
      <c r="V10" s="50">
        <f>VLOOKUP($A10,'Occupancy Raw Data'!$B$8:$BE$45,'Occupancy Raw Data'!BE$3,FALSE)</f>
        <v>11.319918104608901</v>
      </c>
      <c r="X10" s="51">
        <f>VLOOKUP($A10,'ADR Raw Data'!$B$6:$BE$43,'ADR Raw Data'!AG$1,FALSE)</f>
        <v>144.32695678917401</v>
      </c>
      <c r="Y10" s="52">
        <f>VLOOKUP($A10,'ADR Raw Data'!$B$6:$BE$43,'ADR Raw Data'!AH$1,FALSE)</f>
        <v>178.395049651383</v>
      </c>
      <c r="Z10" s="52">
        <f>VLOOKUP($A10,'ADR Raw Data'!$B$6:$BE$43,'ADR Raw Data'!AI$1,FALSE)</f>
        <v>196.74515258423</v>
      </c>
      <c r="AA10" s="52">
        <f>VLOOKUP($A10,'ADR Raw Data'!$B$6:$BE$43,'ADR Raw Data'!AJ$1,FALSE)</f>
        <v>193.632876697792</v>
      </c>
      <c r="AB10" s="52">
        <f>VLOOKUP($A10,'ADR Raw Data'!$B$6:$BE$43,'ADR Raw Data'!AK$1,FALSE)</f>
        <v>165.108243036033</v>
      </c>
      <c r="AC10" s="53">
        <f>VLOOKUP($A10,'ADR Raw Data'!$B$6:$BE$43,'ADR Raw Data'!AL$1,FALSE)</f>
        <v>178.18701230641901</v>
      </c>
      <c r="AD10" s="52">
        <f>VLOOKUP($A10,'ADR Raw Data'!$B$6:$BE$43,'ADR Raw Data'!AN$1,FALSE)</f>
        <v>138.184681465517</v>
      </c>
      <c r="AE10" s="52">
        <f>VLOOKUP($A10,'ADR Raw Data'!$B$6:$BE$43,'ADR Raw Data'!AO$1,FALSE)</f>
        <v>135.98122587268901</v>
      </c>
      <c r="AF10" s="53">
        <f>VLOOKUP($A10,'ADR Raw Data'!$B$6:$BE$43,'ADR Raw Data'!AP$1,FALSE)</f>
        <v>137.05630830704499</v>
      </c>
      <c r="AG10" s="54">
        <f>VLOOKUP($A10,'ADR Raw Data'!$B$6:$BE$43,'ADR Raw Data'!AR$1,FALSE)</f>
        <v>166.737671336326</v>
      </c>
      <c r="AI10" s="47">
        <f>VLOOKUP($A10,'ADR Raw Data'!$B$6:$BE$43,'ADR Raw Data'!AT$1,FALSE)</f>
        <v>5.4885406742248701</v>
      </c>
      <c r="AJ10" s="48">
        <f>VLOOKUP($A10,'ADR Raw Data'!$B$6:$BE$43,'ADR Raw Data'!AU$1,FALSE)</f>
        <v>9.5458418917007908</v>
      </c>
      <c r="AK10" s="48">
        <f>VLOOKUP($A10,'ADR Raw Data'!$B$6:$BE$43,'ADR Raw Data'!AV$1,FALSE)</f>
        <v>10.7467843230691</v>
      </c>
      <c r="AL10" s="48">
        <f>VLOOKUP($A10,'ADR Raw Data'!$B$6:$BE$43,'ADR Raw Data'!AW$1,FALSE)</f>
        <v>11.399879535802899</v>
      </c>
      <c r="AM10" s="48">
        <f>VLOOKUP($A10,'ADR Raw Data'!$B$6:$BE$43,'ADR Raw Data'!AX$1,FALSE)</f>
        <v>7.7666172882298001</v>
      </c>
      <c r="AN10" s="49">
        <f>VLOOKUP($A10,'ADR Raw Data'!$B$6:$BE$43,'ADR Raw Data'!AY$1,FALSE)</f>
        <v>9.5543397889483099</v>
      </c>
      <c r="AO10" s="48">
        <f>VLOOKUP($A10,'ADR Raw Data'!$B$6:$BE$43,'ADR Raw Data'!BA$1,FALSE)</f>
        <v>7.52069533906585</v>
      </c>
      <c r="AP10" s="48">
        <f>VLOOKUP($A10,'ADR Raw Data'!$B$6:$BE$43,'ADR Raw Data'!BB$1,FALSE)</f>
        <v>6.2694362856051598</v>
      </c>
      <c r="AQ10" s="49">
        <f>VLOOKUP($A10,'ADR Raw Data'!$B$6:$BE$43,'ADR Raw Data'!BC$1,FALSE)</f>
        <v>6.8835040781861503</v>
      </c>
      <c r="AR10" s="50">
        <f>VLOOKUP($A10,'ADR Raw Data'!$B$6:$BE$43,'ADR Raw Data'!BE$1,FALSE)</f>
        <v>9.3031697448908304</v>
      </c>
      <c r="AT10" s="51">
        <f>VLOOKUP($A10,'RevPAR Raw Data'!$B$6:$BE$43,'RevPAR Raw Data'!AG$1,FALSE)</f>
        <v>81.330866551126505</v>
      </c>
      <c r="AU10" s="52">
        <f>VLOOKUP($A10,'RevPAR Raw Data'!$B$6:$BE$43,'RevPAR Raw Data'!AH$1,FALSE)</f>
        <v>121.94450751010901</v>
      </c>
      <c r="AV10" s="52">
        <f>VLOOKUP($A10,'RevPAR Raw Data'!$B$6:$BE$43,'RevPAR Raw Data'!AI$1,FALSE)</f>
        <v>161.08438330444801</v>
      </c>
      <c r="AW10" s="52">
        <f>VLOOKUP($A10,'RevPAR Raw Data'!$B$6:$BE$43,'RevPAR Raw Data'!AJ$1,FALSE)</f>
        <v>158.12792287694899</v>
      </c>
      <c r="AX10" s="52">
        <f>VLOOKUP($A10,'RevPAR Raw Data'!$B$6:$BE$43,'RevPAR Raw Data'!AK$1,FALSE)</f>
        <v>111.970286828422</v>
      </c>
      <c r="AY10" s="53">
        <f>VLOOKUP($A10,'RevPAR Raw Data'!$B$6:$BE$43,'RevPAR Raw Data'!AL$1,FALSE)</f>
        <v>126.891593414211</v>
      </c>
      <c r="AZ10" s="52">
        <f>VLOOKUP($A10,'RevPAR Raw Data'!$B$6:$BE$43,'RevPAR Raw Data'!AN$1,FALSE)</f>
        <v>92.602097342576499</v>
      </c>
      <c r="BA10" s="52">
        <f>VLOOKUP($A10,'RevPAR Raw Data'!$B$6:$BE$43,'RevPAR Raw Data'!AO$1,FALSE)</f>
        <v>95.642485557481194</v>
      </c>
      <c r="BB10" s="53">
        <f>VLOOKUP($A10,'RevPAR Raw Data'!$B$6:$BE$43,'RevPAR Raw Data'!AP$1,FALSE)</f>
        <v>94.122291450028797</v>
      </c>
      <c r="BC10" s="54">
        <f>VLOOKUP($A10,'RevPAR Raw Data'!$B$6:$BE$43,'RevPAR Raw Data'!AR$1,FALSE)</f>
        <v>117.528935710159</v>
      </c>
      <c r="BE10" s="47">
        <f>VLOOKUP($A10,'RevPAR Raw Data'!$B$6:$BE$43,'RevPAR Raw Data'!AT$1,FALSE)</f>
        <v>17.861169664026001</v>
      </c>
      <c r="BF10" s="48">
        <f>VLOOKUP($A10,'RevPAR Raw Data'!$B$6:$BE$43,'RevPAR Raw Data'!AU$1,FALSE)</f>
        <v>25.349524726069099</v>
      </c>
      <c r="BG10" s="48">
        <f>VLOOKUP($A10,'RevPAR Raw Data'!$B$6:$BE$43,'RevPAR Raw Data'!AV$1,FALSE)</f>
        <v>27.080242419458202</v>
      </c>
      <c r="BH10" s="48">
        <f>VLOOKUP($A10,'RevPAR Raw Data'!$B$6:$BE$43,'RevPAR Raw Data'!AW$1,FALSE)</f>
        <v>28.216827524703</v>
      </c>
      <c r="BI10" s="48">
        <f>VLOOKUP($A10,'RevPAR Raw Data'!$B$6:$BE$43,'RevPAR Raw Data'!AX$1,FALSE)</f>
        <v>20.451950073858001</v>
      </c>
      <c r="BJ10" s="49">
        <f>VLOOKUP($A10,'RevPAR Raw Data'!$B$6:$BE$43,'RevPAR Raw Data'!AY$1,FALSE)</f>
        <v>24.566134829960099</v>
      </c>
      <c r="BK10" s="48">
        <f>VLOOKUP($A10,'RevPAR Raw Data'!$B$6:$BE$43,'RevPAR Raw Data'!BA$1,FALSE)</f>
        <v>14.633326558379199</v>
      </c>
      <c r="BL10" s="48">
        <f>VLOOKUP($A10,'RevPAR Raw Data'!$B$6:$BE$43,'RevPAR Raw Data'!BB$1,FALSE)</f>
        <v>11.179176471297501</v>
      </c>
      <c r="BM10" s="49">
        <f>VLOOKUP($A10,'RevPAR Raw Data'!$B$6:$BE$43,'RevPAR Raw Data'!BC$1,FALSE)</f>
        <v>12.851952209315201</v>
      </c>
      <c r="BN10" s="50">
        <f>VLOOKUP($A10,'RevPAR Raw Data'!$B$6:$BE$43,'RevPAR Raw Data'!BE$1,FALSE)</f>
        <v>21.676199045754199</v>
      </c>
    </row>
    <row r="11" spans="1:66" x14ac:dyDescent="0.45">
      <c r="A11" s="63" t="s">
        <v>24</v>
      </c>
      <c r="B11" s="47">
        <f>VLOOKUP($A11,'Occupancy Raw Data'!$B$8:$BE$45,'Occupancy Raw Data'!AG$3,FALSE)</f>
        <v>51.819035691922302</v>
      </c>
      <c r="C11" s="48">
        <f>VLOOKUP($A11,'Occupancy Raw Data'!$B$8:$BE$45,'Occupancy Raw Data'!AH$3,FALSE)</f>
        <v>58.271759549154602</v>
      </c>
      <c r="D11" s="48">
        <f>VLOOKUP($A11,'Occupancy Raw Data'!$B$8:$BE$45,'Occupancy Raw Data'!AI$3,FALSE)</f>
        <v>68.603631809643005</v>
      </c>
      <c r="E11" s="48">
        <f>VLOOKUP($A11,'Occupancy Raw Data'!$B$8:$BE$45,'Occupancy Raw Data'!AJ$3,FALSE)</f>
        <v>67.952410770194106</v>
      </c>
      <c r="F11" s="48">
        <f>VLOOKUP($A11,'Occupancy Raw Data'!$B$8:$BE$45,'Occupancy Raw Data'!AK$3,FALSE)</f>
        <v>63.550407013149602</v>
      </c>
      <c r="G11" s="49">
        <f>VLOOKUP($A11,'Occupancy Raw Data'!$B$8:$BE$45,'Occupancy Raw Data'!AL$3,FALSE)</f>
        <v>62.039448966812699</v>
      </c>
      <c r="H11" s="48">
        <f>VLOOKUP($A11,'Occupancy Raw Data'!$B$8:$BE$45,'Occupancy Raw Data'!AN$3,FALSE)</f>
        <v>69.824671258609797</v>
      </c>
      <c r="I11" s="48">
        <f>VLOOKUP($A11,'Occupancy Raw Data'!$B$8:$BE$45,'Occupancy Raw Data'!AO$3,FALSE)</f>
        <v>75.043832185347497</v>
      </c>
      <c r="J11" s="49">
        <f>VLOOKUP($A11,'Occupancy Raw Data'!$B$8:$BE$45,'Occupancy Raw Data'!AP$3,FALSE)</f>
        <v>72.434251721978697</v>
      </c>
      <c r="K11" s="50">
        <f>VLOOKUP($A11,'Occupancy Raw Data'!$B$8:$BE$45,'Occupancy Raw Data'!AR$3,FALSE)</f>
        <v>65.009392611145799</v>
      </c>
      <c r="M11" s="47">
        <f>VLOOKUP($A11,'Occupancy Raw Data'!$B$8:$BE$45,'Occupancy Raw Data'!AT$3,FALSE)</f>
        <v>-9.8545789801600794</v>
      </c>
      <c r="N11" s="48">
        <f>VLOOKUP($A11,'Occupancy Raw Data'!$B$8:$BE$45,'Occupancy Raw Data'!AU$3,FALSE)</f>
        <v>-5.5786387874959003</v>
      </c>
      <c r="O11" s="48">
        <f>VLOOKUP($A11,'Occupancy Raw Data'!$B$8:$BE$45,'Occupancy Raw Data'!AV$3,FALSE)</f>
        <v>0.43958725104044299</v>
      </c>
      <c r="P11" s="48">
        <f>VLOOKUP($A11,'Occupancy Raw Data'!$B$8:$BE$45,'Occupancy Raw Data'!AW$3,FALSE)</f>
        <v>-2.4391769816380102</v>
      </c>
      <c r="Q11" s="48">
        <f>VLOOKUP($A11,'Occupancy Raw Data'!$B$8:$BE$45,'Occupancy Raw Data'!AX$3,FALSE)</f>
        <v>-7.3146881726960098</v>
      </c>
      <c r="R11" s="49">
        <f>VLOOKUP($A11,'Occupancy Raw Data'!$B$8:$BE$45,'Occupancy Raw Data'!AY$3,FALSE)</f>
        <v>-4.7653550594972396</v>
      </c>
      <c r="S11" s="48">
        <f>VLOOKUP($A11,'Occupancy Raw Data'!$B$8:$BE$45,'Occupancy Raw Data'!BA$3,FALSE)</f>
        <v>-8.8531177545735993</v>
      </c>
      <c r="T11" s="48">
        <f>VLOOKUP($A11,'Occupancy Raw Data'!$B$8:$BE$45,'Occupancy Raw Data'!BB$3,FALSE)</f>
        <v>-7.3401353070716704</v>
      </c>
      <c r="U11" s="49">
        <f>VLOOKUP($A11,'Occupancy Raw Data'!$B$8:$BE$45,'Occupancy Raw Data'!BC$3,FALSE)</f>
        <v>-8.0755932347034705</v>
      </c>
      <c r="V11" s="50">
        <f>VLOOKUP($A11,'Occupancy Raw Data'!$B$8:$BE$45,'Occupancy Raw Data'!BE$3,FALSE)</f>
        <v>-5.8447313131643099</v>
      </c>
      <c r="X11" s="51">
        <f>VLOOKUP($A11,'ADR Raw Data'!$B$6:$BE$43,'ADR Raw Data'!AG$1,FALSE)</f>
        <v>135.434150202404</v>
      </c>
      <c r="Y11" s="52">
        <f>VLOOKUP($A11,'ADR Raw Data'!$B$6:$BE$43,'ADR Raw Data'!AH$1,FALSE)</f>
        <v>139.9658172147</v>
      </c>
      <c r="Z11" s="52">
        <f>VLOOKUP($A11,'ADR Raw Data'!$B$6:$BE$43,'ADR Raw Data'!AI$1,FALSE)</f>
        <v>150.28177573932001</v>
      </c>
      <c r="AA11" s="52">
        <f>VLOOKUP($A11,'ADR Raw Data'!$B$6:$BE$43,'ADR Raw Data'!AJ$1,FALSE)</f>
        <v>150.48093623295199</v>
      </c>
      <c r="AB11" s="52">
        <f>VLOOKUP($A11,'ADR Raw Data'!$B$6:$BE$43,'ADR Raw Data'!AK$1,FALSE)</f>
        <v>144.890976450881</v>
      </c>
      <c r="AC11" s="53">
        <f>VLOOKUP($A11,'ADR Raw Data'!$B$6:$BE$43,'ADR Raw Data'!AL$1,FALSE)</f>
        <v>144.80276915933999</v>
      </c>
      <c r="AD11" s="52">
        <f>VLOOKUP($A11,'ADR Raw Data'!$B$6:$BE$43,'ADR Raw Data'!AN$1,FALSE)</f>
        <v>158.16332302035599</v>
      </c>
      <c r="AE11" s="52">
        <f>VLOOKUP($A11,'ADR Raw Data'!$B$6:$BE$43,'ADR Raw Data'!AO$1,FALSE)</f>
        <v>165.24761274980099</v>
      </c>
      <c r="AF11" s="53">
        <f>VLOOKUP($A11,'ADR Raw Data'!$B$6:$BE$43,'ADR Raw Data'!AP$1,FALSE)</f>
        <v>161.83308033109199</v>
      </c>
      <c r="AG11" s="54">
        <f>VLOOKUP($A11,'ADR Raw Data'!$B$6:$BE$43,'ADR Raw Data'!AR$1,FALSE)</f>
        <v>150.22430594160201</v>
      </c>
      <c r="AI11" s="47">
        <f>VLOOKUP($A11,'ADR Raw Data'!$B$6:$BE$43,'ADR Raw Data'!AT$1,FALSE)</f>
        <v>11.101630741055001</v>
      </c>
      <c r="AJ11" s="48">
        <f>VLOOKUP($A11,'ADR Raw Data'!$B$6:$BE$43,'ADR Raw Data'!AU$1,FALSE)</f>
        <v>19.065987987691798</v>
      </c>
      <c r="AK11" s="48">
        <f>VLOOKUP($A11,'ADR Raw Data'!$B$6:$BE$43,'ADR Raw Data'!AV$1,FALSE)</f>
        <v>21.416722469715399</v>
      </c>
      <c r="AL11" s="48">
        <f>VLOOKUP($A11,'ADR Raw Data'!$B$6:$BE$43,'ADR Raw Data'!AW$1,FALSE)</f>
        <v>20.807272312168699</v>
      </c>
      <c r="AM11" s="48">
        <f>VLOOKUP($A11,'ADR Raw Data'!$B$6:$BE$43,'ADR Raw Data'!AX$1,FALSE)</f>
        <v>14.365808144715899</v>
      </c>
      <c r="AN11" s="49">
        <f>VLOOKUP($A11,'ADR Raw Data'!$B$6:$BE$43,'ADR Raw Data'!AY$1,FALSE)</f>
        <v>17.680493544502699</v>
      </c>
      <c r="AO11" s="48">
        <f>VLOOKUP($A11,'ADR Raw Data'!$B$6:$BE$43,'ADR Raw Data'!BA$1,FALSE)</f>
        <v>5.0320168266841296</v>
      </c>
      <c r="AP11" s="48">
        <f>VLOOKUP($A11,'ADR Raw Data'!$B$6:$BE$43,'ADR Raw Data'!BB$1,FALSE)</f>
        <v>7.1873199816323599</v>
      </c>
      <c r="AQ11" s="49">
        <f>VLOOKUP($A11,'ADR Raw Data'!$B$6:$BE$43,'ADR Raw Data'!BC$1,FALSE)</f>
        <v>6.17139053236472</v>
      </c>
      <c r="AR11" s="50">
        <f>VLOOKUP($A11,'ADR Raw Data'!$B$6:$BE$43,'ADR Raw Data'!BE$1,FALSE)</f>
        <v>13.2682547425301</v>
      </c>
      <c r="AT11" s="51">
        <f>VLOOKUP($A11,'RevPAR Raw Data'!$B$6:$BE$43,'RevPAR Raw Data'!AG$1,FALSE)</f>
        <v>70.180670632435806</v>
      </c>
      <c r="AU11" s="52">
        <f>VLOOKUP($A11,'RevPAR Raw Data'!$B$6:$BE$43,'RevPAR Raw Data'!AH$1,FALSE)</f>
        <v>81.560544458359402</v>
      </c>
      <c r="AV11" s="52">
        <f>VLOOKUP($A11,'RevPAR Raw Data'!$B$6:$BE$43,'RevPAR Raw Data'!AI$1,FALSE)</f>
        <v>103.098756105197</v>
      </c>
      <c r="AW11" s="52">
        <f>VLOOKUP($A11,'RevPAR Raw Data'!$B$6:$BE$43,'RevPAR Raw Data'!AJ$1,FALSE)</f>
        <v>102.25542391984899</v>
      </c>
      <c r="AX11" s="52">
        <f>VLOOKUP($A11,'RevPAR Raw Data'!$B$6:$BE$43,'RevPAR Raw Data'!AK$1,FALSE)</f>
        <v>92.078805259862193</v>
      </c>
      <c r="AY11" s="53">
        <f>VLOOKUP($A11,'RevPAR Raw Data'!$B$6:$BE$43,'RevPAR Raw Data'!AL$1,FALSE)</f>
        <v>89.834840075140804</v>
      </c>
      <c r="AZ11" s="52">
        <f>VLOOKUP($A11,'RevPAR Raw Data'!$B$6:$BE$43,'RevPAR Raw Data'!AN$1,FALSE)</f>
        <v>110.43702035065699</v>
      </c>
      <c r="BA11" s="52">
        <f>VLOOKUP($A11,'RevPAR Raw Data'!$B$6:$BE$43,'RevPAR Raw Data'!AO$1,FALSE)</f>
        <v>124.008141202254</v>
      </c>
      <c r="BB11" s="53">
        <f>VLOOKUP($A11,'RevPAR Raw Data'!$B$6:$BE$43,'RevPAR Raw Data'!AP$1,FALSE)</f>
        <v>117.222580776455</v>
      </c>
      <c r="BC11" s="54">
        <f>VLOOKUP($A11,'RevPAR Raw Data'!$B$6:$BE$43,'RevPAR Raw Data'!AR$1,FALSE)</f>
        <v>97.6599088469451</v>
      </c>
      <c r="BE11" s="47">
        <f>VLOOKUP($A11,'RevPAR Raw Data'!$B$6:$BE$43,'RevPAR Raw Data'!AT$1,FALSE)</f>
        <v>0.153032791431925</v>
      </c>
      <c r="BF11" s="48">
        <f>VLOOKUP($A11,'RevPAR Raw Data'!$B$6:$BE$43,'RevPAR Raw Data'!AU$1,FALSE)</f>
        <v>12.4237265990952</v>
      </c>
      <c r="BG11" s="48">
        <f>VLOOKUP($A11,'RevPAR Raw Data'!$B$6:$BE$43,'RevPAR Raw Data'!AV$1,FALSE)</f>
        <v>21.950454902323401</v>
      </c>
      <c r="BH11" s="48">
        <f>VLOOKUP($A11,'RevPAR Raw Data'!$B$6:$BE$43,'RevPAR Raw Data'!AW$1,FALSE)</f>
        <v>17.860569133785599</v>
      </c>
      <c r="BI11" s="48">
        <f>VLOOKUP($A11,'RevPAR Raw Data'!$B$6:$BE$43,'RevPAR Raw Data'!AX$1,FALSE)</f>
        <v>6.00030590274618</v>
      </c>
      <c r="BJ11" s="49">
        <f>VLOOKUP($A11,'RevPAR Raw Data'!$B$6:$BE$43,'RevPAR Raw Data'!AY$1,FALSE)</f>
        <v>12.072600191338401</v>
      </c>
      <c r="BK11" s="48">
        <f>VLOOKUP($A11,'RevPAR Raw Data'!$B$6:$BE$43,'RevPAR Raw Data'!BA$1,FALSE)</f>
        <v>-4.2665913029857698</v>
      </c>
      <c r="BL11" s="48">
        <f>VLOOKUP($A11,'RevPAR Raw Data'!$B$6:$BE$43,'RevPAR Raw Data'!BB$1,FALSE)</f>
        <v>-0.68037433704331796</v>
      </c>
      <c r="BM11" s="49">
        <f>VLOOKUP($A11,'RevPAR Raw Data'!$B$6:$BE$43,'RevPAR Raw Data'!BC$1,FALSE)</f>
        <v>-2.4025790986575299</v>
      </c>
      <c r="BN11" s="50">
        <f>VLOOKUP($A11,'RevPAR Raw Data'!$B$6:$BE$43,'RevPAR Raw Data'!BE$1,FALSE)</f>
        <v>6.64802958971877</v>
      </c>
    </row>
    <row r="12" spans="1:66" x14ac:dyDescent="0.45">
      <c r="A12" s="63" t="s">
        <v>27</v>
      </c>
      <c r="B12" s="47">
        <f>VLOOKUP($A12,'Occupancy Raw Data'!$B$8:$BE$45,'Occupancy Raw Data'!AG$3,FALSE)</f>
        <v>55.278072972015501</v>
      </c>
      <c r="C12" s="48">
        <f>VLOOKUP($A12,'Occupancy Raw Data'!$B$8:$BE$45,'Occupancy Raw Data'!AH$3,FALSE)</f>
        <v>57.734089030582098</v>
      </c>
      <c r="D12" s="48">
        <f>VLOOKUP($A12,'Occupancy Raw Data'!$B$8:$BE$45,'Occupancy Raw Data'!AI$3,FALSE)</f>
        <v>64.337584130357698</v>
      </c>
      <c r="E12" s="48">
        <f>VLOOKUP($A12,'Occupancy Raw Data'!$B$8:$BE$45,'Occupancy Raw Data'!AJ$3,FALSE)</f>
        <v>66.820167670326995</v>
      </c>
      <c r="F12" s="48">
        <f>VLOOKUP($A12,'Occupancy Raw Data'!$B$8:$BE$45,'Occupancy Raw Data'!AK$3,FALSE)</f>
        <v>65.093281379147399</v>
      </c>
      <c r="G12" s="49">
        <f>VLOOKUP($A12,'Occupancy Raw Data'!$B$8:$BE$45,'Occupancy Raw Data'!AL$3,FALSE)</f>
        <v>61.852639036486003</v>
      </c>
      <c r="H12" s="48">
        <f>VLOOKUP($A12,'Occupancy Raw Data'!$B$8:$BE$45,'Occupancy Raw Data'!AN$3,FALSE)</f>
        <v>70.3565946392726</v>
      </c>
      <c r="I12" s="48">
        <f>VLOOKUP($A12,'Occupancy Raw Data'!$B$8:$BE$45,'Occupancy Raw Data'!AO$3,FALSE)</f>
        <v>70.648836934702999</v>
      </c>
      <c r="J12" s="49">
        <f>VLOOKUP($A12,'Occupancy Raw Data'!$B$8:$BE$45,'Occupancy Raw Data'!AP$3,FALSE)</f>
        <v>70.502715786987807</v>
      </c>
      <c r="K12" s="50">
        <f>VLOOKUP($A12,'Occupancy Raw Data'!$B$8:$BE$45,'Occupancy Raw Data'!AR$3,FALSE)</f>
        <v>64.324089536629302</v>
      </c>
      <c r="M12" s="47">
        <f>VLOOKUP($A12,'Occupancy Raw Data'!$B$8:$BE$45,'Occupancy Raw Data'!AT$3,FALSE)</f>
        <v>-3.7795020193366899</v>
      </c>
      <c r="N12" s="48">
        <f>VLOOKUP($A12,'Occupancy Raw Data'!$B$8:$BE$45,'Occupancy Raw Data'!AU$3,FALSE)</f>
        <v>-3.1715349039301901</v>
      </c>
      <c r="O12" s="48">
        <f>VLOOKUP($A12,'Occupancy Raw Data'!$B$8:$BE$45,'Occupancy Raw Data'!AV$3,FALSE)</f>
        <v>0.41286764094593198</v>
      </c>
      <c r="P12" s="48">
        <f>VLOOKUP($A12,'Occupancy Raw Data'!$B$8:$BE$45,'Occupancy Raw Data'!AW$3,FALSE)</f>
        <v>0.47854105365840399</v>
      </c>
      <c r="Q12" s="48">
        <f>VLOOKUP($A12,'Occupancy Raw Data'!$B$8:$BE$45,'Occupancy Raw Data'!AX$3,FALSE)</f>
        <v>-0.82390040010881704</v>
      </c>
      <c r="R12" s="49">
        <f>VLOOKUP($A12,'Occupancy Raw Data'!$B$8:$BE$45,'Occupancy Raw Data'!AY$3,FALSE)</f>
        <v>-1.2832832922878099</v>
      </c>
      <c r="S12" s="48">
        <f>VLOOKUP($A12,'Occupancy Raw Data'!$B$8:$BE$45,'Occupancy Raw Data'!BA$3,FALSE)</f>
        <v>-3.3645183563897598</v>
      </c>
      <c r="T12" s="48">
        <f>VLOOKUP($A12,'Occupancy Raw Data'!$B$8:$BE$45,'Occupancy Raw Data'!BB$3,FALSE)</f>
        <v>-4.98840912497728</v>
      </c>
      <c r="U12" s="49">
        <f>VLOOKUP($A12,'Occupancy Raw Data'!$B$8:$BE$45,'Occupancy Raw Data'!BC$3,FALSE)</f>
        <v>-4.1850262854344402</v>
      </c>
      <c r="V12" s="50">
        <f>VLOOKUP($A12,'Occupancy Raw Data'!$B$8:$BE$45,'Occupancy Raw Data'!BE$3,FALSE)</f>
        <v>-2.21071297958331</v>
      </c>
      <c r="X12" s="51">
        <f>VLOOKUP($A12,'ADR Raw Data'!$B$6:$BE$43,'ADR Raw Data'!AG$1,FALSE)</f>
        <v>93.210402114706795</v>
      </c>
      <c r="Y12" s="52">
        <f>VLOOKUP($A12,'ADR Raw Data'!$B$6:$BE$43,'ADR Raw Data'!AH$1,FALSE)</f>
        <v>96.765520503118907</v>
      </c>
      <c r="Z12" s="52">
        <f>VLOOKUP($A12,'ADR Raw Data'!$B$6:$BE$43,'ADR Raw Data'!AI$1,FALSE)</f>
        <v>99.543914200504702</v>
      </c>
      <c r="AA12" s="52">
        <f>VLOOKUP($A12,'ADR Raw Data'!$B$6:$BE$43,'ADR Raw Data'!AJ$1,FALSE)</f>
        <v>100.101998586322</v>
      </c>
      <c r="AB12" s="52">
        <f>VLOOKUP($A12,'ADR Raw Data'!$B$6:$BE$43,'ADR Raw Data'!AK$1,FALSE)</f>
        <v>98.985776608770493</v>
      </c>
      <c r="AC12" s="53">
        <f>VLOOKUP($A12,'ADR Raw Data'!$B$6:$BE$43,'ADR Raw Data'!AL$1,FALSE)</f>
        <v>97.896281713533</v>
      </c>
      <c r="AD12" s="52">
        <f>VLOOKUP($A12,'ADR Raw Data'!$B$6:$BE$43,'ADR Raw Data'!AN$1,FALSE)</f>
        <v>107.616857430561</v>
      </c>
      <c r="AE12" s="52">
        <f>VLOOKUP($A12,'ADR Raw Data'!$B$6:$BE$43,'ADR Raw Data'!AO$1,FALSE)</f>
        <v>108.069565453557</v>
      </c>
      <c r="AF12" s="53">
        <f>VLOOKUP($A12,'ADR Raw Data'!$B$6:$BE$43,'ADR Raw Data'!AP$1,FALSE)</f>
        <v>107.84368057445501</v>
      </c>
      <c r="AG12" s="54">
        <f>VLOOKUP($A12,'ADR Raw Data'!$B$6:$BE$43,'ADR Raw Data'!AR$1,FALSE)</f>
        <v>101.011393862311</v>
      </c>
      <c r="AI12" s="47">
        <f>VLOOKUP($A12,'ADR Raw Data'!$B$6:$BE$43,'ADR Raw Data'!AT$1,FALSE)</f>
        <v>2.2253809084661298</v>
      </c>
      <c r="AJ12" s="48">
        <f>VLOOKUP($A12,'ADR Raw Data'!$B$6:$BE$43,'ADR Raw Data'!AU$1,FALSE)</f>
        <v>4.0888372655273697</v>
      </c>
      <c r="AK12" s="48">
        <f>VLOOKUP($A12,'ADR Raw Data'!$B$6:$BE$43,'ADR Raw Data'!AV$1,FALSE)</f>
        <v>4.1828293611839404</v>
      </c>
      <c r="AL12" s="48">
        <f>VLOOKUP($A12,'ADR Raw Data'!$B$6:$BE$43,'ADR Raw Data'!AW$1,FALSE)</f>
        <v>4.4117457417411101</v>
      </c>
      <c r="AM12" s="48">
        <f>VLOOKUP($A12,'ADR Raw Data'!$B$6:$BE$43,'ADR Raw Data'!AX$1,FALSE)</f>
        <v>4.0355464378102903</v>
      </c>
      <c r="AN12" s="49">
        <f>VLOOKUP($A12,'ADR Raw Data'!$B$6:$BE$43,'ADR Raw Data'!AY$1,FALSE)</f>
        <v>3.87972425338446</v>
      </c>
      <c r="AO12" s="48">
        <f>VLOOKUP($A12,'ADR Raw Data'!$B$6:$BE$43,'ADR Raw Data'!BA$1,FALSE)</f>
        <v>2.9378730768131098</v>
      </c>
      <c r="AP12" s="48">
        <f>VLOOKUP($A12,'ADR Raw Data'!$B$6:$BE$43,'ADR Raw Data'!BB$1,FALSE)</f>
        <v>1.86947308257739</v>
      </c>
      <c r="AQ12" s="49">
        <f>VLOOKUP($A12,'ADR Raw Data'!$B$6:$BE$43,'ADR Raw Data'!BC$1,FALSE)</f>
        <v>2.3923113995062599</v>
      </c>
      <c r="AR12" s="50">
        <f>VLOOKUP($A12,'ADR Raw Data'!$B$6:$BE$43,'ADR Raw Data'!BE$1,FALSE)</f>
        <v>3.3020220050834399</v>
      </c>
      <c r="AT12" s="51">
        <f>VLOOKUP($A12,'RevPAR Raw Data'!$B$6:$BE$43,'RevPAR Raw Data'!AG$1,FALSE)</f>
        <v>51.5249140984767</v>
      </c>
      <c r="AU12" s="52">
        <f>VLOOKUP($A12,'RevPAR Raw Data'!$B$6:$BE$43,'RevPAR Raw Data'!AH$1,FALSE)</f>
        <v>55.866691758176799</v>
      </c>
      <c r="AV12" s="52">
        <f>VLOOKUP($A12,'RevPAR Raw Data'!$B$6:$BE$43,'RevPAR Raw Data'!AI$1,FALSE)</f>
        <v>64.044149545400799</v>
      </c>
      <c r="AW12" s="52">
        <f>VLOOKUP($A12,'RevPAR Raw Data'!$B$6:$BE$43,'RevPAR Raw Data'!AJ$1,FALSE)</f>
        <v>66.888323296729197</v>
      </c>
      <c r="AX12" s="52">
        <f>VLOOKUP($A12,'RevPAR Raw Data'!$B$6:$BE$43,'RevPAR Raw Data'!AK$1,FALSE)</f>
        <v>64.433090093281294</v>
      </c>
      <c r="AY12" s="53">
        <f>VLOOKUP($A12,'RevPAR Raw Data'!$B$6:$BE$43,'RevPAR Raw Data'!AL$1,FALSE)</f>
        <v>60.551433758412998</v>
      </c>
      <c r="AZ12" s="52">
        <f>VLOOKUP($A12,'RevPAR Raw Data'!$B$6:$BE$43,'RevPAR Raw Data'!AN$1,FALSE)</f>
        <v>75.715556145944007</v>
      </c>
      <c r="BA12" s="52">
        <f>VLOOKUP($A12,'RevPAR Raw Data'!$B$6:$BE$43,'RevPAR Raw Data'!AO$1,FALSE)</f>
        <v>76.349891073326205</v>
      </c>
      <c r="BB12" s="53">
        <f>VLOOKUP($A12,'RevPAR Raw Data'!$B$6:$BE$43,'RevPAR Raw Data'!AP$1,FALSE)</f>
        <v>76.032723609635099</v>
      </c>
      <c r="BC12" s="54">
        <f>VLOOKUP($A12,'RevPAR Raw Data'!$B$6:$BE$43,'RevPAR Raw Data'!AR$1,FALSE)</f>
        <v>64.974659430190698</v>
      </c>
      <c r="BE12" s="47">
        <f>VLOOKUP($A12,'RevPAR Raw Data'!$B$6:$BE$43,'RevPAR Raw Data'!AT$1,FALSE)</f>
        <v>-1.6382294272439699</v>
      </c>
      <c r="BF12" s="48">
        <f>VLOOKUP($A12,'RevPAR Raw Data'!$B$6:$BE$43,'RevPAR Raw Data'!AU$1,FALSE)</f>
        <v>0.78762346055607302</v>
      </c>
      <c r="BG12" s="48">
        <f>VLOOKUP($A12,'RevPAR Raw Data'!$B$6:$BE$43,'RevPAR Raw Data'!AV$1,FALSE)</f>
        <v>4.6129665510381903</v>
      </c>
      <c r="BH12" s="48">
        <f>VLOOKUP($A12,'RevPAR Raw Data'!$B$6:$BE$43,'RevPAR Raw Data'!AW$1,FALSE)</f>
        <v>4.9113988099567703</v>
      </c>
      <c r="BI12" s="48">
        <f>VLOOKUP($A12,'RevPAR Raw Data'!$B$6:$BE$43,'RevPAR Raw Data'!AX$1,FALSE)</f>
        <v>3.1783971544537701</v>
      </c>
      <c r="BJ12" s="49">
        <f>VLOOKUP($A12,'RevPAR Raw Data'!$B$6:$BE$43,'RevPAR Raw Data'!AY$1,FALSE)</f>
        <v>2.5466531079661201</v>
      </c>
      <c r="BK12" s="48">
        <f>VLOOKUP($A12,'RevPAR Raw Data'!$B$6:$BE$43,'RevPAR Raw Data'!BA$1,FALSE)</f>
        <v>-0.52549055853345505</v>
      </c>
      <c r="BL12" s="48">
        <f>VLOOKUP($A12,'RevPAR Raw Data'!$B$6:$BE$43,'RevPAR Raw Data'!BB$1,FALSE)</f>
        <v>-3.21219300824017</v>
      </c>
      <c r="BM12" s="49">
        <f>VLOOKUP($A12,'RevPAR Raw Data'!$B$6:$BE$43,'RevPAR Raw Data'!BC$1,FALSE)</f>
        <v>-1.89283374682696</v>
      </c>
      <c r="BN12" s="50">
        <f>VLOOKUP($A12,'RevPAR Raw Data'!$B$6:$BE$43,'RevPAR Raw Data'!BE$1,FALSE)</f>
        <v>1.01831079644504</v>
      </c>
    </row>
    <row r="13" spans="1:66" x14ac:dyDescent="0.45">
      <c r="A13" s="63" t="s">
        <v>90</v>
      </c>
      <c r="B13" s="47">
        <f>VLOOKUP($A13,'Occupancy Raw Data'!$B$8:$BE$45,'Occupancy Raw Data'!AG$3,FALSE)</f>
        <v>59.865300701953998</v>
      </c>
      <c r="C13" s="48">
        <f>VLOOKUP($A13,'Occupancy Raw Data'!$B$8:$BE$45,'Occupancy Raw Data'!AH$3,FALSE)</f>
        <v>70.932934926958794</v>
      </c>
      <c r="D13" s="48">
        <f>VLOOKUP($A13,'Occupancy Raw Data'!$B$8:$BE$45,'Occupancy Raw Data'!AI$3,FALSE)</f>
        <v>82.3230885979889</v>
      </c>
      <c r="E13" s="48">
        <f>VLOOKUP($A13,'Occupancy Raw Data'!$B$8:$BE$45,'Occupancy Raw Data'!AJ$3,FALSE)</f>
        <v>82.8068677670271</v>
      </c>
      <c r="F13" s="48">
        <f>VLOOKUP($A13,'Occupancy Raw Data'!$B$8:$BE$45,'Occupancy Raw Data'!AK$3,FALSE)</f>
        <v>72.457787896034901</v>
      </c>
      <c r="G13" s="49">
        <f>VLOOKUP($A13,'Occupancy Raw Data'!$B$8:$BE$45,'Occupancy Raw Data'!AL$3,FALSE)</f>
        <v>73.677195977992696</v>
      </c>
      <c r="H13" s="48">
        <f>VLOOKUP($A13,'Occupancy Raw Data'!$B$8:$BE$45,'Occupancy Raw Data'!AN$3,FALSE)</f>
        <v>72.445930563460394</v>
      </c>
      <c r="I13" s="48">
        <f>VLOOKUP($A13,'Occupancy Raw Data'!$B$8:$BE$45,'Occupancy Raw Data'!AO$3,FALSE)</f>
        <v>75.426863972680707</v>
      </c>
      <c r="J13" s="49">
        <f>VLOOKUP($A13,'Occupancy Raw Data'!$B$8:$BE$45,'Occupancy Raw Data'!AP$3,FALSE)</f>
        <v>73.936397268070493</v>
      </c>
      <c r="K13" s="50">
        <f>VLOOKUP($A13,'Occupancy Raw Data'!$B$8:$BE$45,'Occupancy Raw Data'!AR$3,FALSE)</f>
        <v>73.751253489443499</v>
      </c>
      <c r="M13" s="47">
        <f>VLOOKUP($A13,'Occupancy Raw Data'!$B$8:$BE$45,'Occupancy Raw Data'!AT$3,FALSE)</f>
        <v>4.3701161781122</v>
      </c>
      <c r="N13" s="48">
        <f>VLOOKUP($A13,'Occupancy Raw Data'!$B$8:$BE$45,'Occupancy Raw Data'!AU$3,FALSE)</f>
        <v>2.04005048954388</v>
      </c>
      <c r="O13" s="48">
        <f>VLOOKUP($A13,'Occupancy Raw Data'!$B$8:$BE$45,'Occupancy Raw Data'!AV$3,FALSE)</f>
        <v>4.5444963107965597</v>
      </c>
      <c r="P13" s="48">
        <f>VLOOKUP($A13,'Occupancy Raw Data'!$B$8:$BE$45,'Occupancy Raw Data'!AW$3,FALSE)</f>
        <v>4.9912802934632197</v>
      </c>
      <c r="Q13" s="48">
        <f>VLOOKUP($A13,'Occupancy Raw Data'!$B$8:$BE$45,'Occupancy Raw Data'!AX$3,FALSE)</f>
        <v>1.0784702924440901</v>
      </c>
      <c r="R13" s="49">
        <f>VLOOKUP($A13,'Occupancy Raw Data'!$B$8:$BE$45,'Occupancy Raw Data'!AY$3,FALSE)</f>
        <v>3.4289671152066301</v>
      </c>
      <c r="S13" s="48">
        <f>VLOOKUP($A13,'Occupancy Raw Data'!$B$8:$BE$45,'Occupancy Raw Data'!BA$3,FALSE)</f>
        <v>4.0284682966696099</v>
      </c>
      <c r="T13" s="48">
        <f>VLOOKUP($A13,'Occupancy Raw Data'!$B$8:$BE$45,'Occupancy Raw Data'!BB$3,FALSE)</f>
        <v>6.3639099755877302</v>
      </c>
      <c r="U13" s="49">
        <f>VLOOKUP($A13,'Occupancy Raw Data'!$B$8:$BE$45,'Occupancy Raw Data'!BC$3,FALSE)</f>
        <v>5.2067691373230502</v>
      </c>
      <c r="V13" s="50">
        <f>VLOOKUP($A13,'Occupancy Raw Data'!$B$8:$BE$45,'Occupancy Raw Data'!BE$3,FALSE)</f>
        <v>3.9320156593144202</v>
      </c>
      <c r="X13" s="51">
        <f>VLOOKUP($A13,'ADR Raw Data'!$B$6:$BE$43,'ADR Raw Data'!AG$1,FALSE)</f>
        <v>119.89693669782901</v>
      </c>
      <c r="Y13" s="52">
        <f>VLOOKUP($A13,'ADR Raw Data'!$B$6:$BE$43,'ADR Raw Data'!AH$1,FALSE)</f>
        <v>141.019707131155</v>
      </c>
      <c r="Z13" s="52">
        <f>VLOOKUP($A13,'ADR Raw Data'!$B$6:$BE$43,'ADR Raw Data'!AI$1,FALSE)</f>
        <v>152.92087428703101</v>
      </c>
      <c r="AA13" s="52">
        <f>VLOOKUP($A13,'ADR Raw Data'!$B$6:$BE$43,'ADR Raw Data'!AJ$1,FALSE)</f>
        <v>150.71991866658999</v>
      </c>
      <c r="AB13" s="52">
        <f>VLOOKUP($A13,'ADR Raw Data'!$B$6:$BE$43,'ADR Raw Data'!AK$1,FALSE)</f>
        <v>132.56330758656799</v>
      </c>
      <c r="AC13" s="53">
        <f>VLOOKUP($A13,'ADR Raw Data'!$B$6:$BE$43,'ADR Raw Data'!AL$1,FALSE)</f>
        <v>140.76381238694199</v>
      </c>
      <c r="AD13" s="52">
        <f>VLOOKUP($A13,'ADR Raw Data'!$B$6:$BE$43,'ADR Raw Data'!AN$1,FALSE)</f>
        <v>117.41692363088799</v>
      </c>
      <c r="AE13" s="52">
        <f>VLOOKUP($A13,'ADR Raw Data'!$B$6:$BE$43,'ADR Raw Data'!AO$1,FALSE)</f>
        <v>116.756946488084</v>
      </c>
      <c r="AF13" s="53">
        <f>VLOOKUP($A13,'ADR Raw Data'!$B$6:$BE$43,'ADR Raw Data'!AP$1,FALSE)</f>
        <v>117.08028289631901</v>
      </c>
      <c r="AG13" s="54">
        <f>VLOOKUP($A13,'ADR Raw Data'!$B$6:$BE$43,'ADR Raw Data'!AR$1,FALSE)</f>
        <v>133.980102620167</v>
      </c>
      <c r="AI13" s="47">
        <f>VLOOKUP($A13,'ADR Raw Data'!$B$6:$BE$43,'ADR Raw Data'!AT$1,FALSE)</f>
        <v>5.1850109773400197</v>
      </c>
      <c r="AJ13" s="48">
        <f>VLOOKUP($A13,'ADR Raw Data'!$B$6:$BE$43,'ADR Raw Data'!AU$1,FALSE)</f>
        <v>7.1633248000633802</v>
      </c>
      <c r="AK13" s="48">
        <f>VLOOKUP($A13,'ADR Raw Data'!$B$6:$BE$43,'ADR Raw Data'!AV$1,FALSE)</f>
        <v>9.3200594736345206</v>
      </c>
      <c r="AL13" s="48">
        <f>VLOOKUP($A13,'ADR Raw Data'!$B$6:$BE$43,'ADR Raw Data'!AW$1,FALSE)</f>
        <v>9.1690593049528797</v>
      </c>
      <c r="AM13" s="48">
        <f>VLOOKUP($A13,'ADR Raw Data'!$B$6:$BE$43,'ADR Raw Data'!AX$1,FALSE)</f>
        <v>5.4137558803290702</v>
      </c>
      <c r="AN13" s="49">
        <f>VLOOKUP($A13,'ADR Raw Data'!$B$6:$BE$43,'ADR Raw Data'!AY$1,FALSE)</f>
        <v>7.5781354395390501</v>
      </c>
      <c r="AO13" s="48">
        <f>VLOOKUP($A13,'ADR Raw Data'!$B$6:$BE$43,'ADR Raw Data'!BA$1,FALSE)</f>
        <v>5.1999918985539404</v>
      </c>
      <c r="AP13" s="48">
        <f>VLOOKUP($A13,'ADR Raw Data'!$B$6:$BE$43,'ADR Raw Data'!BB$1,FALSE)</f>
        <v>5.8052513127041596</v>
      </c>
      <c r="AQ13" s="49">
        <f>VLOOKUP($A13,'ADR Raw Data'!$B$6:$BE$43,'ADR Raw Data'!BC$1,FALSE)</f>
        <v>5.5003425139708799</v>
      </c>
      <c r="AR13" s="50">
        <f>VLOOKUP($A13,'ADR Raw Data'!$B$6:$BE$43,'ADR Raw Data'!BE$1,FALSE)</f>
        <v>6.9914612606001301</v>
      </c>
      <c r="AT13" s="51">
        <f>VLOOKUP($A13,'RevPAR Raw Data'!$B$6:$BE$43,'RevPAR Raw Data'!AG$1,FALSE)</f>
        <v>71.776661686586905</v>
      </c>
      <c r="AU13" s="52">
        <f>VLOOKUP($A13,'RevPAR Raw Data'!$B$6:$BE$43,'RevPAR Raw Data'!AH$1,FALSE)</f>
        <v>100.02941709353</v>
      </c>
      <c r="AV13" s="52">
        <f>VLOOKUP($A13,'RevPAR Raw Data'!$B$6:$BE$43,'RevPAR Raw Data'!AI$1,FALSE)</f>
        <v>125.889186824132</v>
      </c>
      <c r="AW13" s="52">
        <f>VLOOKUP($A13,'RevPAR Raw Data'!$B$6:$BE$43,'RevPAR Raw Data'!AJ$1,FALSE)</f>
        <v>124.806443748814</v>
      </c>
      <c r="AX13" s="52">
        <f>VLOOKUP($A13,'RevPAR Raw Data'!$B$6:$BE$43,'RevPAR Raw Data'!AK$1,FALSE)</f>
        <v>96.052440239043804</v>
      </c>
      <c r="AY13" s="53">
        <f>VLOOKUP($A13,'RevPAR Raw Data'!$B$6:$BE$43,'RevPAR Raw Data'!AL$1,FALSE)</f>
        <v>103.710829918421</v>
      </c>
      <c r="AZ13" s="52">
        <f>VLOOKUP($A13,'RevPAR Raw Data'!$B$6:$BE$43,'RevPAR Raw Data'!AN$1,FALSE)</f>
        <v>85.063782963384497</v>
      </c>
      <c r="BA13" s="52">
        <f>VLOOKUP($A13,'RevPAR Raw Data'!$B$6:$BE$43,'RevPAR Raw Data'!AO$1,FALSE)</f>
        <v>88.066103206222706</v>
      </c>
      <c r="BB13" s="53">
        <f>VLOOKUP($A13,'RevPAR Raw Data'!$B$6:$BE$43,'RevPAR Raw Data'!AP$1,FALSE)</f>
        <v>86.564943084803602</v>
      </c>
      <c r="BC13" s="54">
        <f>VLOOKUP($A13,'RevPAR Raw Data'!$B$6:$BE$43,'RevPAR Raw Data'!AR$1,FALSE)</f>
        <v>98.812005108816393</v>
      </c>
      <c r="BE13" s="47">
        <f>VLOOKUP($A13,'RevPAR Raw Data'!$B$6:$BE$43,'RevPAR Raw Data'!AT$1,FALSE)</f>
        <v>9.7817181590098592</v>
      </c>
      <c r="BF13" s="48">
        <f>VLOOKUP($A13,'RevPAR Raw Data'!$B$6:$BE$43,'RevPAR Raw Data'!AU$1,FALSE)</f>
        <v>9.3495107322585795</v>
      </c>
      <c r="BG13" s="48">
        <f>VLOOKUP($A13,'RevPAR Raw Data'!$B$6:$BE$43,'RevPAR Raw Data'!AV$1,FALSE)</f>
        <v>14.2881055433744</v>
      </c>
      <c r="BH13" s="48">
        <f>VLOOKUP($A13,'RevPAR Raw Data'!$B$6:$BE$43,'RevPAR Raw Data'!AW$1,FALSE)</f>
        <v>14.6179930486001</v>
      </c>
      <c r="BI13" s="48">
        <f>VLOOKUP($A13,'RevPAR Raw Data'!$B$6:$BE$43,'RevPAR Raw Data'!AX$1,FALSE)</f>
        <v>6.5506119216479597</v>
      </c>
      <c r="BJ13" s="49">
        <f>VLOOKUP($A13,'RevPAR Raw Data'!$B$6:$BE$43,'RevPAR Raw Data'!AY$1,FALSE)</f>
        <v>11.2669543269133</v>
      </c>
      <c r="BK13" s="48">
        <f>VLOOKUP($A13,'RevPAR Raw Data'!$B$6:$BE$43,'RevPAR Raw Data'!BA$1,FALSE)</f>
        <v>9.4379402202861904</v>
      </c>
      <c r="BL13" s="48">
        <f>VLOOKUP($A13,'RevPAR Raw Data'!$B$6:$BE$43,'RevPAR Raw Data'!BB$1,FALSE)</f>
        <v>12.538602255689</v>
      </c>
      <c r="BM13" s="49">
        <f>VLOOKUP($A13,'RevPAR Raw Data'!$B$6:$BE$43,'RevPAR Raw Data'!BC$1,FALSE)</f>
        <v>10.993501787758399</v>
      </c>
      <c r="BN13" s="50">
        <f>VLOOKUP($A13,'RevPAR Raw Data'!$B$6:$BE$43,'RevPAR Raw Data'!BE$1,FALSE)</f>
        <v>11.1983822714962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56.898598601182002</v>
      </c>
      <c r="C15" s="48">
        <f>VLOOKUP($A15,'Occupancy Raw Data'!$B$8:$BE$45,'Occupancy Raw Data'!AH$3,FALSE)</f>
        <v>56.160476940150197</v>
      </c>
      <c r="D15" s="48">
        <f>VLOOKUP($A15,'Occupancy Raw Data'!$B$8:$BE$45,'Occupancy Raw Data'!AI$3,FALSE)</f>
        <v>62.477095000903198</v>
      </c>
      <c r="E15" s="48">
        <f>VLOOKUP($A15,'Occupancy Raw Data'!$B$8:$BE$45,'Occupancy Raw Data'!AJ$3,FALSE)</f>
        <v>63.580406224998001</v>
      </c>
      <c r="F15" s="48">
        <f>VLOOKUP($A15,'Occupancy Raw Data'!$B$8:$BE$45,'Occupancy Raw Data'!AK$3,FALSE)</f>
        <v>61.675097426897501</v>
      </c>
      <c r="G15" s="49">
        <f>VLOOKUP($A15,'Occupancy Raw Data'!$B$8:$BE$45,'Occupancy Raw Data'!AL$3,FALSE)</f>
        <v>60.1583348388262</v>
      </c>
      <c r="H15" s="48">
        <f>VLOOKUP($A15,'Occupancy Raw Data'!$B$8:$BE$45,'Occupancy Raw Data'!AN$3,FALSE)</f>
        <v>70.257052158876803</v>
      </c>
      <c r="I15" s="48">
        <f>VLOOKUP($A15,'Occupancy Raw Data'!$B$8:$BE$45,'Occupancy Raw Data'!AO$3,FALSE)</f>
        <v>73.422458512917103</v>
      </c>
      <c r="J15" s="49">
        <f>VLOOKUP($A15,'Occupancy Raw Data'!$B$8:$BE$45,'Occupancy Raw Data'!AP$3,FALSE)</f>
        <v>71.839755335896896</v>
      </c>
      <c r="K15" s="50">
        <f>VLOOKUP($A15,'Occupancy Raw Data'!$B$8:$BE$45,'Occupancy Raw Data'!AR$3,FALSE)</f>
        <v>63.495883552274996</v>
      </c>
      <c r="M15" s="47">
        <f>VLOOKUP($A15,'Occupancy Raw Data'!$B$8:$BE$45,'Occupancy Raw Data'!AT$3,FALSE)</f>
        <v>-2.8647606081542798</v>
      </c>
      <c r="N15" s="48">
        <f>VLOOKUP($A15,'Occupancy Raw Data'!$B$8:$BE$45,'Occupancy Raw Data'!AU$3,FALSE)</f>
        <v>-1.5978915499620301</v>
      </c>
      <c r="O15" s="48">
        <f>VLOOKUP($A15,'Occupancy Raw Data'!$B$8:$BE$45,'Occupancy Raw Data'!AV$3,FALSE)</f>
        <v>-0.38705698984036702</v>
      </c>
      <c r="P15" s="48">
        <f>VLOOKUP($A15,'Occupancy Raw Data'!$B$8:$BE$45,'Occupancy Raw Data'!AW$3,FALSE)</f>
        <v>0.31864791991803598</v>
      </c>
      <c r="Q15" s="48">
        <f>VLOOKUP($A15,'Occupancy Raw Data'!$B$8:$BE$45,'Occupancy Raw Data'!AX$3,FALSE)</f>
        <v>-0.78628460730480698</v>
      </c>
      <c r="R15" s="49">
        <f>VLOOKUP($A15,'Occupancy Raw Data'!$B$8:$BE$45,'Occupancy Raw Data'!AY$3,FALSE)</f>
        <v>-1.0264934889205899</v>
      </c>
      <c r="S15" s="48">
        <f>VLOOKUP($A15,'Occupancy Raw Data'!$B$8:$BE$45,'Occupancy Raw Data'!BA$3,FALSE)</f>
        <v>-1.31503139629502</v>
      </c>
      <c r="T15" s="48">
        <f>VLOOKUP($A15,'Occupancy Raw Data'!$B$8:$BE$45,'Occupancy Raw Data'!BB$3,FALSE)</f>
        <v>-2.3503182958340298</v>
      </c>
      <c r="U15" s="49">
        <f>VLOOKUP($A15,'Occupancy Raw Data'!$B$8:$BE$45,'Occupancy Raw Data'!BC$3,FALSE)</f>
        <v>-1.8468069897457</v>
      </c>
      <c r="V15" s="50">
        <f>VLOOKUP($A15,'Occupancy Raw Data'!$B$8:$BE$45,'Occupancy Raw Data'!BE$3,FALSE)</f>
        <v>-1.2931633229087101</v>
      </c>
      <c r="X15" s="51">
        <f>VLOOKUP($A15,'ADR Raw Data'!$B$6:$BE$43,'ADR Raw Data'!AG$1,FALSE)</f>
        <v>124.624983813757</v>
      </c>
      <c r="Y15" s="52">
        <f>VLOOKUP($A15,'ADR Raw Data'!$B$6:$BE$43,'ADR Raw Data'!AH$1,FALSE)</f>
        <v>110.27823598147999</v>
      </c>
      <c r="Z15" s="52">
        <f>VLOOKUP($A15,'ADR Raw Data'!$B$6:$BE$43,'ADR Raw Data'!AI$1,FALSE)</f>
        <v>115.037023550066</v>
      </c>
      <c r="AA15" s="52">
        <f>VLOOKUP($A15,'ADR Raw Data'!$B$6:$BE$43,'ADR Raw Data'!AJ$1,FALSE)</f>
        <v>113.175432563779</v>
      </c>
      <c r="AB15" s="52">
        <f>VLOOKUP($A15,'ADR Raw Data'!$B$6:$BE$43,'ADR Raw Data'!AK$1,FALSE)</f>
        <v>112.14628599943499</v>
      </c>
      <c r="AC15" s="53">
        <f>VLOOKUP($A15,'ADR Raw Data'!$B$6:$BE$43,'ADR Raw Data'!AL$1,FALSE)</f>
        <v>114.97597961221901</v>
      </c>
      <c r="AD15" s="52">
        <f>VLOOKUP($A15,'ADR Raw Data'!$B$6:$BE$43,'ADR Raw Data'!AN$1,FALSE)</f>
        <v>138.6935455478</v>
      </c>
      <c r="AE15" s="52">
        <f>VLOOKUP($A15,'ADR Raw Data'!$B$6:$BE$43,'ADR Raw Data'!AO$1,FALSE)</f>
        <v>145.328854070441</v>
      </c>
      <c r="AF15" s="53">
        <f>VLOOKUP($A15,'ADR Raw Data'!$B$6:$BE$43,'ADR Raw Data'!AP$1,FALSE)</f>
        <v>142.084291120681</v>
      </c>
      <c r="AG15" s="54">
        <f>VLOOKUP($A15,'ADR Raw Data'!$B$6:$BE$43,'ADR Raw Data'!AR$1,FALSE)</f>
        <v>123.738997475456</v>
      </c>
      <c r="AI15" s="47">
        <f>VLOOKUP($A15,'ADR Raw Data'!$B$6:$BE$43,'ADR Raw Data'!AT$1,FALSE)</f>
        <v>1.09226546497045</v>
      </c>
      <c r="AJ15" s="48">
        <f>VLOOKUP($A15,'ADR Raw Data'!$B$6:$BE$43,'ADR Raw Data'!AU$1,FALSE)</f>
        <v>3.0370655583200898</v>
      </c>
      <c r="AK15" s="48">
        <f>VLOOKUP($A15,'ADR Raw Data'!$B$6:$BE$43,'ADR Raw Data'!AV$1,FALSE)</f>
        <v>4.4148074895018201</v>
      </c>
      <c r="AL15" s="48">
        <f>VLOOKUP($A15,'ADR Raw Data'!$B$6:$BE$43,'ADR Raw Data'!AW$1,FALSE)</f>
        <v>2.5679947838161601</v>
      </c>
      <c r="AM15" s="48">
        <f>VLOOKUP($A15,'ADR Raw Data'!$B$6:$BE$43,'ADR Raw Data'!AX$1,FALSE)</f>
        <v>1.7814807489528599</v>
      </c>
      <c r="AN15" s="49">
        <f>VLOOKUP($A15,'ADR Raw Data'!$B$6:$BE$43,'ADR Raw Data'!AY$1,FALSE)</f>
        <v>2.5237700984567799</v>
      </c>
      <c r="AO15" s="48">
        <f>VLOOKUP($A15,'ADR Raw Data'!$B$6:$BE$43,'ADR Raw Data'!BA$1,FALSE)</f>
        <v>1.7536179137654999</v>
      </c>
      <c r="AP15" s="48">
        <f>VLOOKUP($A15,'ADR Raw Data'!$B$6:$BE$43,'ADR Raw Data'!BB$1,FALSE)</f>
        <v>1.11956176660387</v>
      </c>
      <c r="AQ15" s="49">
        <f>VLOOKUP($A15,'ADR Raw Data'!$B$6:$BE$43,'ADR Raw Data'!BC$1,FALSE)</f>
        <v>1.40707208681572</v>
      </c>
      <c r="AR15" s="50">
        <f>VLOOKUP($A15,'ADR Raw Data'!$B$6:$BE$43,'ADR Raw Data'!BE$1,FALSE)</f>
        <v>2.0634618611876898</v>
      </c>
      <c r="AT15" s="51">
        <f>VLOOKUP($A15,'RevPAR Raw Data'!$B$6:$BE$43,'RevPAR Raw Data'!AG$1,FALSE)</f>
        <v>70.909869296977803</v>
      </c>
      <c r="AU15" s="52">
        <f>VLOOKUP($A15,'RevPAR Raw Data'!$B$6:$BE$43,'RevPAR Raw Data'!AH$1,FALSE)</f>
        <v>61.932783288383597</v>
      </c>
      <c r="AV15" s="52">
        <f>VLOOKUP($A15,'RevPAR Raw Data'!$B$6:$BE$43,'RevPAR Raw Data'!AI$1,FALSE)</f>
        <v>71.871790489586203</v>
      </c>
      <c r="AW15" s="52">
        <f>VLOOKUP($A15,'RevPAR Raw Data'!$B$6:$BE$43,'RevPAR Raw Data'!AJ$1,FALSE)</f>
        <v>71.957399770950005</v>
      </c>
      <c r="AX15" s="52">
        <f>VLOOKUP($A15,'RevPAR Raw Data'!$B$6:$BE$43,'RevPAR Raw Data'!AK$1,FALSE)</f>
        <v>69.166331150798698</v>
      </c>
      <c r="AY15" s="53">
        <f>VLOOKUP($A15,'RevPAR Raw Data'!$B$6:$BE$43,'RevPAR Raw Data'!AL$1,FALSE)</f>
        <v>69.167634799339297</v>
      </c>
      <c r="AZ15" s="52">
        <f>VLOOKUP($A15,'RevPAR Raw Data'!$B$6:$BE$43,'RevPAR Raw Data'!AN$1,FALSE)</f>
        <v>97.441996636513693</v>
      </c>
      <c r="BA15" s="52">
        <f>VLOOKUP($A15,'RevPAR Raw Data'!$B$6:$BE$43,'RevPAR Raw Data'!AO$1,FALSE)</f>
        <v>106.704017587168</v>
      </c>
      <c r="BB15" s="53">
        <f>VLOOKUP($A15,'RevPAR Raw Data'!$B$6:$BE$43,'RevPAR Raw Data'!AP$1,FALSE)</f>
        <v>102.07300711184</v>
      </c>
      <c r="BC15" s="54">
        <f>VLOOKUP($A15,'RevPAR Raw Data'!$B$6:$BE$43,'RevPAR Raw Data'!AR$1,FALSE)</f>
        <v>78.569169745768306</v>
      </c>
      <c r="BE15" s="47">
        <f>VLOOKUP($A15,'RevPAR Raw Data'!$B$6:$BE$43,'RevPAR Raw Data'!AT$1,FALSE)</f>
        <v>-1.80378593396077</v>
      </c>
      <c r="BF15" s="48">
        <f>VLOOKUP($A15,'RevPAR Raw Data'!$B$6:$BE$43,'RevPAR Raw Data'!AU$1,FALSE)</f>
        <v>1.39064499443486</v>
      </c>
      <c r="BG15" s="48">
        <f>VLOOKUP($A15,'RevPAR Raw Data'!$B$6:$BE$43,'RevPAR Raw Data'!AV$1,FALSE)</f>
        <v>4.0106626786853399</v>
      </c>
      <c r="BH15" s="48">
        <f>VLOOKUP($A15,'RevPAR Raw Data'!$B$6:$BE$43,'RevPAR Raw Data'!AW$1,FALSE)</f>
        <v>2.8948255656964301</v>
      </c>
      <c r="BI15" s="48">
        <f>VLOOKUP($A15,'RevPAR Raw Data'!$B$6:$BE$43,'RevPAR Raw Data'!AX$1,FALSE)</f>
        <v>0.98118863273694701</v>
      </c>
      <c r="BJ15" s="49">
        <f>VLOOKUP($A15,'RevPAR Raw Data'!$B$6:$BE$43,'RevPAR Raw Data'!AY$1,FALSE)</f>
        <v>1.4713702738001999</v>
      </c>
      <c r="BK15" s="48">
        <f>VLOOKUP($A15,'RevPAR Raw Data'!$B$6:$BE$43,'RevPAR Raw Data'!BA$1,FALSE)</f>
        <v>0.415525891333411</v>
      </c>
      <c r="BL15" s="48">
        <f>VLOOKUP($A15,'RevPAR Raw Data'!$B$6:$BE$43,'RevPAR Raw Data'!BB$1,FALSE)</f>
        <v>-1.2570697942638001</v>
      </c>
      <c r="BM15" s="49">
        <f>VLOOKUP($A15,'RevPAR Raw Data'!$B$6:$BE$43,'RevPAR Raw Data'!BC$1,FALSE)</f>
        <v>-0.465720808580047</v>
      </c>
      <c r="BN15" s="50">
        <f>VLOOKUP($A15,'RevPAR Raw Data'!$B$6:$BE$43,'RevPAR Raw Data'!BE$1,FALSE)</f>
        <v>0.743614606307892</v>
      </c>
    </row>
    <row r="16" spans="1:66" x14ac:dyDescent="0.45">
      <c r="A16" s="63" t="s">
        <v>91</v>
      </c>
      <c r="B16" s="47">
        <f>VLOOKUP($A16,'Occupancy Raw Data'!$B$8:$BE$45,'Occupancy Raw Data'!AG$3,FALSE)</f>
        <v>62.355970670391002</v>
      </c>
      <c r="C16" s="48">
        <f>VLOOKUP($A16,'Occupancy Raw Data'!$B$8:$BE$45,'Occupancy Raw Data'!AH$3,FALSE)</f>
        <v>69.326117318435706</v>
      </c>
      <c r="D16" s="48">
        <f>VLOOKUP($A16,'Occupancy Raw Data'!$B$8:$BE$45,'Occupancy Raw Data'!AI$3,FALSE)</f>
        <v>76.361731843575399</v>
      </c>
      <c r="E16" s="48">
        <f>VLOOKUP($A16,'Occupancy Raw Data'!$B$8:$BE$45,'Occupancy Raw Data'!AJ$3,FALSE)</f>
        <v>77.505237430167497</v>
      </c>
      <c r="F16" s="48">
        <f>VLOOKUP($A16,'Occupancy Raw Data'!$B$8:$BE$45,'Occupancy Raw Data'!AK$3,FALSE)</f>
        <v>72.630062849162002</v>
      </c>
      <c r="G16" s="49">
        <f>VLOOKUP($A16,'Occupancy Raw Data'!$B$8:$BE$45,'Occupancy Raw Data'!AL$3,FALSE)</f>
        <v>71.635824022346299</v>
      </c>
      <c r="H16" s="48">
        <f>VLOOKUP($A16,'Occupancy Raw Data'!$B$8:$BE$45,'Occupancy Raw Data'!AN$3,FALSE)</f>
        <v>75.571752793296</v>
      </c>
      <c r="I16" s="48">
        <f>VLOOKUP($A16,'Occupancy Raw Data'!$B$8:$BE$45,'Occupancy Raw Data'!AO$3,FALSE)</f>
        <v>77.138617318435706</v>
      </c>
      <c r="J16" s="49">
        <f>VLOOKUP($A16,'Occupancy Raw Data'!$B$8:$BE$45,'Occupancy Raw Data'!AP$3,FALSE)</f>
        <v>76.355185055865903</v>
      </c>
      <c r="K16" s="50">
        <f>VLOOKUP($A16,'Occupancy Raw Data'!$B$8:$BE$45,'Occupancy Raw Data'!AR$3,FALSE)</f>
        <v>72.9842128890662</v>
      </c>
      <c r="M16" s="47">
        <f>VLOOKUP($A16,'Occupancy Raw Data'!$B$8:$BE$45,'Occupancy Raw Data'!AT$3,FALSE)</f>
        <v>-2.1646011621703698</v>
      </c>
      <c r="N16" s="48">
        <f>VLOOKUP($A16,'Occupancy Raw Data'!$B$8:$BE$45,'Occupancy Raw Data'!AU$3,FALSE)</f>
        <v>1.98107842398538</v>
      </c>
      <c r="O16" s="48">
        <f>VLOOKUP($A16,'Occupancy Raw Data'!$B$8:$BE$45,'Occupancy Raw Data'!AV$3,FALSE)</f>
        <v>1.9997145941127501</v>
      </c>
      <c r="P16" s="48">
        <f>VLOOKUP($A16,'Occupancy Raw Data'!$B$8:$BE$45,'Occupancy Raw Data'!AW$3,FALSE)</f>
        <v>2.7184329418214701</v>
      </c>
      <c r="Q16" s="48">
        <f>VLOOKUP($A16,'Occupancy Raw Data'!$B$8:$BE$45,'Occupancy Raw Data'!AX$3,FALSE)</f>
        <v>0.27843507729258499</v>
      </c>
      <c r="R16" s="49">
        <f>VLOOKUP($A16,'Occupancy Raw Data'!$B$8:$BE$45,'Occupancy Raw Data'!AY$3,FALSE)</f>
        <v>1.0486360584227099</v>
      </c>
      <c r="S16" s="48">
        <f>VLOOKUP($A16,'Occupancy Raw Data'!$B$8:$BE$45,'Occupancy Raw Data'!BA$3,FALSE)</f>
        <v>-0.49465789148297601</v>
      </c>
      <c r="T16" s="48">
        <f>VLOOKUP($A16,'Occupancy Raw Data'!$B$8:$BE$45,'Occupancy Raw Data'!BB$3,FALSE)</f>
        <v>-1.5280965855839601</v>
      </c>
      <c r="U16" s="49">
        <f>VLOOKUP($A16,'Occupancy Raw Data'!$B$8:$BE$45,'Occupancy Raw Data'!BC$3,FALSE)</f>
        <v>-1.0193758089507801</v>
      </c>
      <c r="V16" s="50">
        <f>VLOOKUP($A16,'Occupancy Raw Data'!$B$8:$BE$45,'Occupancy Raw Data'!BE$3,FALSE)</f>
        <v>0.42148660846538699</v>
      </c>
      <c r="X16" s="51">
        <f>VLOOKUP($A16,'ADR Raw Data'!$B$6:$BE$43,'ADR Raw Data'!AG$1,FALSE)</f>
        <v>93.687084650381394</v>
      </c>
      <c r="Y16" s="52">
        <f>VLOOKUP($A16,'ADR Raw Data'!$B$6:$BE$43,'ADR Raw Data'!AH$1,FALSE)</f>
        <v>94.652173023167904</v>
      </c>
      <c r="Z16" s="52">
        <f>VLOOKUP($A16,'ADR Raw Data'!$B$6:$BE$43,'ADR Raw Data'!AI$1,FALSE)</f>
        <v>97.098087951531696</v>
      </c>
      <c r="AA16" s="52">
        <f>VLOOKUP($A16,'ADR Raw Data'!$B$6:$BE$43,'ADR Raw Data'!AJ$1,FALSE)</f>
        <v>97.159402916995106</v>
      </c>
      <c r="AB16" s="52">
        <f>VLOOKUP($A16,'ADR Raw Data'!$B$6:$BE$43,'ADR Raw Data'!AK$1,FALSE)</f>
        <v>94.272493425875794</v>
      </c>
      <c r="AC16" s="53">
        <f>VLOOKUP($A16,'ADR Raw Data'!$B$6:$BE$43,'ADR Raw Data'!AL$1,FALSE)</f>
        <v>95.471155918407106</v>
      </c>
      <c r="AD16" s="52">
        <f>VLOOKUP($A16,'ADR Raw Data'!$B$6:$BE$43,'ADR Raw Data'!AN$1,FALSE)</f>
        <v>105.27643120993299</v>
      </c>
      <c r="AE16" s="52">
        <f>VLOOKUP($A16,'ADR Raw Data'!$B$6:$BE$43,'ADR Raw Data'!AO$1,FALSE)</f>
        <v>107.214551329636</v>
      </c>
      <c r="AF16" s="53">
        <f>VLOOKUP($A16,'ADR Raw Data'!$B$6:$BE$43,'ADR Raw Data'!AP$1,FALSE)</f>
        <v>106.255434182171</v>
      </c>
      <c r="AG16" s="54">
        <f>VLOOKUP($A16,'ADR Raw Data'!$B$6:$BE$43,'ADR Raw Data'!AR$1,FALSE)</f>
        <v>98.694692821323301</v>
      </c>
      <c r="AI16" s="47">
        <f>VLOOKUP($A16,'ADR Raw Data'!$B$6:$BE$43,'ADR Raw Data'!AT$1,FALSE)</f>
        <v>0.42759758054374097</v>
      </c>
      <c r="AJ16" s="48">
        <f>VLOOKUP($A16,'ADR Raw Data'!$B$6:$BE$43,'ADR Raw Data'!AU$1,FALSE)</f>
        <v>4.2262516396970504</v>
      </c>
      <c r="AK16" s="48">
        <f>VLOOKUP($A16,'ADR Raw Data'!$B$6:$BE$43,'ADR Raw Data'!AV$1,FALSE)</f>
        <v>3.91356480397548</v>
      </c>
      <c r="AL16" s="48">
        <f>VLOOKUP($A16,'ADR Raw Data'!$B$6:$BE$43,'ADR Raw Data'!AW$1,FALSE)</f>
        <v>3.6873391987760198</v>
      </c>
      <c r="AM16" s="48">
        <f>VLOOKUP($A16,'ADR Raw Data'!$B$6:$BE$43,'ADR Raw Data'!AX$1,FALSE)</f>
        <v>1.68534517101224</v>
      </c>
      <c r="AN16" s="49">
        <f>VLOOKUP($A16,'ADR Raw Data'!$B$6:$BE$43,'ADR Raw Data'!AY$1,FALSE)</f>
        <v>2.86017209589185</v>
      </c>
      <c r="AO16" s="48">
        <f>VLOOKUP($A16,'ADR Raw Data'!$B$6:$BE$43,'ADR Raw Data'!BA$1,FALSE)</f>
        <v>1.1705074671957101</v>
      </c>
      <c r="AP16" s="48">
        <f>VLOOKUP($A16,'ADR Raw Data'!$B$6:$BE$43,'ADR Raw Data'!BB$1,FALSE)</f>
        <v>0.99917069885234899</v>
      </c>
      <c r="AQ16" s="49">
        <f>VLOOKUP($A16,'ADR Raw Data'!$B$6:$BE$43,'ADR Raw Data'!BC$1,FALSE)</f>
        <v>1.0778481111041001</v>
      </c>
      <c r="AR16" s="50">
        <f>VLOOKUP($A16,'ADR Raw Data'!$B$6:$BE$43,'ADR Raw Data'!BE$1,FALSE)</f>
        <v>2.2230580052631401</v>
      </c>
      <c r="AT16" s="51">
        <f>VLOOKUP($A16,'RevPAR Raw Data'!$B$6:$BE$43,'RevPAR Raw Data'!AG$1,FALSE)</f>
        <v>58.419491026536299</v>
      </c>
      <c r="AU16" s="52">
        <f>VLOOKUP($A16,'RevPAR Raw Data'!$B$6:$BE$43,'RevPAR Raw Data'!AH$1,FALSE)</f>
        <v>65.618676514490204</v>
      </c>
      <c r="AV16" s="52">
        <f>VLOOKUP($A16,'RevPAR Raw Data'!$B$6:$BE$43,'RevPAR Raw Data'!AI$1,FALSE)</f>
        <v>74.145781546787703</v>
      </c>
      <c r="AW16" s="52">
        <f>VLOOKUP($A16,'RevPAR Raw Data'!$B$6:$BE$43,'RevPAR Raw Data'!AJ$1,FALSE)</f>
        <v>75.303625916550203</v>
      </c>
      <c r="AX16" s="52">
        <f>VLOOKUP($A16,'RevPAR Raw Data'!$B$6:$BE$43,'RevPAR Raw Data'!AK$1,FALSE)</f>
        <v>68.4701712246857</v>
      </c>
      <c r="AY16" s="53">
        <f>VLOOKUP($A16,'RevPAR Raw Data'!$B$6:$BE$43,'RevPAR Raw Data'!AL$1,FALSE)</f>
        <v>68.391549245809998</v>
      </c>
      <c r="AZ16" s="52">
        <f>VLOOKUP($A16,'RevPAR Raw Data'!$B$6:$BE$43,'RevPAR Raw Data'!AN$1,FALSE)</f>
        <v>79.559244343575401</v>
      </c>
      <c r="BA16" s="52">
        <f>VLOOKUP($A16,'RevPAR Raw Data'!$B$6:$BE$43,'RevPAR Raw Data'!AO$1,FALSE)</f>
        <v>82.703822459846293</v>
      </c>
      <c r="BB16" s="53">
        <f>VLOOKUP($A16,'RevPAR Raw Data'!$B$6:$BE$43,'RevPAR Raw Data'!AP$1,FALSE)</f>
        <v>81.131533401710797</v>
      </c>
      <c r="BC16" s="54">
        <f>VLOOKUP($A16,'RevPAR Raw Data'!$B$6:$BE$43,'RevPAR Raw Data'!AR$1,FALSE)</f>
        <v>72.031544718924494</v>
      </c>
      <c r="BE16" s="47">
        <f>VLOOKUP($A16,'RevPAR Raw Data'!$B$6:$BE$43,'RevPAR Raw Data'!AT$1,FALSE)</f>
        <v>-1.7462593638244901</v>
      </c>
      <c r="BF16" s="48">
        <f>VLOOKUP($A16,'RevPAR Raw Data'!$B$6:$BE$43,'RevPAR Raw Data'!AU$1,FALSE)</f>
        <v>6.2910554230598104</v>
      </c>
      <c r="BG16" s="48">
        <f>VLOOKUP($A16,'RevPAR Raw Data'!$B$6:$BE$43,'RevPAR Raw Data'!AV$1,FALSE)</f>
        <v>5.9915395246234002</v>
      </c>
      <c r="BH16" s="48">
        <f>VLOOKUP($A16,'RevPAR Raw Data'!$B$6:$BE$43,'RevPAR Raw Data'!AW$1,FALSE)</f>
        <v>6.5060099840537102</v>
      </c>
      <c r="BI16" s="48">
        <f>VLOOKUP($A16,'RevPAR Raw Data'!$B$6:$BE$43,'RevPAR Raw Data'!AX$1,FALSE)</f>
        <v>1.9684728404343801</v>
      </c>
      <c r="BJ16" s="49">
        <f>VLOOKUP($A16,'RevPAR Raw Data'!$B$6:$BE$43,'RevPAR Raw Data'!AY$1,FALSE)</f>
        <v>3.9388009502450201</v>
      </c>
      <c r="BK16" s="48">
        <f>VLOOKUP($A16,'RevPAR Raw Data'!$B$6:$BE$43,'RevPAR Raw Data'!BA$1,FALSE)</f>
        <v>0.67005956815586198</v>
      </c>
      <c r="BL16" s="48">
        <f>VLOOKUP($A16,'RevPAR Raw Data'!$B$6:$BE$43,'RevPAR Raw Data'!BB$1,FALSE)</f>
        <v>-0.54419418006493303</v>
      </c>
      <c r="BM16" s="49">
        <f>VLOOKUP($A16,'RevPAR Raw Data'!$B$6:$BE$43,'RevPAR Raw Data'!BC$1,FALSE)</f>
        <v>4.7484979251488098E-2</v>
      </c>
      <c r="BN16" s="50">
        <f>VLOOKUP($A16,'RevPAR Raw Data'!$B$6:$BE$43,'RevPAR Raw Data'!BE$1,FALSE)</f>
        <v>2.65391450551913</v>
      </c>
    </row>
    <row r="17" spans="1:66" x14ac:dyDescent="0.45">
      <c r="A17" s="63" t="s">
        <v>32</v>
      </c>
      <c r="B17" s="47">
        <f>VLOOKUP($A17,'Occupancy Raw Data'!$B$8:$BE$45,'Occupancy Raw Data'!AG$3,FALSE)</f>
        <v>59.003886569742299</v>
      </c>
      <c r="C17" s="48">
        <f>VLOOKUP($A17,'Occupancy Raw Data'!$B$8:$BE$45,'Occupancy Raw Data'!AH$3,FALSE)</f>
        <v>59.745213761335798</v>
      </c>
      <c r="D17" s="48">
        <f>VLOOKUP($A17,'Occupancy Raw Data'!$B$8:$BE$45,'Occupancy Raw Data'!AI$3,FALSE)</f>
        <v>65.834173024327001</v>
      </c>
      <c r="E17" s="48">
        <f>VLOOKUP($A17,'Occupancy Raw Data'!$B$8:$BE$45,'Occupancy Raw Data'!AJ$3,FALSE)</f>
        <v>67.590326759752401</v>
      </c>
      <c r="F17" s="48">
        <f>VLOOKUP($A17,'Occupancy Raw Data'!$B$8:$BE$45,'Occupancy Raw Data'!AK$3,FALSE)</f>
        <v>65.636245861522895</v>
      </c>
      <c r="G17" s="49">
        <f>VLOOKUP($A17,'Occupancy Raw Data'!$B$8:$BE$45,'Occupancy Raw Data'!AL$3,FALSE)</f>
        <v>63.561969195336097</v>
      </c>
      <c r="H17" s="48">
        <f>VLOOKUP($A17,'Occupancy Raw Data'!$B$8:$BE$45,'Occupancy Raw Data'!AN$3,FALSE)</f>
        <v>71.509284583273299</v>
      </c>
      <c r="I17" s="48">
        <f>VLOOKUP($A17,'Occupancy Raw Data'!$B$8:$BE$45,'Occupancy Raw Data'!AO$3,FALSE)</f>
        <v>73.9671800777313</v>
      </c>
      <c r="J17" s="49">
        <f>VLOOKUP($A17,'Occupancy Raw Data'!$B$8:$BE$45,'Occupancy Raw Data'!AP$3,FALSE)</f>
        <v>72.738232330502299</v>
      </c>
      <c r="K17" s="50">
        <f>VLOOKUP($A17,'Occupancy Raw Data'!$B$8:$BE$45,'Occupancy Raw Data'!AR$3,FALSE)</f>
        <v>66.183758662526401</v>
      </c>
      <c r="M17" s="47">
        <f>VLOOKUP($A17,'Occupancy Raw Data'!$B$8:$BE$45,'Occupancy Raw Data'!AT$3,FALSE)</f>
        <v>4.7818540285162197</v>
      </c>
      <c r="N17" s="48">
        <f>VLOOKUP($A17,'Occupancy Raw Data'!$B$8:$BE$45,'Occupancy Raw Data'!AU$3,FALSE)</f>
        <v>1.74881922023686</v>
      </c>
      <c r="O17" s="48">
        <f>VLOOKUP($A17,'Occupancy Raw Data'!$B$8:$BE$45,'Occupancy Raw Data'!AV$3,FALSE)</f>
        <v>2.00498058159654</v>
      </c>
      <c r="P17" s="48">
        <f>VLOOKUP($A17,'Occupancy Raw Data'!$B$8:$BE$45,'Occupancy Raw Data'!AW$3,FALSE)</f>
        <v>4.4348897151853501</v>
      </c>
      <c r="Q17" s="48">
        <f>VLOOKUP($A17,'Occupancy Raw Data'!$B$8:$BE$45,'Occupancy Raw Data'!AX$3,FALSE)</f>
        <v>5.2482428446484004</v>
      </c>
      <c r="R17" s="49">
        <f>VLOOKUP($A17,'Occupancy Raw Data'!$B$8:$BE$45,'Occupancy Raw Data'!AY$3,FALSE)</f>
        <v>3.6382662292039498</v>
      </c>
      <c r="S17" s="48">
        <f>VLOOKUP($A17,'Occupancy Raw Data'!$B$8:$BE$45,'Occupancy Raw Data'!BA$3,FALSE)</f>
        <v>2.0009257410353598</v>
      </c>
      <c r="T17" s="48">
        <f>VLOOKUP($A17,'Occupancy Raw Data'!$B$8:$BE$45,'Occupancy Raw Data'!BB$3,FALSE)</f>
        <v>-1.1351960409603701</v>
      </c>
      <c r="U17" s="49">
        <f>VLOOKUP($A17,'Occupancy Raw Data'!$B$8:$BE$45,'Occupancy Raw Data'!BC$3,FALSE)</f>
        <v>0.38190296840986199</v>
      </c>
      <c r="V17" s="50">
        <f>VLOOKUP($A17,'Occupancy Raw Data'!$B$8:$BE$45,'Occupancy Raw Data'!BE$3,FALSE)</f>
        <v>2.59321082725813</v>
      </c>
      <c r="X17" s="51">
        <f>VLOOKUP($A17,'ADR Raw Data'!$B$6:$BE$43,'ADR Raw Data'!AG$1,FALSE)</f>
        <v>86.193264015613494</v>
      </c>
      <c r="Y17" s="52">
        <f>VLOOKUP($A17,'ADR Raw Data'!$B$6:$BE$43,'ADR Raw Data'!AH$1,FALSE)</f>
        <v>84.410252632212902</v>
      </c>
      <c r="Z17" s="52">
        <f>VLOOKUP($A17,'ADR Raw Data'!$B$6:$BE$43,'ADR Raw Data'!AI$1,FALSE)</f>
        <v>88.345999415108693</v>
      </c>
      <c r="AA17" s="52">
        <f>VLOOKUP($A17,'ADR Raw Data'!$B$6:$BE$43,'ADR Raw Data'!AJ$1,FALSE)</f>
        <v>88.322517388989397</v>
      </c>
      <c r="AB17" s="52">
        <f>VLOOKUP($A17,'ADR Raw Data'!$B$6:$BE$43,'ADR Raw Data'!AK$1,FALSE)</f>
        <v>87.665860847634093</v>
      </c>
      <c r="AC17" s="53">
        <f>VLOOKUP($A17,'ADR Raw Data'!$B$6:$BE$43,'ADR Raw Data'!AL$1,FALSE)</f>
        <v>87.060983568670494</v>
      </c>
      <c r="AD17" s="52">
        <f>VLOOKUP($A17,'ADR Raw Data'!$B$6:$BE$43,'ADR Raw Data'!AN$1,FALSE)</f>
        <v>101.264674757183</v>
      </c>
      <c r="AE17" s="52">
        <f>VLOOKUP($A17,'ADR Raw Data'!$B$6:$BE$43,'ADR Raw Data'!AO$1,FALSE)</f>
        <v>104.146836362751</v>
      </c>
      <c r="AF17" s="53">
        <f>VLOOKUP($A17,'ADR Raw Data'!$B$6:$BE$43,'ADR Raw Data'!AP$1,FALSE)</f>
        <v>102.73010331972699</v>
      </c>
      <c r="AG17" s="54">
        <f>VLOOKUP($A17,'ADR Raw Data'!$B$6:$BE$43,'ADR Raw Data'!AR$1,FALSE)</f>
        <v>91.981241502897305</v>
      </c>
      <c r="AI17" s="47">
        <f>VLOOKUP($A17,'ADR Raw Data'!$B$6:$BE$43,'ADR Raw Data'!AT$1,FALSE)</f>
        <v>5.0090252343039303</v>
      </c>
      <c r="AJ17" s="48">
        <f>VLOOKUP($A17,'ADR Raw Data'!$B$6:$BE$43,'ADR Raw Data'!AU$1,FALSE)</f>
        <v>4.5496179988736403</v>
      </c>
      <c r="AK17" s="48">
        <f>VLOOKUP($A17,'ADR Raw Data'!$B$6:$BE$43,'ADR Raw Data'!AV$1,FALSE)</f>
        <v>7.44249323896954</v>
      </c>
      <c r="AL17" s="48">
        <f>VLOOKUP($A17,'ADR Raw Data'!$B$6:$BE$43,'ADR Raw Data'!AW$1,FALSE)</f>
        <v>7.9202468432689104</v>
      </c>
      <c r="AM17" s="48">
        <f>VLOOKUP($A17,'ADR Raw Data'!$B$6:$BE$43,'ADR Raw Data'!AX$1,FALSE)</f>
        <v>7.0008944383022902</v>
      </c>
      <c r="AN17" s="49">
        <f>VLOOKUP($A17,'ADR Raw Data'!$B$6:$BE$43,'ADR Raw Data'!AY$1,FALSE)</f>
        <v>6.4667581916456696</v>
      </c>
      <c r="AO17" s="48">
        <f>VLOOKUP($A17,'ADR Raw Data'!$B$6:$BE$43,'ADR Raw Data'!BA$1,FALSE)</f>
        <v>4.0029708612563599</v>
      </c>
      <c r="AP17" s="48">
        <f>VLOOKUP($A17,'ADR Raw Data'!$B$6:$BE$43,'ADR Raw Data'!BB$1,FALSE)</f>
        <v>2.9921846798177598</v>
      </c>
      <c r="AQ17" s="49">
        <f>VLOOKUP($A17,'ADR Raw Data'!$B$6:$BE$43,'ADR Raw Data'!BC$1,FALSE)</f>
        <v>3.44896535387754</v>
      </c>
      <c r="AR17" s="50">
        <f>VLOOKUP($A17,'ADR Raw Data'!$B$6:$BE$43,'ADR Raw Data'!BE$1,FALSE)</f>
        <v>5.2423232132969302</v>
      </c>
      <c r="AT17" s="51">
        <f>VLOOKUP($A17,'RevPAR Raw Data'!$B$6:$BE$43,'RevPAR Raw Data'!AG$1,FALSE)</f>
        <v>50.857375730531103</v>
      </c>
      <c r="AU17" s="52">
        <f>VLOOKUP($A17,'RevPAR Raw Data'!$B$6:$BE$43,'RevPAR Raw Data'!AH$1,FALSE)</f>
        <v>50.431085871599201</v>
      </c>
      <c r="AV17" s="52">
        <f>VLOOKUP($A17,'RevPAR Raw Data'!$B$6:$BE$43,'RevPAR Raw Data'!AI$1,FALSE)</f>
        <v>58.161858115013601</v>
      </c>
      <c r="AW17" s="52">
        <f>VLOOKUP($A17,'RevPAR Raw Data'!$B$6:$BE$43,'RevPAR Raw Data'!AJ$1,FALSE)</f>
        <v>59.697478105657098</v>
      </c>
      <c r="AX17" s="52">
        <f>VLOOKUP($A17,'RevPAR Raw Data'!$B$6:$BE$43,'RevPAR Raw Data'!AK$1,FALSE)</f>
        <v>57.540579962573702</v>
      </c>
      <c r="AY17" s="53">
        <f>VLOOKUP($A17,'RevPAR Raw Data'!$B$6:$BE$43,'RevPAR Raw Data'!AL$1,FALSE)</f>
        <v>55.337675557074903</v>
      </c>
      <c r="AZ17" s="52">
        <f>VLOOKUP($A17,'RevPAR Raw Data'!$B$6:$BE$43,'RevPAR Raw Data'!AN$1,FALSE)</f>
        <v>72.4136444544407</v>
      </c>
      <c r="BA17" s="52">
        <f>VLOOKUP($A17,'RevPAR Raw Data'!$B$6:$BE$43,'RevPAR Raw Data'!AO$1,FALSE)</f>
        <v>77.034477997696797</v>
      </c>
      <c r="BB17" s="53">
        <f>VLOOKUP($A17,'RevPAR Raw Data'!$B$6:$BE$43,'RevPAR Raw Data'!AP$1,FALSE)</f>
        <v>74.724061226068798</v>
      </c>
      <c r="BC17" s="54">
        <f>VLOOKUP($A17,'RevPAR Raw Data'!$B$6:$BE$43,'RevPAR Raw Data'!AR$1,FALSE)</f>
        <v>60.876642891073203</v>
      </c>
      <c r="BE17" s="47">
        <f>VLOOKUP($A17,'RevPAR Raw Data'!$B$6:$BE$43,'RevPAR Raw Data'!AT$1,FALSE)</f>
        <v>10.030403537776101</v>
      </c>
      <c r="BF17" s="48">
        <f>VLOOKUP($A17,'RevPAR Raw Data'!$B$6:$BE$43,'RevPAR Raw Data'!AU$1,FALSE)</f>
        <v>6.3780018131221601</v>
      </c>
      <c r="BG17" s="48">
        <f>VLOOKUP($A17,'RevPAR Raw Data'!$B$6:$BE$43,'RevPAR Raw Data'!AV$1,FALSE)</f>
        <v>9.5966943647940592</v>
      </c>
      <c r="BH17" s="48">
        <f>VLOOKUP($A17,'RevPAR Raw Data'!$B$6:$BE$43,'RevPAR Raw Data'!AW$1,FALSE)</f>
        <v>12.706390771123599</v>
      </c>
      <c r="BI17" s="48">
        <f>VLOOKUP($A17,'RevPAR Raw Data'!$B$6:$BE$43,'RevPAR Raw Data'!AX$1,FALSE)</f>
        <v>12.6165612243702</v>
      </c>
      <c r="BJ17" s="49">
        <f>VLOOKUP($A17,'RevPAR Raw Data'!$B$6:$BE$43,'RevPAR Raw Data'!AY$1,FALSE)</f>
        <v>10.3403023002605</v>
      </c>
      <c r="BK17" s="48">
        <f>VLOOKUP($A17,'RevPAR Raw Data'!$B$6:$BE$43,'RevPAR Raw Data'!BA$1,FALSE)</f>
        <v>6.0839930766607502</v>
      </c>
      <c r="BL17" s="48">
        <f>VLOOKUP($A17,'RevPAR Raw Data'!$B$6:$BE$43,'RevPAR Raw Data'!BB$1,FALSE)</f>
        <v>1.8230214768338699</v>
      </c>
      <c r="BM17" s="49">
        <f>VLOOKUP($A17,'RevPAR Raw Data'!$B$6:$BE$43,'RevPAR Raw Data'!BC$1,FALSE)</f>
        <v>3.8440400233532901</v>
      </c>
      <c r="BN17" s="50">
        <f>VLOOKUP($A17,'RevPAR Raw Data'!$B$6:$BE$43,'RevPAR Raw Data'!BE$1,FALSE)</f>
        <v>7.9714785337221503</v>
      </c>
    </row>
    <row r="18" spans="1:66" x14ac:dyDescent="0.45">
      <c r="A18" s="63" t="s">
        <v>92</v>
      </c>
      <c r="B18" s="47">
        <f>VLOOKUP($A18,'Occupancy Raw Data'!$B$8:$BE$45,'Occupancy Raw Data'!AG$3,FALSE)</f>
        <v>61.329703144212097</v>
      </c>
      <c r="C18" s="48">
        <f>VLOOKUP($A18,'Occupancy Raw Data'!$B$8:$BE$45,'Occupancy Raw Data'!AH$3,FALSE)</f>
        <v>63.174073423502499</v>
      </c>
      <c r="D18" s="48">
        <f>VLOOKUP($A18,'Occupancy Raw Data'!$B$8:$BE$45,'Occupancy Raw Data'!AI$3,FALSE)</f>
        <v>69.857720007026103</v>
      </c>
      <c r="E18" s="48">
        <f>VLOOKUP($A18,'Occupancy Raw Data'!$B$8:$BE$45,'Occupancy Raw Data'!AJ$3,FALSE)</f>
        <v>69.840154575794799</v>
      </c>
      <c r="F18" s="48">
        <f>VLOOKUP($A18,'Occupancy Raw Data'!$B$8:$BE$45,'Occupancy Raw Data'!AK$3,FALSE)</f>
        <v>66.884770771122405</v>
      </c>
      <c r="G18" s="49">
        <f>VLOOKUP($A18,'Occupancy Raw Data'!$B$8:$BE$45,'Occupancy Raw Data'!AL$3,FALSE)</f>
        <v>66.217284384331606</v>
      </c>
      <c r="H18" s="48">
        <f>VLOOKUP($A18,'Occupancy Raw Data'!$B$8:$BE$45,'Occupancy Raw Data'!AN$3,FALSE)</f>
        <v>74.5081679255225</v>
      </c>
      <c r="I18" s="48">
        <f>VLOOKUP($A18,'Occupancy Raw Data'!$B$8:$BE$45,'Occupancy Raw Data'!AO$3,FALSE)</f>
        <v>77.235201124187498</v>
      </c>
      <c r="J18" s="49">
        <f>VLOOKUP($A18,'Occupancy Raw Data'!$B$8:$BE$45,'Occupancy Raw Data'!AP$3,FALSE)</f>
        <v>75.871684524854999</v>
      </c>
      <c r="K18" s="50">
        <f>VLOOKUP($A18,'Occupancy Raw Data'!$B$8:$BE$45,'Occupancy Raw Data'!AR$3,FALSE)</f>
        <v>68.975684424481102</v>
      </c>
      <c r="M18" s="47">
        <f>VLOOKUP($A18,'Occupancy Raw Data'!$B$8:$BE$45,'Occupancy Raw Data'!AT$3,FALSE)</f>
        <v>-4.7831789166434904</v>
      </c>
      <c r="N18" s="48">
        <f>VLOOKUP($A18,'Occupancy Raw Data'!$B$8:$BE$45,'Occupancy Raw Data'!AU$3,FALSE)</f>
        <v>-7.15548000862987</v>
      </c>
      <c r="O18" s="48">
        <f>VLOOKUP($A18,'Occupancy Raw Data'!$B$8:$BE$45,'Occupancy Raw Data'!AV$3,FALSE)</f>
        <v>-7.7584776941383797</v>
      </c>
      <c r="P18" s="48">
        <f>VLOOKUP($A18,'Occupancy Raw Data'!$B$8:$BE$45,'Occupancy Raw Data'!AW$3,FALSE)</f>
        <v>-5.6196201696523698</v>
      </c>
      <c r="Q18" s="48">
        <f>VLOOKUP($A18,'Occupancy Raw Data'!$B$8:$BE$45,'Occupancy Raw Data'!AX$3,FALSE)</f>
        <v>-7.2405152636343102</v>
      </c>
      <c r="R18" s="49">
        <f>VLOOKUP($A18,'Occupancy Raw Data'!$B$8:$BE$45,'Occupancy Raw Data'!AY$3,FALSE)</f>
        <v>-6.54961068229946</v>
      </c>
      <c r="S18" s="48">
        <f>VLOOKUP($A18,'Occupancy Raw Data'!$B$8:$BE$45,'Occupancy Raw Data'!BA$3,FALSE)</f>
        <v>-3.1015041224482802</v>
      </c>
      <c r="T18" s="48">
        <f>VLOOKUP($A18,'Occupancy Raw Data'!$B$8:$BE$45,'Occupancy Raw Data'!BB$3,FALSE)</f>
        <v>-1.91370709529767</v>
      </c>
      <c r="U18" s="49">
        <f>VLOOKUP($A18,'Occupancy Raw Data'!$B$8:$BE$45,'Occupancy Raw Data'!BC$3,FALSE)</f>
        <v>-2.5005495548525101</v>
      </c>
      <c r="V18" s="50">
        <f>VLOOKUP($A18,'Occupancy Raw Data'!$B$8:$BE$45,'Occupancy Raw Data'!BE$3,FALSE)</f>
        <v>-5.3137925853909103</v>
      </c>
      <c r="X18" s="51">
        <f>VLOOKUP($A18,'ADR Raw Data'!$B$6:$BE$43,'ADR Raw Data'!AG$1,FALSE)</f>
        <v>110.419823521409</v>
      </c>
      <c r="Y18" s="52">
        <f>VLOOKUP($A18,'ADR Raw Data'!$B$6:$BE$43,'ADR Raw Data'!AH$1,FALSE)</f>
        <v>110.307033907966</v>
      </c>
      <c r="Z18" s="52">
        <f>VLOOKUP($A18,'ADR Raw Data'!$B$6:$BE$43,'ADR Raw Data'!AI$1,FALSE)</f>
        <v>115.699121360321</v>
      </c>
      <c r="AA18" s="52">
        <f>VLOOKUP($A18,'ADR Raw Data'!$B$6:$BE$43,'ADR Raw Data'!AJ$1,FALSE)</f>
        <v>112.97142701836</v>
      </c>
      <c r="AB18" s="52">
        <f>VLOOKUP($A18,'ADR Raw Data'!$B$6:$BE$43,'ADR Raw Data'!AK$1,FALSE)</f>
        <v>112.712583769942</v>
      </c>
      <c r="AC18" s="53">
        <f>VLOOKUP($A18,'ADR Raw Data'!$B$6:$BE$43,'ADR Raw Data'!AL$1,FALSE)</f>
        <v>112.513625656873</v>
      </c>
      <c r="AD18" s="52">
        <f>VLOOKUP($A18,'ADR Raw Data'!$B$6:$BE$43,'ADR Raw Data'!AN$1,FALSE)</f>
        <v>127.989730529852</v>
      </c>
      <c r="AE18" s="52">
        <f>VLOOKUP($A18,'ADR Raw Data'!$B$6:$BE$43,'ADR Raw Data'!AO$1,FALSE)</f>
        <v>134.141239942005</v>
      </c>
      <c r="AF18" s="53">
        <f>VLOOKUP($A18,'ADR Raw Data'!$B$6:$BE$43,'ADR Raw Data'!AP$1,FALSE)</f>
        <v>131.120760700332</v>
      </c>
      <c r="AG18" s="54">
        <f>VLOOKUP($A18,'ADR Raw Data'!$B$6:$BE$43,'ADR Raw Data'!AR$1,FALSE)</f>
        <v>118.36146150432</v>
      </c>
      <c r="AI18" s="47">
        <f>VLOOKUP($A18,'ADR Raw Data'!$B$6:$BE$43,'ADR Raw Data'!AT$1,FALSE)</f>
        <v>6.0613636345172699</v>
      </c>
      <c r="AJ18" s="48">
        <f>VLOOKUP($A18,'ADR Raw Data'!$B$6:$BE$43,'ADR Raw Data'!AU$1,FALSE)</f>
        <v>3.4293127379188899</v>
      </c>
      <c r="AK18" s="48">
        <f>VLOOKUP($A18,'ADR Raw Data'!$B$6:$BE$43,'ADR Raw Data'!AV$1,FALSE)</f>
        <v>4.4548637915073197</v>
      </c>
      <c r="AL18" s="48">
        <f>VLOOKUP($A18,'ADR Raw Data'!$B$6:$BE$43,'ADR Raw Data'!AW$1,FALSE)</f>
        <v>2.9718208892474798</v>
      </c>
      <c r="AM18" s="48">
        <f>VLOOKUP($A18,'ADR Raw Data'!$B$6:$BE$43,'ADR Raw Data'!AX$1,FALSE)</f>
        <v>4.6133086389483298</v>
      </c>
      <c r="AN18" s="49">
        <f>VLOOKUP($A18,'ADR Raw Data'!$B$6:$BE$43,'ADR Raw Data'!AY$1,FALSE)</f>
        <v>4.2476101717583097</v>
      </c>
      <c r="AO18" s="48">
        <f>VLOOKUP($A18,'ADR Raw Data'!$B$6:$BE$43,'ADR Raw Data'!BA$1,FALSE)</f>
        <v>7.1975453721754796</v>
      </c>
      <c r="AP18" s="48">
        <f>VLOOKUP($A18,'ADR Raw Data'!$B$6:$BE$43,'ADR Raw Data'!BB$1,FALSE)</f>
        <v>8.3498879019751904</v>
      </c>
      <c r="AQ18" s="49">
        <f>VLOOKUP($A18,'ADR Raw Data'!$B$6:$BE$43,'ADR Raw Data'!BC$1,FALSE)</f>
        <v>7.8064024474662199</v>
      </c>
      <c r="AR18" s="50">
        <f>VLOOKUP($A18,'ADR Raw Data'!$B$6:$BE$43,'ADR Raw Data'!BE$1,FALSE)</f>
        <v>5.5765009975471296</v>
      </c>
      <c r="AT18" s="51">
        <f>VLOOKUP($A18,'RevPAR Raw Data'!$B$6:$BE$43,'RevPAR Raw Data'!AG$1,FALSE)</f>
        <v>67.720149978043196</v>
      </c>
      <c r="AU18" s="52">
        <f>VLOOKUP($A18,'RevPAR Raw Data'!$B$6:$BE$43,'RevPAR Raw Data'!AH$1,FALSE)</f>
        <v>69.685446592306306</v>
      </c>
      <c r="AV18" s="52">
        <f>VLOOKUP($A18,'RevPAR Raw Data'!$B$6:$BE$43,'RevPAR Raw Data'!AI$1,FALSE)</f>
        <v>80.824768250483004</v>
      </c>
      <c r="AW18" s="52">
        <f>VLOOKUP($A18,'RevPAR Raw Data'!$B$6:$BE$43,'RevPAR Raw Data'!AJ$1,FALSE)</f>
        <v>78.899419256103897</v>
      </c>
      <c r="AX18" s="52">
        <f>VLOOKUP($A18,'RevPAR Raw Data'!$B$6:$BE$43,'RevPAR Raw Data'!AK$1,FALSE)</f>
        <v>75.387553284735603</v>
      </c>
      <c r="AY18" s="53">
        <f>VLOOKUP($A18,'RevPAR Raw Data'!$B$6:$BE$43,'RevPAR Raw Data'!AL$1,FALSE)</f>
        <v>74.503467472334407</v>
      </c>
      <c r="AZ18" s="52">
        <f>VLOOKUP($A18,'RevPAR Raw Data'!$B$6:$BE$43,'RevPAR Raw Data'!AN$1,FALSE)</f>
        <v>95.362803350606001</v>
      </c>
      <c r="BA18" s="52">
        <f>VLOOKUP($A18,'RevPAR Raw Data'!$B$6:$BE$43,'RevPAR Raw Data'!AO$1,FALSE)</f>
        <v>103.60425645968699</v>
      </c>
      <c r="BB18" s="53">
        <f>VLOOKUP($A18,'RevPAR Raw Data'!$B$6:$BE$43,'RevPAR Raw Data'!AP$1,FALSE)</f>
        <v>99.483529905146597</v>
      </c>
      <c r="BC18" s="54">
        <f>VLOOKUP($A18,'RevPAR Raw Data'!$B$6:$BE$43,'RevPAR Raw Data'!AR$1,FALSE)</f>
        <v>81.6406281674236</v>
      </c>
      <c r="BE18" s="47">
        <f>VLOOKUP($A18,'RevPAR Raw Data'!$B$6:$BE$43,'RevPAR Raw Data'!AT$1,FALSE)</f>
        <v>0.98825885044645501</v>
      </c>
      <c r="BF18" s="48">
        <f>VLOOKUP($A18,'RevPAR Raw Data'!$B$6:$BE$43,'RevPAR Raw Data'!AU$1,FALSE)</f>
        <v>-3.9715510581061499</v>
      </c>
      <c r="BG18" s="48">
        <f>VLOOKUP($A18,'RevPAR Raw Data'!$B$6:$BE$43,'RevPAR Raw Data'!AV$1,FALSE)</f>
        <v>-3.6492435161993901</v>
      </c>
      <c r="BH18" s="48">
        <f>VLOOKUP($A18,'RevPAR Raw Data'!$B$6:$BE$43,'RevPAR Raw Data'!AW$1,FALSE)</f>
        <v>-2.8148043265029798</v>
      </c>
      <c r="BI18" s="48">
        <f>VLOOKUP($A18,'RevPAR Raw Data'!$B$6:$BE$43,'RevPAR Raw Data'!AX$1,FALSE)</f>
        <v>-2.9612339408475798</v>
      </c>
      <c r="BJ18" s="49">
        <f>VLOOKUP($A18,'RevPAR Raw Data'!$B$6:$BE$43,'RevPAR Raw Data'!AY$1,FALSE)</f>
        <v>-2.5802024400930699</v>
      </c>
      <c r="BK18" s="48">
        <f>VLOOKUP($A18,'RevPAR Raw Data'!$B$6:$BE$43,'RevPAR Raw Data'!BA$1,FALSE)</f>
        <v>3.87280908329409</v>
      </c>
      <c r="BL18" s="48">
        <f>VLOOKUP($A18,'RevPAR Raw Data'!$B$6:$BE$43,'RevPAR Raw Data'!BB$1,FALSE)</f>
        <v>6.2763884094480096</v>
      </c>
      <c r="BM18" s="49">
        <f>VLOOKUP($A18,'RevPAR Raw Data'!$B$6:$BE$43,'RevPAR Raw Data'!BC$1,FALSE)</f>
        <v>5.1106499309635902</v>
      </c>
      <c r="BN18" s="50">
        <f>VLOOKUP($A18,'RevPAR Raw Data'!$B$6:$BE$43,'RevPAR Raw Data'!BE$1,FALSE)</f>
        <v>-3.3615284375691001E-2</v>
      </c>
    </row>
    <row r="19" spans="1:66" x14ac:dyDescent="0.45">
      <c r="A19" s="63" t="s">
        <v>93</v>
      </c>
      <c r="B19" s="47">
        <f>VLOOKUP($A19,'Occupancy Raw Data'!$B$8:$BE$45,'Occupancy Raw Data'!AG$3,FALSE)</f>
        <v>58.674874134675797</v>
      </c>
      <c r="C19" s="48">
        <f>VLOOKUP($A19,'Occupancy Raw Data'!$B$8:$BE$45,'Occupancy Raw Data'!AH$3,FALSE)</f>
        <v>56.318832599118899</v>
      </c>
      <c r="D19" s="48">
        <f>VLOOKUP($A19,'Occupancy Raw Data'!$B$8:$BE$45,'Occupancy Raw Data'!AI$3,FALSE)</f>
        <v>65.794131529263595</v>
      </c>
      <c r="E19" s="48">
        <f>VLOOKUP($A19,'Occupancy Raw Data'!$B$8:$BE$45,'Occupancy Raw Data'!AJ$3,FALSE)</f>
        <v>66.036028949024498</v>
      </c>
      <c r="F19" s="48">
        <f>VLOOKUP($A19,'Occupancy Raw Data'!$B$8:$BE$45,'Occupancy Raw Data'!AK$3,FALSE)</f>
        <v>63.4066236626809</v>
      </c>
      <c r="G19" s="49">
        <f>VLOOKUP($A19,'Occupancy Raw Data'!$B$8:$BE$45,'Occupancy Raw Data'!AL$3,FALSE)</f>
        <v>62.046098174952803</v>
      </c>
      <c r="H19" s="48">
        <f>VLOOKUP($A19,'Occupancy Raw Data'!$B$8:$BE$45,'Occupancy Raw Data'!AN$3,FALSE)</f>
        <v>71.424638137193199</v>
      </c>
      <c r="I19" s="48">
        <f>VLOOKUP($A19,'Occupancy Raw Data'!$B$8:$BE$45,'Occupancy Raw Data'!AO$3,FALSE)</f>
        <v>75.475928256765201</v>
      </c>
      <c r="J19" s="49">
        <f>VLOOKUP($A19,'Occupancy Raw Data'!$B$8:$BE$45,'Occupancy Raw Data'!AP$3,FALSE)</f>
        <v>73.4502831969792</v>
      </c>
      <c r="K19" s="50">
        <f>VLOOKUP($A19,'Occupancy Raw Data'!$B$8:$BE$45,'Occupancy Raw Data'!AR$3,FALSE)</f>
        <v>65.304436752674604</v>
      </c>
      <c r="M19" s="47">
        <f>VLOOKUP($A19,'Occupancy Raw Data'!$B$8:$BE$45,'Occupancy Raw Data'!AT$3,FALSE)</f>
        <v>-6.4142354469987897</v>
      </c>
      <c r="N19" s="48">
        <f>VLOOKUP($A19,'Occupancy Raw Data'!$B$8:$BE$45,'Occupancy Raw Data'!AU$3,FALSE)</f>
        <v>-3.4478738964348499</v>
      </c>
      <c r="O19" s="48">
        <f>VLOOKUP($A19,'Occupancy Raw Data'!$B$8:$BE$45,'Occupancy Raw Data'!AV$3,FALSE)</f>
        <v>1.2493481695645601</v>
      </c>
      <c r="P19" s="48">
        <f>VLOOKUP($A19,'Occupancy Raw Data'!$B$8:$BE$45,'Occupancy Raw Data'!AW$3,FALSE)</f>
        <v>0.57424340900483495</v>
      </c>
      <c r="Q19" s="48">
        <f>VLOOKUP($A19,'Occupancy Raw Data'!$B$8:$BE$45,'Occupancy Raw Data'!AX$3,FALSE)</f>
        <v>1.0938821559127001</v>
      </c>
      <c r="R19" s="49">
        <f>VLOOKUP($A19,'Occupancy Raw Data'!$B$8:$BE$45,'Occupancy Raw Data'!AY$3,FALSE)</f>
        <v>-1.3224578288675</v>
      </c>
      <c r="S19" s="48">
        <f>VLOOKUP($A19,'Occupancy Raw Data'!$B$8:$BE$45,'Occupancy Raw Data'!BA$3,FALSE)</f>
        <v>-1.4210942935950801</v>
      </c>
      <c r="T19" s="48">
        <f>VLOOKUP($A19,'Occupancy Raw Data'!$B$8:$BE$45,'Occupancy Raw Data'!BB$3,FALSE)</f>
        <v>-1.7968399726184101</v>
      </c>
      <c r="U19" s="49">
        <f>VLOOKUP($A19,'Occupancy Raw Data'!$B$8:$BE$45,'Occupancy Raw Data'!BC$3,FALSE)</f>
        <v>-1.61450681729759</v>
      </c>
      <c r="V19" s="50">
        <f>VLOOKUP($A19,'Occupancy Raw Data'!$B$8:$BE$45,'Occupancy Raw Data'!BE$3,FALSE)</f>
        <v>-1.4164976132898</v>
      </c>
      <c r="X19" s="51">
        <f>VLOOKUP($A19,'ADR Raw Data'!$B$6:$BE$43,'ADR Raw Data'!AG$1,FALSE)</f>
        <v>166.24136021786401</v>
      </c>
      <c r="Y19" s="52">
        <f>VLOOKUP($A19,'ADR Raw Data'!$B$6:$BE$43,'ADR Raw Data'!AH$1,FALSE)</f>
        <v>136.310102524705</v>
      </c>
      <c r="Z19" s="52">
        <f>VLOOKUP($A19,'ADR Raw Data'!$B$6:$BE$43,'ADR Raw Data'!AI$1,FALSE)</f>
        <v>142.678684552383</v>
      </c>
      <c r="AA19" s="52">
        <f>VLOOKUP($A19,'ADR Raw Data'!$B$6:$BE$43,'ADR Raw Data'!AJ$1,FALSE)</f>
        <v>138.91793798915899</v>
      </c>
      <c r="AB19" s="52">
        <f>VLOOKUP($A19,'ADR Raw Data'!$B$6:$BE$43,'ADR Raw Data'!AK$1,FALSE)</f>
        <v>135.90339877485101</v>
      </c>
      <c r="AC19" s="53">
        <f>VLOOKUP($A19,'ADR Raw Data'!$B$6:$BE$43,'ADR Raw Data'!AL$1,FALSE)</f>
        <v>143.79373664942301</v>
      </c>
      <c r="AD19" s="52">
        <f>VLOOKUP($A19,'ADR Raw Data'!$B$6:$BE$43,'ADR Raw Data'!AN$1,FALSE)</f>
        <v>177.763174962828</v>
      </c>
      <c r="AE19" s="52">
        <f>VLOOKUP($A19,'ADR Raw Data'!$B$6:$BE$43,'ADR Raw Data'!AO$1,FALSE)</f>
        <v>183.72327153316999</v>
      </c>
      <c r="AF19" s="53">
        <f>VLOOKUP($A19,'ADR Raw Data'!$B$6:$BE$43,'ADR Raw Data'!AP$1,FALSE)</f>
        <v>180.82540836457099</v>
      </c>
      <c r="AG19" s="54">
        <f>VLOOKUP($A19,'ADR Raw Data'!$B$6:$BE$43,'ADR Raw Data'!AR$1,FALSE)</f>
        <v>155.69398596079799</v>
      </c>
      <c r="AI19" s="47">
        <f>VLOOKUP($A19,'ADR Raw Data'!$B$6:$BE$43,'ADR Raw Data'!AT$1,FALSE)</f>
        <v>1.30040738937463</v>
      </c>
      <c r="AJ19" s="48">
        <f>VLOOKUP($A19,'ADR Raw Data'!$B$6:$BE$43,'ADR Raw Data'!AU$1,FALSE)</f>
        <v>3.2257704119247901</v>
      </c>
      <c r="AK19" s="48">
        <f>VLOOKUP($A19,'ADR Raw Data'!$B$6:$BE$43,'ADR Raw Data'!AV$1,FALSE)</f>
        <v>4.4633849230086398</v>
      </c>
      <c r="AL19" s="48">
        <f>VLOOKUP($A19,'ADR Raw Data'!$B$6:$BE$43,'ADR Raw Data'!AW$1,FALSE)</f>
        <v>2.1817215449477301</v>
      </c>
      <c r="AM19" s="48">
        <f>VLOOKUP($A19,'ADR Raw Data'!$B$6:$BE$43,'ADR Raw Data'!AX$1,FALSE)</f>
        <v>1.4912796894239899</v>
      </c>
      <c r="AN19" s="49">
        <f>VLOOKUP($A19,'ADR Raw Data'!$B$6:$BE$43,'ADR Raw Data'!AY$1,FALSE)</f>
        <v>2.2968561207487999</v>
      </c>
      <c r="AO19" s="48">
        <f>VLOOKUP($A19,'ADR Raw Data'!$B$6:$BE$43,'ADR Raw Data'!BA$1,FALSE)</f>
        <v>3.5161294962674599</v>
      </c>
      <c r="AP19" s="48">
        <f>VLOOKUP($A19,'ADR Raw Data'!$B$6:$BE$43,'ADR Raw Data'!BB$1,FALSE)</f>
        <v>1.8817657584485801</v>
      </c>
      <c r="AQ19" s="49">
        <f>VLOOKUP($A19,'ADR Raw Data'!$B$6:$BE$43,'ADR Raw Data'!BC$1,FALSE)</f>
        <v>2.6516827815422901</v>
      </c>
      <c r="AR19" s="50">
        <f>VLOOKUP($A19,'ADR Raw Data'!$B$6:$BE$43,'ADR Raw Data'!BE$1,FALSE)</f>
        <v>2.4134906315979401</v>
      </c>
      <c r="AT19" s="51">
        <f>VLOOKUP($A19,'RevPAR Raw Data'!$B$6:$BE$43,'RevPAR Raw Data'!AG$1,FALSE)</f>
        <v>97.5419088676054</v>
      </c>
      <c r="AU19" s="52">
        <f>VLOOKUP($A19,'RevPAR Raw Data'!$B$6:$BE$43,'RevPAR Raw Data'!AH$1,FALSE)</f>
        <v>76.768258456576405</v>
      </c>
      <c r="AV19" s="52">
        <f>VLOOKUP($A19,'RevPAR Raw Data'!$B$6:$BE$43,'RevPAR Raw Data'!AI$1,FALSE)</f>
        <v>93.874201378618594</v>
      </c>
      <c r="AW19" s="52">
        <f>VLOOKUP($A19,'RevPAR Raw Data'!$B$6:$BE$43,'RevPAR Raw Data'!AJ$1,FALSE)</f>
        <v>91.735889745909304</v>
      </c>
      <c r="AX19" s="52">
        <f>VLOOKUP($A19,'RevPAR Raw Data'!$B$6:$BE$43,'RevPAR Raw Data'!AK$1,FALSE)</f>
        <v>86.171756605962798</v>
      </c>
      <c r="AY19" s="53">
        <f>VLOOKUP($A19,'RevPAR Raw Data'!$B$6:$BE$43,'RevPAR Raw Data'!AL$1,FALSE)</f>
        <v>89.218403010934495</v>
      </c>
      <c r="AZ19" s="52">
        <f>VLOOKUP($A19,'RevPAR Raw Data'!$B$6:$BE$43,'RevPAR Raw Data'!AN$1,FALSE)</f>
        <v>126.966704458385</v>
      </c>
      <c r="BA19" s="52">
        <f>VLOOKUP($A19,'RevPAR Raw Data'!$B$6:$BE$43,'RevPAR Raw Data'!AO$1,FALSE)</f>
        <v>138.666844613357</v>
      </c>
      <c r="BB19" s="53">
        <f>VLOOKUP($A19,'RevPAR Raw Data'!$B$6:$BE$43,'RevPAR Raw Data'!AP$1,FALSE)</f>
        <v>132.81677453587099</v>
      </c>
      <c r="BC19" s="54">
        <f>VLOOKUP($A19,'RevPAR Raw Data'!$B$6:$BE$43,'RevPAR Raw Data'!AR$1,FALSE)</f>
        <v>101.675080589487</v>
      </c>
      <c r="BE19" s="47">
        <f>VLOOKUP($A19,'RevPAR Raw Data'!$B$6:$BE$43,'RevPAR Raw Data'!AT$1,FALSE)</f>
        <v>-5.1972392493488098</v>
      </c>
      <c r="BF19" s="48">
        <f>VLOOKUP($A19,'RevPAR Raw Data'!$B$6:$BE$43,'RevPAR Raw Data'!AU$1,FALSE)</f>
        <v>-0.33332398050172801</v>
      </c>
      <c r="BG19" s="48">
        <f>VLOOKUP($A19,'RevPAR Raw Data'!$B$6:$BE$43,'RevPAR Raw Data'!AV$1,FALSE)</f>
        <v>5.7684963104094402</v>
      </c>
      <c r="BH19" s="48">
        <f>VLOOKUP($A19,'RevPAR Raw Data'!$B$6:$BE$43,'RevPAR Raw Data'!AW$1,FALSE)</f>
        <v>2.7684933461272698</v>
      </c>
      <c r="BI19" s="48">
        <f>VLOOKUP($A19,'RevPAR Raw Data'!$B$6:$BE$43,'RevPAR Raw Data'!AX$1,FALSE)</f>
        <v>2.60147468775406</v>
      </c>
      <c r="BJ19" s="49">
        <f>VLOOKUP($A19,'RevPAR Raw Data'!$B$6:$BE$43,'RevPAR Raw Data'!AY$1,FALSE)</f>
        <v>0.94402333829462903</v>
      </c>
      <c r="BK19" s="48">
        <f>VLOOKUP($A19,'RevPAR Raw Data'!$B$6:$BE$43,'RevPAR Raw Data'!BA$1,FALSE)</f>
        <v>2.0450676870455</v>
      </c>
      <c r="BL19" s="48">
        <f>VLOOKUP($A19,'RevPAR Raw Data'!$B$6:$BE$43,'RevPAR Raw Data'!BB$1,FALSE)</f>
        <v>5.1113466491323999E-2</v>
      </c>
      <c r="BM19" s="49">
        <f>VLOOKUP($A19,'RevPAR Raw Data'!$B$6:$BE$43,'RevPAR Raw Data'!BC$1,FALSE)</f>
        <v>0.99436436496359404</v>
      </c>
      <c r="BN19" s="50">
        <f>VLOOKUP($A19,'RevPAR Raw Data'!$B$6:$BE$43,'RevPAR Raw Data'!BE$1,FALSE)</f>
        <v>0.96280598111458404</v>
      </c>
    </row>
    <row r="20" spans="1:66" x14ac:dyDescent="0.45">
      <c r="A20" s="63" t="s">
        <v>29</v>
      </c>
      <c r="B20" s="47">
        <f>VLOOKUP($A20,'Occupancy Raw Data'!$B$8:$BE$45,'Occupancy Raw Data'!AG$3,FALSE)</f>
        <v>44.678492239467801</v>
      </c>
      <c r="C20" s="48">
        <f>VLOOKUP($A20,'Occupancy Raw Data'!$B$8:$BE$45,'Occupancy Raw Data'!AH$3,FALSE)</f>
        <v>37.605973653319403</v>
      </c>
      <c r="D20" s="48">
        <f>VLOOKUP($A20,'Occupancy Raw Data'!$B$8:$BE$45,'Occupancy Raw Data'!AI$3,FALSE)</f>
        <v>38.0820399113082</v>
      </c>
      <c r="E20" s="48">
        <f>VLOOKUP($A20,'Occupancy Raw Data'!$B$8:$BE$45,'Occupancy Raw Data'!AJ$3,FALSE)</f>
        <v>40.824311986435298</v>
      </c>
      <c r="F20" s="48">
        <f>VLOOKUP($A20,'Occupancy Raw Data'!$B$8:$BE$45,'Occupancy Raw Data'!AK$3,FALSE)</f>
        <v>43.1622538150515</v>
      </c>
      <c r="G20" s="49">
        <f>VLOOKUP($A20,'Occupancy Raw Data'!$B$8:$BE$45,'Occupancy Raw Data'!AL$3,FALSE)</f>
        <v>40.870614321116399</v>
      </c>
      <c r="H20" s="48">
        <f>VLOOKUP($A20,'Occupancy Raw Data'!$B$8:$BE$45,'Occupancy Raw Data'!AN$3,FALSE)</f>
        <v>60.0593452458588</v>
      </c>
      <c r="I20" s="48">
        <f>VLOOKUP($A20,'Occupancy Raw Data'!$B$8:$BE$45,'Occupancy Raw Data'!AO$3,FALSE)</f>
        <v>63.916786226685701</v>
      </c>
      <c r="J20" s="49">
        <f>VLOOKUP($A20,'Occupancy Raw Data'!$B$8:$BE$45,'Occupancy Raw Data'!AP$3,FALSE)</f>
        <v>61.988065736272297</v>
      </c>
      <c r="K20" s="50">
        <f>VLOOKUP($A20,'Occupancy Raw Data'!$B$8:$BE$45,'Occupancy Raw Data'!AR$3,FALSE)</f>
        <v>46.904171868303798</v>
      </c>
      <c r="M20" s="47">
        <f>VLOOKUP($A20,'Occupancy Raw Data'!$B$8:$BE$45,'Occupancy Raw Data'!AT$3,FALSE)</f>
        <v>-2.5564105908438699</v>
      </c>
      <c r="N20" s="48">
        <f>VLOOKUP($A20,'Occupancy Raw Data'!$B$8:$BE$45,'Occupancy Raw Data'!AU$3,FALSE)</f>
        <v>0.63055822845224596</v>
      </c>
      <c r="O20" s="48">
        <f>VLOOKUP($A20,'Occupancy Raw Data'!$B$8:$BE$45,'Occupancy Raw Data'!AV$3,FALSE)</f>
        <v>-1.8912003353903799</v>
      </c>
      <c r="P20" s="48">
        <f>VLOOKUP($A20,'Occupancy Raw Data'!$B$8:$BE$45,'Occupancy Raw Data'!AW$3,FALSE)</f>
        <v>-2.0876709564952201</v>
      </c>
      <c r="Q20" s="48">
        <f>VLOOKUP($A20,'Occupancy Raw Data'!$B$8:$BE$45,'Occupancy Raw Data'!AX$3,FALSE)</f>
        <v>-6.4322413431687</v>
      </c>
      <c r="R20" s="49">
        <f>VLOOKUP($A20,'Occupancy Raw Data'!$B$8:$BE$45,'Occupancy Raw Data'!AY$3,FALSE)</f>
        <v>-2.62467866030762</v>
      </c>
      <c r="S20" s="48">
        <f>VLOOKUP($A20,'Occupancy Raw Data'!$B$8:$BE$45,'Occupancy Raw Data'!BA$3,FALSE)</f>
        <v>-3.7602887047813298</v>
      </c>
      <c r="T20" s="48">
        <f>VLOOKUP($A20,'Occupancy Raw Data'!$B$8:$BE$45,'Occupancy Raw Data'!BB$3,FALSE)</f>
        <v>-5.84475328203985</v>
      </c>
      <c r="U20" s="49">
        <f>VLOOKUP($A20,'Occupancy Raw Data'!$B$8:$BE$45,'Occupancy Raw Data'!BC$3,FALSE)</f>
        <v>-4.8463449526010596</v>
      </c>
      <c r="V20" s="50">
        <f>VLOOKUP($A20,'Occupancy Raw Data'!$B$8:$BE$45,'Occupancy Raw Data'!BE$3,FALSE)</f>
        <v>-3.4756575187833501</v>
      </c>
      <c r="X20" s="51">
        <f>VLOOKUP($A20,'ADR Raw Data'!$B$6:$BE$43,'ADR Raw Data'!AG$1,FALSE)</f>
        <v>126.73423222887099</v>
      </c>
      <c r="Y20" s="52">
        <f>VLOOKUP($A20,'ADR Raw Data'!$B$6:$BE$43,'ADR Raw Data'!AH$1,FALSE)</f>
        <v>104.362671464493</v>
      </c>
      <c r="Z20" s="52">
        <f>VLOOKUP($A20,'ADR Raw Data'!$B$6:$BE$43,'ADR Raw Data'!AI$1,FALSE)</f>
        <v>103.637142734823</v>
      </c>
      <c r="AA20" s="52">
        <f>VLOOKUP($A20,'ADR Raw Data'!$B$6:$BE$43,'ADR Raw Data'!AJ$1,FALSE)</f>
        <v>104.394503194888</v>
      </c>
      <c r="AB20" s="52">
        <f>VLOOKUP($A20,'ADR Raw Data'!$B$6:$BE$43,'ADR Raw Data'!AK$1,FALSE)</f>
        <v>109.831403641308</v>
      </c>
      <c r="AC20" s="53">
        <f>VLOOKUP($A20,'ADR Raw Data'!$B$6:$BE$43,'ADR Raw Data'!AL$1,FALSE)</f>
        <v>110.280078505209</v>
      </c>
      <c r="AD20" s="52">
        <f>VLOOKUP($A20,'ADR Raw Data'!$B$6:$BE$43,'ADR Raw Data'!AN$1,FALSE)</f>
        <v>143.31091101579801</v>
      </c>
      <c r="AE20" s="52">
        <f>VLOOKUP($A20,'ADR Raw Data'!$B$6:$BE$43,'ADR Raw Data'!AO$1,FALSE)</f>
        <v>157.74361697785901</v>
      </c>
      <c r="AF20" s="53">
        <f>VLOOKUP($A20,'ADR Raw Data'!$B$6:$BE$43,'ADR Raw Data'!AP$1,FALSE)</f>
        <v>150.75179637568701</v>
      </c>
      <c r="AG20" s="54">
        <f>VLOOKUP($A20,'ADR Raw Data'!$B$6:$BE$43,'ADR Raw Data'!AR$1,FALSE)</f>
        <v>125.562078913915</v>
      </c>
      <c r="AI20" s="47">
        <f>VLOOKUP($A20,'ADR Raw Data'!$B$6:$BE$43,'ADR Raw Data'!AT$1,FALSE)</f>
        <v>-2.3830862817533198</v>
      </c>
      <c r="AJ20" s="48">
        <f>VLOOKUP($A20,'ADR Raw Data'!$B$6:$BE$43,'ADR Raw Data'!AU$1,FALSE)</f>
        <v>0.55537945359830099</v>
      </c>
      <c r="AK20" s="48">
        <f>VLOOKUP($A20,'ADR Raw Data'!$B$6:$BE$43,'ADR Raw Data'!AV$1,FALSE)</f>
        <v>-0.33286542495861199</v>
      </c>
      <c r="AL20" s="48">
        <f>VLOOKUP($A20,'ADR Raw Data'!$B$6:$BE$43,'ADR Raw Data'!AW$1,FALSE)</f>
        <v>-3.7557497973774101</v>
      </c>
      <c r="AM20" s="48">
        <f>VLOOKUP($A20,'ADR Raw Data'!$B$6:$BE$43,'ADR Raw Data'!AX$1,FALSE)</f>
        <v>-5.2073221382598804</v>
      </c>
      <c r="AN20" s="49">
        <f>VLOOKUP($A20,'ADR Raw Data'!$B$6:$BE$43,'ADR Raw Data'!AY$1,FALSE)</f>
        <v>-2.4911882014759699</v>
      </c>
      <c r="AO20" s="48">
        <f>VLOOKUP($A20,'ADR Raw Data'!$B$6:$BE$43,'ADR Raw Data'!BA$1,FALSE)</f>
        <v>-6.9581855403661903</v>
      </c>
      <c r="AP20" s="48">
        <f>VLOOKUP($A20,'ADR Raw Data'!$B$6:$BE$43,'ADR Raw Data'!BB$1,FALSE)</f>
        <v>-6.40535335501988</v>
      </c>
      <c r="AQ20" s="49">
        <f>VLOOKUP($A20,'ADR Raw Data'!$B$6:$BE$43,'ADR Raw Data'!BC$1,FALSE)</f>
        <v>-6.70658643130768</v>
      </c>
      <c r="AR20" s="50">
        <f>VLOOKUP($A20,'ADR Raw Data'!$B$6:$BE$43,'ADR Raw Data'!BE$1,FALSE)</f>
        <v>-4.6398940101792503</v>
      </c>
      <c r="AT20" s="51">
        <f>VLOOKUP($A20,'RevPAR Raw Data'!$B$6:$BE$43,'RevPAR Raw Data'!AG$1,FALSE)</f>
        <v>56.622944111125598</v>
      </c>
      <c r="AU20" s="52">
        <f>VLOOKUP($A20,'RevPAR Raw Data'!$B$6:$BE$43,'RevPAR Raw Data'!AH$1,FALSE)</f>
        <v>39.246598734837598</v>
      </c>
      <c r="AV20" s="52">
        <f>VLOOKUP($A20,'RevPAR Raw Data'!$B$6:$BE$43,'RevPAR Raw Data'!AI$1,FALSE)</f>
        <v>39.467138059214797</v>
      </c>
      <c r="AW20" s="52">
        <f>VLOOKUP($A20,'RevPAR Raw Data'!$B$6:$BE$43,'RevPAR Raw Data'!AJ$1,FALSE)</f>
        <v>42.618337680970299</v>
      </c>
      <c r="AX20" s="52">
        <f>VLOOKUP($A20,'RevPAR Raw Data'!$B$6:$BE$43,'RevPAR Raw Data'!AK$1,FALSE)</f>
        <v>47.4057092082952</v>
      </c>
      <c r="AY20" s="53">
        <f>VLOOKUP($A20,'RevPAR Raw Data'!$B$6:$BE$43,'RevPAR Raw Data'!AL$1,FALSE)</f>
        <v>45.0721455588887</v>
      </c>
      <c r="AZ20" s="52">
        <f>VLOOKUP($A20,'RevPAR Raw Data'!$B$6:$BE$43,'RevPAR Raw Data'!AN$1,FALSE)</f>
        <v>86.071594821964197</v>
      </c>
      <c r="BA20" s="52">
        <f>VLOOKUP($A20,'RevPAR Raw Data'!$B$6:$BE$43,'RevPAR Raw Data'!AO$1,FALSE)</f>
        <v>100.82465044998</v>
      </c>
      <c r="BB20" s="53">
        <f>VLOOKUP($A20,'RevPAR Raw Data'!$B$6:$BE$43,'RevPAR Raw Data'!AP$1,FALSE)</f>
        <v>93.448122635972297</v>
      </c>
      <c r="BC20" s="54">
        <f>VLOOKUP($A20,'RevPAR Raw Data'!$B$6:$BE$43,'RevPAR Raw Data'!AR$1,FALSE)</f>
        <v>58.893853295198298</v>
      </c>
      <c r="BE20" s="47">
        <f>VLOOKUP($A20,'RevPAR Raw Data'!$B$6:$BE$43,'RevPAR Raw Data'!AT$1,FALSE)</f>
        <v>-4.87857540250151</v>
      </c>
      <c r="BF20" s="48">
        <f>VLOOKUP($A20,'RevPAR Raw Data'!$B$6:$BE$43,'RevPAR Raw Data'!AU$1,FALSE)</f>
        <v>1.1894396728943399</v>
      </c>
      <c r="BG20" s="48">
        <f>VLOOKUP($A20,'RevPAR Raw Data'!$B$6:$BE$43,'RevPAR Raw Data'!AV$1,FALSE)</f>
        <v>-2.2177706083157802</v>
      </c>
      <c r="BH20" s="48">
        <f>VLOOKUP($A20,'RevPAR Raw Data'!$B$6:$BE$43,'RevPAR Raw Data'!AW$1,FALSE)</f>
        <v>-5.7650130561541602</v>
      </c>
      <c r="BI20" s="48">
        <f>VLOOKUP($A20,'RevPAR Raw Data'!$B$6:$BE$43,'RevPAR Raw Data'!AX$1,FALSE)</f>
        <v>-11.3046159539794</v>
      </c>
      <c r="BJ20" s="49">
        <f>VLOOKUP($A20,'RevPAR Raw Data'!$B$6:$BE$43,'RevPAR Raw Data'!AY$1,FALSE)</f>
        <v>-5.05048117667135</v>
      </c>
      <c r="BK20" s="48">
        <f>VLOOKUP($A20,'RevPAR Raw Data'!$B$6:$BE$43,'RevPAR Raw Data'!BA$1,FALSE)</f>
        <v>-10.4568263802154</v>
      </c>
      <c r="BL20" s="48">
        <f>VLOOKUP($A20,'RevPAR Raw Data'!$B$6:$BE$43,'RevPAR Raw Data'!BB$1,FALSE)</f>
        <v>-11.8757295366159</v>
      </c>
      <c r="BM20" s="49">
        <f>VLOOKUP($A20,'RevPAR Raw Data'!$B$6:$BE$43,'RevPAR Raw Data'!BC$1,FALSE)</f>
        <v>-11.2279070709032</v>
      </c>
      <c r="BN20" s="50">
        <f>VLOOKUP($A20,'RevPAR Raw Data'!$B$6:$BE$43,'RevPAR Raw Data'!BE$1,FALSE)</f>
        <v>-7.9542847039342197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47.869828618814999</v>
      </c>
      <c r="C22" s="48">
        <f>VLOOKUP($A22,'Occupancy Raw Data'!$B$8:$BE$45,'Occupancy Raw Data'!AH$3,FALSE)</f>
        <v>52.404289136644202</v>
      </c>
      <c r="D22" s="48">
        <f>VLOOKUP($A22,'Occupancy Raw Data'!$B$8:$BE$45,'Occupancy Raw Data'!AI$3,FALSE)</f>
        <v>59.947710310513202</v>
      </c>
      <c r="E22" s="48">
        <f>VLOOKUP($A22,'Occupancy Raw Data'!$B$8:$BE$45,'Occupancy Raw Data'!AJ$3,FALSE)</f>
        <v>62.325509075831498</v>
      </c>
      <c r="F22" s="48">
        <f>VLOOKUP($A22,'Occupancy Raw Data'!$B$8:$BE$45,'Occupancy Raw Data'!AK$3,FALSE)</f>
        <v>63.041900856905897</v>
      </c>
      <c r="G22" s="49">
        <f>VLOOKUP($A22,'Occupancy Raw Data'!$B$8:$BE$45,'Occupancy Raw Data'!AL$3,FALSE)</f>
        <v>57.117847599741999</v>
      </c>
      <c r="H22" s="48">
        <f>VLOOKUP($A22,'Occupancy Raw Data'!$B$8:$BE$45,'Occupancy Raw Data'!AN$3,FALSE)</f>
        <v>73.654173961116697</v>
      </c>
      <c r="I22" s="48">
        <f>VLOOKUP($A22,'Occupancy Raw Data'!$B$8:$BE$45,'Occupancy Raw Data'!AO$3,FALSE)</f>
        <v>74.975237261586599</v>
      </c>
      <c r="J22" s="49">
        <f>VLOOKUP($A22,'Occupancy Raw Data'!$B$8:$BE$45,'Occupancy Raw Data'!AP$3,FALSE)</f>
        <v>74.314705611351599</v>
      </c>
      <c r="K22" s="50">
        <f>VLOOKUP($A22,'Occupancy Raw Data'!$B$8:$BE$45,'Occupancy Raw Data'!AR$3,FALSE)</f>
        <v>62.031235603059002</v>
      </c>
      <c r="M22" s="47">
        <f>VLOOKUP($A22,'Occupancy Raw Data'!$B$8:$BE$45,'Occupancy Raw Data'!AT$3,FALSE)</f>
        <v>-0.45203348077146799</v>
      </c>
      <c r="N22" s="48">
        <f>VLOOKUP($A22,'Occupancy Raw Data'!$B$8:$BE$45,'Occupancy Raw Data'!AU$3,FALSE)</f>
        <v>1.40791664370548</v>
      </c>
      <c r="O22" s="48">
        <f>VLOOKUP($A22,'Occupancy Raw Data'!$B$8:$BE$45,'Occupancy Raw Data'!AV$3,FALSE)</f>
        <v>1.8104531057534301</v>
      </c>
      <c r="P22" s="48">
        <f>VLOOKUP($A22,'Occupancy Raw Data'!$B$8:$BE$45,'Occupancy Raw Data'!AW$3,FALSE)</f>
        <v>0.43699893494372199</v>
      </c>
      <c r="Q22" s="48">
        <f>VLOOKUP($A22,'Occupancy Raw Data'!$B$8:$BE$45,'Occupancy Raw Data'!AX$3,FALSE)</f>
        <v>-2.5221644991446999</v>
      </c>
      <c r="R22" s="49">
        <f>VLOOKUP($A22,'Occupancy Raw Data'!$B$8:$BE$45,'Occupancy Raw Data'!AY$3,FALSE)</f>
        <v>7.5773116750305194E-2</v>
      </c>
      <c r="S22" s="48">
        <f>VLOOKUP($A22,'Occupancy Raw Data'!$B$8:$BE$45,'Occupancy Raw Data'!BA$3,FALSE)</f>
        <v>0.56342531584171995</v>
      </c>
      <c r="T22" s="48">
        <f>VLOOKUP($A22,'Occupancy Raw Data'!$B$8:$BE$45,'Occupancy Raw Data'!BB$3,FALSE)</f>
        <v>-0.86043212258578705</v>
      </c>
      <c r="U22" s="49">
        <f>VLOOKUP($A22,'Occupancy Raw Data'!$B$8:$BE$45,'Occupancy Raw Data'!BC$3,FALSE)</f>
        <v>-0.15928470311442</v>
      </c>
      <c r="V22" s="50">
        <f>VLOOKUP($A22,'Occupancy Raw Data'!$B$8:$BE$45,'Occupancy Raw Data'!BE$3,FALSE)</f>
        <v>-2.58996624251252E-3</v>
      </c>
      <c r="X22" s="51">
        <f>VLOOKUP($A22,'ADR Raw Data'!$B$6:$BE$43,'ADR Raw Data'!AG$1,FALSE)</f>
        <v>110.237688180451</v>
      </c>
      <c r="Y22" s="52">
        <f>VLOOKUP($A22,'ADR Raw Data'!$B$6:$BE$43,'ADR Raw Data'!AH$1,FALSE)</f>
        <v>106.842655633578</v>
      </c>
      <c r="Z22" s="52">
        <f>VLOOKUP($A22,'ADR Raw Data'!$B$6:$BE$43,'ADR Raw Data'!AI$1,FALSE)</f>
        <v>109.7824702684</v>
      </c>
      <c r="AA22" s="52">
        <f>VLOOKUP($A22,'ADR Raw Data'!$B$6:$BE$43,'ADR Raw Data'!AJ$1,FALSE)</f>
        <v>112.631985826087</v>
      </c>
      <c r="AB22" s="52">
        <f>VLOOKUP($A22,'ADR Raw Data'!$B$6:$BE$43,'ADR Raw Data'!AK$1,FALSE)</f>
        <v>118.351854006997</v>
      </c>
      <c r="AC22" s="53">
        <f>VLOOKUP($A22,'ADR Raw Data'!$B$6:$BE$43,'ADR Raw Data'!AL$1,FALSE)</f>
        <v>111.832827835134</v>
      </c>
      <c r="AD22" s="52">
        <f>VLOOKUP($A22,'ADR Raw Data'!$B$6:$BE$43,'ADR Raw Data'!AN$1,FALSE)</f>
        <v>165.28698809216601</v>
      </c>
      <c r="AE22" s="52">
        <f>VLOOKUP($A22,'ADR Raw Data'!$B$6:$BE$43,'ADR Raw Data'!AO$1,FALSE)</f>
        <v>165.251059734394</v>
      </c>
      <c r="AF22" s="53">
        <f>VLOOKUP($A22,'ADR Raw Data'!$B$6:$BE$43,'ADR Raw Data'!AP$1,FALSE)</f>
        <v>165.268864242208</v>
      </c>
      <c r="AG22" s="54">
        <f>VLOOKUP($A22,'ADR Raw Data'!$B$6:$BE$43,'ADR Raw Data'!AR$1,FALSE)</f>
        <v>130.12353608430601</v>
      </c>
      <c r="AH22" s="65"/>
      <c r="AI22" s="47">
        <f>VLOOKUP($A22,'ADR Raw Data'!$B$6:$BE$43,'ADR Raw Data'!AT$1,FALSE)</f>
        <v>0.59145806014880198</v>
      </c>
      <c r="AJ22" s="48">
        <f>VLOOKUP($A22,'ADR Raw Data'!$B$6:$BE$43,'ADR Raw Data'!AU$1,FALSE)</f>
        <v>3.1178094809817498</v>
      </c>
      <c r="AK22" s="48">
        <f>VLOOKUP($A22,'ADR Raw Data'!$B$6:$BE$43,'ADR Raw Data'!AV$1,FALSE)</f>
        <v>5.12179488917445</v>
      </c>
      <c r="AL22" s="48">
        <f>VLOOKUP($A22,'ADR Raw Data'!$B$6:$BE$43,'ADR Raw Data'!AW$1,FALSE)</f>
        <v>4.8982403878355001</v>
      </c>
      <c r="AM22" s="48">
        <f>VLOOKUP($A22,'ADR Raw Data'!$B$6:$BE$43,'ADR Raw Data'!AX$1,FALSE)</f>
        <v>-0.56211388463828404</v>
      </c>
      <c r="AN22" s="49">
        <f>VLOOKUP($A22,'ADR Raw Data'!$B$6:$BE$43,'ADR Raw Data'!AY$1,FALSE)</f>
        <v>2.5061814286646702</v>
      </c>
      <c r="AO22" s="48">
        <f>VLOOKUP($A22,'ADR Raw Data'!$B$6:$BE$43,'ADR Raw Data'!BA$1,FALSE)</f>
        <v>6.1919417384325204</v>
      </c>
      <c r="AP22" s="48">
        <f>VLOOKUP($A22,'ADR Raw Data'!$B$6:$BE$43,'ADR Raw Data'!BB$1,FALSE)</f>
        <v>4.5618131754262903</v>
      </c>
      <c r="AQ22" s="49">
        <f>VLOOKUP($A22,'ADR Raw Data'!$B$6:$BE$43,'ADR Raw Data'!BC$1,FALSE)</f>
        <v>5.3580029832957896</v>
      </c>
      <c r="AR22" s="50">
        <f>VLOOKUP($A22,'ADR Raw Data'!$B$6:$BE$43,'ADR Raw Data'!BE$1,FALSE)</f>
        <v>3.7093376294659999</v>
      </c>
      <c r="AT22" s="51">
        <f>VLOOKUP($A22,'RevPAR Raw Data'!$B$6:$BE$43,'RevPAR Raw Data'!AG$1,FALSE)</f>
        <v>52.770592405325701</v>
      </c>
      <c r="AU22" s="52">
        <f>VLOOKUP($A22,'RevPAR Raw Data'!$B$6:$BE$43,'RevPAR Raw Data'!AH$1,FALSE)</f>
        <v>55.990134179489502</v>
      </c>
      <c r="AV22" s="52">
        <f>VLOOKUP($A22,'RevPAR Raw Data'!$B$6:$BE$43,'RevPAR Raw Data'!AI$1,FALSE)</f>
        <v>65.812077248226203</v>
      </c>
      <c r="AW22" s="52">
        <f>VLOOKUP($A22,'RevPAR Raw Data'!$B$6:$BE$43,'RevPAR Raw Data'!AJ$1,FALSE)</f>
        <v>70.198458548327594</v>
      </c>
      <c r="AX22" s="52">
        <f>VLOOKUP($A22,'RevPAR Raw Data'!$B$6:$BE$43,'RevPAR Raw Data'!AK$1,FALSE)</f>
        <v>74.611258465401207</v>
      </c>
      <c r="AY22" s="53">
        <f>VLOOKUP($A22,'RevPAR Raw Data'!$B$6:$BE$43,'RevPAR Raw Data'!AL$1,FALSE)</f>
        <v>63.876504169354</v>
      </c>
      <c r="AZ22" s="52">
        <f>VLOOKUP($A22,'RevPAR Raw Data'!$B$6:$BE$43,'RevPAR Raw Data'!AN$1,FALSE)</f>
        <v>121.740765744494</v>
      </c>
      <c r="BA22" s="52">
        <f>VLOOKUP($A22,'RevPAR Raw Data'!$B$6:$BE$43,'RevPAR Raw Data'!AO$1,FALSE)</f>
        <v>123.897374113148</v>
      </c>
      <c r="BB22" s="53">
        <f>VLOOKUP($A22,'RevPAR Raw Data'!$B$6:$BE$43,'RevPAR Raw Data'!AP$1,FALSE)</f>
        <v>122.81906992882099</v>
      </c>
      <c r="BC22" s="54">
        <f>VLOOKUP($A22,'RevPAR Raw Data'!$B$6:$BE$43,'RevPAR Raw Data'!AR$1,FALSE)</f>
        <v>80.717237243487602</v>
      </c>
      <c r="BE22" s="47">
        <f>VLOOKUP($A22,'RevPAR Raw Data'!$B$6:$BE$43,'RevPAR Raw Data'!AT$1,FALSE)</f>
        <v>0.136750990920739</v>
      </c>
      <c r="BF22" s="48">
        <f>VLOOKUP($A22,'RevPAR Raw Data'!$B$6:$BE$43,'RevPAR Raw Data'!AU$1,FALSE)</f>
        <v>4.5696222832890099</v>
      </c>
      <c r="BG22" s="48">
        <f>VLOOKUP($A22,'RevPAR Raw Data'!$B$6:$BE$43,'RevPAR Raw Data'!AV$1,FALSE)</f>
        <v>7.0249756895692697</v>
      </c>
      <c r="BH22" s="48">
        <f>VLOOKUP($A22,'RevPAR Raw Data'!$B$6:$BE$43,'RevPAR Raw Data'!AW$1,FALSE)</f>
        <v>5.3566445811050496</v>
      </c>
      <c r="BI22" s="48">
        <f>VLOOKUP($A22,'RevPAR Raw Data'!$B$6:$BE$43,'RevPAR Raw Data'!AX$1,FALSE)</f>
        <v>-3.0701009469398799</v>
      </c>
      <c r="BJ22" s="49">
        <f>VLOOKUP($A22,'RevPAR Raw Data'!$B$6:$BE$43,'RevPAR Raw Data'!AY$1,FALSE)</f>
        <v>2.5838535571948902</v>
      </c>
      <c r="BK22" s="48">
        <f>VLOOKUP($A22,'RevPAR Raw Data'!$B$6:$BE$43,'RevPAR Raw Data'!BA$1,FALSE)</f>
        <v>6.7902540215707399</v>
      </c>
      <c r="BL22" s="48">
        <f>VLOOKUP($A22,'RevPAR Raw Data'!$B$6:$BE$43,'RevPAR Raw Data'!BB$1,FALSE)</f>
        <v>3.6621297469067802</v>
      </c>
      <c r="BM22" s="49">
        <f>VLOOKUP($A22,'RevPAR Raw Data'!$B$6:$BE$43,'RevPAR Raw Data'!BC$1,FALSE)</f>
        <v>5.1901838010365697</v>
      </c>
      <c r="BN22" s="50">
        <f>VLOOKUP($A22,'RevPAR Raw Data'!$B$6:$BE$43,'RevPAR Raw Data'!BE$1,FALSE)</f>
        <v>3.7066515926310601</v>
      </c>
    </row>
    <row r="23" spans="1:66" x14ac:dyDescent="0.45">
      <c r="A23" s="63" t="s">
        <v>70</v>
      </c>
      <c r="B23" s="47">
        <f>VLOOKUP($A23,'Occupancy Raw Data'!$B$8:$BE$45,'Occupancy Raw Data'!AG$3,FALSE)</f>
        <v>48.241594085476997</v>
      </c>
      <c r="C23" s="48">
        <f>VLOOKUP($A23,'Occupancy Raw Data'!$B$8:$BE$45,'Occupancy Raw Data'!AH$3,FALSE)</f>
        <v>51.478630747417398</v>
      </c>
      <c r="D23" s="48">
        <f>VLOOKUP($A23,'Occupancy Raw Data'!$B$8:$BE$45,'Occupancy Raw Data'!AI$3,FALSE)</f>
        <v>58.328691513064598</v>
      </c>
      <c r="E23" s="48">
        <f>VLOOKUP($A23,'Occupancy Raw Data'!$B$8:$BE$45,'Occupancy Raw Data'!AJ$3,FALSE)</f>
        <v>60.658041320640002</v>
      </c>
      <c r="F23" s="48">
        <f>VLOOKUP($A23,'Occupancy Raw Data'!$B$8:$BE$45,'Occupancy Raw Data'!AK$3,FALSE)</f>
        <v>60.633988251974799</v>
      </c>
      <c r="G23" s="49">
        <f>VLOOKUP($A23,'Occupancy Raw Data'!$B$8:$BE$45,'Occupancy Raw Data'!AL$3,FALSE)</f>
        <v>55.868189183714797</v>
      </c>
      <c r="H23" s="48">
        <f>VLOOKUP($A23,'Occupancy Raw Data'!$B$8:$BE$45,'Occupancy Raw Data'!AN$3,FALSE)</f>
        <v>69.680473972047807</v>
      </c>
      <c r="I23" s="48">
        <f>VLOOKUP($A23,'Occupancy Raw Data'!$B$8:$BE$45,'Occupancy Raw Data'!AO$3,FALSE)</f>
        <v>71.954121936398593</v>
      </c>
      <c r="J23" s="49">
        <f>VLOOKUP($A23,'Occupancy Raw Data'!$B$8:$BE$45,'Occupancy Raw Data'!AP$3,FALSE)</f>
        <v>70.817297954223207</v>
      </c>
      <c r="K23" s="50">
        <f>VLOOKUP($A23,'Occupancy Raw Data'!$B$8:$BE$45,'Occupancy Raw Data'!AR$3,FALSE)</f>
        <v>60.139363118145702</v>
      </c>
      <c r="M23" s="47">
        <f>VLOOKUP($A23,'Occupancy Raw Data'!$B$8:$BE$45,'Occupancy Raw Data'!AT$3,FALSE)</f>
        <v>-0.89256572733515305</v>
      </c>
      <c r="N23" s="48">
        <f>VLOOKUP($A23,'Occupancy Raw Data'!$B$8:$BE$45,'Occupancy Raw Data'!AU$3,FALSE)</f>
        <v>-0.371283587639475</v>
      </c>
      <c r="O23" s="48">
        <f>VLOOKUP($A23,'Occupancy Raw Data'!$B$8:$BE$45,'Occupancy Raw Data'!AV$3,FALSE)</f>
        <v>0.30635256596080201</v>
      </c>
      <c r="P23" s="48">
        <f>VLOOKUP($A23,'Occupancy Raw Data'!$B$8:$BE$45,'Occupancy Raw Data'!AW$3,FALSE)</f>
        <v>1.9685104548722299E-2</v>
      </c>
      <c r="Q23" s="48">
        <f>VLOOKUP($A23,'Occupancy Raw Data'!$B$8:$BE$45,'Occupancy Raw Data'!AX$3,FALSE)</f>
        <v>-2.4018635046772498</v>
      </c>
      <c r="R23" s="49">
        <f>VLOOKUP($A23,'Occupancy Raw Data'!$B$8:$BE$45,'Occupancy Raw Data'!AY$3,FALSE)</f>
        <v>-0.68561033528926996</v>
      </c>
      <c r="S23" s="48">
        <f>VLOOKUP($A23,'Occupancy Raw Data'!$B$8:$BE$45,'Occupancy Raw Data'!BA$3,FALSE)</f>
        <v>-1.71475077852313</v>
      </c>
      <c r="T23" s="48">
        <f>VLOOKUP($A23,'Occupancy Raw Data'!$B$8:$BE$45,'Occupancy Raw Data'!BB$3,FALSE)</f>
        <v>-1.5364647186124101</v>
      </c>
      <c r="U23" s="49">
        <f>VLOOKUP($A23,'Occupancy Raw Data'!$B$8:$BE$45,'Occupancy Raw Data'!BC$3,FALSE)</f>
        <v>-1.62425750147758</v>
      </c>
      <c r="V23" s="50">
        <f>VLOOKUP($A23,'Occupancy Raw Data'!$B$8:$BE$45,'Occupancy Raw Data'!BE$3,FALSE)</f>
        <v>-1.0034053565229499</v>
      </c>
      <c r="X23" s="51">
        <f>VLOOKUP($A23,'ADR Raw Data'!$B$6:$BE$43,'ADR Raw Data'!AG$1,FALSE)</f>
        <v>115.155349673288</v>
      </c>
      <c r="Y23" s="52">
        <f>VLOOKUP($A23,'ADR Raw Data'!$B$6:$BE$43,'ADR Raw Data'!AH$1,FALSE)</f>
        <v>106.950816938815</v>
      </c>
      <c r="Z23" s="52">
        <f>VLOOKUP($A23,'ADR Raw Data'!$B$6:$BE$43,'ADR Raw Data'!AI$1,FALSE)</f>
        <v>109.198422137818</v>
      </c>
      <c r="AA23" s="52">
        <f>VLOOKUP($A23,'ADR Raw Data'!$B$6:$BE$43,'ADR Raw Data'!AJ$1,FALSE)</f>
        <v>112.87044119795399</v>
      </c>
      <c r="AB23" s="52">
        <f>VLOOKUP($A23,'ADR Raw Data'!$B$6:$BE$43,'ADR Raw Data'!AK$1,FALSE)</f>
        <v>117.910467262401</v>
      </c>
      <c r="AC23" s="53">
        <f>VLOOKUP($A23,'ADR Raw Data'!$B$6:$BE$43,'ADR Raw Data'!AL$1,FALSE)</f>
        <v>112.50138069492399</v>
      </c>
      <c r="AD23" s="52">
        <f>VLOOKUP($A23,'ADR Raw Data'!$B$6:$BE$43,'ADR Raw Data'!AN$1,FALSE)</f>
        <v>144.13745775952901</v>
      </c>
      <c r="AE23" s="52">
        <f>VLOOKUP($A23,'ADR Raw Data'!$B$6:$BE$43,'ADR Raw Data'!AO$1,FALSE)</f>
        <v>146.071088884197</v>
      </c>
      <c r="AF23" s="53">
        <f>VLOOKUP($A23,'ADR Raw Data'!$B$6:$BE$43,'ADR Raw Data'!AP$1,FALSE)</f>
        <v>145.11979352878001</v>
      </c>
      <c r="AG23" s="54">
        <f>VLOOKUP($A23,'ADR Raw Data'!$B$6:$BE$43,'ADR Raw Data'!AR$1,FALSE)</f>
        <v>123.475642289429</v>
      </c>
      <c r="AH23" s="65"/>
      <c r="AI23" s="47">
        <f>VLOOKUP($A23,'ADR Raw Data'!$B$6:$BE$43,'ADR Raw Data'!AT$1,FALSE)</f>
        <v>2.1972980714124399</v>
      </c>
      <c r="AJ23" s="48">
        <f>VLOOKUP($A23,'ADR Raw Data'!$B$6:$BE$43,'ADR Raw Data'!AU$1,FALSE)</f>
        <v>2.0797003296573102</v>
      </c>
      <c r="AK23" s="48">
        <f>VLOOKUP($A23,'ADR Raw Data'!$B$6:$BE$43,'ADR Raw Data'!AV$1,FALSE)</f>
        <v>4.4163763813088996</v>
      </c>
      <c r="AL23" s="48">
        <f>VLOOKUP($A23,'ADR Raw Data'!$B$6:$BE$43,'ADR Raw Data'!AW$1,FALSE)</f>
        <v>6.6018865754278098</v>
      </c>
      <c r="AM23" s="48">
        <f>VLOOKUP($A23,'ADR Raw Data'!$B$6:$BE$43,'ADR Raw Data'!AX$1,FALSE)</f>
        <v>2.7104736813196202</v>
      </c>
      <c r="AN23" s="49">
        <f>VLOOKUP($A23,'ADR Raw Data'!$B$6:$BE$43,'ADR Raw Data'!AY$1,FALSE)</f>
        <v>3.6359669135262598</v>
      </c>
      <c r="AO23" s="48">
        <f>VLOOKUP($A23,'ADR Raw Data'!$B$6:$BE$43,'ADR Raw Data'!BA$1,FALSE)</f>
        <v>2.9287194216577999</v>
      </c>
      <c r="AP23" s="48">
        <f>VLOOKUP($A23,'ADR Raw Data'!$B$6:$BE$43,'ADR Raw Data'!BB$1,FALSE)</f>
        <v>3.0529606459065102</v>
      </c>
      <c r="AQ23" s="49">
        <f>VLOOKUP($A23,'ADR Raw Data'!$B$6:$BE$43,'ADR Raw Data'!BC$1,FALSE)</f>
        <v>2.9927789059730601</v>
      </c>
      <c r="AR23" s="50">
        <f>VLOOKUP($A23,'ADR Raw Data'!$B$6:$BE$43,'ADR Raw Data'!BE$1,FALSE)</f>
        <v>3.3212625630749701</v>
      </c>
      <c r="AT23" s="51">
        <f>VLOOKUP($A23,'RevPAR Raw Data'!$B$6:$BE$43,'RevPAR Raw Data'!AG$1,FALSE)</f>
        <v>55.552776357099397</v>
      </c>
      <c r="AU23" s="52">
        <f>VLOOKUP($A23,'RevPAR Raw Data'!$B$6:$BE$43,'RevPAR Raw Data'!AH$1,FALSE)</f>
        <v>55.056816133279298</v>
      </c>
      <c r="AV23" s="52">
        <f>VLOOKUP($A23,'RevPAR Raw Data'!$B$6:$BE$43,'RevPAR Raw Data'!AI$1,FALSE)</f>
        <v>63.6940107859023</v>
      </c>
      <c r="AW23" s="52">
        <f>VLOOKUP($A23,'RevPAR Raw Data'!$B$6:$BE$43,'RevPAR Raw Data'!AJ$1,FALSE)</f>
        <v>68.464998860644101</v>
      </c>
      <c r="AX23" s="52">
        <f>VLOOKUP($A23,'RevPAR Raw Data'!$B$6:$BE$43,'RevPAR Raw Data'!AK$1,FALSE)</f>
        <v>71.493818867733395</v>
      </c>
      <c r="AY23" s="53">
        <f>VLOOKUP($A23,'RevPAR Raw Data'!$B$6:$BE$43,'RevPAR Raw Data'!AL$1,FALSE)</f>
        <v>62.852484200931698</v>
      </c>
      <c r="AZ23" s="52">
        <f>VLOOKUP($A23,'RevPAR Raw Data'!$B$6:$BE$43,'RevPAR Raw Data'!AN$1,FALSE)</f>
        <v>100.4356637381</v>
      </c>
      <c r="BA23" s="52">
        <f>VLOOKUP($A23,'RevPAR Raw Data'!$B$6:$BE$43,'RevPAR Raw Data'!AO$1,FALSE)</f>
        <v>105.10416940956</v>
      </c>
      <c r="BB23" s="53">
        <f>VLOOKUP($A23,'RevPAR Raw Data'!$B$6:$BE$43,'RevPAR Raw Data'!AP$1,FALSE)</f>
        <v>102.76991657383</v>
      </c>
      <c r="BC23" s="54">
        <f>VLOOKUP($A23,'RevPAR Raw Data'!$B$6:$BE$43,'RevPAR Raw Data'!AR$1,FALSE)</f>
        <v>74.257464878902695</v>
      </c>
      <c r="BE23" s="47">
        <f>VLOOKUP($A23,'RevPAR Raw Data'!$B$6:$BE$43,'RevPAR Raw Data'!AT$1,FALSE)</f>
        <v>1.2851200145644699</v>
      </c>
      <c r="BF23" s="48">
        <f>VLOOKUP($A23,'RevPAR Raw Data'!$B$6:$BE$43,'RevPAR Raw Data'!AU$1,FALSE)</f>
        <v>1.70069515602173</v>
      </c>
      <c r="BG23" s="48">
        <f>VLOOKUP($A23,'RevPAR Raw Data'!$B$6:$BE$43,'RevPAR Raw Data'!AV$1,FALSE)</f>
        <v>4.7362586296363203</v>
      </c>
      <c r="BH23" s="48">
        <f>VLOOKUP($A23,'RevPAR Raw Data'!$B$6:$BE$43,'RevPAR Raw Data'!AW$1,FALSE)</f>
        <v>6.6228712682510897</v>
      </c>
      <c r="BI23" s="48">
        <f>VLOOKUP($A23,'RevPAR Raw Data'!$B$6:$BE$43,'RevPAR Raw Data'!AX$1,FALSE)</f>
        <v>0.243508298486873</v>
      </c>
      <c r="BJ23" s="49">
        <f>VLOOKUP($A23,'RevPAR Raw Data'!$B$6:$BE$43,'RevPAR Raw Data'!AY$1,FALSE)</f>
        <v>2.9254280132901598</v>
      </c>
      <c r="BK23" s="48">
        <f>VLOOKUP($A23,'RevPAR Raw Data'!$B$6:$BE$43,'RevPAR Raw Data'!BA$1,FALSE)</f>
        <v>1.16374840405103</v>
      </c>
      <c r="BL23" s="48">
        <f>VLOOKUP($A23,'RevPAR Raw Data'!$B$6:$BE$43,'RevPAR Raw Data'!BB$1,FALSE)</f>
        <v>1.46958826409662</v>
      </c>
      <c r="BM23" s="49">
        <f>VLOOKUP($A23,'RevPAR Raw Data'!$B$6:$BE$43,'RevPAR Raw Data'!BC$1,FALSE)</f>
        <v>1.3199109686125701</v>
      </c>
      <c r="BN23" s="50">
        <f>VLOOKUP($A23,'RevPAR Raw Data'!$B$6:$BE$43,'RevPAR Raw Data'!BE$1,FALSE)</f>
        <v>2.2845314800899299</v>
      </c>
    </row>
    <row r="24" spans="1:66" x14ac:dyDescent="0.45">
      <c r="A24" s="63" t="s">
        <v>52</v>
      </c>
      <c r="B24" s="47">
        <f>VLOOKUP($A24,'Occupancy Raw Data'!$B$8:$BE$45,'Occupancy Raw Data'!AG$3,FALSE)</f>
        <v>43.572137657180598</v>
      </c>
      <c r="C24" s="48">
        <f>VLOOKUP($A24,'Occupancy Raw Data'!$B$8:$BE$45,'Occupancy Raw Data'!AH$3,FALSE)</f>
        <v>51.588352084712099</v>
      </c>
      <c r="D24" s="48">
        <f>VLOOKUP($A24,'Occupancy Raw Data'!$B$8:$BE$45,'Occupancy Raw Data'!AI$3,FALSE)</f>
        <v>60.671740569159397</v>
      </c>
      <c r="E24" s="48">
        <f>VLOOKUP($A24,'Occupancy Raw Data'!$B$8:$BE$45,'Occupancy Raw Data'!AJ$3,FALSE)</f>
        <v>63.2776307081403</v>
      </c>
      <c r="F24" s="48">
        <f>VLOOKUP($A24,'Occupancy Raw Data'!$B$8:$BE$45,'Occupancy Raw Data'!AK$3,FALSE)</f>
        <v>65.221707478490998</v>
      </c>
      <c r="G24" s="49">
        <f>VLOOKUP($A24,'Occupancy Raw Data'!$B$8:$BE$45,'Occupancy Raw Data'!AL$3,FALSE)</f>
        <v>56.866313699536697</v>
      </c>
      <c r="H24" s="48">
        <f>VLOOKUP($A24,'Occupancy Raw Data'!$B$8:$BE$45,'Occupancy Raw Data'!AN$3,FALSE)</f>
        <v>70.507941760423506</v>
      </c>
      <c r="I24" s="48">
        <f>VLOOKUP($A24,'Occupancy Raw Data'!$B$8:$BE$45,'Occupancy Raw Data'!AO$3,FALSE)</f>
        <v>74.718729318332194</v>
      </c>
      <c r="J24" s="49">
        <f>VLOOKUP($A24,'Occupancy Raw Data'!$B$8:$BE$45,'Occupancy Raw Data'!AP$3,FALSE)</f>
        <v>72.6133355393778</v>
      </c>
      <c r="K24" s="50">
        <f>VLOOKUP($A24,'Occupancy Raw Data'!$B$8:$BE$45,'Occupancy Raw Data'!AR$3,FALSE)</f>
        <v>61.365462796634198</v>
      </c>
      <c r="M24" s="47">
        <f>VLOOKUP($A24,'Occupancy Raw Data'!$B$8:$BE$45,'Occupancy Raw Data'!AT$3,FALSE)</f>
        <v>-3.0257620709641699</v>
      </c>
      <c r="N24" s="48">
        <f>VLOOKUP($A24,'Occupancy Raw Data'!$B$8:$BE$45,'Occupancy Raw Data'!AU$3,FALSE)</f>
        <v>-4.3409226391188298</v>
      </c>
      <c r="O24" s="48">
        <f>VLOOKUP($A24,'Occupancy Raw Data'!$B$8:$BE$45,'Occupancy Raw Data'!AV$3,FALSE)</f>
        <v>-2.5000607823102898</v>
      </c>
      <c r="P24" s="48">
        <f>VLOOKUP($A24,'Occupancy Raw Data'!$B$8:$BE$45,'Occupancy Raw Data'!AW$3,FALSE)</f>
        <v>-2.1255018668100298</v>
      </c>
      <c r="Q24" s="48">
        <f>VLOOKUP($A24,'Occupancy Raw Data'!$B$8:$BE$45,'Occupancy Raw Data'!AX$3,FALSE)</f>
        <v>-6.2442722107809399</v>
      </c>
      <c r="R24" s="49">
        <f>VLOOKUP($A24,'Occupancy Raw Data'!$B$8:$BE$45,'Occupancy Raw Data'!AY$3,FALSE)</f>
        <v>-3.7162555449591501</v>
      </c>
      <c r="S24" s="48">
        <f>VLOOKUP($A24,'Occupancy Raw Data'!$B$8:$BE$45,'Occupancy Raw Data'!BA$3,FALSE)</f>
        <v>-8.7605410970495399</v>
      </c>
      <c r="T24" s="48">
        <f>VLOOKUP($A24,'Occupancy Raw Data'!$B$8:$BE$45,'Occupancy Raw Data'!BB$3,FALSE)</f>
        <v>-7.5641484721276298</v>
      </c>
      <c r="U24" s="49">
        <f>VLOOKUP($A24,'Occupancy Raw Data'!$B$8:$BE$45,'Occupancy Raw Data'!BC$3,FALSE)</f>
        <v>-8.1488942166160907</v>
      </c>
      <c r="V24" s="50">
        <f>VLOOKUP($A24,'Occupancy Raw Data'!$B$8:$BE$45,'Occupancy Raw Data'!BE$3,FALSE)</f>
        <v>-5.26196072642204</v>
      </c>
      <c r="X24" s="51">
        <f>VLOOKUP($A24,'ADR Raw Data'!$B$6:$BE$43,'ADR Raw Data'!AG$1,FALSE)</f>
        <v>104.883856085057</v>
      </c>
      <c r="Y24" s="52">
        <f>VLOOKUP($A24,'ADR Raw Data'!$B$6:$BE$43,'ADR Raw Data'!AH$1,FALSE)</f>
        <v>105.52534156510499</v>
      </c>
      <c r="Z24" s="52">
        <f>VLOOKUP($A24,'ADR Raw Data'!$B$6:$BE$43,'ADR Raw Data'!AI$1,FALSE)</f>
        <v>110.789826833924</v>
      </c>
      <c r="AA24" s="52">
        <f>VLOOKUP($A24,'ADR Raw Data'!$B$6:$BE$43,'ADR Raw Data'!AJ$1,FALSE)</f>
        <v>112.007104196627</v>
      </c>
      <c r="AB24" s="52">
        <f>VLOOKUP($A24,'ADR Raw Data'!$B$6:$BE$43,'ADR Raw Data'!AK$1,FALSE)</f>
        <v>121.095545408422</v>
      </c>
      <c r="AC24" s="53">
        <f>VLOOKUP($A24,'ADR Raw Data'!$B$6:$BE$43,'ADR Raw Data'!AL$1,FALSE)</f>
        <v>111.564489671224</v>
      </c>
      <c r="AD24" s="52">
        <f>VLOOKUP($A24,'ADR Raw Data'!$B$6:$BE$43,'ADR Raw Data'!AN$1,FALSE)</f>
        <v>149.914965387774</v>
      </c>
      <c r="AE24" s="52">
        <f>VLOOKUP($A24,'ADR Raw Data'!$B$6:$BE$43,'ADR Raw Data'!AO$1,FALSE)</f>
        <v>151.18968999114199</v>
      </c>
      <c r="AF24" s="53">
        <f>VLOOKUP($A24,'ADR Raw Data'!$B$6:$BE$43,'ADR Raw Data'!AP$1,FALSE)</f>
        <v>150.57080774708001</v>
      </c>
      <c r="AG24" s="54">
        <f>VLOOKUP($A24,'ADR Raw Data'!$B$6:$BE$43,'ADR Raw Data'!AR$1,FALSE)</f>
        <v>124.751892922484</v>
      </c>
      <c r="AH24" s="65"/>
      <c r="AI24" s="47">
        <f>VLOOKUP($A24,'ADR Raw Data'!$B$6:$BE$43,'ADR Raw Data'!AT$1,FALSE)</f>
        <v>0.750747744148897</v>
      </c>
      <c r="AJ24" s="48">
        <f>VLOOKUP($A24,'ADR Raw Data'!$B$6:$BE$43,'ADR Raw Data'!AU$1,FALSE)</f>
        <v>3.9400565599627402E-2</v>
      </c>
      <c r="AK24" s="48">
        <f>VLOOKUP($A24,'ADR Raw Data'!$B$6:$BE$43,'ADR Raw Data'!AV$1,FALSE)</f>
        <v>2.42007664841009</v>
      </c>
      <c r="AL24" s="48">
        <f>VLOOKUP($A24,'ADR Raw Data'!$B$6:$BE$43,'ADR Raw Data'!AW$1,FALSE)</f>
        <v>3.06606531748844</v>
      </c>
      <c r="AM24" s="48">
        <f>VLOOKUP($A24,'ADR Raw Data'!$B$6:$BE$43,'ADR Raw Data'!AX$1,FALSE)</f>
        <v>5.1765264754238496</v>
      </c>
      <c r="AN24" s="49">
        <f>VLOOKUP($A24,'ADR Raw Data'!$B$6:$BE$43,'ADR Raw Data'!AY$1,FALSE)</f>
        <v>2.5292120956919901</v>
      </c>
      <c r="AO24" s="48">
        <f>VLOOKUP($A24,'ADR Raw Data'!$B$6:$BE$43,'ADR Raw Data'!BA$1,FALSE)</f>
        <v>4.1288721679116298</v>
      </c>
      <c r="AP24" s="48">
        <f>VLOOKUP($A24,'ADR Raw Data'!$B$6:$BE$43,'ADR Raw Data'!BB$1,FALSE)</f>
        <v>2.56881275720405</v>
      </c>
      <c r="AQ24" s="49">
        <f>VLOOKUP($A24,'ADR Raw Data'!$B$6:$BE$43,'ADR Raw Data'!BC$1,FALSE)</f>
        <v>3.3249681679073002</v>
      </c>
      <c r="AR24" s="50">
        <f>VLOOKUP($A24,'ADR Raw Data'!$B$6:$BE$43,'ADR Raw Data'!BE$1,FALSE)</f>
        <v>2.5208980260480698</v>
      </c>
      <c r="AT24" s="51">
        <f>VLOOKUP($A24,'RevPAR Raw Data'!$B$6:$BE$43,'RevPAR Raw Data'!AG$1,FALSE)</f>
        <v>45.700138153540699</v>
      </c>
      <c r="AU24" s="52">
        <f>VLOOKUP($A24,'RevPAR Raw Data'!$B$6:$BE$43,'RevPAR Raw Data'!AH$1,FALSE)</f>
        <v>54.438784745201801</v>
      </c>
      <c r="AV24" s="52">
        <f>VLOOKUP($A24,'RevPAR Raw Data'!$B$6:$BE$43,'RevPAR Raw Data'!AI$1,FALSE)</f>
        <v>67.218116313699497</v>
      </c>
      <c r="AW24" s="52">
        <f>VLOOKUP($A24,'RevPAR Raw Data'!$B$6:$BE$43,'RevPAR Raw Data'!AJ$1,FALSE)</f>
        <v>70.875441760423499</v>
      </c>
      <c r="AX24" s="52">
        <f>VLOOKUP($A24,'RevPAR Raw Data'!$B$6:$BE$43,'RevPAR Raw Data'!AK$1,FALSE)</f>
        <v>78.980582395764301</v>
      </c>
      <c r="AY24" s="53">
        <f>VLOOKUP($A24,'RevPAR Raw Data'!$B$6:$BE$43,'RevPAR Raw Data'!AL$1,FALSE)</f>
        <v>63.442612673726003</v>
      </c>
      <c r="AZ24" s="52">
        <f>VLOOKUP($A24,'RevPAR Raw Data'!$B$6:$BE$43,'RevPAR Raw Data'!AN$1,FALSE)</f>
        <v>105.70195648577101</v>
      </c>
      <c r="BA24" s="52">
        <f>VLOOKUP($A24,'RevPAR Raw Data'!$B$6:$BE$43,'RevPAR Raw Data'!AO$1,FALSE)</f>
        <v>112.967015221707</v>
      </c>
      <c r="BB24" s="53">
        <f>VLOOKUP($A24,'RevPAR Raw Data'!$B$6:$BE$43,'RevPAR Raw Data'!AP$1,FALSE)</f>
        <v>109.334485853739</v>
      </c>
      <c r="BC24" s="54">
        <f>VLOOKUP($A24,'RevPAR Raw Data'!$B$6:$BE$43,'RevPAR Raw Data'!AR$1,FALSE)</f>
        <v>76.554576439444006</v>
      </c>
      <c r="BE24" s="47">
        <f>VLOOKUP($A24,'RevPAR Raw Data'!$B$6:$BE$43,'RevPAR Raw Data'!AT$1,FALSE)</f>
        <v>-2.2977301673063502</v>
      </c>
      <c r="BF24" s="48">
        <f>VLOOKUP($A24,'RevPAR Raw Data'!$B$6:$BE$43,'RevPAR Raw Data'!AU$1,FALSE)</f>
        <v>-4.3032324215912503</v>
      </c>
      <c r="BG24" s="48">
        <f>VLOOKUP($A24,'RevPAR Raw Data'!$B$6:$BE$43,'RevPAR Raw Data'!AV$1,FALSE)</f>
        <v>-0.14048752108894899</v>
      </c>
      <c r="BH24" s="48">
        <f>VLOOKUP($A24,'RevPAR Raw Data'!$B$6:$BE$43,'RevPAR Raw Data'!AW$1,FALSE)</f>
        <v>0.875394175117575</v>
      </c>
      <c r="BI24" s="48">
        <f>VLOOKUP($A24,'RevPAR Raw Data'!$B$6:$BE$43,'RevPAR Raw Data'!AX$1,FALSE)</f>
        <v>-1.3909821395456901</v>
      </c>
      <c r="BJ24" s="49">
        <f>VLOOKUP($A24,'RevPAR Raw Data'!$B$6:$BE$43,'RevPAR Raw Data'!AY$1,FALSE)</f>
        <v>-1.28103543401709</v>
      </c>
      <c r="BK24" s="48">
        <f>VLOOKUP($A24,'RevPAR Raw Data'!$B$6:$BE$43,'RevPAR Raw Data'!BA$1,FALSE)</f>
        <v>-4.99338047225244</v>
      </c>
      <c r="BL24" s="48">
        <f>VLOOKUP($A24,'RevPAR Raw Data'!$B$6:$BE$43,'RevPAR Raw Data'!BB$1,FALSE)</f>
        <v>-5.1896445258494497</v>
      </c>
      <c r="BM24" s="49">
        <f>VLOOKUP($A24,'RevPAR Raw Data'!$B$6:$BE$43,'RevPAR Raw Data'!BC$1,FALSE)</f>
        <v>-5.0948741874477097</v>
      </c>
      <c r="BN24" s="50">
        <f>VLOOKUP($A24,'RevPAR Raw Data'!$B$6:$BE$43,'RevPAR Raw Data'!BE$1,FALSE)</f>
        <v>-2.8737113644577601</v>
      </c>
    </row>
    <row r="25" spans="1:66" x14ac:dyDescent="0.45">
      <c r="A25" s="63" t="s">
        <v>51</v>
      </c>
      <c r="B25" s="47">
        <f>VLOOKUP($A25,'Occupancy Raw Data'!$B$8:$BE$45,'Occupancy Raw Data'!AG$3,FALSE)</f>
        <v>43.303656902163503</v>
      </c>
      <c r="C25" s="48">
        <f>VLOOKUP($A25,'Occupancy Raw Data'!$B$8:$BE$45,'Occupancy Raw Data'!AH$3,FALSE)</f>
        <v>50.105303465441303</v>
      </c>
      <c r="D25" s="48">
        <f>VLOOKUP($A25,'Occupancy Raw Data'!$B$8:$BE$45,'Occupancy Raw Data'!AI$3,FALSE)</f>
        <v>57.610568638713303</v>
      </c>
      <c r="E25" s="48">
        <f>VLOOKUP($A25,'Occupancy Raw Data'!$B$8:$BE$45,'Occupancy Raw Data'!AJ$3,FALSE)</f>
        <v>59.3432892973386</v>
      </c>
      <c r="F25" s="48">
        <f>VLOOKUP($A25,'Occupancy Raw Data'!$B$8:$BE$45,'Occupancy Raw Data'!AK$3,FALSE)</f>
        <v>58.079647712042799</v>
      </c>
      <c r="G25" s="49">
        <f>VLOOKUP($A25,'Occupancy Raw Data'!$B$8:$BE$45,'Occupancy Raw Data'!AL$3,FALSE)</f>
        <v>53.688493203139899</v>
      </c>
      <c r="H25" s="48">
        <f>VLOOKUP($A25,'Occupancy Raw Data'!$B$8:$BE$45,'Occupancy Raw Data'!AN$3,FALSE)</f>
        <v>74.765460463335202</v>
      </c>
      <c r="I25" s="48">
        <f>VLOOKUP($A25,'Occupancy Raw Data'!$B$8:$BE$45,'Occupancy Raw Data'!AO$3,FALSE)</f>
        <v>77.039058012636403</v>
      </c>
      <c r="J25" s="49">
        <f>VLOOKUP($A25,'Occupancy Raw Data'!$B$8:$BE$45,'Occupancy Raw Data'!AP$3,FALSE)</f>
        <v>75.902259237985803</v>
      </c>
      <c r="K25" s="50">
        <f>VLOOKUP($A25,'Occupancy Raw Data'!$B$8:$BE$45,'Occupancy Raw Data'!AR$3,FALSE)</f>
        <v>60.035283498810202</v>
      </c>
      <c r="M25" s="47">
        <f>VLOOKUP($A25,'Occupancy Raw Data'!$B$8:$BE$45,'Occupancy Raw Data'!AT$3,FALSE)</f>
        <v>-2.7057779290127201E-2</v>
      </c>
      <c r="N25" s="48">
        <f>VLOOKUP($A25,'Occupancy Raw Data'!$B$8:$BE$45,'Occupancy Raw Data'!AU$3,FALSE)</f>
        <v>2.6537871741057102</v>
      </c>
      <c r="O25" s="48">
        <f>VLOOKUP($A25,'Occupancy Raw Data'!$B$8:$BE$45,'Occupancy Raw Data'!AV$3,FALSE)</f>
        <v>-1.9333268087256299</v>
      </c>
      <c r="P25" s="48">
        <f>VLOOKUP($A25,'Occupancy Raw Data'!$B$8:$BE$45,'Occupancy Raw Data'!AW$3,FALSE)</f>
        <v>-5.24007135973911</v>
      </c>
      <c r="Q25" s="48">
        <f>VLOOKUP($A25,'Occupancy Raw Data'!$B$8:$BE$45,'Occupancy Raw Data'!AX$3,FALSE)</f>
        <v>-13.165441039689799</v>
      </c>
      <c r="R25" s="49">
        <f>VLOOKUP($A25,'Occupancy Raw Data'!$B$8:$BE$45,'Occupancy Raw Data'!AY$3,FALSE)</f>
        <v>-4.2583023711777299</v>
      </c>
      <c r="S25" s="48">
        <f>VLOOKUP($A25,'Occupancy Raw Data'!$B$8:$BE$45,'Occupancy Raw Data'!BA$3,FALSE)</f>
        <v>2.8434289431664301</v>
      </c>
      <c r="T25" s="48">
        <f>VLOOKUP($A25,'Occupancy Raw Data'!$B$8:$BE$45,'Occupancy Raw Data'!BB$3,FALSE)</f>
        <v>2.2646794915189199</v>
      </c>
      <c r="U25" s="49">
        <f>VLOOKUP($A25,'Occupancy Raw Data'!$B$8:$BE$45,'Occupancy Raw Data'!BC$3,FALSE)</f>
        <v>2.5489039062902301</v>
      </c>
      <c r="V25" s="50">
        <f>VLOOKUP($A25,'Occupancy Raw Data'!$B$8:$BE$45,'Occupancy Raw Data'!BE$3,FALSE)</f>
        <v>-1.90618157655367</v>
      </c>
      <c r="X25" s="51">
        <f>VLOOKUP($A25,'ADR Raw Data'!$B$6:$BE$43,'ADR Raw Data'!AG$1,FALSE)</f>
        <v>95.694663424339495</v>
      </c>
      <c r="Y25" s="52">
        <f>VLOOKUP($A25,'ADR Raw Data'!$B$6:$BE$43,'ADR Raw Data'!AH$1,FALSE)</f>
        <v>98.862427397783705</v>
      </c>
      <c r="Z25" s="52">
        <f>VLOOKUP($A25,'ADR Raw Data'!$B$6:$BE$43,'ADR Raw Data'!AI$1,FALSE)</f>
        <v>102.169023762047</v>
      </c>
      <c r="AA25" s="52">
        <f>VLOOKUP($A25,'ADR Raw Data'!$B$6:$BE$43,'ADR Raw Data'!AJ$1,FALSE)</f>
        <v>101.82514195838</v>
      </c>
      <c r="AB25" s="52">
        <f>VLOOKUP($A25,'ADR Raw Data'!$B$6:$BE$43,'ADR Raw Data'!AK$1,FALSE)</f>
        <v>103.678607219383</v>
      </c>
      <c r="AC25" s="53">
        <f>VLOOKUP($A25,'ADR Raw Data'!$B$6:$BE$43,'ADR Raw Data'!AL$1,FALSE)</f>
        <v>100.758023108606</v>
      </c>
      <c r="AD25" s="52">
        <f>VLOOKUP($A25,'ADR Raw Data'!$B$6:$BE$43,'ADR Raw Data'!AN$1,FALSE)</f>
        <v>198.52055761843701</v>
      </c>
      <c r="AE25" s="52">
        <f>VLOOKUP($A25,'ADR Raw Data'!$B$6:$BE$43,'ADR Raw Data'!AO$1,FALSE)</f>
        <v>198.40810935073</v>
      </c>
      <c r="AF25" s="53">
        <f>VLOOKUP($A25,'ADR Raw Data'!$B$6:$BE$43,'ADR Raw Data'!AP$1,FALSE)</f>
        <v>198.463491407851</v>
      </c>
      <c r="AG25" s="54">
        <f>VLOOKUP($A25,'ADR Raw Data'!$B$6:$BE$43,'ADR Raw Data'!AR$1,FALSE)</f>
        <v>136.051867240711</v>
      </c>
      <c r="AI25" s="47">
        <f>VLOOKUP($A25,'ADR Raw Data'!$B$6:$BE$43,'ADR Raw Data'!AT$1,FALSE)</f>
        <v>-0.87392353622488705</v>
      </c>
      <c r="AJ25" s="48">
        <f>VLOOKUP($A25,'ADR Raw Data'!$B$6:$BE$43,'ADR Raw Data'!AU$1,FALSE)</f>
        <v>2.8359853143301299</v>
      </c>
      <c r="AK25" s="48">
        <f>VLOOKUP($A25,'ADR Raw Data'!$B$6:$BE$43,'ADR Raw Data'!AV$1,FALSE)</f>
        <v>1.6139688923559901</v>
      </c>
      <c r="AL25" s="48">
        <f>VLOOKUP($A25,'ADR Raw Data'!$B$6:$BE$43,'ADR Raw Data'!AW$1,FALSE)</f>
        <v>-7.53707876969073</v>
      </c>
      <c r="AM25" s="48">
        <f>VLOOKUP($A25,'ADR Raw Data'!$B$6:$BE$43,'ADR Raw Data'!AX$1,FALSE)</f>
        <v>-24.452758798710999</v>
      </c>
      <c r="AN25" s="49">
        <f>VLOOKUP($A25,'ADR Raw Data'!$B$6:$BE$43,'ADR Raw Data'!AY$1,FALSE)</f>
        <v>-8.4446153517453695</v>
      </c>
      <c r="AO25" s="48">
        <f>VLOOKUP($A25,'ADR Raw Data'!$B$6:$BE$43,'ADR Raw Data'!BA$1,FALSE)</f>
        <v>5.7691612309732996</v>
      </c>
      <c r="AP25" s="48">
        <f>VLOOKUP($A25,'ADR Raw Data'!$B$6:$BE$43,'ADR Raw Data'!BB$1,FALSE)</f>
        <v>8.2653834045917804</v>
      </c>
      <c r="AQ25" s="49">
        <f>VLOOKUP($A25,'ADR Raw Data'!$B$6:$BE$43,'ADR Raw Data'!BC$1,FALSE)</f>
        <v>7.0246634776277199</v>
      </c>
      <c r="AR25" s="50">
        <f>VLOOKUP($A25,'ADR Raw Data'!$B$6:$BE$43,'ADR Raw Data'!BE$1,FALSE)</f>
        <v>-3.5193781320508703E-2</v>
      </c>
      <c r="AT25" s="51">
        <f>VLOOKUP($A25,'RevPAR Raw Data'!$B$6:$BE$43,'RevPAR Raw Data'!AG$1,FALSE)</f>
        <v>41.4392887229561</v>
      </c>
      <c r="AU25" s="52">
        <f>VLOOKUP($A25,'RevPAR Raw Data'!$B$6:$BE$43,'RevPAR Raw Data'!AH$1,FALSE)</f>
        <v>49.535319260961103</v>
      </c>
      <c r="AV25" s="52">
        <f>VLOOKUP($A25,'RevPAR Raw Data'!$B$6:$BE$43,'RevPAR Raw Data'!AI$1,FALSE)</f>
        <v>58.860155561937503</v>
      </c>
      <c r="AW25" s="52">
        <f>VLOOKUP($A25,'RevPAR Raw Data'!$B$6:$BE$43,'RevPAR Raw Data'!AJ$1,FALSE)</f>
        <v>60.426388569787399</v>
      </c>
      <c r="AX25" s="52">
        <f>VLOOKUP($A25,'RevPAR Raw Data'!$B$6:$BE$43,'RevPAR Raw Data'!AK$1,FALSE)</f>
        <v>60.216169825770599</v>
      </c>
      <c r="AY25" s="53">
        <f>VLOOKUP($A25,'RevPAR Raw Data'!$B$6:$BE$43,'RevPAR Raw Data'!AL$1,FALSE)</f>
        <v>54.095464388282501</v>
      </c>
      <c r="AZ25" s="52">
        <f>VLOOKUP($A25,'RevPAR Raw Data'!$B$6:$BE$43,'RevPAR Raw Data'!AN$1,FALSE)</f>
        <v>148.42480901780499</v>
      </c>
      <c r="BA25" s="52">
        <f>VLOOKUP($A25,'RevPAR Raw Data'!$B$6:$BE$43,'RevPAR Raw Data'!AO$1,FALSE)</f>
        <v>152.85173846448399</v>
      </c>
      <c r="BB25" s="53">
        <f>VLOOKUP($A25,'RevPAR Raw Data'!$B$6:$BE$43,'RevPAR Raw Data'!AP$1,FALSE)</f>
        <v>150.63827374114399</v>
      </c>
      <c r="BC25" s="54">
        <f>VLOOKUP($A25,'RevPAR Raw Data'!$B$6:$BE$43,'RevPAR Raw Data'!AR$1,FALSE)</f>
        <v>81.679124203386095</v>
      </c>
      <c r="BE25" s="47">
        <f>VLOOKUP($A25,'RevPAR Raw Data'!$B$6:$BE$43,'RevPAR Raw Data'!AT$1,FALSE)</f>
        <v>-0.90074485121341796</v>
      </c>
      <c r="BF25" s="48">
        <f>VLOOKUP($A25,'RevPAR Raw Data'!$B$6:$BE$43,'RevPAR Raw Data'!AU$1,FALSE)</f>
        <v>5.5650335029670597</v>
      </c>
      <c r="BG25" s="48">
        <f>VLOOKUP($A25,'RevPAR Raw Data'!$B$6:$BE$43,'RevPAR Raw Data'!AV$1,FALSE)</f>
        <v>-0.350561209650053</v>
      </c>
      <c r="BH25" s="48">
        <f>VLOOKUP($A25,'RevPAR Raw Data'!$B$6:$BE$43,'RevPAR Raw Data'!AW$1,FALSE)</f>
        <v>-12.382201823458299</v>
      </c>
      <c r="BI25" s="48">
        <f>VLOOKUP($A25,'RevPAR Raw Data'!$B$6:$BE$43,'RevPAR Raw Data'!AX$1,FALSE)</f>
        <v>-34.398886296179001</v>
      </c>
      <c r="BJ25" s="49">
        <f>VLOOKUP($A25,'RevPAR Raw Data'!$B$6:$BE$43,'RevPAR Raw Data'!AY$1,FALSE)</f>
        <v>-12.343320467162901</v>
      </c>
      <c r="BK25" s="48">
        <f>VLOOKUP($A25,'RevPAR Raw Data'!$B$6:$BE$43,'RevPAR Raw Data'!BA$1,FALSE)</f>
        <v>8.77663217435917</v>
      </c>
      <c r="BL25" s="48">
        <f>VLOOKUP($A25,'RevPAR Raw Data'!$B$6:$BE$43,'RevPAR Raw Data'!BB$1,FALSE)</f>
        <v>10.7172473389699</v>
      </c>
      <c r="BM25" s="49">
        <f>VLOOKUP($A25,'RevPAR Raw Data'!$B$6:$BE$43,'RevPAR Raw Data'!BC$1,FALSE)</f>
        <v>9.7526193057029609</v>
      </c>
      <c r="BN25" s="50">
        <f>VLOOKUP($A25,'RevPAR Raw Data'!$B$6:$BE$43,'RevPAR Raw Data'!BE$1,FALSE)</f>
        <v>-1.9407045004985599</v>
      </c>
    </row>
    <row r="26" spans="1:66" x14ac:dyDescent="0.45">
      <c r="A26" s="63" t="s">
        <v>50</v>
      </c>
      <c r="B26" s="47">
        <f>VLOOKUP($A26,'Occupancy Raw Data'!$B$8:$BE$45,'Occupancy Raw Data'!AG$3,FALSE)</f>
        <v>45.654314357321802</v>
      </c>
      <c r="C26" s="48">
        <f>VLOOKUP($A26,'Occupancy Raw Data'!$B$8:$BE$45,'Occupancy Raw Data'!AH$3,FALSE)</f>
        <v>48.715538847117699</v>
      </c>
      <c r="D26" s="48">
        <f>VLOOKUP($A26,'Occupancy Raw Data'!$B$8:$BE$45,'Occupancy Raw Data'!AI$3,FALSE)</f>
        <v>54.175617615467203</v>
      </c>
      <c r="E26" s="48">
        <f>VLOOKUP($A26,'Occupancy Raw Data'!$B$8:$BE$45,'Occupancy Raw Data'!AJ$3,FALSE)</f>
        <v>56.037414965986301</v>
      </c>
      <c r="F26" s="48">
        <f>VLOOKUP($A26,'Occupancy Raw Data'!$B$8:$BE$45,'Occupancy Raw Data'!AK$3,FALSE)</f>
        <v>59.156820622985997</v>
      </c>
      <c r="G26" s="49">
        <f>VLOOKUP($A26,'Occupancy Raw Data'!$B$8:$BE$45,'Occupancy Raw Data'!AL$3,FALSE)</f>
        <v>52.747941281775802</v>
      </c>
      <c r="H26" s="48">
        <f>VLOOKUP($A26,'Occupancy Raw Data'!$B$8:$BE$45,'Occupancy Raw Data'!AN$3,FALSE)</f>
        <v>73.670784103114897</v>
      </c>
      <c r="I26" s="48">
        <f>VLOOKUP($A26,'Occupancy Raw Data'!$B$8:$BE$45,'Occupancy Raw Data'!AO$3,FALSE)</f>
        <v>74.037773003938398</v>
      </c>
      <c r="J26" s="49">
        <f>VLOOKUP($A26,'Occupancy Raw Data'!$B$8:$BE$45,'Occupancy Raw Data'!AP$3,FALSE)</f>
        <v>73.854278553526598</v>
      </c>
      <c r="K26" s="50">
        <f>VLOOKUP($A26,'Occupancy Raw Data'!$B$8:$BE$45,'Occupancy Raw Data'!AR$3,FALSE)</f>
        <v>58.778323359418899</v>
      </c>
      <c r="M26" s="47">
        <f>VLOOKUP($A26,'Occupancy Raw Data'!$B$8:$BE$45,'Occupancy Raw Data'!AT$3,FALSE)</f>
        <v>-6.6569494553881503</v>
      </c>
      <c r="N26" s="48">
        <f>VLOOKUP($A26,'Occupancy Raw Data'!$B$8:$BE$45,'Occupancy Raw Data'!AU$3,FALSE)</f>
        <v>-4.1467892113346698</v>
      </c>
      <c r="O26" s="48">
        <f>VLOOKUP($A26,'Occupancy Raw Data'!$B$8:$BE$45,'Occupancy Raw Data'!AV$3,FALSE)</f>
        <v>-4.5519011745640299</v>
      </c>
      <c r="P26" s="48">
        <f>VLOOKUP($A26,'Occupancy Raw Data'!$B$8:$BE$45,'Occupancy Raw Data'!AW$3,FALSE)</f>
        <v>-7.72304833192457</v>
      </c>
      <c r="Q26" s="48">
        <f>VLOOKUP($A26,'Occupancy Raw Data'!$B$8:$BE$45,'Occupancy Raw Data'!AX$3,FALSE)</f>
        <v>-5.7547040576733997</v>
      </c>
      <c r="R26" s="49">
        <f>VLOOKUP($A26,'Occupancy Raw Data'!$B$8:$BE$45,'Occupancy Raw Data'!AY$3,FALSE)</f>
        <v>-5.8035351937806601</v>
      </c>
      <c r="S26" s="48">
        <f>VLOOKUP($A26,'Occupancy Raw Data'!$B$8:$BE$45,'Occupancy Raw Data'!BA$3,FALSE)</f>
        <v>-4.2781567287284297</v>
      </c>
      <c r="T26" s="48">
        <f>VLOOKUP($A26,'Occupancy Raw Data'!$B$8:$BE$45,'Occupancy Raw Data'!BB$3,FALSE)</f>
        <v>-6.1743019796467298</v>
      </c>
      <c r="U26" s="49">
        <f>VLOOKUP($A26,'Occupancy Raw Data'!$B$8:$BE$45,'Occupancy Raw Data'!BC$3,FALSE)</f>
        <v>-5.2388842873330104</v>
      </c>
      <c r="V26" s="50">
        <f>VLOOKUP($A26,'Occupancy Raw Data'!$B$8:$BE$45,'Occupancy Raw Data'!BE$3,FALSE)</f>
        <v>-5.6062839777958402</v>
      </c>
      <c r="X26" s="51">
        <f>VLOOKUP($A26,'ADR Raw Data'!$B$6:$BE$43,'ADR Raw Data'!AG$1,FALSE)</f>
        <v>98.532194882854597</v>
      </c>
      <c r="Y26" s="52">
        <f>VLOOKUP($A26,'ADR Raw Data'!$B$6:$BE$43,'ADR Raw Data'!AH$1,FALSE)</f>
        <v>97.007033532384</v>
      </c>
      <c r="Z26" s="52">
        <f>VLOOKUP($A26,'ADR Raw Data'!$B$6:$BE$43,'ADR Raw Data'!AI$1,FALSE)</f>
        <v>98.695520859149099</v>
      </c>
      <c r="AA26" s="52">
        <f>VLOOKUP($A26,'ADR Raw Data'!$B$6:$BE$43,'ADR Raw Data'!AJ$1,FALSE)</f>
        <v>100.453698586374</v>
      </c>
      <c r="AB26" s="52">
        <f>VLOOKUP($A26,'ADR Raw Data'!$B$6:$BE$43,'ADR Raw Data'!AK$1,FALSE)</f>
        <v>102.49135421395</v>
      </c>
      <c r="AC26" s="53">
        <f>VLOOKUP($A26,'ADR Raw Data'!$B$6:$BE$43,'ADR Raw Data'!AL$1,FALSE)</f>
        <v>99.580336670626096</v>
      </c>
      <c r="AD26" s="52">
        <f>VLOOKUP($A26,'ADR Raw Data'!$B$6:$BE$43,'ADR Raw Data'!AN$1,FALSE)</f>
        <v>161.18141242937801</v>
      </c>
      <c r="AE26" s="52">
        <f>VLOOKUP($A26,'ADR Raw Data'!$B$6:$BE$43,'ADR Raw Data'!AO$1,FALSE)</f>
        <v>166.22628422897901</v>
      </c>
      <c r="AF26" s="53">
        <f>VLOOKUP($A26,'ADR Raw Data'!$B$6:$BE$43,'ADR Raw Data'!AP$1,FALSE)</f>
        <v>163.71011544055199</v>
      </c>
      <c r="AG26" s="54">
        <f>VLOOKUP($A26,'ADR Raw Data'!$B$6:$BE$43,'ADR Raw Data'!AR$1,FALSE)</f>
        <v>122.602713794678</v>
      </c>
      <c r="AI26" s="47">
        <f>VLOOKUP($A26,'ADR Raw Data'!$B$6:$BE$43,'ADR Raw Data'!AT$1,FALSE)</f>
        <v>5.0406475051197397</v>
      </c>
      <c r="AJ26" s="48">
        <f>VLOOKUP($A26,'ADR Raw Data'!$B$6:$BE$43,'ADR Raw Data'!AU$1,FALSE)</f>
        <v>6.3667303255533296</v>
      </c>
      <c r="AK26" s="48">
        <f>VLOOKUP($A26,'ADR Raw Data'!$B$6:$BE$43,'ADR Raw Data'!AV$1,FALSE)</f>
        <v>7.5534273590397101</v>
      </c>
      <c r="AL26" s="48">
        <f>VLOOKUP($A26,'ADR Raw Data'!$B$6:$BE$43,'ADR Raw Data'!AW$1,FALSE)</f>
        <v>7.1455044509548902</v>
      </c>
      <c r="AM26" s="48">
        <f>VLOOKUP($A26,'ADR Raw Data'!$B$6:$BE$43,'ADR Raw Data'!AX$1,FALSE)</f>
        <v>3.8047469879848501</v>
      </c>
      <c r="AN26" s="49">
        <f>VLOOKUP($A26,'ADR Raw Data'!$B$6:$BE$43,'ADR Raw Data'!AY$1,FALSE)</f>
        <v>5.9223955741055496</v>
      </c>
      <c r="AO26" s="48">
        <f>VLOOKUP($A26,'ADR Raw Data'!$B$6:$BE$43,'ADR Raw Data'!BA$1,FALSE)</f>
        <v>7.4703786017554998</v>
      </c>
      <c r="AP26" s="48">
        <f>VLOOKUP($A26,'ADR Raw Data'!$B$6:$BE$43,'ADR Raw Data'!BB$1,FALSE)</f>
        <v>6.01781865722156</v>
      </c>
      <c r="AQ26" s="49">
        <f>VLOOKUP($A26,'ADR Raw Data'!$B$6:$BE$43,'ADR Raw Data'!BC$1,FALSE)</f>
        <v>6.7008265934176396</v>
      </c>
      <c r="AR26" s="50">
        <f>VLOOKUP($A26,'ADR Raw Data'!$B$6:$BE$43,'ADR Raw Data'!BE$1,FALSE)</f>
        <v>6.3607347701983903</v>
      </c>
      <c r="AT26" s="51">
        <f>VLOOKUP($A26,'RevPAR Raw Data'!$B$6:$BE$43,'RevPAR Raw Data'!AG$1,FALSE)</f>
        <v>44.984197994987397</v>
      </c>
      <c r="AU26" s="52">
        <f>VLOOKUP($A26,'RevPAR Raw Data'!$B$6:$BE$43,'RevPAR Raw Data'!AH$1,FALSE)</f>
        <v>47.257499104905101</v>
      </c>
      <c r="AV26" s="52">
        <f>VLOOKUP($A26,'RevPAR Raw Data'!$B$6:$BE$43,'RevPAR Raw Data'!AI$1,FALSE)</f>
        <v>53.4689079842463</v>
      </c>
      <c r="AW26" s="52">
        <f>VLOOKUP($A26,'RevPAR Raw Data'!$B$6:$BE$43,'RevPAR Raw Data'!AJ$1,FALSE)</f>
        <v>56.291655925528097</v>
      </c>
      <c r="AX26" s="52">
        <f>VLOOKUP($A26,'RevPAR Raw Data'!$B$6:$BE$43,'RevPAR Raw Data'!AK$1,FALSE)</f>
        <v>60.630626566415998</v>
      </c>
      <c r="AY26" s="53">
        <f>VLOOKUP($A26,'RevPAR Raw Data'!$B$6:$BE$43,'RevPAR Raw Data'!AL$1,FALSE)</f>
        <v>52.526577515216601</v>
      </c>
      <c r="AZ26" s="52">
        <f>VLOOKUP($A26,'RevPAR Raw Data'!$B$6:$BE$43,'RevPAR Raw Data'!AN$1,FALSE)</f>
        <v>118.74361036519799</v>
      </c>
      <c r="BA26" s="52">
        <f>VLOOKUP($A26,'RevPAR Raw Data'!$B$6:$BE$43,'RevPAR Raw Data'!AO$1,FALSE)</f>
        <v>123.070238990332</v>
      </c>
      <c r="BB26" s="53">
        <f>VLOOKUP($A26,'RevPAR Raw Data'!$B$6:$BE$43,'RevPAR Raw Data'!AP$1,FALSE)</f>
        <v>120.90692467776501</v>
      </c>
      <c r="BC26" s="54">
        <f>VLOOKUP($A26,'RevPAR Raw Data'!$B$6:$BE$43,'RevPAR Raw Data'!AR$1,FALSE)</f>
        <v>72.063819561659201</v>
      </c>
      <c r="BE26" s="47">
        <f>VLOOKUP($A26,'RevPAR Raw Data'!$B$6:$BE$43,'RevPAR Raw Data'!AT$1,FALSE)</f>
        <v>-1.95185530690852</v>
      </c>
      <c r="BF26" s="48">
        <f>VLOOKUP($A26,'RevPAR Raw Data'!$B$6:$BE$43,'RevPAR Raw Data'!AU$1,FALSE)</f>
        <v>1.9559262279638401</v>
      </c>
      <c r="BG26" s="48">
        <f>VLOOKUP($A26,'RevPAR Raw Data'!$B$6:$BE$43,'RevPAR Raw Data'!AV$1,FALSE)</f>
        <v>2.6577016357996999</v>
      </c>
      <c r="BH26" s="48">
        <f>VLOOKUP($A26,'RevPAR Raw Data'!$B$6:$BE$43,'RevPAR Raw Data'!AW$1,FALSE)</f>
        <v>-1.1293946432767501</v>
      </c>
      <c r="BI26" s="48">
        <f>VLOOKUP($A26,'RevPAR Raw Data'!$B$6:$BE$43,'RevPAR Raw Data'!AX$1,FALSE)</f>
        <v>-2.1689089989903199</v>
      </c>
      <c r="BJ26" s="49">
        <f>VLOOKUP($A26,'RevPAR Raw Data'!$B$6:$BE$43,'RevPAR Raw Data'!AY$1,FALSE)</f>
        <v>-0.22484793113322801</v>
      </c>
      <c r="BK26" s="48">
        <f>VLOOKUP($A26,'RevPAR Raw Data'!$B$6:$BE$43,'RevPAR Raw Data'!BA$1,FALSE)</f>
        <v>2.8726273682145802</v>
      </c>
      <c r="BL26" s="48">
        <f>VLOOKUP($A26,'RevPAR Raw Data'!$B$6:$BE$43,'RevPAR Raw Data'!BB$1,FALSE)</f>
        <v>-0.52804161890954804</v>
      </c>
      <c r="BM26" s="49">
        <f>VLOOKUP($A26,'RevPAR Raw Data'!$B$6:$BE$43,'RevPAR Raw Data'!BC$1,FALSE)</f>
        <v>1.1108937545606401</v>
      </c>
      <c r="BN26" s="50">
        <f>VLOOKUP($A26,'RevPAR Raw Data'!$B$6:$BE$43,'RevPAR Raw Data'!BE$1,FALSE)</f>
        <v>0.39784993811082298</v>
      </c>
    </row>
    <row r="27" spans="1:66" x14ac:dyDescent="0.45">
      <c r="A27" s="63" t="s">
        <v>47</v>
      </c>
      <c r="B27" s="47">
        <f>VLOOKUP($A27,'Occupancy Raw Data'!$B$8:$BE$45,'Occupancy Raw Data'!AG$3,FALSE)</f>
        <v>52.374478883451097</v>
      </c>
      <c r="C27" s="48">
        <f>VLOOKUP($A27,'Occupancy Raw Data'!$B$8:$BE$45,'Occupancy Raw Data'!AH$3,FALSE)</f>
        <v>59.339314845024397</v>
      </c>
      <c r="D27" s="48">
        <f>VLOOKUP($A27,'Occupancy Raw Data'!$B$8:$BE$45,'Occupancy Raw Data'!AI$3,FALSE)</f>
        <v>67.980786659416296</v>
      </c>
      <c r="E27" s="48">
        <f>VLOOKUP($A27,'Occupancy Raw Data'!$B$8:$BE$45,'Occupancy Raw Data'!AJ$3,FALSE)</f>
        <v>70.183070509334698</v>
      </c>
      <c r="F27" s="48">
        <f>VLOOKUP($A27,'Occupancy Raw Data'!$B$8:$BE$45,'Occupancy Raw Data'!AK$3,FALSE)</f>
        <v>69.376472720681505</v>
      </c>
      <c r="G27" s="49">
        <f>VLOOKUP($A27,'Occupancy Raw Data'!$B$8:$BE$45,'Occupancy Raw Data'!AL$3,FALSE)</f>
        <v>63.850824723581603</v>
      </c>
      <c r="H27" s="48">
        <f>VLOOKUP($A27,'Occupancy Raw Data'!$B$8:$BE$45,'Occupancy Raw Data'!AN$3,FALSE)</f>
        <v>81.434656516222503</v>
      </c>
      <c r="I27" s="48">
        <f>VLOOKUP($A27,'Occupancy Raw Data'!$B$8:$BE$45,'Occupancy Raw Data'!AO$3,FALSE)</f>
        <v>81.692949066521606</v>
      </c>
      <c r="J27" s="49">
        <f>VLOOKUP($A27,'Occupancy Raw Data'!$B$8:$BE$45,'Occupancy Raw Data'!AP$3,FALSE)</f>
        <v>81.563802791372098</v>
      </c>
      <c r="K27" s="50">
        <f>VLOOKUP($A27,'Occupancy Raw Data'!$B$8:$BE$45,'Occupancy Raw Data'!AR$3,FALSE)</f>
        <v>68.911675600093204</v>
      </c>
      <c r="M27" s="47">
        <f>VLOOKUP($A27,'Occupancy Raw Data'!$B$8:$BE$45,'Occupancy Raw Data'!AT$3,FALSE)</f>
        <v>11.295177239574601</v>
      </c>
      <c r="N27" s="48">
        <f>VLOOKUP($A27,'Occupancy Raw Data'!$B$8:$BE$45,'Occupancy Raw Data'!AU$3,FALSE)</f>
        <v>14.6030337683924</v>
      </c>
      <c r="O27" s="48">
        <f>VLOOKUP($A27,'Occupancy Raw Data'!$B$8:$BE$45,'Occupancy Raw Data'!AV$3,FALSE)</f>
        <v>13.320547314833499</v>
      </c>
      <c r="P27" s="48">
        <f>VLOOKUP($A27,'Occupancy Raw Data'!$B$8:$BE$45,'Occupancy Raw Data'!AW$3,FALSE)</f>
        <v>11.0748790034229</v>
      </c>
      <c r="Q27" s="48">
        <f>VLOOKUP($A27,'Occupancy Raw Data'!$B$8:$BE$45,'Occupancy Raw Data'!AX$3,FALSE)</f>
        <v>6.8278901646827102</v>
      </c>
      <c r="R27" s="49">
        <f>VLOOKUP($A27,'Occupancy Raw Data'!$B$8:$BE$45,'Occupancy Raw Data'!AY$3,FALSE)</f>
        <v>11.255940266384499</v>
      </c>
      <c r="S27" s="48">
        <f>VLOOKUP($A27,'Occupancy Raw Data'!$B$8:$BE$45,'Occupancy Raw Data'!BA$3,FALSE)</f>
        <v>14.3647563113575</v>
      </c>
      <c r="T27" s="48">
        <f>VLOOKUP($A27,'Occupancy Raw Data'!$B$8:$BE$45,'Occupancy Raw Data'!BB$3,FALSE)</f>
        <v>8.9316910877330908</v>
      </c>
      <c r="U27" s="49">
        <f>VLOOKUP($A27,'Occupancy Raw Data'!$B$8:$BE$45,'Occupancy Raw Data'!BC$3,FALSE)</f>
        <v>11.5879881868852</v>
      </c>
      <c r="V27" s="50">
        <f>VLOOKUP($A27,'Occupancy Raw Data'!$B$8:$BE$45,'Occupancy Raw Data'!BE$3,FALSE)</f>
        <v>11.388225419688601</v>
      </c>
      <c r="X27" s="51">
        <f>VLOOKUP($A27,'ADR Raw Data'!$B$6:$BE$43,'ADR Raw Data'!AG$1,FALSE)</f>
        <v>92.155447309223007</v>
      </c>
      <c r="Y27" s="52">
        <f>VLOOKUP($A27,'ADR Raw Data'!$B$6:$BE$43,'ADR Raw Data'!AH$1,FALSE)</f>
        <v>99.560403970981199</v>
      </c>
      <c r="Z27" s="52">
        <f>VLOOKUP($A27,'ADR Raw Data'!$B$6:$BE$43,'ADR Raw Data'!AI$1,FALSE)</f>
        <v>103.085975869884</v>
      </c>
      <c r="AA27" s="52">
        <f>VLOOKUP($A27,'ADR Raw Data'!$B$6:$BE$43,'ADR Raw Data'!AJ$1,FALSE)</f>
        <v>104.46710485537101</v>
      </c>
      <c r="AB27" s="52">
        <f>VLOOKUP($A27,'ADR Raw Data'!$B$6:$BE$43,'ADR Raw Data'!AK$1,FALSE)</f>
        <v>103.492150881776</v>
      </c>
      <c r="AC27" s="53">
        <f>VLOOKUP($A27,'ADR Raw Data'!$B$6:$BE$43,'ADR Raw Data'!AL$1,FALSE)</f>
        <v>101.02938568975</v>
      </c>
      <c r="AD27" s="52">
        <f>VLOOKUP($A27,'ADR Raw Data'!$B$6:$BE$43,'ADR Raw Data'!AN$1,FALSE)</f>
        <v>142.410765678036</v>
      </c>
      <c r="AE27" s="52">
        <f>VLOOKUP($A27,'ADR Raw Data'!$B$6:$BE$43,'ADR Raw Data'!AO$1,FALSE)</f>
        <v>142.25773629909</v>
      </c>
      <c r="AF27" s="53">
        <f>VLOOKUP($A27,'ADR Raw Data'!$B$6:$BE$43,'ADR Raw Data'!AP$1,FALSE)</f>
        <v>142.33412983693901</v>
      </c>
      <c r="AG27" s="54">
        <f>VLOOKUP($A27,'ADR Raw Data'!$B$6:$BE$43,'ADR Raw Data'!AR$1,FALSE)</f>
        <v>114.99746035771901</v>
      </c>
      <c r="AI27" s="47">
        <f>VLOOKUP($A27,'ADR Raw Data'!$B$6:$BE$43,'ADR Raw Data'!AT$1,FALSE)</f>
        <v>-3.5631487112489899</v>
      </c>
      <c r="AJ27" s="48">
        <f>VLOOKUP($A27,'ADR Raw Data'!$B$6:$BE$43,'ADR Raw Data'!AU$1,FALSE)</f>
        <v>3.8458616405989501</v>
      </c>
      <c r="AK27" s="48">
        <f>VLOOKUP($A27,'ADR Raw Data'!$B$6:$BE$43,'ADR Raw Data'!AV$1,FALSE)</f>
        <v>4.6361467643255301</v>
      </c>
      <c r="AL27" s="48">
        <f>VLOOKUP($A27,'ADR Raw Data'!$B$6:$BE$43,'ADR Raw Data'!AW$1,FALSE)</f>
        <v>1.91664175118554</v>
      </c>
      <c r="AM27" s="48">
        <f>VLOOKUP($A27,'ADR Raw Data'!$B$6:$BE$43,'ADR Raw Data'!AX$1,FALSE)</f>
        <v>-6.1788157651572</v>
      </c>
      <c r="AN27" s="49">
        <f>VLOOKUP($A27,'ADR Raw Data'!$B$6:$BE$43,'ADR Raw Data'!AY$1,FALSE)</f>
        <v>-7.1276338965591698E-2</v>
      </c>
      <c r="AO27" s="48">
        <f>VLOOKUP($A27,'ADR Raw Data'!$B$6:$BE$43,'ADR Raw Data'!BA$1,FALSE)</f>
        <v>11.936815295483999</v>
      </c>
      <c r="AP27" s="48">
        <f>VLOOKUP($A27,'ADR Raw Data'!$B$6:$BE$43,'ADR Raw Data'!BB$1,FALSE)</f>
        <v>7.1410873109623703</v>
      </c>
      <c r="AQ27" s="49">
        <f>VLOOKUP($A27,'ADR Raw Data'!$B$6:$BE$43,'ADR Raw Data'!BC$1,FALSE)</f>
        <v>9.4353067589045203</v>
      </c>
      <c r="AR27" s="50">
        <f>VLOOKUP($A27,'ADR Raw Data'!$B$6:$BE$43,'ADR Raw Data'!BE$1,FALSE)</f>
        <v>3.7385267887202498</v>
      </c>
      <c r="AT27" s="51">
        <f>VLOOKUP($A27,'RevPAR Raw Data'!$B$6:$BE$43,'RevPAR Raw Data'!AG$1,FALSE)</f>
        <v>48.265935290918897</v>
      </c>
      <c r="AU27" s="52">
        <f>VLOOKUP($A27,'RevPAR Raw Data'!$B$6:$BE$43,'RevPAR Raw Data'!AH$1,FALSE)</f>
        <v>59.078461573318798</v>
      </c>
      <c r="AV27" s="52">
        <f>VLOOKUP($A27,'RevPAR Raw Data'!$B$6:$BE$43,'RevPAR Raw Data'!AI$1,FALSE)</f>
        <v>70.078657331883207</v>
      </c>
      <c r="AW27" s="52">
        <f>VLOOKUP($A27,'RevPAR Raw Data'!$B$6:$BE$43,'RevPAR Raw Data'!AJ$1,FALSE)</f>
        <v>73.318221859706298</v>
      </c>
      <c r="AX27" s="52">
        <f>VLOOKUP($A27,'RevPAR Raw Data'!$B$6:$BE$43,'RevPAR Raw Data'!AK$1,FALSE)</f>
        <v>71.799203824542303</v>
      </c>
      <c r="AY27" s="53">
        <f>VLOOKUP($A27,'RevPAR Raw Data'!$B$6:$BE$43,'RevPAR Raw Data'!AL$1,FALSE)</f>
        <v>64.508095976073903</v>
      </c>
      <c r="AZ27" s="52">
        <f>VLOOKUP($A27,'RevPAR Raw Data'!$B$6:$BE$43,'RevPAR Raw Data'!AN$1,FALSE)</f>
        <v>115.97171787203099</v>
      </c>
      <c r="BA27" s="52">
        <f>VLOOKUP($A27,'RevPAR Raw Data'!$B$6:$BE$43,'RevPAR Raw Data'!AO$1,FALSE)</f>
        <v>116.214540058002</v>
      </c>
      <c r="BB27" s="53">
        <f>VLOOKUP($A27,'RevPAR Raw Data'!$B$6:$BE$43,'RevPAR Raw Data'!AP$1,FALSE)</f>
        <v>116.093128965017</v>
      </c>
      <c r="BC27" s="54">
        <f>VLOOKUP($A27,'RevPAR Raw Data'!$B$6:$BE$43,'RevPAR Raw Data'!AR$1,FALSE)</f>
        <v>79.246676830057694</v>
      </c>
      <c r="BE27" s="47">
        <f>VLOOKUP($A27,'RevPAR Raw Data'!$B$6:$BE$43,'RevPAR Raw Data'!AT$1,FALSE)</f>
        <v>7.3295645660804203</v>
      </c>
      <c r="BF27" s="48">
        <f>VLOOKUP($A27,'RevPAR Raw Data'!$B$6:$BE$43,'RevPAR Raw Data'!AU$1,FALSE)</f>
        <v>19.010507883053702</v>
      </c>
      <c r="BG27" s="48">
        <f>VLOOKUP($A27,'RevPAR Raw Data'!$B$6:$BE$43,'RevPAR Raw Data'!AV$1,FALSE)</f>
        <v>18.574254202486099</v>
      </c>
      <c r="BH27" s="48">
        <f>VLOOKUP($A27,'RevPAR Raw Data'!$B$6:$BE$43,'RevPAR Raw Data'!AW$1,FALSE)</f>
        <v>13.2037865094814</v>
      </c>
      <c r="BI27" s="48">
        <f>VLOOKUP($A27,'RevPAR Raw Data'!$B$6:$BE$43,'RevPAR Raw Data'!AX$1,FALSE)</f>
        <v>0.22719164560247901</v>
      </c>
      <c r="BJ27" s="49">
        <f>VLOOKUP($A27,'RevPAR Raw Data'!$B$6:$BE$43,'RevPAR Raw Data'!AY$1,FALSE)</f>
        <v>11.1766411052809</v>
      </c>
      <c r="BK27" s="48">
        <f>VLOOKUP($A27,'RevPAR Raw Data'!$B$6:$BE$43,'RevPAR Raw Data'!BA$1,FALSE)</f>
        <v>28.016266035374699</v>
      </c>
      <c r="BL27" s="48">
        <f>VLOOKUP($A27,'RevPAR Raw Data'!$B$6:$BE$43,'RevPAR Raw Data'!BB$1,FALSE)</f>
        <v>16.710598257615899</v>
      </c>
      <c r="BM27" s="49">
        <f>VLOOKUP($A27,'RevPAR Raw Data'!$B$6:$BE$43,'RevPAR Raw Data'!BC$1,FALSE)</f>
        <v>22.116657178407898</v>
      </c>
      <c r="BN27" s="50">
        <f>VLOOKUP($A27,'RevPAR Raw Data'!$B$6:$BE$43,'RevPAR Raw Data'!BE$1,FALSE)</f>
        <v>15.552504066483801</v>
      </c>
    </row>
    <row r="28" spans="1:66" x14ac:dyDescent="0.45">
      <c r="A28" s="63" t="s">
        <v>48</v>
      </c>
      <c r="B28" s="47">
        <f>VLOOKUP($A28,'Occupancy Raw Data'!$B$8:$BE$45,'Occupancy Raw Data'!AG$3,FALSE)</f>
        <v>51.8130213160333</v>
      </c>
      <c r="C28" s="48">
        <f>VLOOKUP($A28,'Occupancy Raw Data'!$B$8:$BE$45,'Occupancy Raw Data'!AH$3,FALSE)</f>
        <v>55.9024559777571</v>
      </c>
      <c r="D28" s="48">
        <f>VLOOKUP($A28,'Occupancy Raw Data'!$B$8:$BE$45,'Occupancy Raw Data'!AI$3,FALSE)</f>
        <v>66.879054680259401</v>
      </c>
      <c r="E28" s="48">
        <f>VLOOKUP($A28,'Occupancy Raw Data'!$B$8:$BE$45,'Occupancy Raw Data'!AJ$3,FALSE)</f>
        <v>70.991658943466106</v>
      </c>
      <c r="F28" s="48">
        <f>VLOOKUP($A28,'Occupancy Raw Data'!$B$8:$BE$45,'Occupancy Raw Data'!AK$3,FALSE)</f>
        <v>75.469184430027795</v>
      </c>
      <c r="G28" s="49">
        <f>VLOOKUP($A28,'Occupancy Raw Data'!$B$8:$BE$45,'Occupancy Raw Data'!AL$3,FALSE)</f>
        <v>64.211075069508794</v>
      </c>
      <c r="H28" s="48">
        <f>VLOOKUP($A28,'Occupancy Raw Data'!$B$8:$BE$45,'Occupancy Raw Data'!AN$3,FALSE)</f>
        <v>82.727062094531902</v>
      </c>
      <c r="I28" s="48">
        <f>VLOOKUP($A28,'Occupancy Raw Data'!$B$8:$BE$45,'Occupancy Raw Data'!AO$3,FALSE)</f>
        <v>79.106811862835897</v>
      </c>
      <c r="J28" s="49">
        <f>VLOOKUP($A28,'Occupancy Raw Data'!$B$8:$BE$45,'Occupancy Raw Data'!AP$3,FALSE)</f>
        <v>80.916936978683907</v>
      </c>
      <c r="K28" s="50">
        <f>VLOOKUP($A28,'Occupancy Raw Data'!$B$8:$BE$45,'Occupancy Raw Data'!AR$3,FALSE)</f>
        <v>68.984178472130196</v>
      </c>
      <c r="M28" s="47">
        <f>VLOOKUP($A28,'Occupancy Raw Data'!$B$8:$BE$45,'Occupancy Raw Data'!AT$3,FALSE)</f>
        <v>-3.6722094611649001</v>
      </c>
      <c r="N28" s="48">
        <f>VLOOKUP($A28,'Occupancy Raw Data'!$B$8:$BE$45,'Occupancy Raw Data'!AU$3,FALSE)</f>
        <v>2.5851422359451801</v>
      </c>
      <c r="O28" s="48">
        <f>VLOOKUP($A28,'Occupancy Raw Data'!$B$8:$BE$45,'Occupancy Raw Data'!AV$3,FALSE)</f>
        <v>9.2606193071784197</v>
      </c>
      <c r="P28" s="48">
        <f>VLOOKUP($A28,'Occupancy Raw Data'!$B$8:$BE$45,'Occupancy Raw Data'!AW$3,FALSE)</f>
        <v>7.2728928655726399</v>
      </c>
      <c r="Q28" s="48">
        <f>VLOOKUP($A28,'Occupancy Raw Data'!$B$8:$BE$45,'Occupancy Raw Data'!AX$3,FALSE)</f>
        <v>4.2343570757151303</v>
      </c>
      <c r="R28" s="49">
        <f>VLOOKUP($A28,'Occupancy Raw Data'!$B$8:$BE$45,'Occupancy Raw Data'!AY$3,FALSE)</f>
        <v>4.2135640873334896</v>
      </c>
      <c r="S28" s="48">
        <f>VLOOKUP($A28,'Occupancy Raw Data'!$B$8:$BE$45,'Occupancy Raw Data'!BA$3,FALSE)</f>
        <v>3.4655656121127998</v>
      </c>
      <c r="T28" s="48">
        <f>VLOOKUP($A28,'Occupancy Raw Data'!$B$8:$BE$45,'Occupancy Raw Data'!BB$3,FALSE)</f>
        <v>-2.0067781080768898</v>
      </c>
      <c r="U28" s="49">
        <f>VLOOKUP($A28,'Occupancy Raw Data'!$B$8:$BE$45,'Occupancy Raw Data'!BC$3,FALSE)</f>
        <v>0.716270141413898</v>
      </c>
      <c r="V28" s="50">
        <f>VLOOKUP($A28,'Occupancy Raw Data'!$B$8:$BE$45,'Occupancy Raw Data'!BE$3,FALSE)</f>
        <v>3.01474462217345</v>
      </c>
      <c r="X28" s="51">
        <f>VLOOKUP($A28,'ADR Raw Data'!$B$6:$BE$43,'ADR Raw Data'!AG$1,FALSE)</f>
        <v>143.86254332029</v>
      </c>
      <c r="Y28" s="52">
        <f>VLOOKUP($A28,'ADR Raw Data'!$B$6:$BE$43,'ADR Raw Data'!AH$1,FALSE)</f>
        <v>136.86807895554799</v>
      </c>
      <c r="Z28" s="52">
        <f>VLOOKUP($A28,'ADR Raw Data'!$B$6:$BE$43,'ADR Raw Data'!AI$1,FALSE)</f>
        <v>139.734474276805</v>
      </c>
      <c r="AA28" s="52">
        <f>VLOOKUP($A28,'ADR Raw Data'!$B$6:$BE$43,'ADR Raw Data'!AJ$1,FALSE)</f>
        <v>145.781414001305</v>
      </c>
      <c r="AB28" s="52">
        <f>VLOOKUP($A28,'ADR Raw Data'!$B$6:$BE$43,'ADR Raw Data'!AK$1,FALSE)</f>
        <v>165.531277918489</v>
      </c>
      <c r="AC28" s="53">
        <f>VLOOKUP($A28,'ADR Raw Data'!$B$6:$BE$43,'ADR Raw Data'!AL$1,FALSE)</f>
        <v>147.30262417233399</v>
      </c>
      <c r="AD28" s="52">
        <f>VLOOKUP($A28,'ADR Raw Data'!$B$6:$BE$43,'ADR Raw Data'!AN$1,FALSE)</f>
        <v>253.13955188348899</v>
      </c>
      <c r="AE28" s="52">
        <f>VLOOKUP($A28,'ADR Raw Data'!$B$6:$BE$43,'ADR Raw Data'!AO$1,FALSE)</f>
        <v>244.46913524199999</v>
      </c>
      <c r="AF28" s="53">
        <f>VLOOKUP($A28,'ADR Raw Data'!$B$6:$BE$43,'ADR Raw Data'!AP$1,FALSE)</f>
        <v>248.901322881992</v>
      </c>
      <c r="AG28" s="54">
        <f>VLOOKUP($A28,'ADR Raw Data'!$B$6:$BE$43,'ADR Raw Data'!AR$1,FALSE)</f>
        <v>181.35206930883001</v>
      </c>
      <c r="AI28" s="47">
        <f>VLOOKUP($A28,'ADR Raw Data'!$B$6:$BE$43,'ADR Raw Data'!AT$1,FALSE)</f>
        <v>-2.95717330812229</v>
      </c>
      <c r="AJ28" s="48">
        <f>VLOOKUP($A28,'ADR Raw Data'!$B$6:$BE$43,'ADR Raw Data'!AU$1,FALSE)</f>
        <v>4.9356494056839102</v>
      </c>
      <c r="AK28" s="48">
        <f>VLOOKUP($A28,'ADR Raw Data'!$B$6:$BE$43,'ADR Raw Data'!AV$1,FALSE)</f>
        <v>8.5087157020469402</v>
      </c>
      <c r="AL28" s="48">
        <f>VLOOKUP($A28,'ADR Raw Data'!$B$6:$BE$43,'ADR Raw Data'!AW$1,FALSE)</f>
        <v>10.201573023318</v>
      </c>
      <c r="AM28" s="48">
        <f>VLOOKUP($A28,'ADR Raw Data'!$B$6:$BE$43,'ADR Raw Data'!AX$1,FALSE)</f>
        <v>8.9869089741395207</v>
      </c>
      <c r="AN28" s="49">
        <f>VLOOKUP($A28,'ADR Raw Data'!$B$6:$BE$43,'ADR Raw Data'!AY$1,FALSE)</f>
        <v>6.23858405043869</v>
      </c>
      <c r="AO28" s="48">
        <f>VLOOKUP($A28,'ADR Raw Data'!$B$6:$BE$43,'ADR Raw Data'!BA$1,FALSE)</f>
        <v>7.4155182927829904</v>
      </c>
      <c r="AP28" s="48">
        <f>VLOOKUP($A28,'ADR Raw Data'!$B$6:$BE$43,'ADR Raw Data'!BB$1,FALSE)</f>
        <v>1.71160397067467</v>
      </c>
      <c r="AQ28" s="49">
        <f>VLOOKUP($A28,'ADR Raw Data'!$B$6:$BE$43,'ADR Raw Data'!BC$1,FALSE)</f>
        <v>4.5712569221665298</v>
      </c>
      <c r="AR28" s="50">
        <f>VLOOKUP($A28,'ADR Raw Data'!$B$6:$BE$43,'ADR Raw Data'!BE$1,FALSE)</f>
        <v>5.0010375047769404</v>
      </c>
      <c r="AT28" s="51">
        <f>VLOOKUP($A28,'RevPAR Raw Data'!$B$6:$BE$43,'RevPAR Raw Data'!AG$1,FALSE)</f>
        <v>74.539530236329895</v>
      </c>
      <c r="AU28" s="52">
        <f>VLOOKUP($A28,'RevPAR Raw Data'!$B$6:$BE$43,'RevPAR Raw Data'!AH$1,FALSE)</f>
        <v>76.512617585727497</v>
      </c>
      <c r="AV28" s="52">
        <f>VLOOKUP($A28,'RevPAR Raw Data'!$B$6:$BE$43,'RevPAR Raw Data'!AI$1,FALSE)</f>
        <v>93.453095458758099</v>
      </c>
      <c r="AW28" s="52">
        <f>VLOOKUP($A28,'RevPAR Raw Data'!$B$6:$BE$43,'RevPAR Raw Data'!AJ$1,FALSE)</f>
        <v>103.492644230769</v>
      </c>
      <c r="AX28" s="52">
        <f>VLOOKUP($A28,'RevPAR Raw Data'!$B$6:$BE$43,'RevPAR Raw Data'!AK$1,FALSE)</f>
        <v>124.925105421686</v>
      </c>
      <c r="AY28" s="53">
        <f>VLOOKUP($A28,'RevPAR Raw Data'!$B$6:$BE$43,'RevPAR Raw Data'!AL$1,FALSE)</f>
        <v>94.584598586654295</v>
      </c>
      <c r="AZ28" s="52">
        <f>VLOOKUP($A28,'RevPAR Raw Data'!$B$6:$BE$43,'RevPAR Raw Data'!AN$1,FALSE)</f>
        <v>209.41491427247399</v>
      </c>
      <c r="BA28" s="52">
        <f>VLOOKUP($A28,'RevPAR Raw Data'!$B$6:$BE$43,'RevPAR Raw Data'!AO$1,FALSE)</f>
        <v>193.39173887859101</v>
      </c>
      <c r="BB28" s="53">
        <f>VLOOKUP($A28,'RevPAR Raw Data'!$B$6:$BE$43,'RevPAR Raw Data'!AP$1,FALSE)</f>
        <v>201.40332657553199</v>
      </c>
      <c r="BC28" s="54">
        <f>VLOOKUP($A28,'RevPAR Raw Data'!$B$6:$BE$43,'RevPAR Raw Data'!AR$1,FALSE)</f>
        <v>125.104235154905</v>
      </c>
      <c r="BE28" s="47">
        <f>VLOOKUP($A28,'RevPAR Raw Data'!$B$6:$BE$43,'RevPAR Raw Data'!AT$1,FALSE)</f>
        <v>-6.5207891712832904</v>
      </c>
      <c r="BF28" s="48">
        <f>VLOOKUP($A28,'RevPAR Raw Data'!$B$6:$BE$43,'RevPAR Raw Data'!AU$1,FALSE)</f>
        <v>7.6483851990336102</v>
      </c>
      <c r="BG28" s="48">
        <f>VLOOKUP($A28,'RevPAR Raw Data'!$B$6:$BE$43,'RevPAR Raw Data'!AV$1,FALSE)</f>
        <v>18.557294778321999</v>
      </c>
      <c r="BH28" s="48">
        <f>VLOOKUP($A28,'RevPAR Raw Data'!$B$6:$BE$43,'RevPAR Raw Data'!AW$1,FALSE)</f>
        <v>18.216415365479801</v>
      </c>
      <c r="BI28" s="48">
        <f>VLOOKUP($A28,'RevPAR Raw Data'!$B$6:$BE$43,'RevPAR Raw Data'!AX$1,FALSE)</f>
        <v>13.601803865889201</v>
      </c>
      <c r="BJ28" s="49">
        <f>VLOOKUP($A28,'RevPAR Raw Data'!$B$6:$BE$43,'RevPAR Raw Data'!AY$1,FALSE)</f>
        <v>10.7150148748795</v>
      </c>
      <c r="BK28" s="48">
        <f>VLOOKUP($A28,'RevPAR Raw Data'!$B$6:$BE$43,'RevPAR Raw Data'!BA$1,FALSE)</f>
        <v>11.138073556810401</v>
      </c>
      <c r="BL28" s="48">
        <f>VLOOKUP($A28,'RevPAR Raw Data'!$B$6:$BE$43,'RevPAR Raw Data'!BB$1,FALSE)</f>
        <v>-0.32952223118269403</v>
      </c>
      <c r="BM28" s="49">
        <f>VLOOKUP($A28,'RevPAR Raw Data'!$B$6:$BE$43,'RevPAR Raw Data'!BC$1,FALSE)</f>
        <v>5.3202696120012201</v>
      </c>
      <c r="BN28" s="50">
        <f>VLOOKUP($A28,'RevPAR Raw Data'!$B$6:$BE$43,'RevPAR Raw Data'!BE$1,FALSE)</f>
        <v>8.1665506361785294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47.744528807503301</v>
      </c>
      <c r="C30" s="48">
        <f>VLOOKUP($A30,'Occupancy Raw Data'!$B$8:$BE$45,'Occupancy Raw Data'!AH$3,FALSE)</f>
        <v>52.348518683936199</v>
      </c>
      <c r="D30" s="48">
        <f>VLOOKUP($A30,'Occupancy Raw Data'!$B$8:$BE$45,'Occupancy Raw Data'!AI$3,FALSE)</f>
        <v>62.486973351198401</v>
      </c>
      <c r="E30" s="48">
        <f>VLOOKUP($A30,'Occupancy Raw Data'!$B$8:$BE$45,'Occupancy Raw Data'!AJ$3,FALSE)</f>
        <v>63.871520023820104</v>
      </c>
      <c r="F30" s="48">
        <f>VLOOKUP($A30,'Occupancy Raw Data'!$B$8:$BE$45,'Occupancy Raw Data'!AK$3,FALSE)</f>
        <v>65.989280928986105</v>
      </c>
      <c r="G30" s="49">
        <f>VLOOKUP($A30,'Occupancy Raw Data'!$B$8:$BE$45,'Occupancy Raw Data'!AL$3,FALSE)</f>
        <v>58.488164359088799</v>
      </c>
      <c r="H30" s="48">
        <f>VLOOKUP($A30,'Occupancy Raw Data'!$B$8:$BE$45,'Occupancy Raw Data'!AN$3,FALSE)</f>
        <v>74.251898168825306</v>
      </c>
      <c r="I30" s="48">
        <f>VLOOKUP($A30,'Occupancy Raw Data'!$B$8:$BE$45,'Occupancy Raw Data'!AO$3,FALSE)</f>
        <v>76.864671728450205</v>
      </c>
      <c r="J30" s="49">
        <f>VLOOKUP($A30,'Occupancy Raw Data'!$B$8:$BE$45,'Occupancy Raw Data'!AP$3,FALSE)</f>
        <v>75.558284948637706</v>
      </c>
      <c r="K30" s="50">
        <f>VLOOKUP($A30,'Occupancy Raw Data'!$B$8:$BE$45,'Occupancy Raw Data'!AR$3,FALSE)</f>
        <v>63.365341670388503</v>
      </c>
      <c r="M30" s="47">
        <f>VLOOKUP($A30,'Occupancy Raw Data'!$B$8:$BE$45,'Occupancy Raw Data'!AT$3,FALSE)</f>
        <v>-9.0265414197313696</v>
      </c>
      <c r="N30" s="48">
        <f>VLOOKUP($A30,'Occupancy Raw Data'!$B$8:$BE$45,'Occupancy Raw Data'!AU$3,FALSE)</f>
        <v>-6.7899683173137904</v>
      </c>
      <c r="O30" s="48">
        <f>VLOOKUP($A30,'Occupancy Raw Data'!$B$8:$BE$45,'Occupancy Raw Data'!AV$3,FALSE)</f>
        <v>-4.8684709333047804</v>
      </c>
      <c r="P30" s="48">
        <f>VLOOKUP($A30,'Occupancy Raw Data'!$B$8:$BE$45,'Occupancy Raw Data'!AW$3,FALSE)</f>
        <v>-7.43934768226997</v>
      </c>
      <c r="Q30" s="48">
        <f>VLOOKUP($A30,'Occupancy Raw Data'!$B$8:$BE$45,'Occupancy Raw Data'!AX$3,FALSE)</f>
        <v>-9.3370511354866998</v>
      </c>
      <c r="R30" s="49">
        <f>VLOOKUP($A30,'Occupancy Raw Data'!$B$8:$BE$45,'Occupancy Raw Data'!AY$3,FALSE)</f>
        <v>-7.4902328011219002</v>
      </c>
      <c r="S30" s="48">
        <f>VLOOKUP($A30,'Occupancy Raw Data'!$B$8:$BE$45,'Occupancy Raw Data'!BA$3,FALSE)</f>
        <v>-10.184690731933699</v>
      </c>
      <c r="T30" s="48">
        <f>VLOOKUP($A30,'Occupancy Raw Data'!$B$8:$BE$45,'Occupancy Raw Data'!BB$3,FALSE)</f>
        <v>-8.5225566837923292</v>
      </c>
      <c r="U30" s="49">
        <f>VLOOKUP($A30,'Occupancy Raw Data'!$B$8:$BE$45,'Occupancy Raw Data'!BC$3,FALSE)</f>
        <v>-9.3468730799830801</v>
      </c>
      <c r="V30" s="50">
        <f>VLOOKUP($A30,'Occupancy Raw Data'!$B$8:$BE$45,'Occupancy Raw Data'!BE$3,FALSE)</f>
        <v>-8.1312578720459801</v>
      </c>
      <c r="X30" s="51">
        <f>VLOOKUP($A30,'ADR Raw Data'!$B$6:$BE$43,'ADR Raw Data'!AG$1,FALSE)</f>
        <v>105.55841752416499</v>
      </c>
      <c r="Y30" s="52">
        <f>VLOOKUP($A30,'ADR Raw Data'!$B$6:$BE$43,'ADR Raw Data'!AH$1,FALSE)</f>
        <v>102.44448489157401</v>
      </c>
      <c r="Z30" s="52">
        <f>VLOOKUP($A30,'ADR Raw Data'!$B$6:$BE$43,'ADR Raw Data'!AI$1,FALSE)</f>
        <v>108.34531121567601</v>
      </c>
      <c r="AA30" s="52">
        <f>VLOOKUP($A30,'ADR Raw Data'!$B$6:$BE$43,'ADR Raw Data'!AJ$1,FALSE)</f>
        <v>110.867122545306</v>
      </c>
      <c r="AB30" s="52">
        <f>VLOOKUP($A30,'ADR Raw Data'!$B$6:$BE$43,'ADR Raw Data'!AK$1,FALSE)</f>
        <v>130.88590806542501</v>
      </c>
      <c r="AC30" s="53">
        <f>VLOOKUP($A30,'ADR Raw Data'!$B$6:$BE$43,'ADR Raw Data'!AL$1,FALSE)</f>
        <v>112.47110750512201</v>
      </c>
      <c r="AD30" s="52">
        <f>VLOOKUP($A30,'ADR Raw Data'!$B$6:$BE$43,'ADR Raw Data'!AN$1,FALSE)</f>
        <v>163.830560902255</v>
      </c>
      <c r="AE30" s="52">
        <f>VLOOKUP($A30,'ADR Raw Data'!$B$6:$BE$43,'ADR Raw Data'!AO$1,FALSE)</f>
        <v>166.84383304280399</v>
      </c>
      <c r="AF30" s="53">
        <f>VLOOKUP($A30,'ADR Raw Data'!$B$6:$BE$43,'ADR Raw Data'!AP$1,FALSE)</f>
        <v>165.36324639180299</v>
      </c>
      <c r="AG30" s="54">
        <f>VLOOKUP($A30,'ADR Raw Data'!$B$6:$BE$43,'ADR Raw Data'!AR$1,FALSE)</f>
        <v>130.491049800713</v>
      </c>
      <c r="AI30" s="47">
        <f>VLOOKUP($A30,'ADR Raw Data'!$B$6:$BE$43,'ADR Raw Data'!AT$1,FALSE)</f>
        <v>4.1849342868096704</v>
      </c>
      <c r="AJ30" s="48">
        <f>VLOOKUP($A30,'ADR Raw Data'!$B$6:$BE$43,'ADR Raw Data'!AU$1,FALSE)</f>
        <v>4.5131127457552296</v>
      </c>
      <c r="AK30" s="48">
        <f>VLOOKUP($A30,'ADR Raw Data'!$B$6:$BE$43,'ADR Raw Data'!AV$1,FALSE)</f>
        <v>5.3625790782698797</v>
      </c>
      <c r="AL30" s="48">
        <f>VLOOKUP($A30,'ADR Raw Data'!$B$6:$BE$43,'ADR Raw Data'!AW$1,FALSE)</f>
        <v>3.88899676343441</v>
      </c>
      <c r="AM30" s="48">
        <f>VLOOKUP($A30,'ADR Raw Data'!$B$6:$BE$43,'ADR Raw Data'!AX$1,FALSE)</f>
        <v>5.10168074487434</v>
      </c>
      <c r="AN30" s="49">
        <f>VLOOKUP($A30,'ADR Raw Data'!$B$6:$BE$43,'ADR Raw Data'!AY$1,FALSE)</f>
        <v>4.55598405191874</v>
      </c>
      <c r="AO30" s="48">
        <f>VLOOKUP($A30,'ADR Raw Data'!$B$6:$BE$43,'ADR Raw Data'!BA$1,FALSE)</f>
        <v>0.20535602563647901</v>
      </c>
      <c r="AP30" s="48">
        <f>VLOOKUP($A30,'ADR Raw Data'!$B$6:$BE$43,'ADR Raw Data'!BB$1,FALSE)</f>
        <v>-0.233495374913569</v>
      </c>
      <c r="AQ30" s="49">
        <f>VLOOKUP($A30,'ADR Raw Data'!$B$6:$BE$43,'ADR Raw Data'!BC$1,FALSE)</f>
        <v>-9.9814227470819295E-3</v>
      </c>
      <c r="AR30" s="50">
        <f>VLOOKUP($A30,'ADR Raw Data'!$B$6:$BE$43,'ADR Raw Data'!BE$1,FALSE)</f>
        <v>2.3221761795545599</v>
      </c>
      <c r="AT30" s="51">
        <f>VLOOKUP($A30,'RevPAR Raw Data'!$B$6:$BE$43,'RevPAR Raw Data'!AG$1,FALSE)</f>
        <v>50.398369063570001</v>
      </c>
      <c r="AU30" s="52">
        <f>VLOOKUP($A30,'RevPAR Raw Data'!$B$6:$BE$43,'RevPAR Raw Data'!AH$1,FALSE)</f>
        <v>53.628170314128297</v>
      </c>
      <c r="AV30" s="52">
        <f>VLOOKUP($A30,'RevPAR Raw Data'!$B$6:$BE$43,'RevPAR Raw Data'!AI$1,FALSE)</f>
        <v>67.701705746613001</v>
      </c>
      <c r="AW30" s="52">
        <f>VLOOKUP($A30,'RevPAR Raw Data'!$B$6:$BE$43,'RevPAR Raw Data'!AJ$1,FALSE)</f>
        <v>70.812516376358403</v>
      </c>
      <c r="AX30" s="52">
        <f>VLOOKUP($A30,'RevPAR Raw Data'!$B$6:$BE$43,'RevPAR Raw Data'!AK$1,FALSE)</f>
        <v>86.370669569748301</v>
      </c>
      <c r="AY30" s="53">
        <f>VLOOKUP($A30,'RevPAR Raw Data'!$B$6:$BE$43,'RevPAR Raw Data'!AL$1,FALSE)</f>
        <v>65.782286214083598</v>
      </c>
      <c r="AZ30" s="52">
        <f>VLOOKUP($A30,'RevPAR Raw Data'!$B$6:$BE$43,'RevPAR Raw Data'!AN$1,FALSE)</f>
        <v>121.647301250558</v>
      </c>
      <c r="BA30" s="52">
        <f>VLOOKUP($A30,'RevPAR Raw Data'!$B$6:$BE$43,'RevPAR Raw Data'!AO$1,FALSE)</f>
        <v>128.24396456751501</v>
      </c>
      <c r="BB30" s="53">
        <f>VLOOKUP($A30,'RevPAR Raw Data'!$B$6:$BE$43,'RevPAR Raw Data'!AP$1,FALSE)</f>
        <v>124.94563290903599</v>
      </c>
      <c r="BC30" s="54">
        <f>VLOOKUP($A30,'RevPAR Raw Data'!$B$6:$BE$43,'RevPAR Raw Data'!AR$1,FALSE)</f>
        <v>82.686099555498799</v>
      </c>
      <c r="BE30" s="47">
        <f>VLOOKUP($A30,'RevPAR Raw Data'!$B$6:$BE$43,'RevPAR Raw Data'!AT$1,FALSE)</f>
        <v>-5.2193619597090999</v>
      </c>
      <c r="BF30" s="48">
        <f>VLOOKUP($A30,'RevPAR Raw Data'!$B$6:$BE$43,'RevPAR Raw Data'!AU$1,FALSE)</f>
        <v>-2.58329449711999</v>
      </c>
      <c r="BG30" s="48">
        <f>VLOOKUP($A30,'RevPAR Raw Data'!$B$6:$BE$43,'RevPAR Raw Data'!AV$1,FALSE)</f>
        <v>0.23303254126404199</v>
      </c>
      <c r="BH30" s="48">
        <f>VLOOKUP($A30,'RevPAR Raw Data'!$B$6:$BE$43,'RevPAR Raw Data'!AW$1,FALSE)</f>
        <v>-3.83966690941967</v>
      </c>
      <c r="BI30" s="48">
        <f>VLOOKUP($A30,'RevPAR Raw Data'!$B$6:$BE$43,'RevPAR Raw Data'!AX$1,FALSE)</f>
        <v>-4.7117169305305504</v>
      </c>
      <c r="BJ30" s="49">
        <f>VLOOKUP($A30,'RevPAR Raw Data'!$B$6:$BE$43,'RevPAR Raw Data'!AY$1,FALSE)</f>
        <v>-3.2755025610738602</v>
      </c>
      <c r="BK30" s="48">
        <f>VLOOKUP($A30,'RevPAR Raw Data'!$B$6:$BE$43,'RevPAR Raw Data'!BA$1,FALSE)</f>
        <v>-10.000249582407699</v>
      </c>
      <c r="BL30" s="48">
        <f>VLOOKUP($A30,'RevPAR Raw Data'!$B$6:$BE$43,'RevPAR Raw Data'!BB$1,FALSE)</f>
        <v>-8.7361522830248592</v>
      </c>
      <c r="BM30" s="49">
        <f>VLOOKUP($A30,'RevPAR Raw Data'!$B$6:$BE$43,'RevPAR Raw Data'!BC$1,FALSE)</f>
        <v>-9.3559215518144097</v>
      </c>
      <c r="BN30" s="50">
        <f>VLOOKUP($A30,'RevPAR Raw Data'!$B$6:$BE$43,'RevPAR Raw Data'!BE$1,FALSE)</f>
        <v>-5.9979038258942197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49.378247546298297</v>
      </c>
      <c r="C32" s="48">
        <f>VLOOKUP($A32,'Occupancy Raw Data'!$B$8:$BE$45,'Occupancy Raw Data'!AH$3,FALSE)</f>
        <v>58.458053914819899</v>
      </c>
      <c r="D32" s="48">
        <f>VLOOKUP($A32,'Occupancy Raw Data'!$B$8:$BE$45,'Occupancy Raw Data'!AI$3,FALSE)</f>
        <v>67.0249145090376</v>
      </c>
      <c r="E32" s="48">
        <f>VLOOKUP($A32,'Occupancy Raw Data'!$B$8:$BE$45,'Occupancy Raw Data'!AJ$3,FALSE)</f>
        <v>67.986410267797595</v>
      </c>
      <c r="F32" s="48">
        <f>VLOOKUP($A32,'Occupancy Raw Data'!$B$8:$BE$45,'Occupancy Raw Data'!AK$3,FALSE)</f>
        <v>63.704090242927499</v>
      </c>
      <c r="G32" s="49">
        <f>VLOOKUP($A32,'Occupancy Raw Data'!$B$8:$BE$45,'Occupancy Raw Data'!AL$3,FALSE)</f>
        <v>61.3103432961762</v>
      </c>
      <c r="H32" s="48">
        <f>VLOOKUP($A32,'Occupancy Raw Data'!$B$8:$BE$45,'Occupancy Raw Data'!AN$3,FALSE)</f>
        <v>68.117422391970507</v>
      </c>
      <c r="I32" s="48">
        <f>VLOOKUP($A32,'Occupancy Raw Data'!$B$8:$BE$45,'Occupancy Raw Data'!AO$3,FALSE)</f>
        <v>70.998578851534305</v>
      </c>
      <c r="J32" s="49">
        <f>VLOOKUP($A32,'Occupancy Raw Data'!$B$8:$BE$45,'Occupancy Raw Data'!AP$3,FALSE)</f>
        <v>69.558000621752399</v>
      </c>
      <c r="K32" s="50">
        <f>VLOOKUP($A32,'Occupancy Raw Data'!$B$8:$BE$45,'Occupancy Raw Data'!AR$3,FALSE)</f>
        <v>63.666816817769401</v>
      </c>
      <c r="M32" s="47">
        <f>VLOOKUP($A32,'Occupancy Raw Data'!$B$8:$BE$45,'Occupancy Raw Data'!AT$3,FALSE)</f>
        <v>-6.4361398252398399</v>
      </c>
      <c r="N32" s="48">
        <f>VLOOKUP($A32,'Occupancy Raw Data'!$B$8:$BE$45,'Occupancy Raw Data'!AU$3,FALSE)</f>
        <v>-2.42160695902004</v>
      </c>
      <c r="O32" s="48">
        <f>VLOOKUP($A32,'Occupancy Raw Data'!$B$8:$BE$45,'Occupancy Raw Data'!AV$3,FALSE)</f>
        <v>-1.82129721960101</v>
      </c>
      <c r="P32" s="48">
        <f>VLOOKUP($A32,'Occupancy Raw Data'!$B$8:$BE$45,'Occupancy Raw Data'!AW$3,FALSE)</f>
        <v>-1.3854578137034299</v>
      </c>
      <c r="Q32" s="48">
        <f>VLOOKUP($A32,'Occupancy Raw Data'!$B$8:$BE$45,'Occupancy Raw Data'!AX$3,FALSE)</f>
        <v>-0.95825287042260299</v>
      </c>
      <c r="R32" s="49">
        <f>VLOOKUP($A32,'Occupancy Raw Data'!$B$8:$BE$45,'Occupancy Raw Data'!AY$3,FALSE)</f>
        <v>-2.43856096709436</v>
      </c>
      <c r="S32" s="48">
        <f>VLOOKUP($A32,'Occupancy Raw Data'!$B$8:$BE$45,'Occupancy Raw Data'!BA$3,FALSE)</f>
        <v>1.0421270384810499E-2</v>
      </c>
      <c r="T32" s="48">
        <f>VLOOKUP($A32,'Occupancy Raw Data'!$B$8:$BE$45,'Occupancy Raw Data'!BB$3,FALSE)</f>
        <v>-0.71721742953024403</v>
      </c>
      <c r="U32" s="49">
        <f>VLOOKUP($A32,'Occupancy Raw Data'!$B$8:$BE$45,'Occupancy Raw Data'!BC$3,FALSE)</f>
        <v>-0.36226061524951803</v>
      </c>
      <c r="V32" s="50">
        <f>VLOOKUP($A32,'Occupancy Raw Data'!$B$8:$BE$45,'Occupancy Raw Data'!BE$3,FALSE)</f>
        <v>-1.79979078637612</v>
      </c>
      <c r="X32" s="51">
        <f>VLOOKUP($A32,'ADR Raw Data'!$B$6:$BE$43,'ADR Raw Data'!AG$1,FALSE)</f>
        <v>99.406828776363696</v>
      </c>
      <c r="Y32" s="52">
        <f>VLOOKUP($A32,'ADR Raw Data'!$B$6:$BE$43,'ADR Raw Data'!AH$1,FALSE)</f>
        <v>106.978183229506</v>
      </c>
      <c r="Z32" s="52">
        <f>VLOOKUP($A32,'ADR Raw Data'!$B$6:$BE$43,'ADR Raw Data'!AI$1,FALSE)</f>
        <v>112.25793667340299</v>
      </c>
      <c r="AA32" s="52">
        <f>VLOOKUP($A32,'ADR Raw Data'!$B$6:$BE$43,'ADR Raw Data'!AJ$1,FALSE)</f>
        <v>112.34991763562699</v>
      </c>
      <c r="AB32" s="52">
        <f>VLOOKUP($A32,'ADR Raw Data'!$B$6:$BE$43,'ADR Raw Data'!AK$1,FALSE)</f>
        <v>109.38634504766701</v>
      </c>
      <c r="AC32" s="53">
        <f>VLOOKUP($A32,'ADR Raw Data'!$B$6:$BE$43,'ADR Raw Data'!AL$1,FALSE)</f>
        <v>108.604758710635</v>
      </c>
      <c r="AD32" s="52">
        <f>VLOOKUP($A32,'ADR Raw Data'!$B$6:$BE$43,'ADR Raw Data'!AN$1,FALSE)</f>
        <v>118.072867389816</v>
      </c>
      <c r="AE32" s="52">
        <f>VLOOKUP($A32,'ADR Raw Data'!$B$6:$BE$43,'ADR Raw Data'!AO$1,FALSE)</f>
        <v>119.85356057360001</v>
      </c>
      <c r="AF32" s="53">
        <f>VLOOKUP($A32,'ADR Raw Data'!$B$6:$BE$43,'ADR Raw Data'!AP$1,FALSE)</f>
        <v>118.98165346970001</v>
      </c>
      <c r="AG32" s="54">
        <f>VLOOKUP($A32,'ADR Raw Data'!$B$6:$BE$43,'ADR Raw Data'!AR$1,FALSE)</f>
        <v>111.84392557597801</v>
      </c>
      <c r="AI32" s="47">
        <f>VLOOKUP($A32,'ADR Raw Data'!$B$6:$BE$43,'ADR Raw Data'!AT$1,FALSE)</f>
        <v>3.6718992432737099</v>
      </c>
      <c r="AJ32" s="48">
        <f>VLOOKUP($A32,'ADR Raw Data'!$B$6:$BE$43,'ADR Raw Data'!AU$1,FALSE)</f>
        <v>5.7993326683125002</v>
      </c>
      <c r="AK32" s="48">
        <f>VLOOKUP($A32,'ADR Raw Data'!$B$6:$BE$43,'ADR Raw Data'!AV$1,FALSE)</f>
        <v>4.6896416692732004</v>
      </c>
      <c r="AL32" s="48">
        <f>VLOOKUP($A32,'ADR Raw Data'!$B$6:$BE$43,'ADR Raw Data'!AW$1,FALSE)</f>
        <v>5.2058121282210097</v>
      </c>
      <c r="AM32" s="48">
        <f>VLOOKUP($A32,'ADR Raw Data'!$B$6:$BE$43,'ADR Raw Data'!AX$1,FALSE)</f>
        <v>6.3443381875438503</v>
      </c>
      <c r="AN32" s="49">
        <f>VLOOKUP($A32,'ADR Raw Data'!$B$6:$BE$43,'ADR Raw Data'!AY$1,FALSE)</f>
        <v>5.27019924419535</v>
      </c>
      <c r="AO32" s="48">
        <f>VLOOKUP($A32,'ADR Raw Data'!$B$6:$BE$43,'ADR Raw Data'!BA$1,FALSE)</f>
        <v>3.2302988968898099</v>
      </c>
      <c r="AP32" s="48">
        <f>VLOOKUP($A32,'ADR Raw Data'!$B$6:$BE$43,'ADR Raw Data'!BB$1,FALSE)</f>
        <v>1.8711562921954701</v>
      </c>
      <c r="AQ32" s="49">
        <f>VLOOKUP($A32,'ADR Raw Data'!$B$6:$BE$43,'ADR Raw Data'!BC$1,FALSE)</f>
        <v>2.52179390331096</v>
      </c>
      <c r="AR32" s="50">
        <f>VLOOKUP($A32,'ADR Raw Data'!$B$6:$BE$43,'ADR Raw Data'!BE$1,FALSE)</f>
        <v>4.39785762072807</v>
      </c>
      <c r="AT32" s="51">
        <f>VLOOKUP($A32,'RevPAR Raw Data'!$B$6:$BE$43,'RevPAR Raw Data'!AG$1,FALSE)</f>
        <v>49.085349991117802</v>
      </c>
      <c r="AU32" s="52">
        <f>VLOOKUP($A32,'RevPAR Raw Data'!$B$6:$BE$43,'RevPAR Raw Data'!AH$1,FALSE)</f>
        <v>62.537364029400003</v>
      </c>
      <c r="AV32" s="52">
        <f>VLOOKUP($A32,'RevPAR Raw Data'!$B$6:$BE$43,'RevPAR Raw Data'!AI$1,FALSE)</f>
        <v>75.240786084958003</v>
      </c>
      <c r="AW32" s="52">
        <f>VLOOKUP($A32,'RevPAR Raw Data'!$B$6:$BE$43,'RevPAR Raw Data'!AJ$1,FALSE)</f>
        <v>76.382675939290294</v>
      </c>
      <c r="AX32" s="52">
        <f>VLOOKUP($A32,'RevPAR Raw Data'!$B$6:$BE$43,'RevPAR Raw Data'!AK$1,FALSE)</f>
        <v>69.683575962606</v>
      </c>
      <c r="AY32" s="53">
        <f>VLOOKUP($A32,'RevPAR Raw Data'!$B$6:$BE$43,'RevPAR Raw Data'!AL$1,FALSE)</f>
        <v>66.585950401474406</v>
      </c>
      <c r="AZ32" s="52">
        <f>VLOOKUP($A32,'RevPAR Raw Data'!$B$6:$BE$43,'RevPAR Raw Data'!AN$1,FALSE)</f>
        <v>80.428193810232202</v>
      </c>
      <c r="BA32" s="52">
        <f>VLOOKUP($A32,'RevPAR Raw Data'!$B$6:$BE$43,'RevPAR Raw Data'!AO$1,FALSE)</f>
        <v>85.094324710218899</v>
      </c>
      <c r="BB32" s="53">
        <f>VLOOKUP($A32,'RevPAR Raw Data'!$B$6:$BE$43,'RevPAR Raw Data'!AP$1,FALSE)</f>
        <v>82.7612592602256</v>
      </c>
      <c r="BC32" s="54">
        <f>VLOOKUP($A32,'RevPAR Raw Data'!$B$6:$BE$43,'RevPAR Raw Data'!AR$1,FALSE)</f>
        <v>71.207467218260405</v>
      </c>
      <c r="BE32" s="47">
        <f>VLOOKUP($A32,'RevPAR Raw Data'!$B$6:$BE$43,'RevPAR Raw Data'!AT$1,FALSE)</f>
        <v>-3.00056915150514</v>
      </c>
      <c r="BF32" s="48">
        <f>VLOOKUP($A32,'RevPAR Raw Data'!$B$6:$BE$43,'RevPAR Raw Data'!AU$1,FALSE)</f>
        <v>3.2372886658198698</v>
      </c>
      <c r="BG32" s="48">
        <f>VLOOKUP($A32,'RevPAR Raw Data'!$B$6:$BE$43,'RevPAR Raw Data'!AV$1,FALSE)</f>
        <v>2.78293213634046</v>
      </c>
      <c r="BH32" s="48">
        <f>VLOOKUP($A32,'RevPAR Raw Data'!$B$6:$BE$43,'RevPAR Raw Data'!AW$1,FALSE)</f>
        <v>3.7482299836204098</v>
      </c>
      <c r="BI32" s="48">
        <f>VLOOKUP($A32,'RevPAR Raw Data'!$B$6:$BE$43,'RevPAR Raw Data'!AX$1,FALSE)</f>
        <v>5.3252905143297902</v>
      </c>
      <c r="BJ32" s="49">
        <f>VLOOKUP($A32,'RevPAR Raw Data'!$B$6:$BE$43,'RevPAR Raw Data'!AY$1,FALSE)</f>
        <v>2.7031212554439401</v>
      </c>
      <c r="BK32" s="48">
        <f>VLOOKUP($A32,'RevPAR Raw Data'!$B$6:$BE$43,'RevPAR Raw Data'!BA$1,FALSE)</f>
        <v>3.2410568054568998</v>
      </c>
      <c r="BL32" s="48">
        <f>VLOOKUP($A32,'RevPAR Raw Data'!$B$6:$BE$43,'RevPAR Raw Data'!BB$1,FALSE)</f>
        <v>1.1405186036038499</v>
      </c>
      <c r="BM32" s="49">
        <f>VLOOKUP($A32,'RevPAR Raw Data'!$B$6:$BE$43,'RevPAR Raw Data'!BC$1,FALSE)</f>
        <v>2.1503978219519801</v>
      </c>
      <c r="BN32" s="50">
        <f>VLOOKUP($A32,'RevPAR Raw Data'!$B$6:$BE$43,'RevPAR Raw Data'!BE$1,FALSE)</f>
        <v>2.5189145980961398</v>
      </c>
    </row>
    <row r="33" spans="1:66" x14ac:dyDescent="0.45">
      <c r="A33" s="63" t="s">
        <v>45</v>
      </c>
      <c r="B33" s="47">
        <f>VLOOKUP($A33,'Occupancy Raw Data'!$B$8:$BE$45,'Occupancy Raw Data'!AG$3,FALSE)</f>
        <v>59.039056457849902</v>
      </c>
      <c r="C33" s="48">
        <f>VLOOKUP($A33,'Occupancy Raw Data'!$B$8:$BE$45,'Occupancy Raw Data'!AH$3,FALSE)</f>
        <v>66.671500386697602</v>
      </c>
      <c r="D33" s="48">
        <f>VLOOKUP($A33,'Occupancy Raw Data'!$B$8:$BE$45,'Occupancy Raw Data'!AI$3,FALSE)</f>
        <v>70.088940448569204</v>
      </c>
      <c r="E33" s="48">
        <f>VLOOKUP($A33,'Occupancy Raw Data'!$B$8:$BE$45,'Occupancy Raw Data'!AJ$3,FALSE)</f>
        <v>70.499806651198696</v>
      </c>
      <c r="F33" s="48">
        <f>VLOOKUP($A33,'Occupancy Raw Data'!$B$8:$BE$45,'Occupancy Raw Data'!AK$3,FALSE)</f>
        <v>66.971191028615607</v>
      </c>
      <c r="G33" s="49">
        <f>VLOOKUP($A33,'Occupancy Raw Data'!$B$8:$BE$45,'Occupancy Raw Data'!AL$3,FALSE)</f>
        <v>66.654098994586207</v>
      </c>
      <c r="H33" s="48">
        <f>VLOOKUP($A33,'Occupancy Raw Data'!$B$8:$BE$45,'Occupancy Raw Data'!AN$3,FALSE)</f>
        <v>69.465390564578399</v>
      </c>
      <c r="I33" s="48">
        <f>VLOOKUP($A33,'Occupancy Raw Data'!$B$8:$BE$45,'Occupancy Raw Data'!AO$3,FALSE)</f>
        <v>70.606148491879296</v>
      </c>
      <c r="J33" s="49">
        <f>VLOOKUP($A33,'Occupancy Raw Data'!$B$8:$BE$45,'Occupancy Raw Data'!AP$3,FALSE)</f>
        <v>70.035769528228897</v>
      </c>
      <c r="K33" s="50">
        <f>VLOOKUP($A33,'Occupancy Raw Data'!$B$8:$BE$45,'Occupancy Raw Data'!AR$3,FALSE)</f>
        <v>67.620290575626996</v>
      </c>
      <c r="M33" s="47">
        <f>VLOOKUP($A33,'Occupancy Raw Data'!$B$8:$BE$45,'Occupancy Raw Data'!AT$3,FALSE)</f>
        <v>-4.3502841182530698</v>
      </c>
      <c r="N33" s="48">
        <f>VLOOKUP($A33,'Occupancy Raw Data'!$B$8:$BE$45,'Occupancy Raw Data'!AU$3,FALSE)</f>
        <v>-1.4124365291490399</v>
      </c>
      <c r="O33" s="48">
        <f>VLOOKUP($A33,'Occupancy Raw Data'!$B$8:$BE$45,'Occupancy Raw Data'!AV$3,FALSE)</f>
        <v>-1.59253155059324</v>
      </c>
      <c r="P33" s="48">
        <f>VLOOKUP($A33,'Occupancy Raw Data'!$B$8:$BE$45,'Occupancy Raw Data'!AW$3,FALSE)</f>
        <v>-2.0079189487129701</v>
      </c>
      <c r="Q33" s="48">
        <f>VLOOKUP($A33,'Occupancy Raw Data'!$B$8:$BE$45,'Occupancy Raw Data'!AX$3,FALSE)</f>
        <v>-2.1500989865439899</v>
      </c>
      <c r="R33" s="49">
        <f>VLOOKUP($A33,'Occupancy Raw Data'!$B$8:$BE$45,'Occupancy Raw Data'!AY$3,FALSE)</f>
        <v>-2.25561915295504</v>
      </c>
      <c r="S33" s="48">
        <f>VLOOKUP($A33,'Occupancy Raw Data'!$B$8:$BE$45,'Occupancy Raw Data'!BA$3,FALSE)</f>
        <v>0.42201601886661999</v>
      </c>
      <c r="T33" s="48">
        <f>VLOOKUP($A33,'Occupancy Raw Data'!$B$8:$BE$45,'Occupancy Raw Data'!BB$3,FALSE)</f>
        <v>0.95625411226928003</v>
      </c>
      <c r="U33" s="49">
        <f>VLOOKUP($A33,'Occupancy Raw Data'!$B$8:$BE$45,'Occupancy Raw Data'!BC$3,FALSE)</f>
        <v>0.69060190163053403</v>
      </c>
      <c r="V33" s="50">
        <f>VLOOKUP($A33,'Occupancy Raw Data'!$B$8:$BE$45,'Occupancy Raw Data'!BE$3,FALSE)</f>
        <v>-1.4018905988989601</v>
      </c>
      <c r="X33" s="51">
        <f>VLOOKUP($A33,'ADR Raw Data'!$B$6:$BE$43,'ADR Raw Data'!AG$1,FALSE)</f>
        <v>86.927631218274101</v>
      </c>
      <c r="Y33" s="52">
        <f>VLOOKUP($A33,'ADR Raw Data'!$B$6:$BE$43,'ADR Raw Data'!AH$1,FALSE)</f>
        <v>90.158323838178703</v>
      </c>
      <c r="Z33" s="52">
        <f>VLOOKUP($A33,'ADR Raw Data'!$B$6:$BE$43,'ADR Raw Data'!AI$1,FALSE)</f>
        <v>91.9876764965517</v>
      </c>
      <c r="AA33" s="52">
        <f>VLOOKUP($A33,'ADR Raw Data'!$B$6:$BE$43,'ADR Raw Data'!AJ$1,FALSE)</f>
        <v>91.950638656153501</v>
      </c>
      <c r="AB33" s="52">
        <f>VLOOKUP($A33,'ADR Raw Data'!$B$6:$BE$43,'ADR Raw Data'!AK$1,FALSE)</f>
        <v>89.667287369180798</v>
      </c>
      <c r="AC33" s="53">
        <f>VLOOKUP($A33,'ADR Raw Data'!$B$6:$BE$43,'ADR Raw Data'!AL$1,FALSE)</f>
        <v>90.251200036259704</v>
      </c>
      <c r="AD33" s="52">
        <f>VLOOKUP($A33,'ADR Raw Data'!$B$6:$BE$43,'ADR Raw Data'!AN$1,FALSE)</f>
        <v>94.345284329552499</v>
      </c>
      <c r="AE33" s="52">
        <f>VLOOKUP($A33,'ADR Raw Data'!$B$6:$BE$43,'ADR Raw Data'!AO$1,FALSE)</f>
        <v>95.866128144040502</v>
      </c>
      <c r="AF33" s="53">
        <f>VLOOKUP($A33,'ADR Raw Data'!$B$6:$BE$43,'ADR Raw Data'!AP$1,FALSE)</f>
        <v>95.111899195941703</v>
      </c>
      <c r="AG33" s="54">
        <f>VLOOKUP($A33,'ADR Raw Data'!$B$6:$BE$43,'ADR Raw Data'!AR$1,FALSE)</f>
        <v>91.689579819249403</v>
      </c>
      <c r="AI33" s="47">
        <f>VLOOKUP($A33,'ADR Raw Data'!$B$6:$BE$43,'ADR Raw Data'!AT$1,FALSE)</f>
        <v>4.1440396523109797</v>
      </c>
      <c r="AJ33" s="48">
        <f>VLOOKUP($A33,'ADR Raw Data'!$B$6:$BE$43,'ADR Raw Data'!AU$1,FALSE)</f>
        <v>4.7977115639499397</v>
      </c>
      <c r="AK33" s="48">
        <f>VLOOKUP($A33,'ADR Raw Data'!$B$6:$BE$43,'ADR Raw Data'!AV$1,FALSE)</f>
        <v>3.3098380848964202</v>
      </c>
      <c r="AL33" s="48">
        <f>VLOOKUP($A33,'ADR Raw Data'!$B$6:$BE$43,'ADR Raw Data'!AW$1,FALSE)</f>
        <v>3.8372437845992899</v>
      </c>
      <c r="AM33" s="48">
        <f>VLOOKUP($A33,'ADR Raw Data'!$B$6:$BE$43,'ADR Raw Data'!AX$1,FALSE)</f>
        <v>4.10766645556998</v>
      </c>
      <c r="AN33" s="49">
        <f>VLOOKUP($A33,'ADR Raw Data'!$B$6:$BE$43,'ADR Raw Data'!AY$1,FALSE)</f>
        <v>4.0388435073779698</v>
      </c>
      <c r="AO33" s="48">
        <f>VLOOKUP($A33,'ADR Raw Data'!$B$6:$BE$43,'ADR Raw Data'!BA$1,FALSE)</f>
        <v>4.5005870867163296</v>
      </c>
      <c r="AP33" s="48">
        <f>VLOOKUP($A33,'ADR Raw Data'!$B$6:$BE$43,'ADR Raw Data'!BB$1,FALSE)</f>
        <v>5.2699072800448201</v>
      </c>
      <c r="AQ33" s="49">
        <f>VLOOKUP($A33,'ADR Raw Data'!$B$6:$BE$43,'ADR Raw Data'!BC$1,FALSE)</f>
        <v>4.8912489347738202</v>
      </c>
      <c r="AR33" s="50">
        <f>VLOOKUP($A33,'ADR Raw Data'!$B$6:$BE$43,'ADR Raw Data'!BE$1,FALSE)</f>
        <v>4.3277000877565701</v>
      </c>
      <c r="AT33" s="51">
        <f>VLOOKUP($A33,'RevPAR Raw Data'!$B$6:$BE$43,'RevPAR Raw Data'!AG$1,FALSE)</f>
        <v>51.3212532724284</v>
      </c>
      <c r="AU33" s="52">
        <f>VLOOKUP($A33,'RevPAR Raw Data'!$B$6:$BE$43,'RevPAR Raw Data'!AH$1,FALSE)</f>
        <v>60.109907226411401</v>
      </c>
      <c r="AV33" s="52">
        <f>VLOOKUP($A33,'RevPAR Raw Data'!$B$6:$BE$43,'RevPAR Raw Data'!AI$1,FALSE)</f>
        <v>64.473187799690606</v>
      </c>
      <c r="AW33" s="52">
        <f>VLOOKUP($A33,'RevPAR Raw Data'!$B$6:$BE$43,'RevPAR Raw Data'!AJ$1,FALSE)</f>
        <v>64.825022467130694</v>
      </c>
      <c r="AX33" s="52">
        <f>VLOOKUP($A33,'RevPAR Raw Data'!$B$6:$BE$43,'RevPAR Raw Data'!AK$1,FALSE)</f>
        <v>60.051250314191797</v>
      </c>
      <c r="AY33" s="53">
        <f>VLOOKUP($A33,'RevPAR Raw Data'!$B$6:$BE$43,'RevPAR Raw Data'!AL$1,FALSE)</f>
        <v>60.1561242159706</v>
      </c>
      <c r="AZ33" s="52">
        <f>VLOOKUP($A33,'RevPAR Raw Data'!$B$6:$BE$43,'RevPAR Raw Data'!AN$1,FALSE)</f>
        <v>65.537320238785696</v>
      </c>
      <c r="BA33" s="52">
        <f>VLOOKUP($A33,'RevPAR Raw Data'!$B$6:$BE$43,'RevPAR Raw Data'!AO$1,FALSE)</f>
        <v>67.687380790796496</v>
      </c>
      <c r="BB33" s="53">
        <f>VLOOKUP($A33,'RevPAR Raw Data'!$B$6:$BE$43,'RevPAR Raw Data'!AP$1,FALSE)</f>
        <v>66.612350514791103</v>
      </c>
      <c r="BC33" s="54">
        <f>VLOOKUP($A33,'RevPAR Raw Data'!$B$6:$BE$43,'RevPAR Raw Data'!AR$1,FALSE)</f>
        <v>62.000760301347903</v>
      </c>
      <c r="BE33" s="47">
        <f>VLOOKUP($A33,'RevPAR Raw Data'!$B$6:$BE$43,'RevPAR Raw Data'!AT$1,FALSE)</f>
        <v>-0.38652196479068601</v>
      </c>
      <c r="BF33" s="48">
        <f>VLOOKUP($A33,'RevPAR Raw Data'!$B$6:$BE$43,'RevPAR Raw Data'!AU$1,FALSE)</f>
        <v>3.31751040410846</v>
      </c>
      <c r="BG33" s="48">
        <f>VLOOKUP($A33,'RevPAR Raw Data'!$B$6:$BE$43,'RevPAR Raw Data'!AV$1,FALSE)</f>
        <v>1.66459631852765</v>
      </c>
      <c r="BH33" s="48">
        <f>VLOOKUP($A33,'RevPAR Raw Data'!$B$6:$BE$43,'RevPAR Raw Data'!AW$1,FALSE)</f>
        <v>1.7522760908270301</v>
      </c>
      <c r="BI33" s="48">
        <f>VLOOKUP($A33,'RevPAR Raw Data'!$B$6:$BE$43,'RevPAR Raw Data'!AX$1,FALSE)</f>
        <v>1.86924857419416</v>
      </c>
      <c r="BJ33" s="49">
        <f>VLOOKUP($A33,'RevPAR Raw Data'!$B$6:$BE$43,'RevPAR Raw Data'!AY$1,FALSE)</f>
        <v>1.6921234267126299</v>
      </c>
      <c r="BK33" s="48">
        <f>VLOOKUP($A33,'RevPAR Raw Data'!$B$6:$BE$43,'RevPAR Raw Data'!BA$1,FALSE)</f>
        <v>4.9415963040319397</v>
      </c>
      <c r="BL33" s="48">
        <f>VLOOKUP($A33,'RevPAR Raw Data'!$B$6:$BE$43,'RevPAR Raw Data'!BB$1,FALSE)</f>
        <v>6.2765550973923103</v>
      </c>
      <c r="BM33" s="49">
        <f>VLOOKUP($A33,'RevPAR Raw Data'!$B$6:$BE$43,'RevPAR Raw Data'!BC$1,FALSE)</f>
        <v>5.6156298945613896</v>
      </c>
      <c r="BN33" s="50">
        <f>VLOOKUP($A33,'RevPAR Raw Data'!$B$6:$BE$43,'RevPAR Raw Data'!BE$1,FALSE)</f>
        <v>2.8651398681788001</v>
      </c>
    </row>
    <row r="34" spans="1:66" x14ac:dyDescent="0.45">
      <c r="A34" s="63" t="s">
        <v>111</v>
      </c>
      <c r="B34" s="47">
        <f>VLOOKUP($A34,'Occupancy Raw Data'!$B$8:$BE$45,'Occupancy Raw Data'!AG$3,FALSE)</f>
        <v>39.734885224700903</v>
      </c>
      <c r="C34" s="48">
        <f>VLOOKUP($A34,'Occupancy Raw Data'!$B$8:$BE$45,'Occupancy Raw Data'!AH$3,FALSE)</f>
        <v>54.728419010669199</v>
      </c>
      <c r="D34" s="48">
        <f>VLOOKUP($A34,'Occupancy Raw Data'!$B$8:$BE$45,'Occupancy Raw Data'!AI$3,FALSE)</f>
        <v>69.479469770449398</v>
      </c>
      <c r="E34" s="48">
        <f>VLOOKUP($A34,'Occupancy Raw Data'!$B$8:$BE$45,'Occupancy Raw Data'!AJ$3,FALSE)</f>
        <v>71.629485935984405</v>
      </c>
      <c r="F34" s="48">
        <f>VLOOKUP($A34,'Occupancy Raw Data'!$B$8:$BE$45,'Occupancy Raw Data'!AK$3,FALSE)</f>
        <v>64.201422567086894</v>
      </c>
      <c r="G34" s="49">
        <f>VLOOKUP($A34,'Occupancy Raw Data'!$B$8:$BE$45,'Occupancy Raw Data'!AL$3,FALSE)</f>
        <v>59.9547365017782</v>
      </c>
      <c r="H34" s="48">
        <f>VLOOKUP($A34,'Occupancy Raw Data'!$B$8:$BE$45,'Occupancy Raw Data'!AN$3,FALSE)</f>
        <v>71.750727449078497</v>
      </c>
      <c r="I34" s="48">
        <f>VLOOKUP($A34,'Occupancy Raw Data'!$B$8:$BE$45,'Occupancy Raw Data'!AO$3,FALSE)</f>
        <v>74.644358228257303</v>
      </c>
      <c r="J34" s="49">
        <f>VLOOKUP($A34,'Occupancy Raw Data'!$B$8:$BE$45,'Occupancy Raw Data'!AP$3,FALSE)</f>
        <v>73.1975428386679</v>
      </c>
      <c r="K34" s="50">
        <f>VLOOKUP($A34,'Occupancy Raw Data'!$B$8:$BE$45,'Occupancy Raw Data'!AR$3,FALSE)</f>
        <v>63.738395455175201</v>
      </c>
      <c r="M34" s="47">
        <f>VLOOKUP($A34,'Occupancy Raw Data'!$B$8:$BE$45,'Occupancy Raw Data'!AT$3,FALSE)</f>
        <v>-6.9250546057288904</v>
      </c>
      <c r="N34" s="48">
        <f>VLOOKUP($A34,'Occupancy Raw Data'!$B$8:$BE$45,'Occupancy Raw Data'!AU$3,FALSE)</f>
        <v>4.3492008911820799</v>
      </c>
      <c r="O34" s="48">
        <f>VLOOKUP($A34,'Occupancy Raw Data'!$B$8:$BE$45,'Occupancy Raw Data'!AV$3,FALSE)</f>
        <v>-0.51331035859104901</v>
      </c>
      <c r="P34" s="48">
        <f>VLOOKUP($A34,'Occupancy Raw Data'!$B$8:$BE$45,'Occupancy Raw Data'!AW$3,FALSE)</f>
        <v>1.5090205522734601</v>
      </c>
      <c r="Q34" s="48">
        <f>VLOOKUP($A34,'Occupancy Raw Data'!$B$8:$BE$45,'Occupancy Raw Data'!AX$3,FALSE)</f>
        <v>4.3327583783310901</v>
      </c>
      <c r="R34" s="49">
        <f>VLOOKUP($A34,'Occupancy Raw Data'!$B$8:$BE$45,'Occupancy Raw Data'!AY$3,FALSE)</f>
        <v>0.90790437486485898</v>
      </c>
      <c r="S34" s="48">
        <f>VLOOKUP($A34,'Occupancy Raw Data'!$B$8:$BE$45,'Occupancy Raw Data'!BA$3,FALSE)</f>
        <v>7.8874289148918004</v>
      </c>
      <c r="T34" s="48">
        <f>VLOOKUP($A34,'Occupancy Raw Data'!$B$8:$BE$45,'Occupancy Raw Data'!BB$3,FALSE)</f>
        <v>5.8316268011247097</v>
      </c>
      <c r="U34" s="49">
        <f>VLOOKUP($A34,'Occupancy Raw Data'!$B$8:$BE$45,'Occupancy Raw Data'!BC$3,FALSE)</f>
        <v>6.8293286437319001</v>
      </c>
      <c r="V34" s="50">
        <f>VLOOKUP($A34,'Occupancy Raw Data'!$B$8:$BE$45,'Occupancy Raw Data'!BE$3,FALSE)</f>
        <v>2.77712023253885</v>
      </c>
      <c r="X34" s="51">
        <f>VLOOKUP($A34,'ADR Raw Data'!$B$6:$BE$43,'ADR Raw Data'!AG$1,FALSE)</f>
        <v>153.60737184703001</v>
      </c>
      <c r="Y34" s="52">
        <f>VLOOKUP($A34,'ADR Raw Data'!$B$6:$BE$43,'ADR Raw Data'!AH$1,FALSE)</f>
        <v>169.281214000886</v>
      </c>
      <c r="Z34" s="52">
        <f>VLOOKUP($A34,'ADR Raw Data'!$B$6:$BE$43,'ADR Raw Data'!AI$1,FALSE)</f>
        <v>179.18466612377799</v>
      </c>
      <c r="AA34" s="52">
        <f>VLOOKUP($A34,'ADR Raw Data'!$B$6:$BE$43,'ADR Raw Data'!AJ$1,FALSE)</f>
        <v>178.43719927781501</v>
      </c>
      <c r="AB34" s="52">
        <f>VLOOKUP($A34,'ADR Raw Data'!$B$6:$BE$43,'ADR Raw Data'!AK$1,FALSE)</f>
        <v>171.62231398715801</v>
      </c>
      <c r="AC34" s="53">
        <f>VLOOKUP($A34,'ADR Raw Data'!$B$6:$BE$43,'ADR Raw Data'!AL$1,FALSE)</f>
        <v>172.18816948878299</v>
      </c>
      <c r="AD34" s="52">
        <f>VLOOKUP($A34,'ADR Raw Data'!$B$6:$BE$43,'ADR Raw Data'!AN$1,FALSE)</f>
        <v>187.58935789117899</v>
      </c>
      <c r="AE34" s="52">
        <f>VLOOKUP($A34,'ADR Raw Data'!$B$6:$BE$43,'ADR Raw Data'!AO$1,FALSE)</f>
        <v>191.39158960476399</v>
      </c>
      <c r="AF34" s="53">
        <f>VLOOKUP($A34,'ADR Raw Data'!$B$6:$BE$43,'ADR Raw Data'!AP$1,FALSE)</f>
        <v>189.52805101590101</v>
      </c>
      <c r="AG34" s="54">
        <f>VLOOKUP($A34,'ADR Raw Data'!$B$6:$BE$43,'ADR Raw Data'!AR$1,FALSE)</f>
        <v>177.87766105072399</v>
      </c>
      <c r="AI34" s="47">
        <f>VLOOKUP($A34,'ADR Raw Data'!$B$6:$BE$43,'ADR Raw Data'!AT$1,FALSE)</f>
        <v>-2.3902228715398199</v>
      </c>
      <c r="AJ34" s="48">
        <f>VLOOKUP($A34,'ADR Raw Data'!$B$6:$BE$43,'ADR Raw Data'!AU$1,FALSE)</f>
        <v>-0.147845117386949</v>
      </c>
      <c r="AK34" s="48">
        <f>VLOOKUP($A34,'ADR Raw Data'!$B$6:$BE$43,'ADR Raw Data'!AV$1,FALSE)</f>
        <v>-0.144053295458139</v>
      </c>
      <c r="AL34" s="48">
        <f>VLOOKUP($A34,'ADR Raw Data'!$B$6:$BE$43,'ADR Raw Data'!AW$1,FALSE)</f>
        <v>-5.2636520669009E-2</v>
      </c>
      <c r="AM34" s="48">
        <f>VLOOKUP($A34,'ADR Raw Data'!$B$6:$BE$43,'ADR Raw Data'!AX$1,FALSE)</f>
        <v>-0.26871761460552501</v>
      </c>
      <c r="AN34" s="49">
        <f>VLOOKUP($A34,'ADR Raw Data'!$B$6:$BE$43,'ADR Raw Data'!AY$1,FALSE)</f>
        <v>-0.34274562846680101</v>
      </c>
      <c r="AO34" s="48">
        <f>VLOOKUP($A34,'ADR Raw Data'!$B$6:$BE$43,'ADR Raw Data'!BA$1,FALSE)</f>
        <v>-5.4948020860572102</v>
      </c>
      <c r="AP34" s="48">
        <f>VLOOKUP($A34,'ADR Raw Data'!$B$6:$BE$43,'ADR Raw Data'!BB$1,FALSE)</f>
        <v>-6.9502297983422201</v>
      </c>
      <c r="AQ34" s="49">
        <f>VLOOKUP($A34,'ADR Raw Data'!$B$6:$BE$43,'ADR Raw Data'!BC$1,FALSE)</f>
        <v>-6.2658638862495701</v>
      </c>
      <c r="AR34" s="50">
        <f>VLOOKUP($A34,'ADR Raw Data'!$B$6:$BE$43,'ADR Raw Data'!BE$1,FALSE)</f>
        <v>-2.3006992048952299</v>
      </c>
      <c r="AT34" s="51">
        <f>VLOOKUP($A34,'RevPAR Raw Data'!$B$6:$BE$43,'RevPAR Raw Data'!AG$1,FALSE)</f>
        <v>61.035712900096897</v>
      </c>
      <c r="AU34" s="52">
        <f>VLOOKUP($A34,'RevPAR Raw Data'!$B$6:$BE$43,'RevPAR Raw Data'!AH$1,FALSE)</f>
        <v>92.644932104752598</v>
      </c>
      <c r="AV34" s="52">
        <f>VLOOKUP($A34,'RevPAR Raw Data'!$B$6:$BE$43,'RevPAR Raw Data'!AI$1,FALSE)</f>
        <v>124.49655593275099</v>
      </c>
      <c r="AW34" s="52">
        <f>VLOOKUP($A34,'RevPAR Raw Data'!$B$6:$BE$43,'RevPAR Raw Data'!AJ$1,FALSE)</f>
        <v>127.813648561267</v>
      </c>
      <c r="AX34" s="52">
        <f>VLOOKUP($A34,'RevPAR Raw Data'!$B$6:$BE$43,'RevPAR Raw Data'!AK$1,FALSE)</f>
        <v>110.183967022308</v>
      </c>
      <c r="AY34" s="53">
        <f>VLOOKUP($A34,'RevPAR Raw Data'!$B$6:$BE$43,'RevPAR Raw Data'!AL$1,FALSE)</f>
        <v>103.234963304235</v>
      </c>
      <c r="AZ34" s="52">
        <f>VLOOKUP($A34,'RevPAR Raw Data'!$B$6:$BE$43,'RevPAR Raw Data'!AN$1,FALSE)</f>
        <v>134.59672890397599</v>
      </c>
      <c r="BA34" s="52">
        <f>VLOOKUP($A34,'RevPAR Raw Data'!$B$6:$BE$43,'RevPAR Raw Data'!AO$1,FALSE)</f>
        <v>142.863023763336</v>
      </c>
      <c r="BB34" s="53">
        <f>VLOOKUP($A34,'RevPAR Raw Data'!$B$6:$BE$43,'RevPAR Raw Data'!AP$1,FALSE)</f>
        <v>138.72987633365599</v>
      </c>
      <c r="BC34" s="54">
        <f>VLOOKUP($A34,'RevPAR Raw Data'!$B$6:$BE$43,'RevPAR Raw Data'!AR$1,FALSE)</f>
        <v>113.376367026927</v>
      </c>
      <c r="BE34" s="47">
        <f>VLOOKUP($A34,'RevPAR Raw Data'!$B$6:$BE$43,'RevPAR Raw Data'!AT$1,FALSE)</f>
        <v>-9.1497532382159594</v>
      </c>
      <c r="BF34" s="48">
        <f>VLOOKUP($A34,'RevPAR Raw Data'!$B$6:$BE$43,'RevPAR Raw Data'!AU$1,FALSE)</f>
        <v>4.1949256926321699</v>
      </c>
      <c r="BG34" s="48">
        <f>VLOOKUP($A34,'RevPAR Raw Data'!$B$6:$BE$43,'RevPAR Raw Data'!AV$1,FALSE)</f>
        <v>-0.65662421356170997</v>
      </c>
      <c r="BH34" s="48">
        <f>VLOOKUP($A34,'RevPAR Raw Data'!$B$6:$BE$43,'RevPAR Raw Data'!AW$1,FALSE)</f>
        <v>1.45558973568955</v>
      </c>
      <c r="BI34" s="48">
        <f>VLOOKUP($A34,'RevPAR Raw Data'!$B$6:$BE$43,'RevPAR Raw Data'!AX$1,FALSE)</f>
        <v>4.0523978787647001</v>
      </c>
      <c r="BJ34" s="49">
        <f>VLOOKUP($A34,'RevPAR Raw Data'!$B$6:$BE$43,'RevPAR Raw Data'!AY$1,FALSE)</f>
        <v>0.56204694384254905</v>
      </c>
      <c r="BK34" s="48">
        <f>VLOOKUP($A34,'RevPAR Raw Data'!$B$6:$BE$43,'RevPAR Raw Data'!BA$1,FALSE)</f>
        <v>1.9592282202828299</v>
      </c>
      <c r="BL34" s="48">
        <f>VLOOKUP($A34,'RevPAR Raw Data'!$B$6:$BE$43,'RevPAR Raw Data'!BB$1,FALSE)</f>
        <v>-1.52391446087739</v>
      </c>
      <c r="BM34" s="49">
        <f>VLOOKUP($A34,'RevPAR Raw Data'!$B$6:$BE$43,'RevPAR Raw Data'!BC$1,FALSE)</f>
        <v>0.13554832032143799</v>
      </c>
      <c r="BN34" s="50">
        <f>VLOOKUP($A34,'RevPAR Raw Data'!$B$6:$BE$43,'RevPAR Raw Data'!BE$1,FALSE)</f>
        <v>0.41252784453461</v>
      </c>
    </row>
    <row r="35" spans="1:66" x14ac:dyDescent="0.45">
      <c r="A35" s="63" t="s">
        <v>94</v>
      </c>
      <c r="B35" s="47">
        <f>VLOOKUP($A35,'Occupancy Raw Data'!$B$8:$BE$45,'Occupancy Raw Data'!AG$3,FALSE)</f>
        <v>48.046432616081503</v>
      </c>
      <c r="C35" s="48">
        <f>VLOOKUP($A35,'Occupancy Raw Data'!$B$8:$BE$45,'Occupancy Raw Data'!AH$3,FALSE)</f>
        <v>56.308040770101897</v>
      </c>
      <c r="D35" s="48">
        <f>VLOOKUP($A35,'Occupancy Raw Data'!$B$8:$BE$45,'Occupancy Raw Data'!AI$3,FALSE)</f>
        <v>66.367497168742901</v>
      </c>
      <c r="E35" s="48">
        <f>VLOOKUP($A35,'Occupancy Raw Data'!$B$8:$BE$45,'Occupancy Raw Data'!AJ$3,FALSE)</f>
        <v>67.140430351075807</v>
      </c>
      <c r="F35" s="48">
        <f>VLOOKUP($A35,'Occupancy Raw Data'!$B$8:$BE$45,'Occupancy Raw Data'!AK$3,FALSE)</f>
        <v>61.797848244620603</v>
      </c>
      <c r="G35" s="49">
        <f>VLOOKUP($A35,'Occupancy Raw Data'!$B$8:$BE$45,'Occupancy Raw Data'!AL$3,FALSE)</f>
        <v>59.932049830124498</v>
      </c>
      <c r="H35" s="48">
        <f>VLOOKUP($A35,'Occupancy Raw Data'!$B$8:$BE$45,'Occupancy Raw Data'!AN$3,FALSE)</f>
        <v>66.016421291053206</v>
      </c>
      <c r="I35" s="48">
        <f>VLOOKUP($A35,'Occupancy Raw Data'!$B$8:$BE$45,'Occupancy Raw Data'!AO$3,FALSE)</f>
        <v>70.863533408833504</v>
      </c>
      <c r="J35" s="49">
        <f>VLOOKUP($A35,'Occupancy Raw Data'!$B$8:$BE$45,'Occupancy Raw Data'!AP$3,FALSE)</f>
        <v>68.439977349943305</v>
      </c>
      <c r="K35" s="50">
        <f>VLOOKUP($A35,'Occupancy Raw Data'!$B$8:$BE$45,'Occupancy Raw Data'!AR$3,FALSE)</f>
        <v>62.362886264358501</v>
      </c>
      <c r="M35" s="47">
        <f>VLOOKUP($A35,'Occupancy Raw Data'!$B$8:$BE$45,'Occupancy Raw Data'!AT$3,FALSE)</f>
        <v>-5.6769215081291398</v>
      </c>
      <c r="N35" s="48">
        <f>VLOOKUP($A35,'Occupancy Raw Data'!$B$8:$BE$45,'Occupancy Raw Data'!AU$3,FALSE)</f>
        <v>-2.0818481351339302</v>
      </c>
      <c r="O35" s="48">
        <f>VLOOKUP($A35,'Occupancy Raw Data'!$B$8:$BE$45,'Occupancy Raw Data'!AV$3,FALSE)</f>
        <v>-0.3405416661722</v>
      </c>
      <c r="P35" s="48">
        <f>VLOOKUP($A35,'Occupancy Raw Data'!$B$8:$BE$45,'Occupancy Raw Data'!AW$3,FALSE)</f>
        <v>-0.34545716843920699</v>
      </c>
      <c r="Q35" s="48">
        <f>VLOOKUP($A35,'Occupancy Raw Data'!$B$8:$BE$45,'Occupancy Raw Data'!AX$3,FALSE)</f>
        <v>-2.0581668130779902</v>
      </c>
      <c r="R35" s="49">
        <f>VLOOKUP($A35,'Occupancy Raw Data'!$B$8:$BE$45,'Occupancy Raw Data'!AY$3,FALSE)</f>
        <v>-1.9138814835947999</v>
      </c>
      <c r="S35" s="48">
        <f>VLOOKUP($A35,'Occupancy Raw Data'!$B$8:$BE$45,'Occupancy Raw Data'!BA$3,FALSE)</f>
        <v>-3.3963338117955</v>
      </c>
      <c r="T35" s="48">
        <f>VLOOKUP($A35,'Occupancy Raw Data'!$B$8:$BE$45,'Occupancy Raw Data'!BB$3,FALSE)</f>
        <v>-3.3854569575826199</v>
      </c>
      <c r="U35" s="49">
        <f>VLOOKUP($A35,'Occupancy Raw Data'!$B$8:$BE$45,'Occupancy Raw Data'!BC$3,FALSE)</f>
        <v>-3.39070310808287</v>
      </c>
      <c r="V35" s="50">
        <f>VLOOKUP($A35,'Occupancy Raw Data'!$B$8:$BE$45,'Occupancy Raw Data'!BE$3,FALSE)</f>
        <v>-2.38178422850519</v>
      </c>
      <c r="X35" s="51">
        <f>VLOOKUP($A35,'ADR Raw Data'!$B$6:$BE$43,'ADR Raw Data'!AG$1,FALSE)</f>
        <v>97.841882734236805</v>
      </c>
      <c r="Y35" s="52">
        <f>VLOOKUP($A35,'ADR Raw Data'!$B$6:$BE$43,'ADR Raw Data'!AH$1,FALSE)</f>
        <v>103.700517900241</v>
      </c>
      <c r="Z35" s="52">
        <f>VLOOKUP($A35,'ADR Raw Data'!$B$6:$BE$43,'ADR Raw Data'!AI$1,FALSE)</f>
        <v>108.04293673478</v>
      </c>
      <c r="AA35" s="52">
        <f>VLOOKUP($A35,'ADR Raw Data'!$B$6:$BE$43,'ADR Raw Data'!AJ$1,FALSE)</f>
        <v>106.99812431475</v>
      </c>
      <c r="AB35" s="52">
        <f>VLOOKUP($A35,'ADR Raw Data'!$B$6:$BE$43,'ADR Raw Data'!AK$1,FALSE)</f>
        <v>106.204426627571</v>
      </c>
      <c r="AC35" s="53">
        <f>VLOOKUP($A35,'ADR Raw Data'!$B$6:$BE$43,'ADR Raw Data'!AL$1,FALSE)</f>
        <v>104.97812424414199</v>
      </c>
      <c r="AD35" s="52">
        <f>VLOOKUP($A35,'ADR Raw Data'!$B$6:$BE$43,'ADR Raw Data'!AN$1,FALSE)</f>
        <v>114.432443710597</v>
      </c>
      <c r="AE35" s="52">
        <f>VLOOKUP($A35,'ADR Raw Data'!$B$6:$BE$43,'ADR Raw Data'!AO$1,FALSE)</f>
        <v>116.073529505773</v>
      </c>
      <c r="AF35" s="53">
        <f>VLOOKUP($A35,'ADR Raw Data'!$B$6:$BE$43,'ADR Raw Data'!AP$1,FALSE)</f>
        <v>115.282043188681</v>
      </c>
      <c r="AG35" s="54">
        <f>VLOOKUP($A35,'ADR Raw Data'!$B$6:$BE$43,'ADR Raw Data'!AR$1,FALSE)</f>
        <v>108.208983500447</v>
      </c>
      <c r="AI35" s="47">
        <f>VLOOKUP($A35,'ADR Raw Data'!$B$6:$BE$43,'ADR Raw Data'!AT$1,FALSE)</f>
        <v>5.6576613886032501</v>
      </c>
      <c r="AJ35" s="48">
        <f>VLOOKUP($A35,'ADR Raw Data'!$B$6:$BE$43,'ADR Raw Data'!AU$1,FALSE)</f>
        <v>7.87610423084244</v>
      </c>
      <c r="AK35" s="48">
        <f>VLOOKUP($A35,'ADR Raw Data'!$B$6:$BE$43,'ADR Raw Data'!AV$1,FALSE)</f>
        <v>6.9877211993678099</v>
      </c>
      <c r="AL35" s="48">
        <f>VLOOKUP($A35,'ADR Raw Data'!$B$6:$BE$43,'ADR Raw Data'!AW$1,FALSE)</f>
        <v>6.6496159391717304</v>
      </c>
      <c r="AM35" s="48">
        <f>VLOOKUP($A35,'ADR Raw Data'!$B$6:$BE$43,'ADR Raw Data'!AX$1,FALSE)</f>
        <v>9.1451771614839501</v>
      </c>
      <c r="AN35" s="49">
        <f>VLOOKUP($A35,'ADR Raw Data'!$B$6:$BE$43,'ADR Raw Data'!AY$1,FALSE)</f>
        <v>7.3740223429916796</v>
      </c>
      <c r="AO35" s="48">
        <f>VLOOKUP($A35,'ADR Raw Data'!$B$6:$BE$43,'ADR Raw Data'!BA$1,FALSE)</f>
        <v>3.7440902384329102</v>
      </c>
      <c r="AP35" s="48">
        <f>VLOOKUP($A35,'ADR Raw Data'!$B$6:$BE$43,'ADR Raw Data'!BB$1,FALSE)</f>
        <v>1.7900027775059899</v>
      </c>
      <c r="AQ35" s="49">
        <f>VLOOKUP($A35,'ADR Raw Data'!$B$6:$BE$43,'ADR Raw Data'!BC$1,FALSE)</f>
        <v>2.7163298171526602</v>
      </c>
      <c r="AR35" s="50">
        <f>VLOOKUP($A35,'ADR Raw Data'!$B$6:$BE$43,'ADR Raw Data'!BE$1,FALSE)</f>
        <v>5.7228790779213403</v>
      </c>
      <c r="AT35" s="51">
        <f>VLOOKUP($A35,'RevPAR Raw Data'!$B$6:$BE$43,'RevPAR Raw Data'!AG$1,FALSE)</f>
        <v>47.0095342582106</v>
      </c>
      <c r="AU35" s="52">
        <f>VLOOKUP($A35,'RevPAR Raw Data'!$B$6:$BE$43,'RevPAR Raw Data'!AH$1,FALSE)</f>
        <v>58.391729898074701</v>
      </c>
      <c r="AV35" s="52">
        <f>VLOOKUP($A35,'RevPAR Raw Data'!$B$6:$BE$43,'RevPAR Raw Data'!AI$1,FALSE)</f>
        <v>71.705392978482394</v>
      </c>
      <c r="AW35" s="52">
        <f>VLOOKUP($A35,'RevPAR Raw Data'!$B$6:$BE$43,'RevPAR Raw Data'!AJ$1,FALSE)</f>
        <v>71.839001132502801</v>
      </c>
      <c r="AX35" s="52">
        <f>VLOOKUP($A35,'RevPAR Raw Data'!$B$6:$BE$43,'RevPAR Raw Data'!AK$1,FALSE)</f>
        <v>65.632050396375902</v>
      </c>
      <c r="AY35" s="53">
        <f>VLOOKUP($A35,'RevPAR Raw Data'!$B$6:$BE$43,'RevPAR Raw Data'!AL$1,FALSE)</f>
        <v>62.915541732729302</v>
      </c>
      <c r="AZ35" s="52">
        <f>VLOOKUP($A35,'RevPAR Raw Data'!$B$6:$BE$43,'RevPAR Raw Data'!AN$1,FALSE)</f>
        <v>75.544204133635304</v>
      </c>
      <c r="BA35" s="52">
        <f>VLOOKUP($A35,'RevPAR Raw Data'!$B$6:$BE$43,'RevPAR Raw Data'!AO$1,FALSE)</f>
        <v>82.253804360135902</v>
      </c>
      <c r="BB35" s="53">
        <f>VLOOKUP($A35,'RevPAR Raw Data'!$B$6:$BE$43,'RevPAR Raw Data'!AP$1,FALSE)</f>
        <v>78.899004246885596</v>
      </c>
      <c r="BC35" s="54">
        <f>VLOOKUP($A35,'RevPAR Raw Data'!$B$6:$BE$43,'RevPAR Raw Data'!AR$1,FALSE)</f>
        <v>67.482245308202494</v>
      </c>
      <c r="BE35" s="47">
        <f>VLOOKUP($A35,'RevPAR Raw Data'!$B$6:$BE$43,'RevPAR Raw Data'!AT$1,FALSE)</f>
        <v>-0.34044111575262997</v>
      </c>
      <c r="BF35" s="48">
        <f>VLOOKUP($A35,'RevPAR Raw Data'!$B$6:$BE$43,'RevPAR Raw Data'!AU$1,FALSE)</f>
        <v>5.6302875666575103</v>
      </c>
      <c r="BG35" s="48">
        <f>VLOOKUP($A35,'RevPAR Raw Data'!$B$6:$BE$43,'RevPAR Raw Data'!AV$1,FALSE)</f>
        <v>6.6233834309958102</v>
      </c>
      <c r="BH35" s="48">
        <f>VLOOKUP($A35,'RevPAR Raw Data'!$B$6:$BE$43,'RevPAR Raw Data'!AW$1,FALSE)</f>
        <v>6.2811871957969698</v>
      </c>
      <c r="BI35" s="48">
        <f>VLOOKUP($A35,'RevPAR Raw Data'!$B$6:$BE$43,'RevPAR Raw Data'!AX$1,FALSE)</f>
        <v>6.8987873470711003</v>
      </c>
      <c r="BJ35" s="49">
        <f>VLOOKUP($A35,'RevPAR Raw Data'!$B$6:$BE$43,'RevPAR Raw Data'!AY$1,FALSE)</f>
        <v>5.3190108111782104</v>
      </c>
      <c r="BK35" s="48">
        <f>VLOOKUP($A35,'RevPAR Raw Data'!$B$6:$BE$43,'RevPAR Raw Data'!BA$1,FALSE)</f>
        <v>0.22059462392537801</v>
      </c>
      <c r="BL35" s="48">
        <f>VLOOKUP($A35,'RevPAR Raw Data'!$B$6:$BE$43,'RevPAR Raw Data'!BB$1,FALSE)</f>
        <v>-1.6560539536486301</v>
      </c>
      <c r="BM35" s="49">
        <f>VLOOKUP($A35,'RevPAR Raw Data'!$B$6:$BE$43,'RevPAR Raw Data'!BC$1,FALSE)</f>
        <v>-0.76647597046618299</v>
      </c>
      <c r="BN35" s="50">
        <f>VLOOKUP($A35,'RevPAR Raw Data'!$B$6:$BE$43,'RevPAR Raw Data'!BE$1,FALSE)</f>
        <v>3.2047882181217902</v>
      </c>
    </row>
    <row r="36" spans="1:66" x14ac:dyDescent="0.45">
      <c r="A36" s="63" t="s">
        <v>44</v>
      </c>
      <c r="B36" s="47">
        <f>VLOOKUP($A36,'Occupancy Raw Data'!$B$8:$BE$45,'Occupancy Raw Data'!AG$3,FALSE)</f>
        <v>45.933838731908999</v>
      </c>
      <c r="C36" s="48">
        <f>VLOOKUP($A36,'Occupancy Raw Data'!$B$8:$BE$45,'Occupancy Raw Data'!AH$3,FALSE)</f>
        <v>55.246381805651197</v>
      </c>
      <c r="D36" s="48">
        <f>VLOOKUP($A36,'Occupancy Raw Data'!$B$8:$BE$45,'Occupancy Raw Data'!AI$3,FALSE)</f>
        <v>62.301860785664999</v>
      </c>
      <c r="E36" s="48">
        <f>VLOOKUP($A36,'Occupancy Raw Data'!$B$8:$BE$45,'Occupancy Raw Data'!AJ$3,FALSE)</f>
        <v>63.249483115093</v>
      </c>
      <c r="F36" s="48">
        <f>VLOOKUP($A36,'Occupancy Raw Data'!$B$8:$BE$45,'Occupancy Raw Data'!AK$3,FALSE)</f>
        <v>63.094417643004803</v>
      </c>
      <c r="G36" s="49">
        <f>VLOOKUP($A36,'Occupancy Raw Data'!$B$8:$BE$45,'Occupancy Raw Data'!AL$3,FALSE)</f>
        <v>57.965196416264597</v>
      </c>
      <c r="H36" s="48">
        <f>VLOOKUP($A36,'Occupancy Raw Data'!$B$8:$BE$45,'Occupancy Raw Data'!AN$3,FALSE)</f>
        <v>69.994831150930295</v>
      </c>
      <c r="I36" s="48">
        <f>VLOOKUP($A36,'Occupancy Raw Data'!$B$8:$BE$45,'Occupancy Raw Data'!AO$3,FALSE)</f>
        <v>71.106133700895896</v>
      </c>
      <c r="J36" s="49">
        <f>VLOOKUP($A36,'Occupancy Raw Data'!$B$8:$BE$45,'Occupancy Raw Data'!AP$3,FALSE)</f>
        <v>70.550482425913103</v>
      </c>
      <c r="K36" s="50">
        <f>VLOOKUP($A36,'Occupancy Raw Data'!$B$8:$BE$45,'Occupancy Raw Data'!AR$3,FALSE)</f>
        <v>61.560992419021296</v>
      </c>
      <c r="M36" s="47">
        <f>VLOOKUP($A36,'Occupancy Raw Data'!$B$8:$BE$45,'Occupancy Raw Data'!AT$3,FALSE)</f>
        <v>-11.0611702069529</v>
      </c>
      <c r="N36" s="48">
        <f>VLOOKUP($A36,'Occupancy Raw Data'!$B$8:$BE$45,'Occupancy Raw Data'!AU$3,FALSE)</f>
        <v>-7.5907672753345601</v>
      </c>
      <c r="O36" s="48">
        <f>VLOOKUP($A36,'Occupancy Raw Data'!$B$8:$BE$45,'Occupancy Raw Data'!AV$3,FALSE)</f>
        <v>-3.6397886515047002</v>
      </c>
      <c r="P36" s="48">
        <f>VLOOKUP($A36,'Occupancy Raw Data'!$B$8:$BE$45,'Occupancy Raw Data'!AW$3,FALSE)</f>
        <v>-2.7833570776362402</v>
      </c>
      <c r="Q36" s="48">
        <f>VLOOKUP($A36,'Occupancy Raw Data'!$B$8:$BE$45,'Occupancy Raw Data'!AX$3,FALSE)</f>
        <v>1.8785140115334</v>
      </c>
      <c r="R36" s="49">
        <f>VLOOKUP($A36,'Occupancy Raw Data'!$B$8:$BE$45,'Occupancy Raw Data'!AY$3,FALSE)</f>
        <v>-4.3723471245171801</v>
      </c>
      <c r="S36" s="48">
        <f>VLOOKUP($A36,'Occupancy Raw Data'!$B$8:$BE$45,'Occupancy Raw Data'!BA$3,FALSE)</f>
        <v>1.6195295808251</v>
      </c>
      <c r="T36" s="48">
        <f>VLOOKUP($A36,'Occupancy Raw Data'!$B$8:$BE$45,'Occupancy Raw Data'!BB$3,FALSE)</f>
        <v>-0.825880614356999</v>
      </c>
      <c r="U36" s="49">
        <f>VLOOKUP($A36,'Occupancy Raw Data'!$B$8:$BE$45,'Occupancy Raw Data'!BC$3,FALSE)</f>
        <v>0.37230589815326998</v>
      </c>
      <c r="V36" s="50">
        <f>VLOOKUP($A36,'Occupancy Raw Data'!$B$8:$BE$45,'Occupancy Raw Data'!BE$3,FALSE)</f>
        <v>-2.86894558478674</v>
      </c>
      <c r="X36" s="51">
        <f>VLOOKUP($A36,'ADR Raw Data'!$B$6:$BE$43,'ADR Raw Data'!AG$1,FALSE)</f>
        <v>86.200623649662404</v>
      </c>
      <c r="Y36" s="52">
        <f>VLOOKUP($A36,'ADR Raw Data'!$B$6:$BE$43,'ADR Raw Data'!AH$1,FALSE)</f>
        <v>91.022174130671999</v>
      </c>
      <c r="Z36" s="52">
        <f>VLOOKUP($A36,'ADR Raw Data'!$B$6:$BE$43,'ADR Raw Data'!AI$1,FALSE)</f>
        <v>92.695157895464604</v>
      </c>
      <c r="AA36" s="52">
        <f>VLOOKUP($A36,'ADR Raw Data'!$B$6:$BE$43,'ADR Raw Data'!AJ$1,FALSE)</f>
        <v>94.565516439662204</v>
      </c>
      <c r="AB36" s="52">
        <f>VLOOKUP($A36,'ADR Raw Data'!$B$6:$BE$43,'ADR Raw Data'!AK$1,FALSE)</f>
        <v>93.671713995084602</v>
      </c>
      <c r="AC36" s="53">
        <f>VLOOKUP($A36,'ADR Raw Data'!$B$6:$BE$43,'ADR Raw Data'!AL$1,FALSE)</f>
        <v>91.967718838985803</v>
      </c>
      <c r="AD36" s="52">
        <f>VLOOKUP($A36,'ADR Raw Data'!$B$6:$BE$43,'ADR Raw Data'!AN$1,FALSE)</f>
        <v>104.64339556922999</v>
      </c>
      <c r="AE36" s="52">
        <f>VLOOKUP($A36,'ADR Raw Data'!$B$6:$BE$43,'ADR Raw Data'!AO$1,FALSE)</f>
        <v>104.482920305306</v>
      </c>
      <c r="AF36" s="53">
        <f>VLOOKUP($A36,'ADR Raw Data'!$B$6:$BE$43,'ADR Raw Data'!AP$1,FALSE)</f>
        <v>104.562525990597</v>
      </c>
      <c r="AG36" s="54">
        <f>VLOOKUP($A36,'ADR Raw Data'!$B$6:$BE$43,'ADR Raw Data'!AR$1,FALSE)</f>
        <v>96.091711209067995</v>
      </c>
      <c r="AI36" s="47">
        <f>VLOOKUP($A36,'ADR Raw Data'!$B$6:$BE$43,'ADR Raw Data'!AT$1,FALSE)</f>
        <v>3.3625845890054298</v>
      </c>
      <c r="AJ36" s="48">
        <f>VLOOKUP($A36,'ADR Raw Data'!$B$6:$BE$43,'ADR Raw Data'!AU$1,FALSE)</f>
        <v>4.6015839632931703</v>
      </c>
      <c r="AK36" s="48">
        <f>VLOOKUP($A36,'ADR Raw Data'!$B$6:$BE$43,'ADR Raw Data'!AV$1,FALSE)</f>
        <v>4.0271039941862101</v>
      </c>
      <c r="AL36" s="48">
        <f>VLOOKUP($A36,'ADR Raw Data'!$B$6:$BE$43,'ADR Raw Data'!AW$1,FALSE)</f>
        <v>6.7170347306162599</v>
      </c>
      <c r="AM36" s="48">
        <f>VLOOKUP($A36,'ADR Raw Data'!$B$6:$BE$43,'ADR Raw Data'!AX$1,FALSE)</f>
        <v>6.7176586600584098</v>
      </c>
      <c r="AN36" s="49">
        <f>VLOOKUP($A36,'ADR Raw Data'!$B$6:$BE$43,'ADR Raw Data'!AY$1,FALSE)</f>
        <v>5.29413345098608</v>
      </c>
      <c r="AO36" s="48">
        <f>VLOOKUP($A36,'ADR Raw Data'!$B$6:$BE$43,'ADR Raw Data'!BA$1,FALSE)</f>
        <v>6.24507966462133</v>
      </c>
      <c r="AP36" s="48">
        <f>VLOOKUP($A36,'ADR Raw Data'!$B$6:$BE$43,'ADR Raw Data'!BB$1,FALSE)</f>
        <v>4.6979662143240999</v>
      </c>
      <c r="AQ36" s="49">
        <f>VLOOKUP($A36,'ADR Raw Data'!$B$6:$BE$43,'ADR Raw Data'!BC$1,FALSE)</f>
        <v>5.4519191620757503</v>
      </c>
      <c r="AR36" s="50">
        <f>VLOOKUP($A36,'ADR Raw Data'!$B$6:$BE$43,'ADR Raw Data'!BE$1,FALSE)</f>
        <v>5.4947640523234602</v>
      </c>
      <c r="AT36" s="51">
        <f>VLOOKUP($A36,'RevPAR Raw Data'!$B$6:$BE$43,'RevPAR Raw Data'!AG$1,FALSE)</f>
        <v>39.595255453135699</v>
      </c>
      <c r="AU36" s="52">
        <f>VLOOKUP($A36,'RevPAR Raw Data'!$B$6:$BE$43,'RevPAR Raw Data'!AH$1,FALSE)</f>
        <v>50.286457848035802</v>
      </c>
      <c r="AV36" s="52">
        <f>VLOOKUP($A36,'RevPAR Raw Data'!$B$6:$BE$43,'RevPAR Raw Data'!AI$1,FALSE)</f>
        <v>57.750808227084697</v>
      </c>
      <c r="AW36" s="52">
        <f>VLOOKUP($A36,'RevPAR Raw Data'!$B$6:$BE$43,'RevPAR Raw Data'!AJ$1,FALSE)</f>
        <v>59.812200353204602</v>
      </c>
      <c r="AX36" s="52">
        <f>VLOOKUP($A36,'RevPAR Raw Data'!$B$6:$BE$43,'RevPAR Raw Data'!AK$1,FALSE)</f>
        <v>59.1016224414197</v>
      </c>
      <c r="AY36" s="53">
        <f>VLOOKUP($A36,'RevPAR Raw Data'!$B$6:$BE$43,'RevPAR Raw Data'!AL$1,FALSE)</f>
        <v>53.309268864576097</v>
      </c>
      <c r="AZ36" s="52">
        <f>VLOOKUP($A36,'RevPAR Raw Data'!$B$6:$BE$43,'RevPAR Raw Data'!AN$1,FALSE)</f>
        <v>73.244968039283194</v>
      </c>
      <c r="BA36" s="52">
        <f>VLOOKUP($A36,'RevPAR Raw Data'!$B$6:$BE$43,'RevPAR Raw Data'!AO$1,FALSE)</f>
        <v>74.293765006891704</v>
      </c>
      <c r="BB36" s="53">
        <f>VLOOKUP($A36,'RevPAR Raw Data'!$B$6:$BE$43,'RevPAR Raw Data'!AP$1,FALSE)</f>
        <v>73.769366523087498</v>
      </c>
      <c r="BC36" s="54">
        <f>VLOOKUP($A36,'RevPAR Raw Data'!$B$6:$BE$43,'RevPAR Raw Data'!AR$1,FALSE)</f>
        <v>59.155011052722202</v>
      </c>
      <c r="BE36" s="47">
        <f>VLOOKUP($A36,'RevPAR Raw Data'!$B$6:$BE$43,'RevPAR Raw Data'!AT$1,FALSE)</f>
        <v>-8.0705268226901907</v>
      </c>
      <c r="BF36" s="48">
        <f>VLOOKUP($A36,'RevPAR Raw Data'!$B$6:$BE$43,'RevPAR Raw Data'!AU$1,FALSE)</f>
        <v>-3.3384788416740898</v>
      </c>
      <c r="BG36" s="48">
        <f>VLOOKUP($A36,'RevPAR Raw Data'!$B$6:$BE$43,'RevPAR Raw Data'!AV$1,FALSE)</f>
        <v>0.24073726851682101</v>
      </c>
      <c r="BH36" s="48">
        <f>VLOOKUP($A36,'RevPAR Raw Data'!$B$6:$BE$43,'RevPAR Raw Data'!AW$1,FALSE)</f>
        <v>3.74671859139813</v>
      </c>
      <c r="BI36" s="48">
        <f>VLOOKUP($A36,'RevPAR Raw Data'!$B$6:$BE$43,'RevPAR Raw Data'!AX$1,FALSE)</f>
        <v>8.7223648307680008</v>
      </c>
      <c r="BJ36" s="49">
        <f>VLOOKUP($A36,'RevPAR Raw Data'!$B$6:$BE$43,'RevPAR Raw Data'!AY$1,FALSE)</f>
        <v>0.69030843475660997</v>
      </c>
      <c r="BK36" s="48">
        <f>VLOOKUP($A36,'RevPAR Raw Data'!$B$6:$BE$43,'RevPAR Raw Data'!BA$1,FALSE)</f>
        <v>7.9657501579610699</v>
      </c>
      <c r="BL36" s="48">
        <f>VLOOKUP($A36,'RevPAR Raw Data'!$B$6:$BE$43,'RevPAR Raw Data'!BB$1,FALSE)</f>
        <v>3.8332860077339599</v>
      </c>
      <c r="BM36" s="49">
        <f>VLOOKUP($A36,'RevPAR Raw Data'!$B$6:$BE$43,'RevPAR Raw Data'!BC$1,FALSE)</f>
        <v>5.8445228768319799</v>
      </c>
      <c r="BN36" s="50">
        <f>VLOOKUP($A36,'RevPAR Raw Data'!$B$6:$BE$43,'RevPAR Raw Data'!BE$1,FALSE)</f>
        <v>2.4681766768631301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48.881092680268402</v>
      </c>
      <c r="C39" s="48">
        <f>VLOOKUP($A39,'Occupancy Raw Data'!$B$8:$BE$45,'Occupancy Raw Data'!AH$3,FALSE)</f>
        <v>56.7781600190742</v>
      </c>
      <c r="D39" s="48">
        <f>VLOOKUP($A39,'Occupancy Raw Data'!$B$8:$BE$45,'Occupancy Raw Data'!AI$3,FALSE)</f>
        <v>65.548043189481902</v>
      </c>
      <c r="E39" s="48">
        <f>VLOOKUP($A39,'Occupancy Raw Data'!$B$8:$BE$45,'Occupancy Raw Data'!AJ$3,FALSE)</f>
        <v>67.162539596035202</v>
      </c>
      <c r="F39" s="48">
        <f>VLOOKUP($A39,'Occupancy Raw Data'!$B$8:$BE$45,'Occupancy Raw Data'!AK$3,FALSE)</f>
        <v>64.992847167818994</v>
      </c>
      <c r="G39" s="49">
        <f>VLOOKUP($A39,'Occupancy Raw Data'!$B$8:$BE$45,'Occupancy Raw Data'!AL$3,FALSE)</f>
        <v>60.672536530535702</v>
      </c>
      <c r="H39" s="48">
        <f>VLOOKUP($A39,'Occupancy Raw Data'!$B$8:$BE$45,'Occupancy Raw Data'!AN$3,FALSE)</f>
        <v>70.485200449606495</v>
      </c>
      <c r="I39" s="48">
        <f>VLOOKUP($A39,'Occupancy Raw Data'!$B$8:$BE$45,'Occupancy Raw Data'!AO$3,FALSE)</f>
        <v>72.491399570829998</v>
      </c>
      <c r="J39" s="49">
        <f>VLOOKUP($A39,'Occupancy Raw Data'!$B$8:$BE$45,'Occupancy Raw Data'!AP$3,FALSE)</f>
        <v>71.488300010218296</v>
      </c>
      <c r="K39" s="50">
        <f>VLOOKUP($A39,'Occupancy Raw Data'!$B$8:$BE$45,'Occupancy Raw Data'!AR$3,FALSE)</f>
        <v>63.762754667587899</v>
      </c>
      <c r="M39" s="47">
        <f>VLOOKUP($A39,'Occupancy Raw Data'!$B$8:$BE$45,'Occupancy Raw Data'!AT$3,FALSE)</f>
        <v>-5.2872948791846701</v>
      </c>
      <c r="N39" s="48">
        <f>VLOOKUP($A39,'Occupancy Raw Data'!$B$8:$BE$45,'Occupancy Raw Data'!AU$3,FALSE)</f>
        <v>-1.82625271721232</v>
      </c>
      <c r="O39" s="48">
        <f>VLOOKUP($A39,'Occupancy Raw Data'!$B$8:$BE$45,'Occupancy Raw Data'!AV$3,FALSE)</f>
        <v>-0.43551913130504499</v>
      </c>
      <c r="P39" s="48">
        <f>VLOOKUP($A39,'Occupancy Raw Data'!$B$8:$BE$45,'Occupancy Raw Data'!AW$3,FALSE)</f>
        <v>-0.32731659079865599</v>
      </c>
      <c r="Q39" s="48">
        <f>VLOOKUP($A39,'Occupancy Raw Data'!$B$8:$BE$45,'Occupancy Raw Data'!AX$3,FALSE)</f>
        <v>-0.84086004605311604</v>
      </c>
      <c r="R39" s="49">
        <f>VLOOKUP($A39,'Occupancy Raw Data'!$B$8:$BE$45,'Occupancy Raw Data'!AY$3,FALSE)</f>
        <v>-1.5714743410841601</v>
      </c>
      <c r="S39" s="48">
        <f>VLOOKUP($A39,'Occupancy Raw Data'!$B$8:$BE$45,'Occupancy Raw Data'!BA$3,FALSE)</f>
        <v>-0.47075620500434601</v>
      </c>
      <c r="T39" s="48">
        <f>VLOOKUP($A39,'Occupancy Raw Data'!$B$8:$BE$45,'Occupancy Raw Data'!BB$3,FALSE)</f>
        <v>-1.89611366980845</v>
      </c>
      <c r="U39" s="49">
        <f>VLOOKUP($A39,'Occupancy Raw Data'!$B$8:$BE$45,'Occupancy Raw Data'!BC$3,FALSE)</f>
        <v>-1.1985734090622799</v>
      </c>
      <c r="V39" s="50">
        <f>VLOOKUP($A39,'Occupancy Raw Data'!$B$8:$BE$45,'Occupancy Raw Data'!BE$3,FALSE)</f>
        <v>-1.4523291626843</v>
      </c>
      <c r="X39" s="51">
        <f>VLOOKUP($A39,'ADR Raw Data'!$B$6:$BE$43,'ADR Raw Data'!AG$1,FALSE)</f>
        <v>107.671187547906</v>
      </c>
      <c r="Y39" s="52">
        <f>VLOOKUP($A39,'ADR Raw Data'!$B$6:$BE$43,'ADR Raw Data'!AH$1,FALSE)</f>
        <v>110.579782836917</v>
      </c>
      <c r="Z39" s="52">
        <f>VLOOKUP($A39,'ADR Raw Data'!$B$6:$BE$43,'ADR Raw Data'!AI$1,FALSE)</f>
        <v>115.273425828494</v>
      </c>
      <c r="AA39" s="52">
        <f>VLOOKUP($A39,'ADR Raw Data'!$B$6:$BE$43,'ADR Raw Data'!AJ$1,FALSE)</f>
        <v>116.97174812673499</v>
      </c>
      <c r="AB39" s="52">
        <f>VLOOKUP($A39,'ADR Raw Data'!$B$6:$BE$43,'ADR Raw Data'!AK$1,FALSE)</f>
        <v>119.798623779888</v>
      </c>
      <c r="AC39" s="53">
        <f>VLOOKUP($A39,'ADR Raw Data'!$B$6:$BE$43,'ADR Raw Data'!AL$1,FALSE)</f>
        <v>114.515478320425</v>
      </c>
      <c r="AD39" s="52">
        <f>VLOOKUP($A39,'ADR Raw Data'!$B$6:$BE$43,'ADR Raw Data'!AN$1,FALSE)</f>
        <v>145.25033415886401</v>
      </c>
      <c r="AE39" s="52">
        <f>VLOOKUP($A39,'ADR Raw Data'!$B$6:$BE$43,'ADR Raw Data'!AO$1,FALSE)</f>
        <v>144.10932363063901</v>
      </c>
      <c r="AF39" s="53">
        <f>VLOOKUP($A39,'ADR Raw Data'!$B$6:$BE$43,'ADR Raw Data'!AP$1,FALSE)</f>
        <v>144.67182375853099</v>
      </c>
      <c r="AG39" s="54">
        <f>VLOOKUP($A39,'ADR Raw Data'!$B$6:$BE$43,'ADR Raw Data'!AR$1,FALSE)</f>
        <v>124.175510289738</v>
      </c>
      <c r="AI39" s="47">
        <f>VLOOKUP($A39,'ADR Raw Data'!$B$6:$BE$43,'ADR Raw Data'!AT$1,FALSE)</f>
        <v>2.5357511328088398</v>
      </c>
      <c r="AJ39" s="48">
        <f>VLOOKUP($A39,'ADR Raw Data'!$B$6:$BE$43,'ADR Raw Data'!AU$1,FALSE)</f>
        <v>4.7005018370967298</v>
      </c>
      <c r="AK39" s="48">
        <f>VLOOKUP($A39,'ADR Raw Data'!$B$6:$BE$43,'ADR Raw Data'!AV$1,FALSE)</f>
        <v>4.7279871176826198</v>
      </c>
      <c r="AL39" s="48">
        <f>VLOOKUP($A39,'ADR Raw Data'!$B$6:$BE$43,'ADR Raw Data'!AW$1,FALSE)</f>
        <v>5.7982922365059704</v>
      </c>
      <c r="AM39" s="48">
        <f>VLOOKUP($A39,'ADR Raw Data'!$B$6:$BE$43,'ADR Raw Data'!AX$1,FALSE)</f>
        <v>6.47415131415356</v>
      </c>
      <c r="AN39" s="49">
        <f>VLOOKUP($A39,'ADR Raw Data'!$B$6:$BE$43,'ADR Raw Data'!AY$1,FALSE)</f>
        <v>5.0470075686220603</v>
      </c>
      <c r="AO39" s="48">
        <f>VLOOKUP($A39,'ADR Raw Data'!$B$6:$BE$43,'ADR Raw Data'!BA$1,FALSE)</f>
        <v>4.4441366408099299</v>
      </c>
      <c r="AP39" s="48">
        <f>VLOOKUP($A39,'ADR Raw Data'!$B$6:$BE$43,'ADR Raw Data'!BB$1,FALSE)</f>
        <v>1.50034356142506</v>
      </c>
      <c r="AQ39" s="49">
        <f>VLOOKUP($A39,'ADR Raw Data'!$B$6:$BE$43,'ADR Raw Data'!BC$1,FALSE)</f>
        <v>2.9286750119059799</v>
      </c>
      <c r="AR39" s="50">
        <f>VLOOKUP($A39,'ADR Raw Data'!$B$6:$BE$43,'ADR Raw Data'!BE$1,FALSE)</f>
        <v>4.2690294031127598</v>
      </c>
      <c r="AT39" s="51">
        <f>VLOOKUP($A39,'RevPAR Raw Data'!$B$6:$BE$43,'RevPAR Raw Data'!AG$1,FALSE)</f>
        <v>52.630852975237502</v>
      </c>
      <c r="AU39" s="52">
        <f>VLOOKUP($A39,'RevPAR Raw Data'!$B$6:$BE$43,'RevPAR Raw Data'!AH$1,FALSE)</f>
        <v>62.785166047889902</v>
      </c>
      <c r="AV39" s="52">
        <f>VLOOKUP($A39,'RevPAR Raw Data'!$B$6:$BE$43,'RevPAR Raw Data'!AI$1,FALSE)</f>
        <v>75.559474948056803</v>
      </c>
      <c r="AW39" s="52">
        <f>VLOOKUP($A39,'RevPAR Raw Data'!$B$6:$BE$43,'RevPAR Raw Data'!AJ$1,FALSE)</f>
        <v>78.561196651793296</v>
      </c>
      <c r="AX39" s="52">
        <f>VLOOKUP($A39,'RevPAR Raw Data'!$B$6:$BE$43,'RevPAR Raw Data'!AK$1,FALSE)</f>
        <v>77.860536462413506</v>
      </c>
      <c r="AY39" s="53">
        <f>VLOOKUP($A39,'RevPAR Raw Data'!$B$6:$BE$43,'RevPAR Raw Data'!AL$1,FALSE)</f>
        <v>69.479445417078196</v>
      </c>
      <c r="AZ39" s="52">
        <f>VLOOKUP($A39,'RevPAR Raw Data'!$B$6:$BE$43,'RevPAR Raw Data'!AN$1,FALSE)</f>
        <v>102.37998918559801</v>
      </c>
      <c r="BA39" s="52">
        <f>VLOOKUP($A39,'RevPAR Raw Data'!$B$6:$BE$43,'RevPAR Raw Data'!AO$1,FALSE)</f>
        <v>104.466865611907</v>
      </c>
      <c r="BB39" s="53">
        <f>VLOOKUP($A39,'RevPAR Raw Data'!$B$6:$BE$43,'RevPAR Raw Data'!AP$1,FALSE)</f>
        <v>103.42342739875301</v>
      </c>
      <c r="BC39" s="54">
        <f>VLOOKUP($A39,'RevPAR Raw Data'!$B$6:$BE$43,'RevPAR Raw Data'!AR$1,FALSE)</f>
        <v>79.177725983271102</v>
      </c>
      <c r="BE39" s="47">
        <f>VLOOKUP($A39,'RevPAR Raw Data'!$B$6:$BE$43,'RevPAR Raw Data'!AT$1,FALSE)</f>
        <v>-2.8856163861696902</v>
      </c>
      <c r="BF39" s="48">
        <f>VLOOKUP($A39,'RevPAR Raw Data'!$B$6:$BE$43,'RevPAR Raw Data'!AU$1,FALSE)</f>
        <v>2.78840607736181</v>
      </c>
      <c r="BG39" s="48">
        <f>VLOOKUP($A39,'RevPAR Raw Data'!$B$6:$BE$43,'RevPAR Raw Data'!AV$1,FALSE)</f>
        <v>4.27187669795443</v>
      </c>
      <c r="BH39" s="48">
        <f>VLOOKUP($A39,'RevPAR Raw Data'!$B$6:$BE$43,'RevPAR Raw Data'!AW$1,FALSE)</f>
        <v>5.4519968732342399</v>
      </c>
      <c r="BI39" s="48">
        <f>VLOOKUP($A39,'RevPAR Raw Data'!$B$6:$BE$43,'RevPAR Raw Data'!AX$1,FALSE)</f>
        <v>5.5788527163786998</v>
      </c>
      <c r="BJ39" s="49">
        <f>VLOOKUP($A39,'RevPAR Raw Data'!$B$6:$BE$43,'RevPAR Raw Data'!AY$1,FALSE)</f>
        <v>3.3962207986044302</v>
      </c>
      <c r="BK39" s="48">
        <f>VLOOKUP($A39,'RevPAR Raw Data'!$B$6:$BE$43,'RevPAR Raw Data'!BA$1,FALSE)</f>
        <v>3.9524593868101001</v>
      </c>
      <c r="BL39" s="48">
        <f>VLOOKUP($A39,'RevPAR Raw Data'!$B$6:$BE$43,'RevPAR Raw Data'!BB$1,FALSE)</f>
        <v>-0.42421832774565599</v>
      </c>
      <c r="BM39" s="49">
        <f>VLOOKUP($A39,'RevPAR Raw Data'!$B$6:$BE$43,'RevPAR Raw Data'!BC$1,FALSE)</f>
        <v>1.6949992829131399</v>
      </c>
      <c r="BN39" s="50">
        <f>VLOOKUP($A39,'RevPAR Raw Data'!$B$6:$BE$43,'RevPAR Raw Data'!BE$1,FALSE)</f>
        <v>2.7546998814434702</v>
      </c>
    </row>
    <row r="40" spans="1:66" x14ac:dyDescent="0.45">
      <c r="A40" s="63" t="s">
        <v>78</v>
      </c>
      <c r="B40" s="47">
        <f>VLOOKUP($A40,'Occupancy Raw Data'!$B$8:$BE$45,'Occupancy Raw Data'!AG$3,FALSE)</f>
        <v>54.085422469823499</v>
      </c>
      <c r="C40" s="48">
        <f>VLOOKUP($A40,'Occupancy Raw Data'!$B$8:$BE$45,'Occupancy Raw Data'!AH$3,FALSE)</f>
        <v>59.099350046425201</v>
      </c>
      <c r="D40" s="48">
        <f>VLOOKUP($A40,'Occupancy Raw Data'!$B$8:$BE$45,'Occupancy Raw Data'!AI$3,FALSE)</f>
        <v>66.504178272980496</v>
      </c>
      <c r="E40" s="48">
        <f>VLOOKUP($A40,'Occupancy Raw Data'!$B$8:$BE$45,'Occupancy Raw Data'!AJ$3,FALSE)</f>
        <v>67.363045496750203</v>
      </c>
      <c r="F40" s="48">
        <f>VLOOKUP($A40,'Occupancy Raw Data'!$B$8:$BE$45,'Occupancy Raw Data'!AK$3,FALSE)</f>
        <v>64.415041782729801</v>
      </c>
      <c r="G40" s="49">
        <f>VLOOKUP($A40,'Occupancy Raw Data'!$B$8:$BE$45,'Occupancy Raw Data'!AL$3,FALSE)</f>
        <v>62.293407613741799</v>
      </c>
      <c r="H40" s="48">
        <f>VLOOKUP($A40,'Occupancy Raw Data'!$B$8:$BE$45,'Occupancy Raw Data'!AN$3,FALSE)</f>
        <v>71.564531104921002</v>
      </c>
      <c r="I40" s="48">
        <f>VLOOKUP($A40,'Occupancy Raw Data'!$B$8:$BE$45,'Occupancy Raw Data'!AO$3,FALSE)</f>
        <v>75.255338904363896</v>
      </c>
      <c r="J40" s="49">
        <f>VLOOKUP($A40,'Occupancy Raw Data'!$B$8:$BE$45,'Occupancy Raw Data'!AP$3,FALSE)</f>
        <v>73.409935004642506</v>
      </c>
      <c r="K40" s="50">
        <f>VLOOKUP($A40,'Occupancy Raw Data'!$B$8:$BE$45,'Occupancy Raw Data'!AR$3,FALSE)</f>
        <v>65.469558296856306</v>
      </c>
      <c r="M40" s="47">
        <f>VLOOKUP($A40,'Occupancy Raw Data'!$B$8:$BE$45,'Occupancy Raw Data'!AT$3,FALSE)</f>
        <v>4.9549549549549496</v>
      </c>
      <c r="N40" s="48">
        <f>VLOOKUP($A40,'Occupancy Raw Data'!$B$8:$BE$45,'Occupancy Raw Data'!AU$3,FALSE)</f>
        <v>0.712025316455696</v>
      </c>
      <c r="O40" s="48">
        <f>VLOOKUP($A40,'Occupancy Raw Data'!$B$8:$BE$45,'Occupancy Raw Data'!AV$3,FALSE)</f>
        <v>-1.74897119341563</v>
      </c>
      <c r="P40" s="48">
        <f>VLOOKUP($A40,'Occupancy Raw Data'!$B$8:$BE$45,'Occupancy Raw Data'!AW$3,FALSE)</f>
        <v>-4.2560211151435103</v>
      </c>
      <c r="Q40" s="48">
        <f>VLOOKUP($A40,'Occupancy Raw Data'!$B$8:$BE$45,'Occupancy Raw Data'!AX$3,FALSE)</f>
        <v>1.2404232032105</v>
      </c>
      <c r="R40" s="49">
        <f>VLOOKUP($A40,'Occupancy Raw Data'!$B$8:$BE$45,'Occupancy Raw Data'!AY$3,FALSE)</f>
        <v>-0.133968442988984</v>
      </c>
      <c r="S40" s="48">
        <f>VLOOKUP($A40,'Occupancy Raw Data'!$B$8:$BE$45,'Occupancy Raw Data'!BA$3,FALSE)</f>
        <v>4.5439131909121704</v>
      </c>
      <c r="T40" s="48">
        <f>VLOOKUP($A40,'Occupancy Raw Data'!$B$8:$BE$45,'Occupancy Raw Data'!BB$3,FALSE)</f>
        <v>1.75768989328311</v>
      </c>
      <c r="U40" s="49">
        <f>VLOOKUP($A40,'Occupancy Raw Data'!$B$8:$BE$45,'Occupancy Raw Data'!BC$3,FALSE)</f>
        <v>3.0969845150774198</v>
      </c>
      <c r="V40" s="50">
        <f>VLOOKUP($A40,'Occupancy Raw Data'!$B$8:$BE$45,'Occupancy Raw Data'!BE$3,FALSE)</f>
        <v>0.87885136170864997</v>
      </c>
      <c r="X40" s="51">
        <f>VLOOKUP($A40,'ADR Raw Data'!$B$6:$BE$43,'ADR Raw Data'!AG$1,FALSE)</f>
        <v>119.993433476394</v>
      </c>
      <c r="Y40" s="52">
        <f>VLOOKUP($A40,'ADR Raw Data'!$B$6:$BE$43,'ADR Raw Data'!AH$1,FALSE)</f>
        <v>106.66161429693599</v>
      </c>
      <c r="Z40" s="52">
        <f>VLOOKUP($A40,'ADR Raw Data'!$B$6:$BE$43,'ADR Raw Data'!AI$1,FALSE)</f>
        <v>106.986209424083</v>
      </c>
      <c r="AA40" s="52">
        <f>VLOOKUP($A40,'ADR Raw Data'!$B$6:$BE$43,'ADR Raw Data'!AJ$1,FALSE)</f>
        <v>106.30494831150899</v>
      </c>
      <c r="AB40" s="52">
        <f>VLOOKUP($A40,'ADR Raw Data'!$B$6:$BE$43,'ADR Raw Data'!AK$1,FALSE)</f>
        <v>111.87980540540499</v>
      </c>
      <c r="AC40" s="53">
        <f>VLOOKUP($A40,'ADR Raw Data'!$B$6:$BE$43,'ADR Raw Data'!AL$1,FALSE)</f>
        <v>110.048001192428</v>
      </c>
      <c r="AD40" s="52">
        <f>VLOOKUP($A40,'ADR Raw Data'!$B$6:$BE$43,'ADR Raw Data'!AN$1,FALSE)</f>
        <v>142.34543301978499</v>
      </c>
      <c r="AE40" s="52">
        <f>VLOOKUP($A40,'ADR Raw Data'!$B$6:$BE$43,'ADR Raw Data'!AO$1,FALSE)</f>
        <v>147.24424429364501</v>
      </c>
      <c r="AF40" s="53">
        <f>VLOOKUP($A40,'ADR Raw Data'!$B$6:$BE$43,'ADR Raw Data'!AP$1,FALSE)</f>
        <v>144.85641264822101</v>
      </c>
      <c r="AG40" s="54">
        <f>VLOOKUP($A40,'ADR Raw Data'!$B$6:$BE$43,'ADR Raw Data'!AR$1,FALSE)</f>
        <v>121.19945752925</v>
      </c>
      <c r="AI40" s="47">
        <f>VLOOKUP($A40,'ADR Raw Data'!$B$6:$BE$43,'ADR Raw Data'!AT$1,FALSE)</f>
        <v>-1.16384739382497</v>
      </c>
      <c r="AJ40" s="48">
        <f>VLOOKUP($A40,'ADR Raw Data'!$B$6:$BE$43,'ADR Raw Data'!AU$1,FALSE)</f>
        <v>-5.2056518946525099</v>
      </c>
      <c r="AK40" s="48">
        <f>VLOOKUP($A40,'ADR Raw Data'!$B$6:$BE$43,'ADR Raw Data'!AV$1,FALSE)</f>
        <v>-4.8138997819314104</v>
      </c>
      <c r="AL40" s="48">
        <f>VLOOKUP($A40,'ADR Raw Data'!$B$6:$BE$43,'ADR Raw Data'!AW$1,FALSE)</f>
        <v>-2.5624564422635498</v>
      </c>
      <c r="AM40" s="48">
        <f>VLOOKUP($A40,'ADR Raw Data'!$B$6:$BE$43,'ADR Raw Data'!AX$1,FALSE)</f>
        <v>-0.15465818761592801</v>
      </c>
      <c r="AN40" s="49">
        <f>VLOOKUP($A40,'ADR Raw Data'!$B$6:$BE$43,'ADR Raw Data'!AY$1,FALSE)</f>
        <v>-2.6939738063883101</v>
      </c>
      <c r="AO40" s="48">
        <f>VLOOKUP($A40,'ADR Raw Data'!$B$6:$BE$43,'ADR Raw Data'!BA$1,FALSE)</f>
        <v>1.5439804624500699</v>
      </c>
      <c r="AP40" s="48">
        <f>VLOOKUP($A40,'ADR Raw Data'!$B$6:$BE$43,'ADR Raw Data'!BB$1,FALSE)</f>
        <v>1.3756243743021801</v>
      </c>
      <c r="AQ40" s="49">
        <f>VLOOKUP($A40,'ADR Raw Data'!$B$6:$BE$43,'ADR Raw Data'!BC$1,FALSE)</f>
        <v>1.43191863040615</v>
      </c>
      <c r="AR40" s="50">
        <f>VLOOKUP($A40,'ADR Raw Data'!$B$6:$BE$43,'ADR Raw Data'!BE$1,FALSE)</f>
        <v>-0.98905798424728697</v>
      </c>
      <c r="AT40" s="51">
        <f>VLOOKUP($A40,'RevPAR Raw Data'!$B$6:$BE$43,'RevPAR Raw Data'!AG$1,FALSE)</f>
        <v>64.8989554317548</v>
      </c>
      <c r="AU40" s="52">
        <f>VLOOKUP($A40,'RevPAR Raw Data'!$B$6:$BE$43,'RevPAR Raw Data'!AH$1,FALSE)</f>
        <v>63.036320798514303</v>
      </c>
      <c r="AV40" s="52">
        <f>VLOOKUP($A40,'RevPAR Raw Data'!$B$6:$BE$43,'RevPAR Raw Data'!AI$1,FALSE)</f>
        <v>71.150299442896895</v>
      </c>
      <c r="AW40" s="52">
        <f>VLOOKUP($A40,'RevPAR Raw Data'!$B$6:$BE$43,'RevPAR Raw Data'!AJ$1,FALSE)</f>
        <v>71.610250696378799</v>
      </c>
      <c r="AX40" s="52">
        <f>VLOOKUP($A40,'RevPAR Raw Data'!$B$6:$BE$43,'RevPAR Raw Data'!AK$1,FALSE)</f>
        <v>72.0674233983286</v>
      </c>
      <c r="AY40" s="53">
        <f>VLOOKUP($A40,'RevPAR Raw Data'!$B$6:$BE$43,'RevPAR Raw Data'!AL$1,FALSE)</f>
        <v>68.552649953574701</v>
      </c>
      <c r="AZ40" s="52">
        <f>VLOOKUP($A40,'RevPAR Raw Data'!$B$6:$BE$43,'RevPAR Raw Data'!AN$1,FALSE)</f>
        <v>101.86884168987901</v>
      </c>
      <c r="BA40" s="52">
        <f>VLOOKUP($A40,'RevPAR Raw Data'!$B$6:$BE$43,'RevPAR Raw Data'!AO$1,FALSE)</f>
        <v>110.809155060352</v>
      </c>
      <c r="BB40" s="53">
        <f>VLOOKUP($A40,'RevPAR Raw Data'!$B$6:$BE$43,'RevPAR Raw Data'!AP$1,FALSE)</f>
        <v>106.33899837511601</v>
      </c>
      <c r="BC40" s="54">
        <f>VLOOKUP($A40,'RevPAR Raw Data'!$B$6:$BE$43,'RevPAR Raw Data'!AR$1,FALSE)</f>
        <v>79.3487495025865</v>
      </c>
      <c r="BE40" s="47">
        <f>VLOOKUP($A40,'RevPAR Raw Data'!$B$6:$BE$43,'RevPAR Raw Data'!AT$1,FALSE)</f>
        <v>3.7334394470215302</v>
      </c>
      <c r="BF40" s="48">
        <f>VLOOKUP($A40,'RevPAR Raw Data'!$B$6:$BE$43,'RevPAR Raw Data'!AU$1,FALSE)</f>
        <v>-4.5306921375732898</v>
      </c>
      <c r="BG40" s="48">
        <f>VLOOKUP($A40,'RevPAR Raw Data'!$B$6:$BE$43,'RevPAR Raw Data'!AV$1,FALSE)</f>
        <v>-6.4786772548811697</v>
      </c>
      <c r="BH40" s="48">
        <f>VLOOKUP($A40,'RevPAR Raw Data'!$B$6:$BE$43,'RevPAR Raw Data'!AW$1,FALSE)</f>
        <v>-6.70941887015797</v>
      </c>
      <c r="BI40" s="48">
        <f>VLOOKUP($A40,'RevPAR Raw Data'!$B$6:$BE$43,'RevPAR Raw Data'!AX$1,FALSE)</f>
        <v>1.08384659954972</v>
      </c>
      <c r="BJ40" s="49">
        <f>VLOOKUP($A40,'RevPAR Raw Data'!$B$6:$BE$43,'RevPAR Raw Data'!AY$1,FALSE)</f>
        <v>-2.8243331746143401</v>
      </c>
      <c r="BK40" s="48">
        <f>VLOOKUP($A40,'RevPAR Raw Data'!$B$6:$BE$43,'RevPAR Raw Data'!BA$1,FALSE)</f>
        <v>6.1580507852606203</v>
      </c>
      <c r="BL40" s="48">
        <f>VLOOKUP($A40,'RevPAR Raw Data'!$B$6:$BE$43,'RevPAR Raw Data'!BB$1,FALSE)</f>
        <v>3.1574934781819399</v>
      </c>
      <c r="BM40" s="49">
        <f>VLOOKUP($A40,'RevPAR Raw Data'!$B$6:$BE$43,'RevPAR Raw Data'!BC$1,FALSE)</f>
        <v>4.5732494437357598</v>
      </c>
      <c r="BN40" s="50">
        <f>VLOOKUP($A40,'RevPAR Raw Data'!$B$6:$BE$43,'RevPAR Raw Data'!BE$1,FALSE)</f>
        <v>-0.118898972101282</v>
      </c>
    </row>
    <row r="41" spans="1:66" x14ac:dyDescent="0.45">
      <c r="A41" s="63" t="s">
        <v>79</v>
      </c>
      <c r="B41" s="47">
        <f>VLOOKUP($A41,'Occupancy Raw Data'!$B$8:$BE$45,'Occupancy Raw Data'!AG$3,FALSE)</f>
        <v>51.126126126126103</v>
      </c>
      <c r="C41" s="48">
        <f>VLOOKUP($A41,'Occupancy Raw Data'!$B$8:$BE$45,'Occupancy Raw Data'!AH$3,FALSE)</f>
        <v>52.823977823977799</v>
      </c>
      <c r="D41" s="48">
        <f>VLOOKUP($A41,'Occupancy Raw Data'!$B$8:$BE$45,'Occupancy Raw Data'!AI$3,FALSE)</f>
        <v>58.229383229383203</v>
      </c>
      <c r="E41" s="48">
        <f>VLOOKUP($A41,'Occupancy Raw Data'!$B$8:$BE$45,'Occupancy Raw Data'!AJ$3,FALSE)</f>
        <v>61.902286902286903</v>
      </c>
      <c r="F41" s="48">
        <f>VLOOKUP($A41,'Occupancy Raw Data'!$B$8:$BE$45,'Occupancy Raw Data'!AK$3,FALSE)</f>
        <v>61.157311157311099</v>
      </c>
      <c r="G41" s="49">
        <f>VLOOKUP($A41,'Occupancy Raw Data'!$B$8:$BE$45,'Occupancy Raw Data'!AL$3,FALSE)</f>
        <v>57.047817047816999</v>
      </c>
      <c r="H41" s="48">
        <f>VLOOKUP($A41,'Occupancy Raw Data'!$B$8:$BE$45,'Occupancy Raw Data'!AN$3,FALSE)</f>
        <v>70.443520443520399</v>
      </c>
      <c r="I41" s="48">
        <f>VLOOKUP($A41,'Occupancy Raw Data'!$B$8:$BE$45,'Occupancy Raw Data'!AO$3,FALSE)</f>
        <v>71.275121275121194</v>
      </c>
      <c r="J41" s="49">
        <f>VLOOKUP($A41,'Occupancy Raw Data'!$B$8:$BE$45,'Occupancy Raw Data'!AP$3,FALSE)</f>
        <v>70.859320859320803</v>
      </c>
      <c r="K41" s="50">
        <f>VLOOKUP($A41,'Occupancy Raw Data'!$B$8:$BE$45,'Occupancy Raw Data'!AR$3,FALSE)</f>
        <v>60.993960993960897</v>
      </c>
      <c r="M41" s="47">
        <f>VLOOKUP($A41,'Occupancy Raw Data'!$B$8:$BE$45,'Occupancy Raw Data'!AT$3,FALSE)</f>
        <v>-7.92511700468018</v>
      </c>
      <c r="N41" s="48">
        <f>VLOOKUP($A41,'Occupancy Raw Data'!$B$8:$BE$45,'Occupancy Raw Data'!AU$3,FALSE)</f>
        <v>-2.1187800963081802</v>
      </c>
      <c r="O41" s="48">
        <f>VLOOKUP($A41,'Occupancy Raw Data'!$B$8:$BE$45,'Occupancy Raw Data'!AV$3,FALSE)</f>
        <v>-4.1084165477888703</v>
      </c>
      <c r="P41" s="48">
        <f>VLOOKUP($A41,'Occupancy Raw Data'!$B$8:$BE$45,'Occupancy Raw Data'!AW$3,FALSE)</f>
        <v>0.647887323943661</v>
      </c>
      <c r="Q41" s="48">
        <f>VLOOKUP($A41,'Occupancy Raw Data'!$B$8:$BE$45,'Occupancy Raw Data'!AX$3,FALSE)</f>
        <v>-4.0760869565217304</v>
      </c>
      <c r="R41" s="49">
        <f>VLOOKUP($A41,'Occupancy Raw Data'!$B$8:$BE$45,'Occupancy Raw Data'!AY$3,FALSE)</f>
        <v>-3.4652594547053601</v>
      </c>
      <c r="S41" s="48">
        <f>VLOOKUP($A41,'Occupancy Raw Data'!$B$8:$BE$45,'Occupancy Raw Data'!BA$3,FALSE)</f>
        <v>-5</v>
      </c>
      <c r="T41" s="48">
        <f>VLOOKUP($A41,'Occupancy Raw Data'!$B$8:$BE$45,'Occupancy Raw Data'!BB$3,FALSE)</f>
        <v>-5.4035410439181399</v>
      </c>
      <c r="U41" s="49">
        <f>VLOOKUP($A41,'Occupancy Raw Data'!$B$8:$BE$45,'Occupancy Raw Data'!BC$3,FALSE)</f>
        <v>-5.2033839378838698</v>
      </c>
      <c r="V41" s="50">
        <f>VLOOKUP($A41,'Occupancy Raw Data'!$B$8:$BE$45,'Occupancy Raw Data'!BE$3,FALSE)</f>
        <v>-4.0492135181435902</v>
      </c>
      <c r="X41" s="51">
        <f>VLOOKUP($A41,'ADR Raw Data'!$B$6:$BE$43,'ADR Raw Data'!AG$1,FALSE)</f>
        <v>129.92252456794299</v>
      </c>
      <c r="Y41" s="52">
        <f>VLOOKUP($A41,'ADR Raw Data'!$B$6:$BE$43,'ADR Raw Data'!AH$1,FALSE)</f>
        <v>110.988609380124</v>
      </c>
      <c r="Z41" s="52">
        <f>VLOOKUP($A41,'ADR Raw Data'!$B$6:$BE$43,'ADR Raw Data'!AI$1,FALSE)</f>
        <v>110.551035406129</v>
      </c>
      <c r="AA41" s="52">
        <f>VLOOKUP($A41,'ADR Raw Data'!$B$6:$BE$43,'ADR Raw Data'!AJ$1,FALSE)</f>
        <v>112.610307864539</v>
      </c>
      <c r="AB41" s="52">
        <f>VLOOKUP($A41,'ADR Raw Data'!$B$6:$BE$43,'ADR Raw Data'!AK$1,FALSE)</f>
        <v>115.387150141643</v>
      </c>
      <c r="AC41" s="53">
        <f>VLOOKUP($A41,'ADR Raw Data'!$B$6:$BE$43,'ADR Raw Data'!AL$1,FALSE)</f>
        <v>115.588006559766</v>
      </c>
      <c r="AD41" s="52">
        <f>VLOOKUP($A41,'ADR Raw Data'!$B$6:$BE$43,'ADR Raw Data'!AN$1,FALSE)</f>
        <v>155.78936546974899</v>
      </c>
      <c r="AE41" s="52">
        <f>VLOOKUP($A41,'ADR Raw Data'!$B$6:$BE$43,'ADR Raw Data'!AO$1,FALSE)</f>
        <v>159.53963052989701</v>
      </c>
      <c r="AF41" s="53">
        <f>VLOOKUP($A41,'ADR Raw Data'!$B$6:$BE$43,'ADR Raw Data'!AP$1,FALSE)</f>
        <v>157.67550122249301</v>
      </c>
      <c r="AG41" s="54">
        <f>VLOOKUP($A41,'ADR Raw Data'!$B$6:$BE$43,'ADR Raw Data'!AR$1,FALSE)</f>
        <v>129.557967050803</v>
      </c>
      <c r="AI41" s="47">
        <f>VLOOKUP($A41,'ADR Raw Data'!$B$6:$BE$43,'ADR Raw Data'!AT$1,FALSE)</f>
        <v>-4.1208632107633703</v>
      </c>
      <c r="AJ41" s="48">
        <f>VLOOKUP($A41,'ADR Raw Data'!$B$6:$BE$43,'ADR Raw Data'!AU$1,FALSE)</f>
        <v>-5.4197390401072898</v>
      </c>
      <c r="AK41" s="48">
        <f>VLOOKUP($A41,'ADR Raw Data'!$B$6:$BE$43,'ADR Raw Data'!AV$1,FALSE)</f>
        <v>-5.79956405140498</v>
      </c>
      <c r="AL41" s="48">
        <f>VLOOKUP($A41,'ADR Raw Data'!$B$6:$BE$43,'ADR Raw Data'!AW$1,FALSE)</f>
        <v>-2.0638706874606498</v>
      </c>
      <c r="AM41" s="48">
        <f>VLOOKUP($A41,'ADR Raw Data'!$B$6:$BE$43,'ADR Raw Data'!AX$1,FALSE)</f>
        <v>-4.9410213017669102</v>
      </c>
      <c r="AN41" s="49">
        <f>VLOOKUP($A41,'ADR Raw Data'!$B$6:$BE$43,'ADR Raw Data'!AY$1,FALSE)</f>
        <v>-4.5840936961977903</v>
      </c>
      <c r="AO41" s="48">
        <f>VLOOKUP($A41,'ADR Raw Data'!$B$6:$BE$43,'ADR Raw Data'!BA$1,FALSE)</f>
        <v>0.79421148803364405</v>
      </c>
      <c r="AP41" s="48">
        <f>VLOOKUP($A41,'ADR Raw Data'!$B$6:$BE$43,'ADR Raw Data'!BB$1,FALSE)</f>
        <v>0.79043442803612096</v>
      </c>
      <c r="AQ41" s="49">
        <f>VLOOKUP($A41,'ADR Raw Data'!$B$6:$BE$43,'ADR Raw Data'!BC$1,FALSE)</f>
        <v>0.78973430150297796</v>
      </c>
      <c r="AR41" s="50">
        <f>VLOOKUP($A41,'ADR Raw Data'!$B$6:$BE$43,'ADR Raw Data'!BE$1,FALSE)</f>
        <v>-2.588361421109</v>
      </c>
      <c r="AT41" s="51">
        <f>VLOOKUP($A41,'RevPAR Raw Data'!$B$6:$BE$43,'RevPAR Raw Data'!AG$1,FALSE)</f>
        <v>66.424353776853707</v>
      </c>
      <c r="AU41" s="52">
        <f>VLOOKUP($A41,'RevPAR Raw Data'!$B$6:$BE$43,'RevPAR Raw Data'!AH$1,FALSE)</f>
        <v>58.628598406098398</v>
      </c>
      <c r="AV41" s="52">
        <f>VLOOKUP($A41,'RevPAR Raw Data'!$B$6:$BE$43,'RevPAR Raw Data'!AI$1,FALSE)</f>
        <v>64.373186070686003</v>
      </c>
      <c r="AW41" s="52">
        <f>VLOOKUP($A41,'RevPAR Raw Data'!$B$6:$BE$43,'RevPAR Raw Data'!AJ$1,FALSE)</f>
        <v>69.7083558558558</v>
      </c>
      <c r="AX41" s="52">
        <f>VLOOKUP($A41,'RevPAR Raw Data'!$B$6:$BE$43,'RevPAR Raw Data'!AK$1,FALSE)</f>
        <v>70.567678447678404</v>
      </c>
      <c r="AY41" s="53">
        <f>VLOOKUP($A41,'RevPAR Raw Data'!$B$6:$BE$43,'RevPAR Raw Data'!AL$1,FALSE)</f>
        <v>65.940434511434503</v>
      </c>
      <c r="AZ41" s="52">
        <f>VLOOKUP($A41,'RevPAR Raw Data'!$B$6:$BE$43,'RevPAR Raw Data'!AN$1,FALSE)</f>
        <v>109.74351351351299</v>
      </c>
      <c r="BA41" s="52">
        <f>VLOOKUP($A41,'RevPAR Raw Data'!$B$6:$BE$43,'RevPAR Raw Data'!AO$1,FALSE)</f>
        <v>113.712065142065</v>
      </c>
      <c r="BB41" s="53">
        <f>VLOOKUP($A41,'RevPAR Raw Data'!$B$6:$BE$43,'RevPAR Raw Data'!AP$1,FALSE)</f>
        <v>111.727789327789</v>
      </c>
      <c r="BC41" s="54">
        <f>VLOOKUP($A41,'RevPAR Raw Data'!$B$6:$BE$43,'RevPAR Raw Data'!AR$1,FALSE)</f>
        <v>79.022535887535795</v>
      </c>
      <c r="BE41" s="47">
        <f>VLOOKUP($A41,'RevPAR Raw Data'!$B$6:$BE$43,'RevPAR Raw Data'!AT$1,FALSE)</f>
        <v>-11.7193969843877</v>
      </c>
      <c r="BF41" s="48">
        <f>VLOOKUP($A41,'RevPAR Raw Data'!$B$6:$BE$43,'RevPAR Raw Data'!AU$1,FALSE)</f>
        <v>-7.4236867843618404</v>
      </c>
      <c r="BG41" s="48">
        <f>VLOOKUP($A41,'RevPAR Raw Data'!$B$6:$BE$43,'RevPAR Raw Data'!AV$1,FALSE)</f>
        <v>-9.6697103500063193</v>
      </c>
      <c r="BH41" s="48">
        <f>VLOOKUP($A41,'RevPAR Raw Data'!$B$6:$BE$43,'RevPAR Raw Data'!AW$1,FALSE)</f>
        <v>-1.42935492008363</v>
      </c>
      <c r="BI41" s="48">
        <f>VLOOKUP($A41,'RevPAR Raw Data'!$B$6:$BE$43,'RevPAR Raw Data'!AX$1,FALSE)</f>
        <v>-8.8157079334883708</v>
      </c>
      <c r="BJ41" s="49">
        <f>VLOOKUP($A41,'RevPAR Raw Data'!$B$6:$BE$43,'RevPAR Raw Data'!AY$1,FALSE)</f>
        <v>-7.8905024106831103</v>
      </c>
      <c r="BK41" s="48">
        <f>VLOOKUP($A41,'RevPAR Raw Data'!$B$6:$BE$43,'RevPAR Raw Data'!BA$1,FALSE)</f>
        <v>-4.2454990863680298</v>
      </c>
      <c r="BL41" s="48">
        <f>VLOOKUP($A41,'RevPAR Raw Data'!$B$6:$BE$43,'RevPAR Raw Data'!BB$1,FALSE)</f>
        <v>-4.6558180646262102</v>
      </c>
      <c r="BM41" s="49">
        <f>VLOOKUP($A41,'RevPAR Raw Data'!$B$6:$BE$43,'RevPAR Raw Data'!BC$1,FALSE)</f>
        <v>-4.4547425441772601</v>
      </c>
      <c r="BN41" s="50">
        <f>VLOOKUP($A41,'RevPAR Raw Data'!$B$6:$BE$43,'RevPAR Raw Data'!BE$1,FALSE)</f>
        <v>-6.5327666586906297</v>
      </c>
    </row>
    <row r="42" spans="1:66" x14ac:dyDescent="0.45">
      <c r="A42" s="63" t="s">
        <v>80</v>
      </c>
      <c r="B42" s="47">
        <f>VLOOKUP($A42,'Occupancy Raw Data'!$B$8:$BE$45,'Occupancy Raw Data'!AG$3,FALSE)</f>
        <v>56.721377101681298</v>
      </c>
      <c r="C42" s="48">
        <f>VLOOKUP($A42,'Occupancy Raw Data'!$B$8:$BE$45,'Occupancy Raw Data'!AH$3,FALSE)</f>
        <v>55.910061382439203</v>
      </c>
      <c r="D42" s="48">
        <f>VLOOKUP($A42,'Occupancy Raw Data'!$B$8:$BE$45,'Occupancy Raw Data'!AI$3,FALSE)</f>
        <v>62.173738991192899</v>
      </c>
      <c r="E42" s="48">
        <f>VLOOKUP($A42,'Occupancy Raw Data'!$B$8:$BE$45,'Occupancy Raw Data'!AJ$3,FALSE)</f>
        <v>63.288630904723703</v>
      </c>
      <c r="F42" s="48">
        <f>VLOOKUP($A42,'Occupancy Raw Data'!$B$8:$BE$45,'Occupancy Raw Data'!AK$3,FALSE)</f>
        <v>61.445156124899903</v>
      </c>
      <c r="G42" s="49">
        <f>VLOOKUP($A42,'Occupancy Raw Data'!$B$8:$BE$45,'Occupancy Raw Data'!AL$3,FALSE)</f>
        <v>59.907792900987403</v>
      </c>
      <c r="H42" s="48">
        <f>VLOOKUP($A42,'Occupancy Raw Data'!$B$8:$BE$45,'Occupancy Raw Data'!AN$3,FALSE)</f>
        <v>70.124099279423504</v>
      </c>
      <c r="I42" s="48">
        <f>VLOOKUP($A42,'Occupancy Raw Data'!$B$8:$BE$45,'Occupancy Raw Data'!AO$3,FALSE)</f>
        <v>73.289965305577695</v>
      </c>
      <c r="J42" s="49">
        <f>VLOOKUP($A42,'Occupancy Raw Data'!$B$8:$BE$45,'Occupancy Raw Data'!AP$3,FALSE)</f>
        <v>71.7070322925006</v>
      </c>
      <c r="K42" s="50">
        <f>VLOOKUP($A42,'Occupancy Raw Data'!$B$8:$BE$45,'Occupancy Raw Data'!AR$3,FALSE)</f>
        <v>63.279004155705501</v>
      </c>
      <c r="M42" s="47">
        <f>VLOOKUP($A42,'Occupancy Raw Data'!$B$8:$BE$45,'Occupancy Raw Data'!AT$3,FALSE)</f>
        <v>-2.9444996544712199</v>
      </c>
      <c r="N42" s="48">
        <f>VLOOKUP($A42,'Occupancy Raw Data'!$B$8:$BE$45,'Occupancy Raw Data'!AU$3,FALSE)</f>
        <v>-1.7405003562060199</v>
      </c>
      <c r="O42" s="48">
        <f>VLOOKUP($A42,'Occupancy Raw Data'!$B$8:$BE$45,'Occupancy Raw Data'!AV$3,FALSE)</f>
        <v>-0.54270197416596899</v>
      </c>
      <c r="P42" s="48">
        <f>VLOOKUP($A42,'Occupancy Raw Data'!$B$8:$BE$45,'Occupancy Raw Data'!AW$3,FALSE)</f>
        <v>0.23817998655681299</v>
      </c>
      <c r="Q42" s="48">
        <f>VLOOKUP($A42,'Occupancy Raw Data'!$B$8:$BE$45,'Occupancy Raw Data'!AX$3,FALSE)</f>
        <v>-0.963693266247451</v>
      </c>
      <c r="R42" s="49">
        <f>VLOOKUP($A42,'Occupancy Raw Data'!$B$8:$BE$45,'Occupancy Raw Data'!AY$3,FALSE)</f>
        <v>-1.15430285112998</v>
      </c>
      <c r="S42" s="48">
        <f>VLOOKUP($A42,'Occupancy Raw Data'!$B$8:$BE$45,'Occupancy Raw Data'!BA$3,FALSE)</f>
        <v>-1.42412505716717</v>
      </c>
      <c r="T42" s="48">
        <f>VLOOKUP($A42,'Occupancy Raw Data'!$B$8:$BE$45,'Occupancy Raw Data'!BB$3,FALSE)</f>
        <v>-2.4620927465710198</v>
      </c>
      <c r="U42" s="49">
        <f>VLOOKUP($A42,'Occupancy Raw Data'!$B$8:$BE$45,'Occupancy Raw Data'!BC$3,FALSE)</f>
        <v>-1.95731062889607</v>
      </c>
      <c r="V42" s="50">
        <f>VLOOKUP($A42,'Occupancy Raw Data'!$B$8:$BE$45,'Occupancy Raw Data'!BE$3,FALSE)</f>
        <v>-1.4157273242739199</v>
      </c>
      <c r="X42" s="51">
        <f>VLOOKUP($A42,'ADR Raw Data'!$B$6:$BE$43,'ADR Raw Data'!AG$1,FALSE)</f>
        <v>123.015599077798</v>
      </c>
      <c r="Y42" s="52">
        <f>VLOOKUP($A42,'ADR Raw Data'!$B$6:$BE$43,'ADR Raw Data'!AH$1,FALSE)</f>
        <v>109.11319530298999</v>
      </c>
      <c r="Z42" s="52">
        <f>VLOOKUP($A42,'ADR Raw Data'!$B$6:$BE$43,'ADR Raw Data'!AI$1,FALSE)</f>
        <v>113.837005129525</v>
      </c>
      <c r="AA42" s="52">
        <f>VLOOKUP($A42,'ADR Raw Data'!$B$6:$BE$43,'ADR Raw Data'!AJ$1,FALSE)</f>
        <v>111.997952813181</v>
      </c>
      <c r="AB42" s="52">
        <f>VLOOKUP($A42,'ADR Raw Data'!$B$6:$BE$43,'ADR Raw Data'!AK$1,FALSE)</f>
        <v>110.988127348144</v>
      </c>
      <c r="AC42" s="53">
        <f>VLOOKUP($A42,'ADR Raw Data'!$B$6:$BE$43,'ADR Raw Data'!AL$1,FALSE)</f>
        <v>113.720403097011</v>
      </c>
      <c r="AD42" s="52">
        <f>VLOOKUP($A42,'ADR Raw Data'!$B$6:$BE$43,'ADR Raw Data'!AN$1,FALSE)</f>
        <v>137.33055974196401</v>
      </c>
      <c r="AE42" s="52">
        <f>VLOOKUP($A42,'ADR Raw Data'!$B$6:$BE$43,'ADR Raw Data'!AO$1,FALSE)</f>
        <v>143.92819285005501</v>
      </c>
      <c r="AF42" s="53">
        <f>VLOOKUP($A42,'ADR Raw Data'!$B$6:$BE$43,'ADR Raw Data'!AP$1,FALSE)</f>
        <v>140.70219768410101</v>
      </c>
      <c r="AG42" s="54">
        <f>VLOOKUP($A42,'ADR Raw Data'!$B$6:$BE$43,'ADR Raw Data'!AR$1,FALSE)</f>
        <v>122.456247706726</v>
      </c>
      <c r="AI42" s="47">
        <f>VLOOKUP($A42,'ADR Raw Data'!$B$6:$BE$43,'ADR Raw Data'!AT$1,FALSE)</f>
        <v>0.119966451387547</v>
      </c>
      <c r="AJ42" s="48">
        <f>VLOOKUP($A42,'ADR Raw Data'!$B$6:$BE$43,'ADR Raw Data'!AU$1,FALSE)</f>
        <v>2.30508302017427</v>
      </c>
      <c r="AK42" s="48">
        <f>VLOOKUP($A42,'ADR Raw Data'!$B$6:$BE$43,'ADR Raw Data'!AV$1,FALSE)</f>
        <v>3.62750764939253</v>
      </c>
      <c r="AL42" s="48">
        <f>VLOOKUP($A42,'ADR Raw Data'!$B$6:$BE$43,'ADR Raw Data'!AW$1,FALSE)</f>
        <v>1.78602603240659</v>
      </c>
      <c r="AM42" s="48">
        <f>VLOOKUP($A42,'ADR Raw Data'!$B$6:$BE$43,'ADR Raw Data'!AX$1,FALSE)</f>
        <v>1.02926835562935</v>
      </c>
      <c r="AN42" s="49">
        <f>VLOOKUP($A42,'ADR Raw Data'!$B$6:$BE$43,'ADR Raw Data'!AY$1,FALSE)</f>
        <v>1.71709391158767</v>
      </c>
      <c r="AO42" s="48">
        <f>VLOOKUP($A42,'ADR Raw Data'!$B$6:$BE$43,'ADR Raw Data'!BA$1,FALSE)</f>
        <v>0.91846231328740902</v>
      </c>
      <c r="AP42" s="48">
        <f>VLOOKUP($A42,'ADR Raw Data'!$B$6:$BE$43,'ADR Raw Data'!BB$1,FALSE)</f>
        <v>0.23575649106097399</v>
      </c>
      <c r="AQ42" s="49">
        <f>VLOOKUP($A42,'ADR Raw Data'!$B$6:$BE$43,'ADR Raw Data'!BC$1,FALSE)</f>
        <v>0.54614781978194604</v>
      </c>
      <c r="AR42" s="50">
        <f>VLOOKUP($A42,'ADR Raw Data'!$B$6:$BE$43,'ADR Raw Data'!BE$1,FALSE)</f>
        <v>1.23618441078668</v>
      </c>
      <c r="AT42" s="51">
        <f>VLOOKUP($A42,'RevPAR Raw Data'!$B$6:$BE$43,'RevPAR Raw Data'!AG$1,FALSE)</f>
        <v>69.776141846810702</v>
      </c>
      <c r="AU42" s="52">
        <f>VLOOKUP($A42,'RevPAR Raw Data'!$B$6:$BE$43,'RevPAR Raw Data'!AH$1,FALSE)</f>
        <v>61.005254470242797</v>
      </c>
      <c r="AV42" s="52">
        <f>VLOOKUP($A42,'RevPAR Raw Data'!$B$6:$BE$43,'RevPAR Raw Data'!AI$1,FALSE)</f>
        <v>70.776722444622294</v>
      </c>
      <c r="AW42" s="52">
        <f>VLOOKUP($A42,'RevPAR Raw Data'!$B$6:$BE$43,'RevPAR Raw Data'!AJ$1,FALSE)</f>
        <v>70.881970976781403</v>
      </c>
      <c r="AX42" s="52">
        <f>VLOOKUP($A42,'RevPAR Raw Data'!$B$6:$BE$43,'RevPAR Raw Data'!AK$1,FALSE)</f>
        <v>68.196828129170001</v>
      </c>
      <c r="AY42" s="53">
        <f>VLOOKUP($A42,'RevPAR Raw Data'!$B$6:$BE$43,'RevPAR Raw Data'!AL$1,FALSE)</f>
        <v>68.127383573525407</v>
      </c>
      <c r="AZ42" s="52">
        <f>VLOOKUP($A42,'RevPAR Raw Data'!$B$6:$BE$43,'RevPAR Raw Data'!AN$1,FALSE)</f>
        <v>96.301818054443501</v>
      </c>
      <c r="BA42" s="52">
        <f>VLOOKUP($A42,'RevPAR Raw Data'!$B$6:$BE$43,'RevPAR Raw Data'!AO$1,FALSE)</f>
        <v>105.48492260475</v>
      </c>
      <c r="BB42" s="53">
        <f>VLOOKUP($A42,'RevPAR Raw Data'!$B$6:$BE$43,'RevPAR Raw Data'!AP$1,FALSE)</f>
        <v>100.893370329597</v>
      </c>
      <c r="BC42" s="54">
        <f>VLOOKUP($A42,'RevPAR Raw Data'!$B$6:$BE$43,'RevPAR Raw Data'!AR$1,FALSE)</f>
        <v>77.489094075260198</v>
      </c>
      <c r="BE42" s="47">
        <f>VLOOKUP($A42,'RevPAR Raw Data'!$B$6:$BE$43,'RevPAR Raw Data'!AT$1,FALSE)</f>
        <v>-2.8280656148302601</v>
      </c>
      <c r="BF42" s="48">
        <f>VLOOKUP($A42,'RevPAR Raw Data'!$B$6:$BE$43,'RevPAR Raw Data'!AU$1,FALSE)</f>
        <v>0.52446268579127298</v>
      </c>
      <c r="BG42" s="48">
        <f>VLOOKUP($A42,'RevPAR Raw Data'!$B$6:$BE$43,'RevPAR Raw Data'!AV$1,FALSE)</f>
        <v>3.0651191196002898</v>
      </c>
      <c r="BH42" s="48">
        <f>VLOOKUP($A42,'RevPAR Raw Data'!$B$6:$BE$43,'RevPAR Raw Data'!AW$1,FALSE)</f>
        <v>2.0284599755272898</v>
      </c>
      <c r="BI42" s="48">
        <f>VLOOKUP($A42,'RevPAR Raw Data'!$B$6:$BE$43,'RevPAR Raw Data'!AX$1,FALSE)</f>
        <v>5.5656099547089298E-2</v>
      </c>
      <c r="BJ42" s="49">
        <f>VLOOKUP($A42,'RevPAR Raw Data'!$B$6:$BE$43,'RevPAR Raw Data'!AY$1,FALSE)</f>
        <v>0.54297059647965795</v>
      </c>
      <c r="BK42" s="48">
        <f>VLOOKUP($A42,'RevPAR Raw Data'!$B$6:$BE$43,'RevPAR Raw Data'!BA$1,FALSE)</f>
        <v>-0.51874279582392602</v>
      </c>
      <c r="BL42" s="48">
        <f>VLOOKUP($A42,'RevPAR Raw Data'!$B$6:$BE$43,'RevPAR Raw Data'!BB$1,FALSE)</f>
        <v>-2.23214079897603</v>
      </c>
      <c r="BM42" s="49">
        <f>VLOOKUP($A42,'RevPAR Raw Data'!$B$6:$BE$43,'RevPAR Raw Data'!BC$1,FALSE)</f>
        <v>-1.4218526184402001</v>
      </c>
      <c r="BN42" s="50">
        <f>VLOOKUP($A42,'RevPAR Raw Data'!$B$6:$BE$43,'RevPAR Raw Data'!BE$1,FALSE)</f>
        <v>-0.19704391396916801</v>
      </c>
    </row>
    <row r="43" spans="1:66" x14ac:dyDescent="0.45">
      <c r="A43" s="66" t="s">
        <v>81</v>
      </c>
      <c r="B43" s="47">
        <f>VLOOKUP($A43,'Occupancy Raw Data'!$B$8:$BE$45,'Occupancy Raw Data'!AG$3,FALSE)</f>
        <v>57.5004987033712</v>
      </c>
      <c r="C43" s="48">
        <f>VLOOKUP($A43,'Occupancy Raw Data'!$B$8:$BE$45,'Occupancy Raw Data'!AH$3,FALSE)</f>
        <v>67.126471174945095</v>
      </c>
      <c r="D43" s="48">
        <f>VLOOKUP($A43,'Occupancy Raw Data'!$B$8:$BE$45,'Occupancy Raw Data'!AI$3,FALSE)</f>
        <v>77.868541791342494</v>
      </c>
      <c r="E43" s="48">
        <f>VLOOKUP($A43,'Occupancy Raw Data'!$B$8:$BE$45,'Occupancy Raw Data'!AJ$3,FALSE)</f>
        <v>78.528825054857293</v>
      </c>
      <c r="F43" s="48">
        <f>VLOOKUP($A43,'Occupancy Raw Data'!$B$8:$BE$45,'Occupancy Raw Data'!AK$3,FALSE)</f>
        <v>69.757131458208605</v>
      </c>
      <c r="G43" s="49">
        <f>VLOOKUP($A43,'Occupancy Raw Data'!$B$8:$BE$45,'Occupancy Raw Data'!AL$3,FALSE)</f>
        <v>70.156293636544902</v>
      </c>
      <c r="H43" s="48">
        <f>VLOOKUP($A43,'Occupancy Raw Data'!$B$8:$BE$45,'Occupancy Raw Data'!AN$3,FALSE)</f>
        <v>70.177538400159506</v>
      </c>
      <c r="I43" s="48">
        <f>VLOOKUP($A43,'Occupancy Raw Data'!$B$8:$BE$45,'Occupancy Raw Data'!AO$3,FALSE)</f>
        <v>72.307500498703305</v>
      </c>
      <c r="J43" s="49">
        <f>VLOOKUP($A43,'Occupancy Raw Data'!$B$8:$BE$45,'Occupancy Raw Data'!AP$3,FALSE)</f>
        <v>71.242519449431398</v>
      </c>
      <c r="K43" s="50">
        <f>VLOOKUP($A43,'Occupancy Raw Data'!$B$8:$BE$45,'Occupancy Raw Data'!AR$3,FALSE)</f>
        <v>70.466643868798201</v>
      </c>
      <c r="M43" s="47">
        <f>VLOOKUP($A43,'Occupancy Raw Data'!$B$8:$BE$45,'Occupancy Raw Data'!AT$3,FALSE)</f>
        <v>0.79915979503384904</v>
      </c>
      <c r="N43" s="48">
        <f>VLOOKUP($A43,'Occupancy Raw Data'!$B$8:$BE$45,'Occupancy Raw Data'!AU$3,FALSE)</f>
        <v>3.10101644563977</v>
      </c>
      <c r="O43" s="48">
        <f>VLOOKUP($A43,'Occupancy Raw Data'!$B$8:$BE$45,'Occupancy Raw Data'!AV$3,FALSE)</f>
        <v>5.5757132313730899</v>
      </c>
      <c r="P43" s="48">
        <f>VLOOKUP($A43,'Occupancy Raw Data'!$B$8:$BE$45,'Occupancy Raw Data'!AW$3,FALSE)</f>
        <v>5.0497007622777703</v>
      </c>
      <c r="Q43" s="48">
        <f>VLOOKUP($A43,'Occupancy Raw Data'!$B$8:$BE$45,'Occupancy Raw Data'!AX$3,FALSE)</f>
        <v>2.0227669100924</v>
      </c>
      <c r="R43" s="49">
        <f>VLOOKUP($A43,'Occupancy Raw Data'!$B$8:$BE$45,'Occupancy Raw Data'!AY$3,FALSE)</f>
        <v>3.4642904008325699</v>
      </c>
      <c r="S43" s="48">
        <f>VLOOKUP($A43,'Occupancy Raw Data'!$B$8:$BE$45,'Occupancy Raw Data'!BA$3,FALSE)</f>
        <v>1.19024574533851</v>
      </c>
      <c r="T43" s="48">
        <f>VLOOKUP($A43,'Occupancy Raw Data'!$B$8:$BE$45,'Occupancy Raw Data'!BB$3,FALSE)</f>
        <v>0.71594237401430205</v>
      </c>
      <c r="U43" s="49">
        <f>VLOOKUP($A43,'Occupancy Raw Data'!$B$8:$BE$45,'Occupancy Raw Data'!BC$3,FALSE)</f>
        <v>0.948992001446336</v>
      </c>
      <c r="V43" s="50">
        <f>VLOOKUP($A43,'Occupancy Raw Data'!$B$8:$BE$45,'Occupancy Raw Data'!BE$3,FALSE)</f>
        <v>2.7249387343040898</v>
      </c>
      <c r="X43" s="51">
        <f>VLOOKUP($A43,'ADR Raw Data'!$B$6:$BE$43,'ADR Raw Data'!AG$1,FALSE)</f>
        <v>140.05028620988699</v>
      </c>
      <c r="Y43" s="52">
        <f>VLOOKUP($A43,'ADR Raw Data'!$B$6:$BE$43,'ADR Raw Data'!AH$1,FALSE)</f>
        <v>166.077443871562</v>
      </c>
      <c r="Z43" s="52">
        <f>VLOOKUP($A43,'ADR Raw Data'!$B$6:$BE$43,'ADR Raw Data'!AI$1,FALSE)</f>
        <v>178.832833766699</v>
      </c>
      <c r="AA43" s="52">
        <f>VLOOKUP($A43,'ADR Raw Data'!$B$6:$BE$43,'ADR Raw Data'!AJ$1,FALSE)</f>
        <v>176.49035652140699</v>
      </c>
      <c r="AB43" s="52">
        <f>VLOOKUP($A43,'ADR Raw Data'!$B$6:$BE$43,'ADR Raw Data'!AK$1,FALSE)</f>
        <v>155.49542526648401</v>
      </c>
      <c r="AC43" s="53">
        <f>VLOOKUP($A43,'ADR Raw Data'!$B$6:$BE$43,'ADR Raw Data'!AL$1,FALSE)</f>
        <v>164.86931733170999</v>
      </c>
      <c r="AD43" s="52">
        <f>VLOOKUP($A43,'ADR Raw Data'!$B$6:$BE$43,'ADR Raw Data'!AN$1,FALSE)</f>
        <v>136.79674019329099</v>
      </c>
      <c r="AE43" s="52">
        <f>VLOOKUP($A43,'ADR Raw Data'!$B$6:$BE$43,'ADR Raw Data'!AO$1,FALSE)</f>
        <v>135.67181997503201</v>
      </c>
      <c r="AF43" s="53">
        <f>VLOOKUP($A43,'ADR Raw Data'!$B$6:$BE$43,'ADR Raw Data'!AP$1,FALSE)</f>
        <v>136.22587205252799</v>
      </c>
      <c r="AG43" s="54">
        <f>VLOOKUP($A43,'ADR Raw Data'!$B$6:$BE$43,'ADR Raw Data'!AR$1,FALSE)</f>
        <v>156.59536733468201</v>
      </c>
      <c r="AI43" s="47">
        <f>VLOOKUP($A43,'ADR Raw Data'!$B$6:$BE$43,'ADR Raw Data'!AT$1,FALSE)</f>
        <v>6.8640132000240897</v>
      </c>
      <c r="AJ43" s="48">
        <f>VLOOKUP($A43,'ADR Raw Data'!$B$6:$BE$43,'ADR Raw Data'!AU$1,FALSE)</f>
        <v>11.0778603626819</v>
      </c>
      <c r="AK43" s="48">
        <f>VLOOKUP($A43,'ADR Raw Data'!$B$6:$BE$43,'ADR Raw Data'!AV$1,FALSE)</f>
        <v>12.3649953823264</v>
      </c>
      <c r="AL43" s="48">
        <f>VLOOKUP($A43,'ADR Raw Data'!$B$6:$BE$43,'ADR Raw Data'!AW$1,FALSE)</f>
        <v>12.426906218169201</v>
      </c>
      <c r="AM43" s="48">
        <f>VLOOKUP($A43,'ADR Raw Data'!$B$6:$BE$43,'ADR Raw Data'!AX$1,FALSE)</f>
        <v>8.7104351399324305</v>
      </c>
      <c r="AN43" s="49">
        <f>VLOOKUP($A43,'ADR Raw Data'!$B$6:$BE$43,'ADR Raw Data'!AY$1,FALSE)</f>
        <v>10.7653500306787</v>
      </c>
      <c r="AO43" s="48">
        <f>VLOOKUP($A43,'ADR Raw Data'!$B$6:$BE$43,'ADR Raw Data'!BA$1,FALSE)</f>
        <v>5.5498613884012</v>
      </c>
      <c r="AP43" s="48">
        <f>VLOOKUP($A43,'ADR Raw Data'!$B$6:$BE$43,'ADR Raw Data'!BB$1,FALSE)</f>
        <v>4.9014075635961802</v>
      </c>
      <c r="AQ43" s="49">
        <f>VLOOKUP($A43,'ADR Raw Data'!$B$6:$BE$43,'ADR Raw Data'!BC$1,FALSE)</f>
        <v>5.2213860611801399</v>
      </c>
      <c r="AR43" s="50">
        <f>VLOOKUP($A43,'ADR Raw Data'!$B$6:$BE$43,'ADR Raw Data'!BE$1,FALSE)</f>
        <v>9.3931987233621594</v>
      </c>
      <c r="AT43" s="51">
        <f>VLOOKUP($A43,'RevPAR Raw Data'!$B$6:$BE$43,'RevPAR Raw Data'!AG$1,FALSE)</f>
        <v>80.529613006183894</v>
      </c>
      <c r="AU43" s="52">
        <f>VLOOKUP($A43,'RevPAR Raw Data'!$B$6:$BE$43,'RevPAR Raw Data'!AH$1,FALSE)</f>
        <v>111.481927488529</v>
      </c>
      <c r="AV43" s="52">
        <f>VLOOKUP($A43,'RevPAR Raw Data'!$B$6:$BE$43,'RevPAR Raw Data'!AI$1,FALSE)</f>
        <v>139.25451989826399</v>
      </c>
      <c r="AW43" s="52">
        <f>VLOOKUP($A43,'RevPAR Raw Data'!$B$6:$BE$43,'RevPAR Raw Data'!AJ$1,FALSE)</f>
        <v>138.59580331139</v>
      </c>
      <c r="AX43" s="52">
        <f>VLOOKUP($A43,'RevPAR Raw Data'!$B$6:$BE$43,'RevPAR Raw Data'!AK$1,FALSE)</f>
        <v>108.469148214641</v>
      </c>
      <c r="AY43" s="53">
        <f>VLOOKUP($A43,'RevPAR Raw Data'!$B$6:$BE$43,'RevPAR Raw Data'!AL$1,FALSE)</f>
        <v>115.666202383802</v>
      </c>
      <c r="AZ43" s="52">
        <f>VLOOKUP($A43,'RevPAR Raw Data'!$B$6:$BE$43,'RevPAR Raw Data'!AN$1,FALSE)</f>
        <v>96.000584879313706</v>
      </c>
      <c r="BA43" s="52">
        <f>VLOOKUP($A43,'RevPAR Raw Data'!$B$6:$BE$43,'RevPAR Raw Data'!AO$1,FALSE)</f>
        <v>98.100901905046797</v>
      </c>
      <c r="BB43" s="53">
        <f>VLOOKUP($A43,'RevPAR Raw Data'!$B$6:$BE$43,'RevPAR Raw Data'!AP$1,FALSE)</f>
        <v>97.050743392180294</v>
      </c>
      <c r="BC43" s="54">
        <f>VLOOKUP($A43,'RevPAR Raw Data'!$B$6:$BE$43,'RevPAR Raw Data'!AR$1,FALSE)</f>
        <v>110.347499814767</v>
      </c>
      <c r="BE43" s="47">
        <f>VLOOKUP($A43,'RevPAR Raw Data'!$B$6:$BE$43,'RevPAR Raw Data'!AT$1,FALSE)</f>
        <v>7.7180274288783499</v>
      </c>
      <c r="BF43" s="48">
        <f>VLOOKUP($A43,'RevPAR Raw Data'!$B$6:$BE$43,'RevPAR Raw Data'!AU$1,FALSE)</f>
        <v>14.522403079993399</v>
      </c>
      <c r="BG43" s="48">
        <f>VLOOKUP($A43,'RevPAR Raw Data'!$B$6:$BE$43,'RevPAR Raw Data'!AV$1,FALSE)</f>
        <v>18.6301452972906</v>
      </c>
      <c r="BH43" s="48">
        <f>VLOOKUP($A43,'RevPAR Raw Data'!$B$6:$BE$43,'RevPAR Raw Data'!AW$1,FALSE)</f>
        <v>18.104128558473501</v>
      </c>
      <c r="BI43" s="48">
        <f>VLOOKUP($A43,'RevPAR Raw Data'!$B$6:$BE$43,'RevPAR Raw Data'!AX$1,FALSE)</f>
        <v>10.9093938497604</v>
      </c>
      <c r="BJ43" s="49">
        <f>VLOOKUP($A43,'RevPAR Raw Data'!$B$6:$BE$43,'RevPAR Raw Data'!AY$1,FALSE)</f>
        <v>14.6025834192401</v>
      </c>
      <c r="BK43" s="48">
        <f>VLOOKUP($A43,'RevPAR Raw Data'!$B$6:$BE$43,'RevPAR Raw Data'!BA$1,FALSE)</f>
        <v>6.8061641227873499</v>
      </c>
      <c r="BL43" s="48">
        <f>VLOOKUP($A43,'RevPAR Raw Data'!$B$6:$BE$43,'RevPAR Raw Data'!BB$1,FALSE)</f>
        <v>5.6524411912814099</v>
      </c>
      <c r="BM43" s="49">
        <f>VLOOKUP($A43,'RevPAR Raw Data'!$B$6:$BE$43,'RevPAR Raw Data'!BC$1,FALSE)</f>
        <v>6.2199285987117197</v>
      </c>
      <c r="BN43" s="50">
        <f>VLOOKUP($A43,'RevPAR Raw Data'!$B$6:$BE$43,'RevPAR Raw Data'!BE$1,FALSE)</f>
        <v>12.374096368069299</v>
      </c>
    </row>
    <row r="44" spans="1:66" x14ac:dyDescent="0.45">
      <c r="A44" s="63" t="s">
        <v>82</v>
      </c>
      <c r="B44" s="47">
        <f>VLOOKUP($A44,'Occupancy Raw Data'!$B$8:$BE$45,'Occupancy Raw Data'!AG$3,FALSE)</f>
        <v>47.556339940266</v>
      </c>
      <c r="C44" s="48">
        <f>VLOOKUP($A44,'Occupancy Raw Data'!$B$8:$BE$45,'Occupancy Raw Data'!AH$3,FALSE)</f>
        <v>48.717078468639599</v>
      </c>
      <c r="D44" s="48">
        <f>VLOOKUP($A44,'Occupancy Raw Data'!$B$8:$BE$45,'Occupancy Raw Data'!AI$3,FALSE)</f>
        <v>54.409901348538298</v>
      </c>
      <c r="E44" s="48">
        <f>VLOOKUP($A44,'Occupancy Raw Data'!$B$8:$BE$45,'Occupancy Raw Data'!AJ$3,FALSE)</f>
        <v>56.394243822970402</v>
      </c>
      <c r="F44" s="48">
        <f>VLOOKUP($A44,'Occupancy Raw Data'!$B$8:$BE$45,'Occupancy Raw Data'!AK$3,FALSE)</f>
        <v>58.751923250972901</v>
      </c>
      <c r="G44" s="49">
        <f>VLOOKUP($A44,'Occupancy Raw Data'!$B$8:$BE$45,'Occupancy Raw Data'!AL$3,FALSE)</f>
        <v>53.165897366277399</v>
      </c>
      <c r="H44" s="48">
        <f>VLOOKUP($A44,'Occupancy Raw Data'!$B$8:$BE$45,'Occupancy Raw Data'!AN$3,FALSE)</f>
        <v>71.947687573536001</v>
      </c>
      <c r="I44" s="48">
        <f>VLOOKUP($A44,'Occupancy Raw Data'!$B$8:$BE$45,'Occupancy Raw Data'!AO$3,FALSE)</f>
        <v>73.861887953660897</v>
      </c>
      <c r="J44" s="49">
        <f>VLOOKUP($A44,'Occupancy Raw Data'!$B$8:$BE$45,'Occupancy Raw Data'!AP$3,FALSE)</f>
        <v>72.904787763598506</v>
      </c>
      <c r="K44" s="50">
        <f>VLOOKUP($A44,'Occupancy Raw Data'!$B$8:$BE$45,'Occupancy Raw Data'!AR$3,FALSE)</f>
        <v>58.805580336940601</v>
      </c>
      <c r="M44" s="47">
        <f>VLOOKUP($A44,'Occupancy Raw Data'!$B$8:$BE$45,'Occupancy Raw Data'!AT$3,FALSE)</f>
        <v>-3.46811773750821</v>
      </c>
      <c r="N44" s="48">
        <f>VLOOKUP($A44,'Occupancy Raw Data'!$B$8:$BE$45,'Occupancy Raw Data'!AU$3,FALSE)</f>
        <v>-3.5790156679951202</v>
      </c>
      <c r="O44" s="48">
        <f>VLOOKUP($A44,'Occupancy Raw Data'!$B$8:$BE$45,'Occupancy Raw Data'!AV$3,FALSE)</f>
        <v>-2.7851293257734202</v>
      </c>
      <c r="P44" s="48">
        <f>VLOOKUP($A44,'Occupancy Raw Data'!$B$8:$BE$45,'Occupancy Raw Data'!AW$3,FALSE)</f>
        <v>-4.8191534076308598</v>
      </c>
      <c r="Q44" s="48">
        <f>VLOOKUP($A44,'Occupancy Raw Data'!$B$8:$BE$45,'Occupancy Raw Data'!AX$3,FALSE)</f>
        <v>-6.2522832247634996</v>
      </c>
      <c r="R44" s="49">
        <f>VLOOKUP($A44,'Occupancy Raw Data'!$B$8:$BE$45,'Occupancy Raw Data'!AY$3,FALSE)</f>
        <v>-4.2672777457601097</v>
      </c>
      <c r="S44" s="48">
        <f>VLOOKUP($A44,'Occupancy Raw Data'!$B$8:$BE$45,'Occupancy Raw Data'!BA$3,FALSE)</f>
        <v>-5.7417491799008102</v>
      </c>
      <c r="T44" s="48">
        <f>VLOOKUP($A44,'Occupancy Raw Data'!$B$8:$BE$45,'Occupancy Raw Data'!BB$3,FALSE)</f>
        <v>-5.9673602133211796</v>
      </c>
      <c r="U44" s="49">
        <f>VLOOKUP($A44,'Occupancy Raw Data'!$B$8:$BE$45,'Occupancy Raw Data'!BC$3,FALSE)</f>
        <v>-5.85617075561054</v>
      </c>
      <c r="V44" s="50">
        <f>VLOOKUP($A44,'Occupancy Raw Data'!$B$8:$BE$45,'Occupancy Raw Data'!BE$3,FALSE)</f>
        <v>-4.8361884289895496</v>
      </c>
      <c r="X44" s="51">
        <f>VLOOKUP($A44,'ADR Raw Data'!$B$6:$BE$43,'ADR Raw Data'!AG$1,FALSE)</f>
        <v>99.460317822818496</v>
      </c>
      <c r="Y44" s="52">
        <f>VLOOKUP($A44,'ADR Raw Data'!$B$6:$BE$43,'ADR Raw Data'!AH$1,FALSE)</f>
        <v>97.128059542055595</v>
      </c>
      <c r="Z44" s="52">
        <f>VLOOKUP($A44,'ADR Raw Data'!$B$6:$BE$43,'ADR Raw Data'!AI$1,FALSE)</f>
        <v>99.373322243938901</v>
      </c>
      <c r="AA44" s="52">
        <f>VLOOKUP($A44,'ADR Raw Data'!$B$6:$BE$43,'ADR Raw Data'!AJ$1,FALSE)</f>
        <v>100.42615150056101</v>
      </c>
      <c r="AB44" s="52">
        <f>VLOOKUP($A44,'ADR Raw Data'!$B$6:$BE$43,'ADR Raw Data'!AK$1,FALSE)</f>
        <v>102.10167988908501</v>
      </c>
      <c r="AC44" s="53">
        <f>VLOOKUP($A44,'ADR Raw Data'!$B$6:$BE$43,'ADR Raw Data'!AL$1,FALSE)</f>
        <v>99.803764788996105</v>
      </c>
      <c r="AD44" s="52">
        <f>VLOOKUP($A44,'ADR Raw Data'!$B$6:$BE$43,'ADR Raw Data'!AN$1,FALSE)</f>
        <v>140.41620416378299</v>
      </c>
      <c r="AE44" s="52">
        <f>VLOOKUP($A44,'ADR Raw Data'!$B$6:$BE$43,'ADR Raw Data'!AO$1,FALSE)</f>
        <v>143.39272270555</v>
      </c>
      <c r="AF44" s="53">
        <f>VLOOKUP($A44,'ADR Raw Data'!$B$6:$BE$43,'ADR Raw Data'!AP$1,FALSE)</f>
        <v>141.92400142764001</v>
      </c>
      <c r="AG44" s="54">
        <f>VLOOKUP($A44,'ADR Raw Data'!$B$6:$BE$43,'ADR Raw Data'!AR$1,FALSE)</f>
        <v>114.723470878589</v>
      </c>
      <c r="AI44" s="47">
        <f>VLOOKUP($A44,'ADR Raw Data'!$B$6:$BE$43,'ADR Raw Data'!AT$1,FALSE)</f>
        <v>2.0932714237360299</v>
      </c>
      <c r="AJ44" s="48">
        <f>VLOOKUP($A44,'ADR Raw Data'!$B$6:$BE$43,'ADR Raw Data'!AU$1,FALSE)</f>
        <v>2.7006808974330898</v>
      </c>
      <c r="AK44" s="48">
        <f>VLOOKUP($A44,'ADR Raw Data'!$B$6:$BE$43,'ADR Raw Data'!AV$1,FALSE)</f>
        <v>4.6050479895668097</v>
      </c>
      <c r="AL44" s="48">
        <f>VLOOKUP($A44,'ADR Raw Data'!$B$6:$BE$43,'ADR Raw Data'!AW$1,FALSE)</f>
        <v>4.2036191476593903</v>
      </c>
      <c r="AM44" s="48">
        <f>VLOOKUP($A44,'ADR Raw Data'!$B$6:$BE$43,'ADR Raw Data'!AX$1,FALSE)</f>
        <v>-0.62232570247580299</v>
      </c>
      <c r="AN44" s="49">
        <f>VLOOKUP($A44,'ADR Raw Data'!$B$6:$BE$43,'ADR Raw Data'!AY$1,FALSE)</f>
        <v>2.4761392885745201</v>
      </c>
      <c r="AO44" s="48">
        <f>VLOOKUP($A44,'ADR Raw Data'!$B$6:$BE$43,'ADR Raw Data'!BA$1,FALSE)</f>
        <v>1.4002453509250301</v>
      </c>
      <c r="AP44" s="48">
        <f>VLOOKUP($A44,'ADR Raw Data'!$B$6:$BE$43,'ADR Raw Data'!BB$1,FALSE)</f>
        <v>0.59483690416058199</v>
      </c>
      <c r="AQ44" s="49">
        <f>VLOOKUP($A44,'ADR Raw Data'!$B$6:$BE$43,'ADR Raw Data'!BC$1,FALSE)</f>
        <v>0.98467684833673896</v>
      </c>
      <c r="AR44" s="50">
        <f>VLOOKUP($A44,'ADR Raw Data'!$B$6:$BE$43,'ADR Raw Data'!BE$1,FALSE)</f>
        <v>1.66778056000663</v>
      </c>
      <c r="AT44" s="51">
        <f>VLOOKUP($A44,'RevPAR Raw Data'!$B$6:$BE$43,'RevPAR Raw Data'!AG$1,FALSE)</f>
        <v>47.299686849488602</v>
      </c>
      <c r="AU44" s="52">
        <f>VLOOKUP($A44,'RevPAR Raw Data'!$B$6:$BE$43,'RevPAR Raw Data'!AH$1,FALSE)</f>
        <v>47.317952982170297</v>
      </c>
      <c r="AV44" s="52">
        <f>VLOOKUP($A44,'RevPAR Raw Data'!$B$6:$BE$43,'RevPAR Raw Data'!AI$1,FALSE)</f>
        <v>54.068926599692197</v>
      </c>
      <c r="AW44" s="52">
        <f>VLOOKUP($A44,'RevPAR Raw Data'!$B$6:$BE$43,'RevPAR Raw Data'!AJ$1,FALSE)</f>
        <v>56.634568739252401</v>
      </c>
      <c r="AX44" s="52">
        <f>VLOOKUP($A44,'RevPAR Raw Data'!$B$6:$BE$43,'RevPAR Raw Data'!AK$1,FALSE)</f>
        <v>59.986700606389697</v>
      </c>
      <c r="AY44" s="53">
        <f>VLOOKUP($A44,'RevPAR Raw Data'!$B$6:$BE$43,'RevPAR Raw Data'!AL$1,FALSE)</f>
        <v>53.061567155398599</v>
      </c>
      <c r="AZ44" s="52">
        <f>VLOOKUP($A44,'RevPAR Raw Data'!$B$6:$BE$43,'RevPAR Raw Data'!AN$1,FALSE)</f>
        <v>101.026211874377</v>
      </c>
      <c r="BA44" s="52">
        <f>VLOOKUP($A44,'RevPAR Raw Data'!$B$6:$BE$43,'RevPAR Raw Data'!AO$1,FALSE)</f>
        <v>105.91257217847701</v>
      </c>
      <c r="BB44" s="53">
        <f>VLOOKUP($A44,'RevPAR Raw Data'!$B$6:$BE$43,'RevPAR Raw Data'!AP$1,FALSE)</f>
        <v>103.469392026427</v>
      </c>
      <c r="BC44" s="54">
        <f>VLOOKUP($A44,'RevPAR Raw Data'!$B$6:$BE$43,'RevPAR Raw Data'!AR$1,FALSE)</f>
        <v>67.463802832835498</v>
      </c>
      <c r="BE44" s="47">
        <f>VLOOKUP($A44,'RevPAR Raw Data'!$B$6:$BE$43,'RevPAR Raw Data'!AT$1,FALSE)</f>
        <v>-1.44744343131296</v>
      </c>
      <c r="BF44" s="48">
        <f>VLOOKUP($A44,'RevPAR Raw Data'!$B$6:$BE$43,'RevPAR Raw Data'!AU$1,FALSE)</f>
        <v>-0.97499256302370696</v>
      </c>
      <c r="BG44" s="48">
        <f>VLOOKUP($A44,'RevPAR Raw Data'!$B$6:$BE$43,'RevPAR Raw Data'!AV$1,FALSE)</f>
        <v>1.6916621217700201</v>
      </c>
      <c r="BH44" s="48">
        <f>VLOOKUP($A44,'RevPAR Raw Data'!$B$6:$BE$43,'RevPAR Raw Data'!AW$1,FALSE)</f>
        <v>-0.81811311536971998</v>
      </c>
      <c r="BI44" s="48">
        <f>VLOOKUP($A44,'RevPAR Raw Data'!$B$6:$BE$43,'RevPAR Raw Data'!AX$1,FALSE)</f>
        <v>-6.8356993617400201</v>
      </c>
      <c r="BJ44" s="49">
        <f>VLOOKUP($A44,'RevPAR Raw Data'!$B$6:$BE$43,'RevPAR Raw Data'!AY$1,FALSE)</f>
        <v>-1.89680219800095</v>
      </c>
      <c r="BK44" s="48">
        <f>VLOOKUP($A44,'RevPAR Raw Data'!$B$6:$BE$43,'RevPAR Raw Data'!BA$1,FALSE)</f>
        <v>-4.42190240492911</v>
      </c>
      <c r="BL44" s="48">
        <f>VLOOKUP($A44,'RevPAR Raw Data'!$B$6:$BE$43,'RevPAR Raw Data'!BB$1,FALSE)</f>
        <v>-5.4080193699136299</v>
      </c>
      <c r="BM44" s="49">
        <f>VLOOKUP($A44,'RevPAR Raw Data'!$B$6:$BE$43,'RevPAR Raw Data'!BC$1,FALSE)</f>
        <v>-4.9291582649033696</v>
      </c>
      <c r="BN44" s="50">
        <f>VLOOKUP($A44,'RevPAR Raw Data'!$B$6:$BE$43,'RevPAR Raw Data'!BE$1,FALSE)</f>
        <v>-3.2490648794468902</v>
      </c>
    </row>
    <row r="45" spans="1:66" x14ac:dyDescent="0.45">
      <c r="A45" s="63" t="s">
        <v>83</v>
      </c>
      <c r="B45" s="47">
        <f>VLOOKUP($A45,'Occupancy Raw Data'!$B$8:$BE$45,'Occupancy Raw Data'!AG$3,FALSE)</f>
        <v>49.3671679197994</v>
      </c>
      <c r="C45" s="48">
        <f>VLOOKUP($A45,'Occupancy Raw Data'!$B$8:$BE$45,'Occupancy Raw Data'!AH$3,FALSE)</f>
        <v>56.234335839598899</v>
      </c>
      <c r="D45" s="48">
        <f>VLOOKUP($A45,'Occupancy Raw Data'!$B$8:$BE$45,'Occupancy Raw Data'!AI$3,FALSE)</f>
        <v>63.809523809523803</v>
      </c>
      <c r="E45" s="48">
        <f>VLOOKUP($A45,'Occupancy Raw Data'!$B$8:$BE$45,'Occupancy Raw Data'!AJ$3,FALSE)</f>
        <v>65.175438596491205</v>
      </c>
      <c r="F45" s="48">
        <f>VLOOKUP($A45,'Occupancy Raw Data'!$B$8:$BE$45,'Occupancy Raw Data'!AK$3,FALSE)</f>
        <v>64.329573934837001</v>
      </c>
      <c r="G45" s="49">
        <f>VLOOKUP($A45,'Occupancy Raw Data'!$B$8:$BE$45,'Occupancy Raw Data'!AL$3,FALSE)</f>
        <v>59.783208020050097</v>
      </c>
      <c r="H45" s="48">
        <f>VLOOKUP($A45,'Occupancy Raw Data'!$B$8:$BE$45,'Occupancy Raw Data'!AN$3,FALSE)</f>
        <v>68.922305764411007</v>
      </c>
      <c r="I45" s="48">
        <f>VLOOKUP($A45,'Occupancy Raw Data'!$B$8:$BE$45,'Occupancy Raw Data'!AO$3,FALSE)</f>
        <v>71.547619047618994</v>
      </c>
      <c r="J45" s="49">
        <f>VLOOKUP($A45,'Occupancy Raw Data'!$B$8:$BE$45,'Occupancy Raw Data'!AP$3,FALSE)</f>
        <v>70.234962406015001</v>
      </c>
      <c r="K45" s="50">
        <f>VLOOKUP($A45,'Occupancy Raw Data'!$B$8:$BE$45,'Occupancy Raw Data'!AR$3,FALSE)</f>
        <v>62.769423558897202</v>
      </c>
      <c r="M45" s="47">
        <f>VLOOKUP($A45,'Occupancy Raw Data'!$B$8:$BE$45,'Occupancy Raw Data'!AT$3,FALSE)</f>
        <v>-2.9321177775040002</v>
      </c>
      <c r="N45" s="48">
        <f>VLOOKUP($A45,'Occupancy Raw Data'!$B$8:$BE$45,'Occupancy Raw Data'!AU$3,FALSE)</f>
        <v>0.76344448186819303</v>
      </c>
      <c r="O45" s="48">
        <f>VLOOKUP($A45,'Occupancy Raw Data'!$B$8:$BE$45,'Occupancy Raw Data'!AV$3,FALSE)</f>
        <v>0.62246813555972702</v>
      </c>
      <c r="P45" s="48">
        <f>VLOOKUP($A45,'Occupancy Raw Data'!$B$8:$BE$45,'Occupancy Raw Data'!AW$3,FALSE)</f>
        <v>-2.1540776973003402</v>
      </c>
      <c r="Q45" s="48">
        <f>VLOOKUP($A45,'Occupancy Raw Data'!$B$8:$BE$45,'Occupancy Raw Data'!AX$3,FALSE)</f>
        <v>-1.65708812260536</v>
      </c>
      <c r="R45" s="49">
        <f>VLOOKUP($A45,'Occupancy Raw Data'!$B$8:$BE$45,'Occupancy Raw Data'!AY$3,FALSE)</f>
        <v>-1.05566616890658</v>
      </c>
      <c r="S45" s="48">
        <f>VLOOKUP($A45,'Occupancy Raw Data'!$B$8:$BE$45,'Occupancy Raw Data'!BA$3,FALSE)</f>
        <v>0.47497259773474598</v>
      </c>
      <c r="T45" s="48">
        <f>VLOOKUP($A45,'Occupancy Raw Data'!$B$8:$BE$45,'Occupancy Raw Data'!BB$3,FALSE)</f>
        <v>1.2951299565333001</v>
      </c>
      <c r="U45" s="49">
        <f>VLOOKUP($A45,'Occupancy Raw Data'!$B$8:$BE$45,'Occupancy Raw Data'!BC$3,FALSE)</f>
        <v>0.89104900769542295</v>
      </c>
      <c r="V45" s="50">
        <f>VLOOKUP($A45,'Occupancy Raw Data'!$B$8:$BE$45,'Occupancy Raw Data'!BE$3,FALSE)</f>
        <v>-0.44152930987974998</v>
      </c>
      <c r="X45" s="51">
        <f>VLOOKUP($A45,'ADR Raw Data'!$B$6:$BE$43,'ADR Raw Data'!AG$1,FALSE)</f>
        <v>108.736846046452</v>
      </c>
      <c r="Y45" s="52">
        <f>VLOOKUP($A45,'ADR Raw Data'!$B$6:$BE$43,'ADR Raw Data'!AH$1,FALSE)</f>
        <v>103.090957103064</v>
      </c>
      <c r="Z45" s="52">
        <f>VLOOKUP($A45,'ADR Raw Data'!$B$6:$BE$43,'ADR Raw Data'!AI$1,FALSE)</f>
        <v>105.20995384917499</v>
      </c>
      <c r="AA45" s="52">
        <f>VLOOKUP($A45,'ADR Raw Data'!$B$6:$BE$43,'ADR Raw Data'!AJ$1,FALSE)</f>
        <v>111.888196500672</v>
      </c>
      <c r="AB45" s="52">
        <f>VLOOKUP($A45,'ADR Raw Data'!$B$6:$BE$43,'ADR Raw Data'!AK$1,FALSE)</f>
        <v>118.198315963767</v>
      </c>
      <c r="AC45" s="53">
        <f>VLOOKUP($A45,'ADR Raw Data'!$B$6:$BE$43,'ADR Raw Data'!AL$1,FALSE)</f>
        <v>109.645130693608</v>
      </c>
      <c r="AD45" s="52">
        <f>VLOOKUP($A45,'ADR Raw Data'!$B$6:$BE$43,'ADR Raw Data'!AN$1,FALSE)</f>
        <v>130.53407909090899</v>
      </c>
      <c r="AE45" s="52">
        <f>VLOOKUP($A45,'ADR Raw Data'!$B$6:$BE$43,'ADR Raw Data'!AO$1,FALSE)</f>
        <v>132.52508100534101</v>
      </c>
      <c r="AF45" s="53">
        <f>VLOOKUP($A45,'ADR Raw Data'!$B$6:$BE$43,'ADR Raw Data'!AP$1,FALSE)</f>
        <v>131.548185467683</v>
      </c>
      <c r="AG45" s="54">
        <f>VLOOKUP($A45,'ADR Raw Data'!$B$6:$BE$43,'ADR Raw Data'!AR$1,FALSE)</f>
        <v>116.647449162935</v>
      </c>
      <c r="AI45" s="47">
        <f>VLOOKUP($A45,'ADR Raw Data'!$B$6:$BE$43,'ADR Raw Data'!AT$1,FALSE)</f>
        <v>10.442116131724701</v>
      </c>
      <c r="AJ45" s="48">
        <f>VLOOKUP($A45,'ADR Raw Data'!$B$6:$BE$43,'ADR Raw Data'!AU$1,FALSE)</f>
        <v>10.769571716297101</v>
      </c>
      <c r="AK45" s="48">
        <f>VLOOKUP($A45,'ADR Raw Data'!$B$6:$BE$43,'ADR Raw Data'!AV$1,FALSE)</f>
        <v>11.388442147199299</v>
      </c>
      <c r="AL45" s="48">
        <f>VLOOKUP($A45,'ADR Raw Data'!$B$6:$BE$43,'ADR Raw Data'!AW$1,FALSE)</f>
        <v>12.728749391394</v>
      </c>
      <c r="AM45" s="48">
        <f>VLOOKUP($A45,'ADR Raw Data'!$B$6:$BE$43,'ADR Raw Data'!AX$1,FALSE)</f>
        <v>10.061023751507699</v>
      </c>
      <c r="AN45" s="49">
        <f>VLOOKUP($A45,'ADR Raw Data'!$B$6:$BE$43,'ADR Raw Data'!AY$1,FALSE)</f>
        <v>11.053694657378699</v>
      </c>
      <c r="AO45" s="48">
        <f>VLOOKUP($A45,'ADR Raw Data'!$B$6:$BE$43,'ADR Raw Data'!BA$1,FALSE)</f>
        <v>8.6717763942218404</v>
      </c>
      <c r="AP45" s="48">
        <f>VLOOKUP($A45,'ADR Raw Data'!$B$6:$BE$43,'ADR Raw Data'!BB$1,FALSE)</f>
        <v>9.9482127793354298</v>
      </c>
      <c r="AQ45" s="49">
        <f>VLOOKUP($A45,'ADR Raw Data'!$B$6:$BE$43,'ADR Raw Data'!BC$1,FALSE)</f>
        <v>9.32379493311951</v>
      </c>
      <c r="AR45" s="50">
        <f>VLOOKUP($A45,'ADR Raw Data'!$B$6:$BE$43,'ADR Raw Data'!BE$1,FALSE)</f>
        <v>10.5191428437714</v>
      </c>
      <c r="AT45" s="51">
        <f>VLOOKUP($A45,'RevPAR Raw Data'!$B$6:$BE$43,'RevPAR Raw Data'!AG$1,FALSE)</f>
        <v>53.680301378446103</v>
      </c>
      <c r="AU45" s="52">
        <f>VLOOKUP($A45,'RevPAR Raw Data'!$B$6:$BE$43,'RevPAR Raw Data'!AH$1,FALSE)</f>
        <v>57.972515037593901</v>
      </c>
      <c r="AV45" s="52">
        <f>VLOOKUP($A45,'RevPAR Raw Data'!$B$6:$BE$43,'RevPAR Raw Data'!AI$1,FALSE)</f>
        <v>67.133970551378397</v>
      </c>
      <c r="AW45" s="52">
        <f>VLOOKUP($A45,'RevPAR Raw Data'!$B$6:$BE$43,'RevPAR Raw Data'!AJ$1,FALSE)</f>
        <v>72.923622807017495</v>
      </c>
      <c r="AX45" s="52">
        <f>VLOOKUP($A45,'RevPAR Raw Data'!$B$6:$BE$43,'RevPAR Raw Data'!AK$1,FALSE)</f>
        <v>76.036473057644102</v>
      </c>
      <c r="AY45" s="53">
        <f>VLOOKUP($A45,'RevPAR Raw Data'!$B$6:$BE$43,'RevPAR Raw Data'!AL$1,FALSE)</f>
        <v>65.549376566416001</v>
      </c>
      <c r="AZ45" s="52">
        <f>VLOOKUP($A45,'RevPAR Raw Data'!$B$6:$BE$43,'RevPAR Raw Data'!AN$1,FALSE)</f>
        <v>89.967097117794395</v>
      </c>
      <c r="BA45" s="52">
        <f>VLOOKUP($A45,'RevPAR Raw Data'!$B$6:$BE$43,'RevPAR Raw Data'!AO$1,FALSE)</f>
        <v>94.818540100250601</v>
      </c>
      <c r="BB45" s="53">
        <f>VLOOKUP($A45,'RevPAR Raw Data'!$B$6:$BE$43,'RevPAR Raw Data'!AP$1,FALSE)</f>
        <v>92.392818609022498</v>
      </c>
      <c r="BC45" s="54">
        <f>VLOOKUP($A45,'RevPAR Raw Data'!$B$6:$BE$43,'RevPAR Raw Data'!AR$1,FALSE)</f>
        <v>73.218931435732102</v>
      </c>
      <c r="BE45" s="47">
        <f>VLOOKUP($A45,'RevPAR Raw Data'!$B$6:$BE$43,'RevPAR Raw Data'!AT$1,FALSE)</f>
        <v>7.2038232107748401</v>
      </c>
      <c r="BF45" s="48">
        <f>VLOOKUP($A45,'RevPAR Raw Data'!$B$6:$BE$43,'RevPAR Raw Data'!AU$1,FALSE)</f>
        <v>11.6152358991542</v>
      </c>
      <c r="BG45" s="48">
        <f>VLOOKUP($A45,'RevPAR Raw Data'!$B$6:$BE$43,'RevPAR Raw Data'!AV$1,FALSE)</f>
        <v>12.081799706262</v>
      </c>
      <c r="BH45" s="48">
        <f>VLOOKUP($A45,'RevPAR Raw Data'!$B$6:$BE$43,'RevPAR Raw Data'!AW$1,FALSE)</f>
        <v>10.3004845423084</v>
      </c>
      <c r="BI45" s="48">
        <f>VLOOKUP($A45,'RevPAR Raw Data'!$B$6:$BE$43,'RevPAR Raw Data'!AX$1,FALSE)</f>
        <v>8.2372155993036902</v>
      </c>
      <c r="BJ45" s="49">
        <f>VLOOKUP($A45,'RevPAR Raw Data'!$B$6:$BE$43,'RevPAR Raw Data'!AY$1,FALSE)</f>
        <v>9.8813383735600198</v>
      </c>
      <c r="BK45" s="48">
        <f>VLOOKUP($A45,'RevPAR Raw Data'!$B$6:$BE$43,'RevPAR Raw Data'!BA$1,FALSE)</f>
        <v>9.1879375535659698</v>
      </c>
      <c r="BL45" s="48">
        <f>VLOOKUP($A45,'RevPAR Raw Data'!$B$6:$BE$43,'RevPAR Raw Data'!BB$1,FALSE)</f>
        <v>11.3721850197135</v>
      </c>
      <c r="BM45" s="49">
        <f>VLOOKUP($A45,'RevPAR Raw Data'!$B$6:$BE$43,'RevPAR Raw Data'!BC$1,FALSE)</f>
        <v>10.297923523046</v>
      </c>
      <c r="BN45" s="50">
        <f>VLOOKUP($A45,'RevPAR Raw Data'!$B$6:$BE$43,'RevPAR Raw Data'!BE$1,FALSE)</f>
        <v>10.031168435088199</v>
      </c>
    </row>
    <row r="46" spans="1:66" x14ac:dyDescent="0.45">
      <c r="A46" s="66" t="s">
        <v>84</v>
      </c>
      <c r="B46" s="47">
        <f>VLOOKUP($A46,'Occupancy Raw Data'!$B$8:$BE$45,'Occupancy Raw Data'!AG$3,FALSE)</f>
        <v>44.806855973394697</v>
      </c>
      <c r="C46" s="48">
        <f>VLOOKUP($A46,'Occupancy Raw Data'!$B$8:$BE$45,'Occupancy Raw Data'!AH$3,FALSE)</f>
        <v>48.177283192632302</v>
      </c>
      <c r="D46" s="48">
        <f>VLOOKUP($A46,'Occupancy Raw Data'!$B$8:$BE$45,'Occupancy Raw Data'!AI$3,FALSE)</f>
        <v>56.059733947301098</v>
      </c>
      <c r="E46" s="48">
        <f>VLOOKUP($A46,'Occupancy Raw Data'!$B$8:$BE$45,'Occupancy Raw Data'!AJ$3,FALSE)</f>
        <v>58.723458685085603</v>
      </c>
      <c r="F46" s="48">
        <f>VLOOKUP($A46,'Occupancy Raw Data'!$B$8:$BE$45,'Occupancy Raw Data'!AK$3,FALSE)</f>
        <v>60.709260680480902</v>
      </c>
      <c r="G46" s="49">
        <f>VLOOKUP($A46,'Occupancy Raw Data'!$B$8:$BE$45,'Occupancy Raw Data'!AL$3,FALSE)</f>
        <v>53.695318495778899</v>
      </c>
      <c r="H46" s="48">
        <f>VLOOKUP($A46,'Occupancy Raw Data'!$B$8:$BE$45,'Occupancy Raw Data'!AN$3,FALSE)</f>
        <v>74.907265285239106</v>
      </c>
      <c r="I46" s="48">
        <f>VLOOKUP($A46,'Occupancy Raw Data'!$B$8:$BE$45,'Occupancy Raw Data'!AO$3,FALSE)</f>
        <v>76.192760296751004</v>
      </c>
      <c r="J46" s="49">
        <f>VLOOKUP($A46,'Occupancy Raw Data'!$B$8:$BE$45,'Occupancy Raw Data'!AP$3,FALSE)</f>
        <v>75.550012790995098</v>
      </c>
      <c r="K46" s="50">
        <f>VLOOKUP($A46,'Occupancy Raw Data'!$B$8:$BE$45,'Occupancy Raw Data'!AR$3,FALSE)</f>
        <v>59.939516865840702</v>
      </c>
      <c r="M46" s="47">
        <f>VLOOKUP($A46,'Occupancy Raw Data'!$B$8:$BE$45,'Occupancy Raw Data'!AT$3,FALSE)</f>
        <v>-2.1141566193932402</v>
      </c>
      <c r="N46" s="48">
        <f>VLOOKUP($A46,'Occupancy Raw Data'!$B$8:$BE$45,'Occupancy Raw Data'!AU$3,FALSE)</f>
        <v>-0.469750354651715</v>
      </c>
      <c r="O46" s="48">
        <f>VLOOKUP($A46,'Occupancy Raw Data'!$B$8:$BE$45,'Occupancy Raw Data'!AV$3,FALSE)</f>
        <v>-1.5105439611126099</v>
      </c>
      <c r="P46" s="48">
        <f>VLOOKUP($A46,'Occupancy Raw Data'!$B$8:$BE$45,'Occupancy Raw Data'!AW$3,FALSE)</f>
        <v>-3.41369480406579</v>
      </c>
      <c r="Q46" s="48">
        <f>VLOOKUP($A46,'Occupancy Raw Data'!$B$8:$BE$45,'Occupancy Raw Data'!AX$3,FALSE)</f>
        <v>-9.9329746018776106</v>
      </c>
      <c r="R46" s="49">
        <f>VLOOKUP($A46,'Occupancy Raw Data'!$B$8:$BE$45,'Occupancy Raw Data'!AY$3,FALSE)</f>
        <v>-3.8759756520905402</v>
      </c>
      <c r="S46" s="48">
        <f>VLOOKUP($A46,'Occupancy Raw Data'!$B$8:$BE$45,'Occupancy Raw Data'!BA$3,FALSE)</f>
        <v>-0.51881756460214401</v>
      </c>
      <c r="T46" s="48">
        <f>VLOOKUP($A46,'Occupancy Raw Data'!$B$8:$BE$45,'Occupancy Raw Data'!BB$3,FALSE)</f>
        <v>-0.76216441676547098</v>
      </c>
      <c r="U46" s="49">
        <f>VLOOKUP($A46,'Occupancy Raw Data'!$B$8:$BE$45,'Occupancy Raw Data'!BC$3,FALSE)</f>
        <v>-0.641675122863824</v>
      </c>
      <c r="V46" s="50">
        <f>VLOOKUP($A46,'Occupancy Raw Data'!$B$8:$BE$45,'Occupancy Raw Data'!BE$3,FALSE)</f>
        <v>-2.73577176877453</v>
      </c>
      <c r="X46" s="51">
        <f>VLOOKUP($A46,'ADR Raw Data'!$B$6:$BE$43,'ADR Raw Data'!AG$1,FALSE)</f>
        <v>108.36854196403</v>
      </c>
      <c r="Y46" s="52">
        <f>VLOOKUP($A46,'ADR Raw Data'!$B$6:$BE$43,'ADR Raw Data'!AH$1,FALSE)</f>
        <v>105.68583698393699</v>
      </c>
      <c r="Z46" s="52">
        <f>VLOOKUP($A46,'ADR Raw Data'!$B$6:$BE$43,'ADR Raw Data'!AI$1,FALSE)</f>
        <v>109.074655752666</v>
      </c>
      <c r="AA46" s="52">
        <f>VLOOKUP($A46,'ADR Raw Data'!$B$6:$BE$43,'ADR Raw Data'!AJ$1,FALSE)</f>
        <v>111.781174036157</v>
      </c>
      <c r="AB46" s="52">
        <f>VLOOKUP($A46,'ADR Raw Data'!$B$6:$BE$43,'ADR Raw Data'!AK$1,FALSE)</f>
        <v>121.71035607058199</v>
      </c>
      <c r="AC46" s="53">
        <f>VLOOKUP($A46,'ADR Raw Data'!$B$6:$BE$43,'ADR Raw Data'!AL$1,FALSE)</f>
        <v>111.79793718287701</v>
      </c>
      <c r="AD46" s="52">
        <f>VLOOKUP($A46,'ADR Raw Data'!$B$6:$BE$43,'ADR Raw Data'!AN$1,FALSE)</f>
        <v>189.97836755602901</v>
      </c>
      <c r="AE46" s="52">
        <f>VLOOKUP($A46,'ADR Raw Data'!$B$6:$BE$43,'ADR Raw Data'!AO$1,FALSE)</f>
        <v>189.45197548998999</v>
      </c>
      <c r="AF46" s="53">
        <f>VLOOKUP($A46,'ADR Raw Data'!$B$6:$BE$43,'ADR Raw Data'!AP$1,FALSE)</f>
        <v>189.712932362651</v>
      </c>
      <c r="AG46" s="54">
        <f>VLOOKUP($A46,'ADR Raw Data'!$B$6:$BE$43,'ADR Raw Data'!AR$1,FALSE)</f>
        <v>139.85707407971901</v>
      </c>
      <c r="AI46" s="47">
        <f>VLOOKUP($A46,'ADR Raw Data'!$B$6:$BE$43,'ADR Raw Data'!AT$1,FALSE)</f>
        <v>-2.0662005341438299</v>
      </c>
      <c r="AJ46" s="48">
        <f>VLOOKUP($A46,'ADR Raw Data'!$B$6:$BE$43,'ADR Raw Data'!AU$1,FALSE)</f>
        <v>-0.463581574710839</v>
      </c>
      <c r="AK46" s="48">
        <f>VLOOKUP($A46,'ADR Raw Data'!$B$6:$BE$43,'ADR Raw Data'!AV$1,FALSE)</f>
        <v>1.23063151409545</v>
      </c>
      <c r="AL46" s="48">
        <f>VLOOKUP($A46,'ADR Raw Data'!$B$6:$BE$43,'ADR Raw Data'!AW$1,FALSE)</f>
        <v>-1.2808778924755</v>
      </c>
      <c r="AM46" s="48">
        <f>VLOOKUP($A46,'ADR Raw Data'!$B$6:$BE$43,'ADR Raw Data'!AX$1,FALSE)</f>
        <v>-12.004270332184101</v>
      </c>
      <c r="AN46" s="49">
        <f>VLOOKUP($A46,'ADR Raw Data'!$B$6:$BE$43,'ADR Raw Data'!AY$1,FALSE)</f>
        <v>-4.0547687343811996</v>
      </c>
      <c r="AO46" s="48">
        <f>VLOOKUP($A46,'ADR Raw Data'!$B$6:$BE$43,'ADR Raw Data'!BA$1,FALSE)</f>
        <v>2.89070300209307</v>
      </c>
      <c r="AP46" s="48">
        <f>VLOOKUP($A46,'ADR Raw Data'!$B$6:$BE$43,'ADR Raw Data'!BB$1,FALSE)</f>
        <v>3.8438969808743702</v>
      </c>
      <c r="AQ46" s="49">
        <f>VLOOKUP($A46,'ADR Raw Data'!$B$6:$BE$43,'ADR Raw Data'!BC$1,FALSE)</f>
        <v>3.3692553348714598</v>
      </c>
      <c r="AR46" s="50">
        <f>VLOOKUP($A46,'ADR Raw Data'!$B$6:$BE$43,'ADR Raw Data'!BE$1,FALSE)</f>
        <v>-0.20535078339954499</v>
      </c>
      <c r="AT46" s="51">
        <f>VLOOKUP($A46,'RevPAR Raw Data'!$B$6:$BE$43,'RevPAR Raw Data'!AG$1,FALSE)</f>
        <v>48.556536518291097</v>
      </c>
      <c r="AU46" s="52">
        <f>VLOOKUP($A46,'RevPAR Raw Data'!$B$6:$BE$43,'RevPAR Raw Data'!AH$1,FALSE)</f>
        <v>50.916564978255302</v>
      </c>
      <c r="AV46" s="52">
        <f>VLOOKUP($A46,'RevPAR Raw Data'!$B$6:$BE$43,'RevPAR Raw Data'!AI$1,FALSE)</f>
        <v>61.146961818879497</v>
      </c>
      <c r="AW46" s="52">
        <f>VLOOKUP($A46,'RevPAR Raw Data'!$B$6:$BE$43,'RevPAR Raw Data'!AJ$1,FALSE)</f>
        <v>65.641771552826796</v>
      </c>
      <c r="AX46" s="52">
        <f>VLOOKUP($A46,'RevPAR Raw Data'!$B$6:$BE$43,'RevPAR Raw Data'!AK$1,FALSE)</f>
        <v>73.889457342031207</v>
      </c>
      <c r="AY46" s="53">
        <f>VLOOKUP($A46,'RevPAR Raw Data'!$B$6:$BE$43,'RevPAR Raw Data'!AL$1,FALSE)</f>
        <v>60.030258442056699</v>
      </c>
      <c r="AZ46" s="52">
        <f>VLOOKUP($A46,'RevPAR Raw Data'!$B$6:$BE$43,'RevPAR Raw Data'!AN$1,FALSE)</f>
        <v>142.30759976976199</v>
      </c>
      <c r="BA46" s="52">
        <f>VLOOKUP($A46,'RevPAR Raw Data'!$B$6:$BE$43,'RevPAR Raw Data'!AO$1,FALSE)</f>
        <v>144.34868956254701</v>
      </c>
      <c r="BB46" s="53">
        <f>VLOOKUP($A46,'RevPAR Raw Data'!$B$6:$BE$43,'RevPAR Raw Data'!AP$1,FALSE)</f>
        <v>143.328144666155</v>
      </c>
      <c r="BC46" s="54">
        <f>VLOOKUP($A46,'RevPAR Raw Data'!$B$6:$BE$43,'RevPAR Raw Data'!AR$1,FALSE)</f>
        <v>83.829654506084793</v>
      </c>
      <c r="BE46" s="47">
        <f>VLOOKUP($A46,'RevPAR Raw Data'!$B$6:$BE$43,'RevPAR Raw Data'!AT$1,FALSE)</f>
        <v>-4.1366744381745404</v>
      </c>
      <c r="BF46" s="48">
        <f>VLOOKUP($A46,'RevPAR Raw Data'!$B$6:$BE$43,'RevPAR Raw Data'!AU$1,FALSE)</f>
        <v>-0.93115425327125001</v>
      </c>
      <c r="BG46" s="48">
        <f>VLOOKUP($A46,'RevPAR Raw Data'!$B$6:$BE$43,'RevPAR Raw Data'!AV$1,FALSE)</f>
        <v>-0.29850167703687602</v>
      </c>
      <c r="BH46" s="48">
        <f>VLOOKUP($A46,'RevPAR Raw Data'!$B$6:$BE$43,'RevPAR Raw Data'!AW$1,FALSE)</f>
        <v>-4.6508474344794397</v>
      </c>
      <c r="BI46" s="48">
        <f>VLOOKUP($A46,'RevPAR Raw Data'!$B$6:$BE$43,'RevPAR Raw Data'!AX$1,FALSE)</f>
        <v>-20.744863810825102</v>
      </c>
      <c r="BJ46" s="49">
        <f>VLOOKUP($A46,'RevPAR Raw Data'!$B$6:$BE$43,'RevPAR Raw Data'!AY$1,FALSE)</f>
        <v>-7.7735825375785499</v>
      </c>
      <c r="BK46" s="48">
        <f>VLOOKUP($A46,'RevPAR Raw Data'!$B$6:$BE$43,'RevPAR Raw Data'!BA$1,FALSE)</f>
        <v>2.3568879625755899</v>
      </c>
      <c r="BL46" s="48">
        <f>VLOOKUP($A46,'RevPAR Raw Data'!$B$6:$BE$43,'RevPAR Raw Data'!BB$1,FALSE)</f>
        <v>3.0524357491035499</v>
      </c>
      <c r="BM46" s="49">
        <f>VLOOKUP($A46,'RevPAR Raw Data'!$B$6:$BE$43,'RevPAR Raw Data'!BC$1,FALSE)</f>
        <v>2.7059605386980001</v>
      </c>
      <c r="BN46" s="50">
        <f>VLOOKUP($A46,'RevPAR Raw Data'!$B$6:$BE$43,'RevPAR Raw Data'!BE$1,FALSE)</f>
        <v>-2.9355046234148698</v>
      </c>
    </row>
    <row r="47" spans="1:66" x14ac:dyDescent="0.45">
      <c r="A47" s="63" t="s">
        <v>85</v>
      </c>
      <c r="B47" s="47">
        <f>VLOOKUP($A47,'Occupancy Raw Data'!$B$8:$BE$45,'Occupancy Raw Data'!AG$3,FALSE)</f>
        <v>44.399293286218999</v>
      </c>
      <c r="C47" s="48">
        <f>VLOOKUP($A47,'Occupancy Raw Data'!$B$8:$BE$45,'Occupancy Raw Data'!AH$3,FALSE)</f>
        <v>52.473498233215501</v>
      </c>
      <c r="D47" s="48">
        <f>VLOOKUP($A47,'Occupancy Raw Data'!$B$8:$BE$45,'Occupancy Raw Data'!AI$3,FALSE)</f>
        <v>59.8409893992932</v>
      </c>
      <c r="E47" s="48">
        <f>VLOOKUP($A47,'Occupancy Raw Data'!$B$8:$BE$45,'Occupancy Raw Data'!AJ$3,FALSE)</f>
        <v>61.996466431095399</v>
      </c>
      <c r="F47" s="48">
        <f>VLOOKUP($A47,'Occupancy Raw Data'!$B$8:$BE$45,'Occupancy Raw Data'!AK$3,FALSE)</f>
        <v>58.303886925794998</v>
      </c>
      <c r="G47" s="49">
        <f>VLOOKUP($A47,'Occupancy Raw Data'!$B$8:$BE$45,'Occupancy Raw Data'!AL$3,FALSE)</f>
        <v>55.4028268551236</v>
      </c>
      <c r="H47" s="48">
        <f>VLOOKUP($A47,'Occupancy Raw Data'!$B$8:$BE$45,'Occupancy Raw Data'!AN$3,FALSE)</f>
        <v>66.113074204946898</v>
      </c>
      <c r="I47" s="48">
        <f>VLOOKUP($A47,'Occupancy Raw Data'!$B$8:$BE$45,'Occupancy Raw Data'!AO$3,FALSE)</f>
        <v>64.805653710247299</v>
      </c>
      <c r="J47" s="49">
        <f>VLOOKUP($A47,'Occupancy Raw Data'!$B$8:$BE$45,'Occupancy Raw Data'!AP$3,FALSE)</f>
        <v>65.459363957597105</v>
      </c>
      <c r="K47" s="50">
        <f>VLOOKUP($A47,'Occupancy Raw Data'!$B$8:$BE$45,'Occupancy Raw Data'!AR$3,FALSE)</f>
        <v>58.276123170116101</v>
      </c>
      <c r="M47" s="47">
        <f>VLOOKUP($A47,'Occupancy Raw Data'!$B$8:$BE$45,'Occupancy Raw Data'!AT$3,FALSE)</f>
        <v>-19.968152866242001</v>
      </c>
      <c r="N47" s="48">
        <f>VLOOKUP($A47,'Occupancy Raw Data'!$B$8:$BE$45,'Occupancy Raw Data'!AU$3,FALSE)</f>
        <v>-17.819590481460899</v>
      </c>
      <c r="O47" s="48">
        <f>VLOOKUP($A47,'Occupancy Raw Data'!$B$8:$BE$45,'Occupancy Raw Data'!AV$3,FALSE)</f>
        <v>-15.9970238095238</v>
      </c>
      <c r="P47" s="48">
        <f>VLOOKUP($A47,'Occupancy Raw Data'!$B$8:$BE$45,'Occupancy Raw Data'!AW$3,FALSE)</f>
        <v>-14.3728648121034</v>
      </c>
      <c r="Q47" s="48">
        <f>VLOOKUP($A47,'Occupancy Raw Data'!$B$8:$BE$45,'Occupancy Raw Data'!AX$3,FALSE)</f>
        <v>-18.3774424931981</v>
      </c>
      <c r="R47" s="49">
        <f>VLOOKUP($A47,'Occupancy Raw Data'!$B$8:$BE$45,'Occupancy Raw Data'!AY$3,FALSE)</f>
        <v>-17.160669942410301</v>
      </c>
      <c r="S47" s="48">
        <f>VLOOKUP($A47,'Occupancy Raw Data'!$B$8:$BE$45,'Occupancy Raw Data'!BA$3,FALSE)</f>
        <v>-12.875436554132699</v>
      </c>
      <c r="T47" s="48">
        <f>VLOOKUP($A47,'Occupancy Raw Data'!$B$8:$BE$45,'Occupancy Raw Data'!BB$3,FALSE)</f>
        <v>-13.754996473077799</v>
      </c>
      <c r="U47" s="49">
        <f>VLOOKUP($A47,'Occupancy Raw Data'!$B$8:$BE$45,'Occupancy Raw Data'!BC$3,FALSE)</f>
        <v>-13.3130556855404</v>
      </c>
      <c r="V47" s="50">
        <f>VLOOKUP($A47,'Occupancy Raw Data'!$B$8:$BE$45,'Occupancy Raw Data'!BE$3,FALSE)</f>
        <v>-15.963603275705101</v>
      </c>
      <c r="X47" s="51">
        <f>VLOOKUP($A47,'ADR Raw Data'!$B$6:$BE$43,'ADR Raw Data'!AG$1,FALSE)</f>
        <v>86.323290887385497</v>
      </c>
      <c r="Y47" s="52">
        <f>VLOOKUP($A47,'ADR Raw Data'!$B$6:$BE$43,'ADR Raw Data'!AH$1,FALSE)</f>
        <v>85.907949494949406</v>
      </c>
      <c r="Z47" s="52">
        <f>VLOOKUP($A47,'ADR Raw Data'!$B$6:$BE$43,'ADR Raw Data'!AI$1,FALSE)</f>
        <v>89.280428107469703</v>
      </c>
      <c r="AA47" s="52">
        <f>VLOOKUP($A47,'ADR Raw Data'!$B$6:$BE$43,'ADR Raw Data'!AJ$1,FALSE)</f>
        <v>89.816343687660293</v>
      </c>
      <c r="AB47" s="52">
        <f>VLOOKUP($A47,'ADR Raw Data'!$B$6:$BE$43,'ADR Raw Data'!AK$1,FALSE)</f>
        <v>91.361824242424206</v>
      </c>
      <c r="AC47" s="53">
        <f>VLOOKUP($A47,'ADR Raw Data'!$B$6:$BE$43,'ADR Raw Data'!AL$1,FALSE)</f>
        <v>88.725647043816494</v>
      </c>
      <c r="AD47" s="52">
        <f>VLOOKUP($A47,'ADR Raw Data'!$B$6:$BE$43,'ADR Raw Data'!AN$1,FALSE)</f>
        <v>104.49792089791499</v>
      </c>
      <c r="AE47" s="52">
        <f>VLOOKUP($A47,'ADR Raw Data'!$B$6:$BE$43,'ADR Raw Data'!AO$1,FALSE)</f>
        <v>105.538037077426</v>
      </c>
      <c r="AF47" s="53">
        <f>VLOOKUP($A47,'ADR Raw Data'!$B$6:$BE$43,'ADR Raw Data'!AP$1,FALSE)</f>
        <v>105.012785425101</v>
      </c>
      <c r="AG47" s="54">
        <f>VLOOKUP($A47,'ADR Raw Data'!$B$6:$BE$43,'ADR Raw Data'!AR$1,FALSE)</f>
        <v>93.952711680887006</v>
      </c>
      <c r="AI47" s="47">
        <f>VLOOKUP($A47,'ADR Raw Data'!$B$6:$BE$43,'ADR Raw Data'!AT$1,FALSE)</f>
        <v>6.4600918058587897</v>
      </c>
      <c r="AJ47" s="48">
        <f>VLOOKUP($A47,'ADR Raw Data'!$B$6:$BE$43,'ADR Raw Data'!AU$1,FALSE)</f>
        <v>5.4942609304431897</v>
      </c>
      <c r="AK47" s="48">
        <f>VLOOKUP($A47,'ADR Raw Data'!$B$6:$BE$43,'ADR Raw Data'!AV$1,FALSE)</f>
        <v>6.5847126175193296</v>
      </c>
      <c r="AL47" s="48">
        <f>VLOOKUP($A47,'ADR Raw Data'!$B$6:$BE$43,'ADR Raw Data'!AW$1,FALSE)</f>
        <v>7.0330420692934501</v>
      </c>
      <c r="AM47" s="48">
        <f>VLOOKUP($A47,'ADR Raw Data'!$B$6:$BE$43,'ADR Raw Data'!AX$1,FALSE)</f>
        <v>5.0819625780552498</v>
      </c>
      <c r="AN47" s="49">
        <f>VLOOKUP($A47,'ADR Raw Data'!$B$6:$BE$43,'ADR Raw Data'!AY$1,FALSE)</f>
        <v>6.1482392482738399</v>
      </c>
      <c r="AO47" s="48">
        <f>VLOOKUP($A47,'ADR Raw Data'!$B$6:$BE$43,'ADR Raw Data'!BA$1,FALSE)</f>
        <v>5.5155154772249002</v>
      </c>
      <c r="AP47" s="48">
        <f>VLOOKUP($A47,'ADR Raw Data'!$B$6:$BE$43,'ADR Raw Data'!BB$1,FALSE)</f>
        <v>5.1352895663347704</v>
      </c>
      <c r="AQ47" s="49">
        <f>VLOOKUP($A47,'ADR Raw Data'!$B$6:$BE$43,'ADR Raw Data'!BC$1,FALSE)</f>
        <v>5.3224059453116803</v>
      </c>
      <c r="AR47" s="50">
        <f>VLOOKUP($A47,'ADR Raw Data'!$B$6:$BE$43,'ADR Raw Data'!BE$1,FALSE)</f>
        <v>6.0394894432014299</v>
      </c>
      <c r="AT47" s="51">
        <f>VLOOKUP($A47,'RevPAR Raw Data'!$B$6:$BE$43,'RevPAR Raw Data'!AG$1,FALSE)</f>
        <v>38.326931095406302</v>
      </c>
      <c r="AU47" s="52">
        <f>VLOOKUP($A47,'RevPAR Raw Data'!$B$6:$BE$43,'RevPAR Raw Data'!AH$1,FALSE)</f>
        <v>45.078906360424</v>
      </c>
      <c r="AV47" s="52">
        <f>VLOOKUP($A47,'RevPAR Raw Data'!$B$6:$BE$43,'RevPAR Raw Data'!AI$1,FALSE)</f>
        <v>53.426291519434599</v>
      </c>
      <c r="AW47" s="52">
        <f>VLOOKUP($A47,'RevPAR Raw Data'!$B$6:$BE$43,'RevPAR Raw Data'!AJ$1,FALSE)</f>
        <v>55.682959363957501</v>
      </c>
      <c r="AX47" s="52">
        <f>VLOOKUP($A47,'RevPAR Raw Data'!$B$6:$BE$43,'RevPAR Raw Data'!AK$1,FALSE)</f>
        <v>53.267494699646598</v>
      </c>
      <c r="AY47" s="53">
        <f>VLOOKUP($A47,'RevPAR Raw Data'!$B$6:$BE$43,'RevPAR Raw Data'!AL$1,FALSE)</f>
        <v>49.156516607773803</v>
      </c>
      <c r="AZ47" s="52">
        <f>VLOOKUP($A47,'RevPAR Raw Data'!$B$6:$BE$43,'RevPAR Raw Data'!AN$1,FALSE)</f>
        <v>69.086787985865698</v>
      </c>
      <c r="BA47" s="52">
        <f>VLOOKUP($A47,'RevPAR Raw Data'!$B$6:$BE$43,'RevPAR Raw Data'!AO$1,FALSE)</f>
        <v>68.394614840989306</v>
      </c>
      <c r="BB47" s="53">
        <f>VLOOKUP($A47,'RevPAR Raw Data'!$B$6:$BE$43,'RevPAR Raw Data'!AP$1,FALSE)</f>
        <v>68.740701413427502</v>
      </c>
      <c r="BC47" s="54">
        <f>VLOOKUP($A47,'RevPAR Raw Data'!$B$6:$BE$43,'RevPAR Raw Data'!AR$1,FALSE)</f>
        <v>54.751997980817698</v>
      </c>
      <c r="BE47" s="47">
        <f>VLOOKUP($A47,'RevPAR Raw Data'!$B$6:$BE$43,'RevPAR Raw Data'!AT$1,FALSE)</f>
        <v>-14.798022067476699</v>
      </c>
      <c r="BF47" s="48">
        <f>VLOOKUP($A47,'RevPAR Raw Data'!$B$6:$BE$43,'RevPAR Raw Data'!AU$1,FALSE)</f>
        <v>-13.3043843488056</v>
      </c>
      <c r="BG47" s="48">
        <f>VLOOKUP($A47,'RevPAR Raw Data'!$B$6:$BE$43,'RevPAR Raw Data'!AV$1,FALSE)</f>
        <v>-10.4656692372177</v>
      </c>
      <c r="BH47" s="48">
        <f>VLOOKUP($A47,'RevPAR Raw Data'!$B$6:$BE$43,'RevPAR Raw Data'!AW$1,FALSE)</f>
        <v>-8.3506723716079208</v>
      </c>
      <c r="BI47" s="48">
        <f>VLOOKUP($A47,'RevPAR Raw Data'!$B$6:$BE$43,'RevPAR Raw Data'!AX$1,FALSE)</f>
        <v>-14.2294146654508</v>
      </c>
      <c r="BJ47" s="49">
        <f>VLOOKUP($A47,'RevPAR Raw Data'!$B$6:$BE$43,'RevPAR Raw Data'!AY$1,FALSE)</f>
        <v>-12.0675097388024</v>
      </c>
      <c r="BK47" s="48">
        <f>VLOOKUP($A47,'RevPAR Raw Data'!$B$6:$BE$43,'RevPAR Raw Data'!BA$1,FALSE)</f>
        <v>-8.0700677728112602</v>
      </c>
      <c r="BL47" s="48">
        <f>VLOOKUP($A47,'RevPAR Raw Data'!$B$6:$BE$43,'RevPAR Raw Data'!BB$1,FALSE)</f>
        <v>-9.3260658054747303</v>
      </c>
      <c r="BM47" s="49">
        <f>VLOOKUP($A47,'RevPAR Raw Data'!$B$6:$BE$43,'RevPAR Raw Data'!BC$1,FALSE)</f>
        <v>-8.6992246075386408</v>
      </c>
      <c r="BN47" s="50">
        <f>VLOOKUP($A47,'RevPAR Raw Data'!$B$6:$BE$43,'RevPAR Raw Data'!BE$1,FALSE)</f>
        <v>-10.8882339670945</v>
      </c>
    </row>
    <row r="48" spans="1:66" ht="16.5" thickBot="1" x14ac:dyDescent="0.5">
      <c r="A48" s="63" t="s">
        <v>86</v>
      </c>
      <c r="B48" s="67">
        <f>VLOOKUP($A48,'Occupancy Raw Data'!$B$8:$BE$45,'Occupancy Raw Data'!AG$3,FALSE)</f>
        <v>49.449581682078303</v>
      </c>
      <c r="C48" s="68">
        <f>VLOOKUP($A48,'Occupancy Raw Data'!$B$8:$BE$45,'Occupancy Raw Data'!AH$3,FALSE)</f>
        <v>54.986789960369798</v>
      </c>
      <c r="D48" s="68">
        <f>VLOOKUP($A48,'Occupancy Raw Data'!$B$8:$BE$45,'Occupancy Raw Data'!AI$3,FALSE)</f>
        <v>63.147658887421102</v>
      </c>
      <c r="E48" s="68">
        <f>VLOOKUP($A48,'Occupancy Raw Data'!$B$8:$BE$45,'Occupancy Raw Data'!AJ$3,FALSE)</f>
        <v>65.209892851900705</v>
      </c>
      <c r="F48" s="68">
        <f>VLOOKUP($A48,'Occupancy Raw Data'!$B$8:$BE$45,'Occupancy Raw Data'!AK$3,FALSE)</f>
        <v>64.868633494789293</v>
      </c>
      <c r="G48" s="69">
        <f>VLOOKUP($A48,'Occupancy Raw Data'!$B$8:$BE$45,'Occupancy Raw Data'!AL$3,FALSE)</f>
        <v>59.532511375311898</v>
      </c>
      <c r="H48" s="68">
        <f>VLOOKUP($A48,'Occupancy Raw Data'!$B$8:$BE$45,'Occupancy Raw Data'!AN$3,FALSE)</f>
        <v>76.309995596653394</v>
      </c>
      <c r="I48" s="68">
        <f>VLOOKUP($A48,'Occupancy Raw Data'!$B$8:$BE$45,'Occupancy Raw Data'!AO$3,FALSE)</f>
        <v>76.702627330104207</v>
      </c>
      <c r="J48" s="69">
        <f>VLOOKUP($A48,'Occupancy Raw Data'!$B$8:$BE$45,'Occupancy Raw Data'!AP$3,FALSE)</f>
        <v>76.506311463378793</v>
      </c>
      <c r="K48" s="70">
        <f>VLOOKUP($A48,'Occupancy Raw Data'!$B$8:$BE$45,'Occupancy Raw Data'!AR$3,FALSE)</f>
        <v>64.382168543331005</v>
      </c>
      <c r="M48" s="67">
        <f>VLOOKUP($A48,'Occupancy Raw Data'!$B$8:$BE$45,'Occupancy Raw Data'!AT$3,FALSE)</f>
        <v>9.6280469040027299</v>
      </c>
      <c r="N48" s="68">
        <f>VLOOKUP($A48,'Occupancy Raw Data'!$B$8:$BE$45,'Occupancy Raw Data'!AU$3,FALSE)</f>
        <v>12.0659060283683</v>
      </c>
      <c r="O48" s="68">
        <f>VLOOKUP($A48,'Occupancy Raw Data'!$B$8:$BE$45,'Occupancy Raw Data'!AV$3,FALSE)</f>
        <v>11.3537226545913</v>
      </c>
      <c r="P48" s="68">
        <f>VLOOKUP($A48,'Occupancy Raw Data'!$B$8:$BE$45,'Occupancy Raw Data'!AW$3,FALSE)</f>
        <v>8.8344998608027794</v>
      </c>
      <c r="Q48" s="68">
        <f>VLOOKUP($A48,'Occupancy Raw Data'!$B$8:$BE$45,'Occupancy Raw Data'!AX$3,FALSE)</f>
        <v>5.8013562700290198</v>
      </c>
      <c r="R48" s="69">
        <f>VLOOKUP($A48,'Occupancy Raw Data'!$B$8:$BE$45,'Occupancy Raw Data'!AY$3,FALSE)</f>
        <v>9.3903163428434002</v>
      </c>
      <c r="S48" s="68">
        <f>VLOOKUP($A48,'Occupancy Raw Data'!$B$8:$BE$45,'Occupancy Raw Data'!BA$3,FALSE)</f>
        <v>13.067310697093401</v>
      </c>
      <c r="T48" s="68">
        <f>VLOOKUP($A48,'Occupancy Raw Data'!$B$8:$BE$45,'Occupancy Raw Data'!BB$3,FALSE)</f>
        <v>8.1161270059185799</v>
      </c>
      <c r="U48" s="69">
        <f>VLOOKUP($A48,'Occupancy Raw Data'!$B$8:$BE$45,'Occupancy Raw Data'!BC$3,FALSE)</f>
        <v>10.537756174068999</v>
      </c>
      <c r="V48" s="70">
        <f>VLOOKUP($A48,'Occupancy Raw Data'!$B$8:$BE$45,'Occupancy Raw Data'!BE$3,FALSE)</f>
        <v>9.7931675909270002</v>
      </c>
      <c r="X48" s="71">
        <f>VLOOKUP($A48,'ADR Raw Data'!$B$6:$BE$43,'ADR Raw Data'!AG$1,FALSE)</f>
        <v>107.63516844761</v>
      </c>
      <c r="Y48" s="72">
        <f>VLOOKUP($A48,'ADR Raw Data'!$B$6:$BE$43,'ADR Raw Data'!AH$1,FALSE)</f>
        <v>106.801618952285</v>
      </c>
      <c r="Z48" s="72">
        <f>VLOOKUP($A48,'ADR Raw Data'!$B$6:$BE$43,'ADR Raw Data'!AI$1,FALSE)</f>
        <v>110.37566505898</v>
      </c>
      <c r="AA48" s="72">
        <f>VLOOKUP($A48,'ADR Raw Data'!$B$6:$BE$43,'ADR Raw Data'!AJ$1,FALSE)</f>
        <v>112.93499071521001</v>
      </c>
      <c r="AB48" s="72">
        <f>VLOOKUP($A48,'ADR Raw Data'!$B$6:$BE$43,'ADR Raw Data'!AK$1,FALSE)</f>
        <v>114.944405475732</v>
      </c>
      <c r="AC48" s="73">
        <f>VLOOKUP($A48,'ADR Raw Data'!$B$6:$BE$43,'ADR Raw Data'!AL$1,FALSE)</f>
        <v>110.816498354269</v>
      </c>
      <c r="AD48" s="72">
        <f>VLOOKUP($A48,'ADR Raw Data'!$B$6:$BE$43,'ADR Raw Data'!AN$1,FALSE)</f>
        <v>155.62344248893999</v>
      </c>
      <c r="AE48" s="72">
        <f>VLOOKUP($A48,'ADR Raw Data'!$B$6:$BE$43,'ADR Raw Data'!AO$1,FALSE)</f>
        <v>156.151588767162</v>
      </c>
      <c r="AF48" s="73">
        <f>VLOOKUP($A48,'ADR Raw Data'!$B$6:$BE$43,'ADR Raw Data'!AP$1,FALSE)</f>
        <v>155.888193242044</v>
      </c>
      <c r="AG48" s="74">
        <f>VLOOKUP($A48,'ADR Raw Data'!$B$6:$BE$43,'ADR Raw Data'!AR$1,FALSE)</f>
        <v>126.119178784868</v>
      </c>
      <c r="AI48" s="67">
        <f>VLOOKUP($A48,'ADR Raw Data'!$B$6:$BE$43,'ADR Raw Data'!AT$1,FALSE)</f>
        <v>-0.62627878542737203</v>
      </c>
      <c r="AJ48" s="68">
        <f>VLOOKUP($A48,'ADR Raw Data'!$B$6:$BE$43,'ADR Raw Data'!AU$1,FALSE)</f>
        <v>4.1749983586092103</v>
      </c>
      <c r="AK48" s="68">
        <f>VLOOKUP($A48,'ADR Raw Data'!$B$6:$BE$43,'ADR Raw Data'!AV$1,FALSE)</f>
        <v>6.3353303056654902</v>
      </c>
      <c r="AL48" s="68">
        <f>VLOOKUP($A48,'ADR Raw Data'!$B$6:$BE$43,'ADR Raw Data'!AW$1,FALSE)</f>
        <v>4.1468312205090099</v>
      </c>
      <c r="AM48" s="68">
        <f>VLOOKUP($A48,'ADR Raw Data'!$B$6:$BE$43,'ADR Raw Data'!AX$1,FALSE)</f>
        <v>-1.69414503264426</v>
      </c>
      <c r="AN48" s="69">
        <f>VLOOKUP($A48,'ADR Raw Data'!$B$6:$BE$43,'ADR Raw Data'!AY$1,FALSE)</f>
        <v>2.3272011996313999</v>
      </c>
      <c r="AO48" s="68">
        <f>VLOOKUP($A48,'ADR Raw Data'!$B$6:$BE$43,'ADR Raw Data'!BA$1,FALSE)</f>
        <v>12.509643804888301</v>
      </c>
      <c r="AP48" s="68">
        <f>VLOOKUP($A48,'ADR Raw Data'!$B$6:$BE$43,'ADR Raw Data'!BB$1,FALSE)</f>
        <v>10.2739232869435</v>
      </c>
      <c r="AQ48" s="69">
        <f>VLOOKUP($A48,'ADR Raw Data'!$B$6:$BE$43,'ADR Raw Data'!BC$1,FALSE)</f>
        <v>11.3502636469245</v>
      </c>
      <c r="AR48" s="70">
        <f>VLOOKUP($A48,'ADR Raw Data'!$B$6:$BE$43,'ADR Raw Data'!BE$1,FALSE)</f>
        <v>6.0132178021904696</v>
      </c>
      <c r="AT48" s="71">
        <f>VLOOKUP($A48,'RevPAR Raw Data'!$B$6:$BE$43,'RevPAR Raw Data'!AG$1,FALSE)</f>
        <v>53.225140540143798</v>
      </c>
      <c r="AU48" s="72">
        <f>VLOOKUP($A48,'RevPAR Raw Data'!$B$6:$BE$43,'RevPAR Raw Data'!AH$1,FALSE)</f>
        <v>58.726781887567803</v>
      </c>
      <c r="AV48" s="72">
        <f>VLOOKUP($A48,'RevPAR Raw Data'!$B$6:$BE$43,'RevPAR Raw Data'!AI$1,FALSE)</f>
        <v>69.699648466167602</v>
      </c>
      <c r="AW48" s="72">
        <f>VLOOKUP($A48,'RevPAR Raw Data'!$B$6:$BE$43,'RevPAR Raw Data'!AJ$1,FALSE)</f>
        <v>73.644786437692602</v>
      </c>
      <c r="AX48" s="72">
        <f>VLOOKUP($A48,'RevPAR Raw Data'!$B$6:$BE$43,'RevPAR Raw Data'!AK$1,FALSE)</f>
        <v>74.562865110817498</v>
      </c>
      <c r="AY48" s="73">
        <f>VLOOKUP($A48,'RevPAR Raw Data'!$B$6:$BE$43,'RevPAR Raw Data'!AL$1,FALSE)</f>
        <v>65.971844488477899</v>
      </c>
      <c r="AZ48" s="72">
        <f>VLOOKUP($A48,'RevPAR Raw Data'!$B$6:$BE$43,'RevPAR Raw Data'!AN$1,FALSE)</f>
        <v>118.75624211067</v>
      </c>
      <c r="BA48" s="72">
        <f>VLOOKUP($A48,'RevPAR Raw Data'!$B$6:$BE$43,'RevPAR Raw Data'!AO$1,FALSE)</f>
        <v>119.77237120211301</v>
      </c>
      <c r="BB48" s="73">
        <f>VLOOKUP($A48,'RevPAR Raw Data'!$B$6:$BE$43,'RevPAR Raw Data'!AP$1,FALSE)</f>
        <v>119.26430665639199</v>
      </c>
      <c r="BC48" s="74">
        <f>VLOOKUP($A48,'RevPAR Raw Data'!$B$6:$BE$43,'RevPAR Raw Data'!AR$1,FALSE)</f>
        <v>81.198262250739106</v>
      </c>
      <c r="BE48" s="67">
        <f>VLOOKUP($A48,'RevPAR Raw Data'!$B$6:$BE$43,'RevPAR Raw Data'!AT$1,FALSE)</f>
        <v>8.9414697033646</v>
      </c>
      <c r="BF48" s="68">
        <f>VLOOKUP($A48,'RevPAR Raw Data'!$B$6:$BE$43,'RevPAR Raw Data'!AU$1,FALSE)</f>
        <v>16.744655765613199</v>
      </c>
      <c r="BG48" s="68">
        <f>VLOOKUP($A48,'RevPAR Raw Data'!$B$6:$BE$43,'RevPAR Raw Data'!AV$1,FALSE)</f>
        <v>18.408348792414301</v>
      </c>
      <c r="BH48" s="68">
        <f>VLOOKUP($A48,'RevPAR Raw Data'!$B$6:$BE$43,'RevPAR Raw Data'!AW$1,FALSE)</f>
        <v>13.3476828797153</v>
      </c>
      <c r="BI48" s="68">
        <f>VLOOKUP($A48,'RevPAR Raw Data'!$B$6:$BE$43,'RevPAR Raw Data'!AX$1,FALSE)</f>
        <v>4.0089278483100603</v>
      </c>
      <c r="BJ48" s="69">
        <f>VLOOKUP($A48,'RevPAR Raw Data'!$B$6:$BE$43,'RevPAR Raw Data'!AY$1,FALSE)</f>
        <v>11.9360490970546</v>
      </c>
      <c r="BK48" s="68">
        <f>VLOOKUP($A48,'RevPAR Raw Data'!$B$6:$BE$43,'RevPAR Raw Data'!BA$1,FALSE)</f>
        <v>27.211628525066299</v>
      </c>
      <c r="BL48" s="68">
        <f>VLOOKUP($A48,'RevPAR Raw Data'!$B$6:$BE$43,'RevPAR Raw Data'!BB$1,FALSE)</f>
        <v>19.223894955321001</v>
      </c>
      <c r="BM48" s="69">
        <f>VLOOKUP($A48,'RevPAR Raw Data'!$B$6:$BE$43,'RevPAR Raw Data'!BC$1,FALSE)</f>
        <v>23.084082929220401</v>
      </c>
      <c r="BN48" s="70">
        <f>VLOOKUP($A48,'RevPAR Raw Data'!$B$6:$BE$43,'RevPAR Raw Data'!BE$1,FALSE)</f>
        <v>16.395269890093399</v>
      </c>
    </row>
    <row r="49" spans="1:11" ht="14.25" customHeight="1" x14ac:dyDescent="0.45">
      <c r="A49" s="183" t="s">
        <v>106</v>
      </c>
      <c r="B49" s="183"/>
      <c r="C49" s="183"/>
      <c r="D49" s="183"/>
      <c r="E49" s="183"/>
      <c r="F49" s="183"/>
      <c r="G49" s="183"/>
      <c r="H49" s="183"/>
      <c r="I49" s="183"/>
      <c r="J49" s="183"/>
      <c r="K49" s="183"/>
    </row>
    <row r="50" spans="1:11" x14ac:dyDescent="0.45">
      <c r="A50" s="183"/>
      <c r="B50" s="183"/>
      <c r="C50" s="183"/>
      <c r="D50" s="183"/>
      <c r="E50" s="183"/>
      <c r="F50" s="183"/>
      <c r="G50" s="183"/>
      <c r="H50" s="183"/>
      <c r="I50" s="183"/>
      <c r="J50" s="183"/>
      <c r="K50" s="183"/>
    </row>
    <row r="51" spans="1:11" x14ac:dyDescent="0.45">
      <c r="A51" s="183"/>
      <c r="B51" s="183"/>
      <c r="C51" s="183"/>
      <c r="D51" s="183"/>
      <c r="E51" s="183"/>
      <c r="F51" s="183"/>
      <c r="G51" s="183"/>
      <c r="H51" s="183"/>
      <c r="I51" s="183"/>
      <c r="J51" s="183"/>
      <c r="K51" s="183"/>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9" sqref="AD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57"/>
      <c r="E1" s="157"/>
      <c r="F1" s="157"/>
      <c r="G1" s="157"/>
      <c r="H1" s="157"/>
      <c r="I1" s="157"/>
      <c r="J1" s="157"/>
      <c r="K1" s="157"/>
      <c r="L1" s="157"/>
      <c r="M1" s="157"/>
      <c r="N1" s="157"/>
      <c r="O1" s="157"/>
      <c r="P1" s="157"/>
      <c r="Q1" s="157"/>
      <c r="R1" s="157"/>
      <c r="S1" s="157"/>
      <c r="T1" s="157"/>
      <c r="U1" s="157"/>
      <c r="V1" s="157"/>
      <c r="W1" s="157"/>
      <c r="X1" s="157"/>
      <c r="Y1" s="158"/>
      <c r="Z1" s="158"/>
      <c r="AA1" s="158"/>
      <c r="AB1" s="158"/>
      <c r="AC1" s="158"/>
      <c r="AD1" s="158"/>
      <c r="AE1" s="158"/>
      <c r="AF1" s="158"/>
      <c r="AG1" s="158"/>
      <c r="AH1" s="158"/>
      <c r="AI1" s="158"/>
      <c r="AJ1" s="158"/>
      <c r="AK1" s="158"/>
      <c r="AL1" s="158"/>
    </row>
    <row r="2" spans="1:50" ht="15" customHeight="1" x14ac:dyDescent="0.25">
      <c r="A2" s="157"/>
      <c r="B2" t="s">
        <v>124</v>
      </c>
      <c r="C2" s="157"/>
      <c r="D2" s="157"/>
      <c r="E2" s="157"/>
      <c r="F2" s="157"/>
      <c r="G2" s="157"/>
      <c r="H2" s="157"/>
      <c r="I2" s="157"/>
      <c r="J2" s="157"/>
      <c r="K2" s="157"/>
      <c r="L2" s="157"/>
      <c r="M2" s="157"/>
      <c r="N2" s="157"/>
      <c r="O2" s="157"/>
      <c r="P2" s="157"/>
      <c r="Q2" s="157"/>
      <c r="R2" s="157"/>
      <c r="S2" s="157"/>
      <c r="T2" s="157"/>
      <c r="U2" s="157"/>
      <c r="V2" s="157"/>
      <c r="W2" s="157"/>
      <c r="X2" s="157"/>
      <c r="Y2" s="158"/>
      <c r="Z2" s="158"/>
      <c r="AA2" s="158"/>
      <c r="AB2" s="158"/>
      <c r="AC2" s="158"/>
      <c r="AD2" s="158"/>
      <c r="AE2" s="158"/>
      <c r="AF2" s="158"/>
      <c r="AG2" s="158"/>
      <c r="AH2" s="158"/>
      <c r="AI2" s="158"/>
      <c r="AJ2" s="158"/>
      <c r="AK2" s="158"/>
      <c r="AL2" s="158"/>
    </row>
    <row r="3" spans="1:50" x14ac:dyDescent="0.25">
      <c r="A3" s="157"/>
      <c r="B3" s="157"/>
      <c r="C3" s="157"/>
      <c r="D3" s="157"/>
      <c r="E3" s="157"/>
      <c r="F3" s="157"/>
      <c r="G3" s="157"/>
      <c r="H3" s="157"/>
      <c r="I3" s="157"/>
      <c r="J3" s="157"/>
      <c r="K3" s="157"/>
      <c r="L3" s="157"/>
      <c r="M3" s="157"/>
      <c r="N3" s="157"/>
      <c r="O3" s="157"/>
      <c r="P3" s="157"/>
      <c r="Q3" s="157"/>
      <c r="R3" s="157"/>
      <c r="S3" s="157"/>
      <c r="T3" s="157"/>
      <c r="U3" s="157"/>
      <c r="V3" s="157"/>
      <c r="W3" s="157"/>
      <c r="X3" s="157"/>
      <c r="Y3" s="158"/>
      <c r="Z3" s="158"/>
      <c r="AA3" s="158"/>
      <c r="AB3" s="158"/>
      <c r="AC3" s="158"/>
      <c r="AD3" s="158"/>
      <c r="AE3" s="158"/>
      <c r="AF3" s="158"/>
      <c r="AG3" s="158"/>
      <c r="AH3" s="158"/>
      <c r="AI3" s="158"/>
      <c r="AJ3" s="158"/>
      <c r="AK3" s="158"/>
      <c r="AL3" s="158"/>
    </row>
    <row r="4" spans="1:50" x14ac:dyDescent="0.25">
      <c r="A4" s="157"/>
      <c r="B4" s="157"/>
      <c r="C4" s="157"/>
      <c r="D4" s="157"/>
      <c r="E4" s="157"/>
      <c r="F4" s="157"/>
      <c r="G4" s="157"/>
      <c r="H4" s="157"/>
      <c r="I4" s="157"/>
      <c r="J4" s="157"/>
      <c r="K4" s="157"/>
      <c r="L4" s="157"/>
      <c r="M4" s="157"/>
      <c r="N4" s="157"/>
      <c r="O4" s="157"/>
      <c r="P4" s="157"/>
      <c r="Q4" s="157"/>
      <c r="R4" s="157"/>
      <c r="S4" s="157"/>
      <c r="T4" s="157"/>
      <c r="U4" s="157"/>
      <c r="V4" s="157"/>
      <c r="W4" s="157"/>
      <c r="X4" s="157"/>
      <c r="Y4" s="158"/>
      <c r="Z4" s="158"/>
      <c r="AA4" s="158"/>
      <c r="AB4" s="158"/>
      <c r="AC4" s="158"/>
      <c r="AD4" s="158"/>
      <c r="AE4" s="158"/>
      <c r="AF4" s="158"/>
      <c r="AG4" s="158"/>
      <c r="AH4" s="158"/>
      <c r="AI4" s="158"/>
      <c r="AJ4" s="158"/>
      <c r="AK4" s="158"/>
      <c r="AL4" s="158"/>
    </row>
    <row r="5" spans="1:50" x14ac:dyDescent="0.25">
      <c r="A5" s="157"/>
      <c r="B5" s="157"/>
      <c r="C5" s="157"/>
      <c r="D5" s="157"/>
      <c r="E5" s="157"/>
      <c r="F5" s="157"/>
      <c r="G5" s="157"/>
      <c r="H5" s="157"/>
      <c r="I5" s="157"/>
      <c r="J5" s="157"/>
      <c r="K5" s="157"/>
      <c r="L5" s="157"/>
      <c r="M5" s="157"/>
      <c r="N5" s="157"/>
      <c r="O5" s="157"/>
      <c r="P5" s="157"/>
      <c r="Q5" s="157"/>
      <c r="R5" s="157"/>
      <c r="S5" s="157"/>
      <c r="T5" s="157"/>
      <c r="U5" s="157"/>
      <c r="V5" s="157"/>
      <c r="W5" s="157"/>
      <c r="X5" s="157"/>
      <c r="Y5" s="158"/>
      <c r="Z5" s="158"/>
      <c r="AA5" s="158"/>
      <c r="AB5" s="158"/>
      <c r="AC5" s="158"/>
      <c r="AD5" s="158"/>
      <c r="AE5" s="158"/>
      <c r="AF5" s="158"/>
      <c r="AG5" s="158"/>
      <c r="AH5" s="158"/>
      <c r="AI5" s="158"/>
      <c r="AJ5" s="158"/>
      <c r="AK5" s="158"/>
      <c r="AL5" s="158"/>
    </row>
    <row r="6" spans="1:50" x14ac:dyDescent="0.25">
      <c r="A6" s="157"/>
      <c r="B6" s="157"/>
      <c r="C6" s="157"/>
      <c r="D6" s="157"/>
      <c r="E6" s="157"/>
      <c r="F6" s="157"/>
      <c r="G6" s="157"/>
      <c r="H6" s="157"/>
      <c r="I6" s="157"/>
      <c r="J6" s="157"/>
      <c r="K6" s="157"/>
      <c r="L6" s="157"/>
      <c r="M6" s="157"/>
      <c r="N6" s="157"/>
      <c r="O6" s="157"/>
      <c r="P6" s="157"/>
      <c r="Q6" s="157"/>
      <c r="R6" s="157"/>
      <c r="S6" s="157"/>
      <c r="T6" s="157"/>
      <c r="U6" s="157"/>
      <c r="V6" s="157"/>
      <c r="W6" s="157"/>
      <c r="X6" s="157"/>
      <c r="Y6" s="158"/>
      <c r="Z6" s="158"/>
      <c r="AA6" s="158"/>
      <c r="AB6" s="158"/>
      <c r="AC6" s="158"/>
      <c r="AD6" s="158"/>
      <c r="AE6" s="158"/>
      <c r="AF6" s="158"/>
      <c r="AG6" s="158"/>
      <c r="AH6" s="158"/>
      <c r="AI6" s="158"/>
      <c r="AJ6" s="158"/>
      <c r="AK6" s="158"/>
      <c r="AL6" s="158"/>
    </row>
    <row r="7" spans="1:50" x14ac:dyDescent="0.25">
      <c r="A7" s="157"/>
      <c r="B7" s="157"/>
      <c r="C7" s="157"/>
      <c r="D7" s="157"/>
      <c r="E7" s="157"/>
      <c r="F7" s="157"/>
      <c r="G7" s="157"/>
      <c r="H7" s="157"/>
      <c r="I7" s="157"/>
      <c r="J7" s="157"/>
      <c r="K7" s="157"/>
      <c r="L7" s="157"/>
      <c r="M7" s="157"/>
      <c r="N7" s="157"/>
      <c r="O7" s="157"/>
      <c r="P7" s="157"/>
      <c r="Q7" s="157"/>
      <c r="R7" s="157"/>
      <c r="S7" s="157"/>
      <c r="T7" s="157"/>
      <c r="U7" s="157"/>
      <c r="V7" s="157"/>
      <c r="W7" s="157"/>
      <c r="X7" s="157"/>
      <c r="Y7" s="158"/>
      <c r="Z7" s="158"/>
      <c r="AA7" s="158"/>
      <c r="AB7" s="158"/>
      <c r="AC7" s="158"/>
      <c r="AD7" s="158"/>
      <c r="AE7" s="158"/>
      <c r="AF7" s="158"/>
      <c r="AG7" s="158"/>
      <c r="AH7" s="158"/>
      <c r="AI7" s="158"/>
      <c r="AJ7" s="158"/>
      <c r="AK7" s="158"/>
      <c r="AL7" s="158"/>
    </row>
    <row r="8" spans="1:50" ht="18" customHeight="1" x14ac:dyDescent="0.35">
      <c r="A8" s="84"/>
      <c r="B8" s="157"/>
      <c r="C8" s="157"/>
      <c r="D8" s="196">
        <v>2023</v>
      </c>
      <c r="E8" s="196"/>
      <c r="F8" s="196"/>
      <c r="G8" s="196"/>
      <c r="H8" s="196"/>
      <c r="I8" s="196"/>
      <c r="J8" s="196"/>
      <c r="K8" s="84"/>
      <c r="L8" s="84"/>
      <c r="M8" s="84"/>
      <c r="N8" s="84"/>
      <c r="O8" s="157"/>
      <c r="P8" s="196">
        <v>2022</v>
      </c>
      <c r="Q8" s="196"/>
      <c r="R8" s="196"/>
      <c r="S8" s="196"/>
      <c r="T8" s="196"/>
      <c r="U8" s="196"/>
      <c r="V8" s="196"/>
      <c r="W8" s="84"/>
      <c r="X8" s="84"/>
      <c r="Y8" s="158"/>
      <c r="Z8" s="158"/>
      <c r="AA8" s="158"/>
      <c r="AB8" s="158"/>
      <c r="AC8" s="158"/>
      <c r="AD8" s="158"/>
      <c r="AE8" s="158"/>
      <c r="AF8" s="158"/>
      <c r="AG8" s="158"/>
      <c r="AH8" s="158"/>
      <c r="AI8" s="158"/>
      <c r="AJ8" s="158"/>
      <c r="AK8" s="158"/>
      <c r="AL8" s="158"/>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59"/>
      <c r="B10" s="157"/>
      <c r="C10" s="90" t="s">
        <v>112</v>
      </c>
      <c r="D10" s="91">
        <v>3</v>
      </c>
      <c r="E10" s="92">
        <v>4</v>
      </c>
      <c r="F10" s="92">
        <v>5</v>
      </c>
      <c r="G10" s="92">
        <v>6</v>
      </c>
      <c r="H10" s="92">
        <v>7</v>
      </c>
      <c r="I10" s="92">
        <v>8</v>
      </c>
      <c r="J10" s="93">
        <v>9</v>
      </c>
      <c r="K10" s="159"/>
      <c r="L10" s="159"/>
      <c r="M10" s="191" t="s">
        <v>101</v>
      </c>
      <c r="N10" s="192"/>
      <c r="O10" s="90" t="s">
        <v>112</v>
      </c>
      <c r="P10" s="91">
        <v>4</v>
      </c>
      <c r="Q10" s="92">
        <v>5</v>
      </c>
      <c r="R10" s="92">
        <v>6</v>
      </c>
      <c r="S10" s="92">
        <v>7</v>
      </c>
      <c r="T10" s="92">
        <v>8</v>
      </c>
      <c r="U10" s="92">
        <v>9</v>
      </c>
      <c r="V10" s="93">
        <v>10</v>
      </c>
      <c r="W10" s="159"/>
      <c r="X10" s="159"/>
      <c r="Y10" s="158"/>
      <c r="Z10" s="158"/>
      <c r="AA10" s="158"/>
      <c r="AB10" s="158"/>
      <c r="AC10" s="158"/>
      <c r="AD10" s="158"/>
      <c r="AE10" s="158"/>
      <c r="AF10" s="158"/>
      <c r="AG10" s="158"/>
      <c r="AH10" s="158"/>
      <c r="AI10" s="158"/>
      <c r="AJ10" s="158"/>
      <c r="AK10" s="158"/>
      <c r="AL10" s="158"/>
    </row>
    <row r="11" spans="1:50" ht="20.149999999999999" customHeight="1" x14ac:dyDescent="0.25">
      <c r="A11" s="159"/>
      <c r="B11" s="157"/>
      <c r="C11" s="90" t="s">
        <v>112</v>
      </c>
      <c r="D11" s="94">
        <v>10</v>
      </c>
      <c r="E11" s="95">
        <v>11</v>
      </c>
      <c r="F11" s="95">
        <v>12</v>
      </c>
      <c r="G11" s="95">
        <v>13</v>
      </c>
      <c r="H11" s="95">
        <v>14</v>
      </c>
      <c r="I11" s="95">
        <v>15</v>
      </c>
      <c r="J11" s="96">
        <v>16</v>
      </c>
      <c r="K11" s="159"/>
      <c r="L11" s="159"/>
      <c r="M11" s="191" t="s">
        <v>101</v>
      </c>
      <c r="N11" s="192"/>
      <c r="O11" s="90" t="s">
        <v>112</v>
      </c>
      <c r="P11" s="94">
        <v>11</v>
      </c>
      <c r="Q11" s="95">
        <v>12</v>
      </c>
      <c r="R11" s="95">
        <v>13</v>
      </c>
      <c r="S11" s="95">
        <v>14</v>
      </c>
      <c r="T11" s="95">
        <v>15</v>
      </c>
      <c r="U11" s="95">
        <v>16</v>
      </c>
      <c r="V11" s="96">
        <v>17</v>
      </c>
      <c r="W11" s="159"/>
      <c r="X11" s="159"/>
      <c r="Y11" s="158"/>
      <c r="Z11" s="158"/>
      <c r="AA11" s="158"/>
      <c r="AB11" s="158"/>
      <c r="AC11" s="158"/>
      <c r="AD11" s="158"/>
      <c r="AE11" s="158"/>
      <c r="AF11" s="158"/>
      <c r="AG11" s="158"/>
      <c r="AH11" s="158"/>
      <c r="AI11" s="158"/>
      <c r="AJ11" s="158"/>
      <c r="AK11" s="158"/>
      <c r="AL11" s="158"/>
    </row>
    <row r="12" spans="1:50" ht="20.149999999999999" customHeight="1" x14ac:dyDescent="0.25">
      <c r="A12" s="159"/>
      <c r="B12" s="157"/>
      <c r="C12" s="90" t="s">
        <v>112</v>
      </c>
      <c r="D12" s="97">
        <v>17</v>
      </c>
      <c r="E12" s="98">
        <v>18</v>
      </c>
      <c r="F12" s="98">
        <v>19</v>
      </c>
      <c r="G12" s="98">
        <v>20</v>
      </c>
      <c r="H12" s="98">
        <v>21</v>
      </c>
      <c r="I12" s="98">
        <v>22</v>
      </c>
      <c r="J12" s="99">
        <v>23</v>
      </c>
      <c r="K12" s="159"/>
      <c r="L12" s="159"/>
      <c r="M12" s="191" t="s">
        <v>101</v>
      </c>
      <c r="N12" s="192"/>
      <c r="O12" s="90" t="s">
        <v>112</v>
      </c>
      <c r="P12" s="97">
        <v>18</v>
      </c>
      <c r="Q12" s="98">
        <v>19</v>
      </c>
      <c r="R12" s="98">
        <v>20</v>
      </c>
      <c r="S12" s="98">
        <v>21</v>
      </c>
      <c r="T12" s="98">
        <v>22</v>
      </c>
      <c r="U12" s="98">
        <v>23</v>
      </c>
      <c r="V12" s="99">
        <v>24</v>
      </c>
      <c r="W12" s="159"/>
      <c r="X12" s="159"/>
      <c r="Y12" s="158"/>
      <c r="Z12" s="158"/>
      <c r="AA12" s="158"/>
      <c r="AB12" s="158"/>
      <c r="AC12" s="158"/>
      <c r="AD12" s="158"/>
      <c r="AE12" s="158"/>
      <c r="AF12" s="158"/>
      <c r="AG12" s="158"/>
      <c r="AH12" s="158"/>
      <c r="AI12" s="158"/>
      <c r="AJ12" s="158"/>
      <c r="AK12" s="158"/>
      <c r="AL12" s="158"/>
    </row>
    <row r="13" spans="1:50" ht="20.149999999999999" customHeight="1" x14ac:dyDescent="0.25">
      <c r="A13" s="159"/>
      <c r="B13" s="157"/>
      <c r="C13" s="90" t="s">
        <v>112</v>
      </c>
      <c r="D13" s="111">
        <v>24</v>
      </c>
      <c r="E13" s="112">
        <v>25</v>
      </c>
      <c r="F13" s="112">
        <v>26</v>
      </c>
      <c r="G13" s="112">
        <v>27</v>
      </c>
      <c r="H13" s="112">
        <v>28</v>
      </c>
      <c r="I13" s="112">
        <v>29</v>
      </c>
      <c r="J13" s="113">
        <v>30</v>
      </c>
      <c r="K13" s="159"/>
      <c r="L13" s="159"/>
      <c r="M13" s="191" t="s">
        <v>101</v>
      </c>
      <c r="N13" s="192"/>
      <c r="O13" s="90" t="s">
        <v>118</v>
      </c>
      <c r="P13" s="111">
        <v>25</v>
      </c>
      <c r="Q13" s="112">
        <v>26</v>
      </c>
      <c r="R13" s="112">
        <v>27</v>
      </c>
      <c r="S13" s="112">
        <v>28</v>
      </c>
      <c r="T13" s="112">
        <v>29</v>
      </c>
      <c r="U13" s="112">
        <v>30</v>
      </c>
      <c r="V13" s="113">
        <v>1</v>
      </c>
      <c r="W13" s="159"/>
      <c r="X13" s="159"/>
      <c r="Y13" s="158"/>
      <c r="Z13" s="158"/>
      <c r="AA13" s="158"/>
      <c r="AB13" s="158"/>
      <c r="AC13" s="158"/>
      <c r="AD13" s="158"/>
      <c r="AE13" s="158"/>
      <c r="AF13" s="158"/>
      <c r="AG13" s="158"/>
      <c r="AH13" s="158"/>
      <c r="AI13" s="158"/>
      <c r="AJ13" s="158"/>
      <c r="AK13" s="158"/>
      <c r="AL13" s="158"/>
    </row>
    <row r="14" spans="1:50" ht="20.149999999999999" customHeight="1" x14ac:dyDescent="0.25">
      <c r="A14" s="159"/>
      <c r="B14" s="157"/>
      <c r="C14" s="90" t="s">
        <v>122</v>
      </c>
      <c r="D14" s="100">
        <v>1</v>
      </c>
      <c r="E14" s="101">
        <v>2</v>
      </c>
      <c r="F14" s="101">
        <v>3</v>
      </c>
      <c r="G14" s="101">
        <v>4</v>
      </c>
      <c r="H14" s="101">
        <v>5</v>
      </c>
      <c r="I14" s="101">
        <v>6</v>
      </c>
      <c r="J14" s="102">
        <v>7</v>
      </c>
      <c r="K14" s="159"/>
      <c r="L14" s="159"/>
      <c r="M14" s="191" t="s">
        <v>101</v>
      </c>
      <c r="N14" s="192"/>
      <c r="O14" s="90" t="s">
        <v>122</v>
      </c>
      <c r="P14" s="100">
        <v>2</v>
      </c>
      <c r="Q14" s="101">
        <v>3</v>
      </c>
      <c r="R14" s="101">
        <v>4</v>
      </c>
      <c r="S14" s="101">
        <v>5</v>
      </c>
      <c r="T14" s="101">
        <v>6</v>
      </c>
      <c r="U14" s="101">
        <v>7</v>
      </c>
      <c r="V14" s="102">
        <v>8</v>
      </c>
      <c r="W14" s="159"/>
      <c r="X14" s="159"/>
      <c r="Y14" s="158"/>
      <c r="Z14" s="158"/>
      <c r="AA14" s="158"/>
      <c r="AB14" s="158"/>
      <c r="AC14" s="158"/>
      <c r="AD14" s="158"/>
      <c r="AE14" s="158"/>
      <c r="AF14" s="158"/>
      <c r="AG14" s="158"/>
      <c r="AH14" s="158"/>
      <c r="AI14" s="158"/>
      <c r="AJ14" s="158"/>
      <c r="AK14" s="158"/>
      <c r="AL14" s="158"/>
    </row>
    <row r="15" spans="1:50" ht="20.149999999999999" customHeight="1" x14ac:dyDescent="0.25">
      <c r="A15" s="159"/>
      <c r="B15" s="157"/>
      <c r="C15" s="90" t="s">
        <v>122</v>
      </c>
      <c r="D15" s="114">
        <v>8</v>
      </c>
      <c r="E15" s="115">
        <v>9</v>
      </c>
      <c r="F15" s="115">
        <v>10</v>
      </c>
      <c r="G15" s="115">
        <v>11</v>
      </c>
      <c r="H15" s="115">
        <v>12</v>
      </c>
      <c r="I15" s="115">
        <v>13</v>
      </c>
      <c r="J15" s="116">
        <v>14</v>
      </c>
      <c r="K15" s="159"/>
      <c r="L15" s="159"/>
      <c r="M15" s="191" t="s">
        <v>101</v>
      </c>
      <c r="N15" s="192"/>
      <c r="O15" s="90" t="s">
        <v>122</v>
      </c>
      <c r="P15" s="114">
        <v>9</v>
      </c>
      <c r="Q15" s="115">
        <v>10</v>
      </c>
      <c r="R15" s="115">
        <v>11</v>
      </c>
      <c r="S15" s="115">
        <v>12</v>
      </c>
      <c r="T15" s="115">
        <v>13</v>
      </c>
      <c r="U15" s="115">
        <v>14</v>
      </c>
      <c r="V15" s="116">
        <v>15</v>
      </c>
      <c r="W15" s="159"/>
      <c r="X15" s="159"/>
      <c r="Y15" s="158"/>
      <c r="Z15" s="158"/>
      <c r="AA15" s="158"/>
      <c r="AB15" s="158"/>
      <c r="AC15" s="158"/>
      <c r="AD15" s="158"/>
      <c r="AE15" s="158"/>
      <c r="AF15" s="158"/>
      <c r="AG15" s="158"/>
      <c r="AH15" s="158"/>
      <c r="AI15" s="158"/>
      <c r="AJ15" s="158"/>
      <c r="AK15" s="158"/>
      <c r="AL15" s="158"/>
    </row>
    <row r="16" spans="1:50" x14ac:dyDescent="0.25">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8"/>
      <c r="Z16" s="158"/>
      <c r="AA16" s="158"/>
      <c r="AB16" s="158"/>
      <c r="AC16" s="158"/>
      <c r="AD16" s="158"/>
      <c r="AE16" s="158"/>
      <c r="AF16" s="158"/>
      <c r="AG16" s="158"/>
      <c r="AH16" s="158"/>
      <c r="AI16" s="158"/>
      <c r="AJ16" s="158"/>
      <c r="AK16" s="158"/>
      <c r="AL16" s="158"/>
    </row>
    <row r="17" spans="1:50" x14ac:dyDescent="0.25">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8"/>
      <c r="Z17" s="158"/>
      <c r="AA17" s="158"/>
      <c r="AB17" s="158"/>
      <c r="AC17" s="158"/>
      <c r="AD17" s="158"/>
      <c r="AE17" s="158"/>
      <c r="AF17" s="158"/>
      <c r="AG17" s="158"/>
      <c r="AH17" s="158"/>
      <c r="AI17" s="158"/>
      <c r="AJ17" s="158"/>
      <c r="AK17" s="158"/>
      <c r="AL17" s="158"/>
    </row>
    <row r="18" spans="1:50" ht="13" x14ac:dyDescent="0.3">
      <c r="A18" s="157"/>
      <c r="B18" s="157"/>
      <c r="C18" s="157"/>
      <c r="D18" s="197" t="s">
        <v>102</v>
      </c>
      <c r="E18" s="197"/>
      <c r="F18" s="197"/>
      <c r="G18" s="197"/>
      <c r="H18" s="197"/>
      <c r="I18" s="197"/>
      <c r="J18" s="197"/>
      <c r="K18" s="157"/>
      <c r="L18" s="157"/>
      <c r="M18" s="157"/>
      <c r="N18" s="157"/>
      <c r="O18" s="157"/>
      <c r="P18" s="197" t="s">
        <v>103</v>
      </c>
      <c r="Q18" s="197"/>
      <c r="R18" s="197"/>
      <c r="S18" s="197"/>
      <c r="T18" s="197"/>
      <c r="U18" s="197"/>
      <c r="V18" s="197"/>
      <c r="W18" s="157"/>
      <c r="X18" s="157"/>
      <c r="Y18" s="158"/>
      <c r="Z18" s="158"/>
      <c r="AA18" s="158"/>
      <c r="AB18" s="158"/>
      <c r="AC18" s="158"/>
      <c r="AD18" s="158"/>
      <c r="AE18" s="158"/>
      <c r="AF18" s="158"/>
      <c r="AG18" s="158"/>
      <c r="AH18" s="158"/>
      <c r="AI18" s="158"/>
      <c r="AJ18" s="158"/>
      <c r="AK18" s="158"/>
      <c r="AL18" s="158"/>
    </row>
    <row r="19" spans="1:50" ht="13.15" customHeight="1" x14ac:dyDescent="0.25">
      <c r="A19" s="157"/>
      <c r="B19" s="157"/>
      <c r="C19" s="193" t="s">
        <v>113</v>
      </c>
      <c r="D19" s="193"/>
      <c r="E19" s="193"/>
      <c r="F19" s="193"/>
      <c r="G19" s="157"/>
      <c r="H19" s="157" t="s">
        <v>114</v>
      </c>
      <c r="I19" s="157"/>
      <c r="J19" s="157"/>
      <c r="K19" s="157"/>
      <c r="L19" s="157"/>
      <c r="M19" s="157"/>
      <c r="N19" s="157"/>
      <c r="O19" s="193" t="s">
        <v>115</v>
      </c>
      <c r="P19" s="193"/>
      <c r="Q19" s="193"/>
      <c r="R19" s="193"/>
      <c r="S19" s="157"/>
      <c r="T19" s="157" t="s">
        <v>114</v>
      </c>
      <c r="U19" s="157"/>
      <c r="V19" s="157"/>
      <c r="W19" s="157"/>
      <c r="X19" s="157"/>
      <c r="Y19" s="158"/>
      <c r="Z19" s="158"/>
      <c r="AA19" s="158"/>
      <c r="AB19" s="158"/>
      <c r="AC19" s="158"/>
      <c r="AD19" s="158"/>
      <c r="AE19" s="158"/>
      <c r="AF19" s="158"/>
      <c r="AG19" s="158"/>
      <c r="AH19" s="158"/>
      <c r="AI19" s="158"/>
      <c r="AJ19" s="158"/>
      <c r="AK19" s="158"/>
      <c r="AL19" s="158"/>
    </row>
    <row r="20" spans="1:50" x14ac:dyDescent="0.25">
      <c r="A20" s="103"/>
      <c r="B20" s="103"/>
      <c r="C20" s="193" t="s">
        <v>116</v>
      </c>
      <c r="D20" s="193"/>
      <c r="E20" s="193"/>
      <c r="F20" s="193"/>
      <c r="G20" s="7"/>
      <c r="H20" s="7" t="s">
        <v>117</v>
      </c>
      <c r="I20" s="7"/>
      <c r="J20" s="7"/>
      <c r="K20" s="103"/>
      <c r="L20" s="103"/>
      <c r="M20" s="103"/>
      <c r="N20" s="103"/>
      <c r="O20" s="193" t="s">
        <v>119</v>
      </c>
      <c r="P20" s="193"/>
      <c r="Q20" s="193"/>
      <c r="R20" s="193"/>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93" t="s">
        <v>120</v>
      </c>
      <c r="D21" s="193"/>
      <c r="E21" s="193"/>
      <c r="F21" s="193"/>
      <c r="G21" s="7"/>
      <c r="H21" s="7" t="s">
        <v>121</v>
      </c>
      <c r="I21" s="7"/>
      <c r="J21" s="7"/>
      <c r="K21" s="103"/>
      <c r="L21" s="103"/>
      <c r="M21" s="103"/>
      <c r="N21" s="103"/>
      <c r="O21" s="193" t="s">
        <v>123</v>
      </c>
      <c r="P21" s="193"/>
      <c r="Q21" s="193"/>
      <c r="R21" s="193"/>
      <c r="S21" s="106"/>
      <c r="T21" s="106" t="s">
        <v>121</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93" t="s">
        <v>125</v>
      </c>
      <c r="D22" s="193"/>
      <c r="E22" s="193"/>
      <c r="F22" s="193"/>
      <c r="G22" s="7"/>
      <c r="H22" s="7" t="s">
        <v>126</v>
      </c>
      <c r="I22" s="7"/>
      <c r="J22" s="7"/>
      <c r="K22" s="103"/>
      <c r="L22" s="103"/>
      <c r="M22" s="103"/>
      <c r="N22" s="103"/>
      <c r="O22" s="193" t="s">
        <v>127</v>
      </c>
      <c r="P22" s="193"/>
      <c r="Q22" s="193"/>
      <c r="R22" s="193"/>
      <c r="S22" s="7"/>
      <c r="T22" s="7" t="s">
        <v>126</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93"/>
      <c r="D23" s="193"/>
      <c r="E23" s="193"/>
      <c r="F23" s="193"/>
      <c r="G23" s="7"/>
      <c r="H23" s="7"/>
      <c r="I23" s="7"/>
      <c r="J23" s="103"/>
      <c r="K23" s="103"/>
      <c r="L23" s="103"/>
      <c r="M23" s="103"/>
      <c r="N23" s="103"/>
      <c r="O23" s="193"/>
      <c r="P23" s="193"/>
      <c r="Q23" s="193"/>
      <c r="R23" s="193"/>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57"/>
      <c r="B24" s="157"/>
      <c r="C24" s="193"/>
      <c r="D24" s="193"/>
      <c r="E24" s="193"/>
      <c r="F24" s="193"/>
      <c r="G24" s="7"/>
      <c r="H24" s="7"/>
      <c r="I24" s="7"/>
      <c r="J24" s="157"/>
      <c r="K24" s="157"/>
      <c r="L24" s="157"/>
      <c r="M24" s="157"/>
      <c r="N24" s="157"/>
      <c r="O24" s="193"/>
      <c r="P24" s="193"/>
      <c r="Q24" s="193"/>
      <c r="R24" s="193"/>
      <c r="S24" s="7"/>
      <c r="T24" s="7"/>
      <c r="U24" s="7"/>
      <c r="V24" s="7"/>
      <c r="W24" s="7"/>
      <c r="X24" s="157"/>
      <c r="Y24" s="158"/>
      <c r="Z24" s="158"/>
      <c r="AA24" s="158"/>
      <c r="AB24" s="158"/>
      <c r="AC24" s="158"/>
      <c r="AD24" s="158"/>
      <c r="AE24" s="158"/>
      <c r="AF24" s="158"/>
      <c r="AG24" s="158"/>
      <c r="AH24" s="158"/>
      <c r="AI24" s="158"/>
      <c r="AJ24" s="158"/>
      <c r="AK24" s="158"/>
      <c r="AL24" s="158"/>
    </row>
    <row r="25" spans="1:50" ht="12.75" customHeight="1" x14ac:dyDescent="0.25">
      <c r="Y25" s="158"/>
      <c r="Z25" s="158"/>
      <c r="AA25" s="158"/>
      <c r="AB25" s="158"/>
      <c r="AC25" s="158"/>
      <c r="AD25" s="158"/>
      <c r="AE25" s="158"/>
      <c r="AF25" s="158"/>
      <c r="AG25" s="158"/>
      <c r="AH25" s="158"/>
      <c r="AI25" s="158"/>
      <c r="AJ25" s="158"/>
      <c r="AK25" s="158"/>
      <c r="AL25" s="158"/>
    </row>
    <row r="26" spans="1:50" x14ac:dyDescent="0.25">
      <c r="A26" s="157"/>
      <c r="B26" s="157"/>
      <c r="C26" s="193"/>
      <c r="D26" s="193"/>
      <c r="E26" s="193"/>
      <c r="F26" s="193"/>
      <c r="G26" s="7"/>
      <c r="H26" s="7"/>
      <c r="I26" s="7"/>
      <c r="J26" s="157"/>
      <c r="K26" s="157"/>
      <c r="L26" s="157"/>
      <c r="M26" s="157"/>
      <c r="N26" s="157"/>
      <c r="O26" s="193"/>
      <c r="P26" s="193"/>
      <c r="Q26" s="193"/>
      <c r="R26" s="193"/>
      <c r="S26" s="7"/>
      <c r="T26" s="7"/>
      <c r="U26" s="7"/>
      <c r="V26" s="7"/>
      <c r="W26" s="7"/>
      <c r="X26" s="157"/>
      <c r="Y26" s="158"/>
      <c r="Z26" s="158"/>
      <c r="AA26" s="158"/>
      <c r="AB26" s="158"/>
      <c r="AC26" s="158"/>
      <c r="AD26" s="158"/>
      <c r="AE26" s="158"/>
      <c r="AF26" s="158"/>
      <c r="AG26" s="158"/>
      <c r="AH26" s="158"/>
      <c r="AI26" s="158"/>
      <c r="AJ26" s="158"/>
      <c r="AK26" s="158"/>
      <c r="AL26" s="158"/>
    </row>
    <row r="27" spans="1:50" x14ac:dyDescent="0.25">
      <c r="A27" s="157"/>
      <c r="B27" s="157"/>
      <c r="C27" s="193"/>
      <c r="D27" s="195"/>
      <c r="E27" s="195"/>
      <c r="F27" s="7"/>
      <c r="G27" s="7"/>
      <c r="H27" s="7"/>
      <c r="I27" s="7"/>
      <c r="J27" s="157"/>
      <c r="K27" s="157"/>
      <c r="L27" s="157"/>
      <c r="M27" s="157"/>
      <c r="N27" s="157"/>
      <c r="O27" s="193"/>
      <c r="P27" s="195"/>
      <c r="Q27" s="195"/>
      <c r="R27" s="7"/>
      <c r="S27" s="7"/>
      <c r="T27" s="7"/>
      <c r="U27" s="7"/>
      <c r="V27" s="7"/>
      <c r="W27" s="7"/>
      <c r="X27" s="157"/>
      <c r="Y27" s="158"/>
      <c r="Z27" s="158"/>
      <c r="AA27" s="158"/>
      <c r="AB27" s="158"/>
      <c r="AC27" s="158"/>
      <c r="AD27" s="158"/>
      <c r="AE27" s="158"/>
      <c r="AF27" s="158"/>
      <c r="AG27" s="158"/>
      <c r="AH27" s="158"/>
      <c r="AI27" s="158"/>
      <c r="AJ27" s="158"/>
      <c r="AK27" s="158"/>
      <c r="AL27" s="158"/>
    </row>
    <row r="28" spans="1:50" x14ac:dyDescent="0.25">
      <c r="A28" s="157"/>
      <c r="B28" s="157"/>
      <c r="C28" s="193"/>
      <c r="D28" s="195"/>
      <c r="E28" s="195"/>
      <c r="F28" s="157"/>
      <c r="G28" s="157"/>
      <c r="H28" s="157"/>
      <c r="I28" s="157"/>
      <c r="J28" s="157"/>
      <c r="K28" s="157"/>
      <c r="L28" s="157"/>
      <c r="M28" s="157"/>
      <c r="N28" s="157"/>
      <c r="O28" s="193"/>
      <c r="P28" s="195"/>
      <c r="Q28" s="195"/>
      <c r="R28" s="157"/>
      <c r="S28" s="157"/>
      <c r="T28" s="157"/>
      <c r="U28" s="157"/>
      <c r="V28" s="157"/>
      <c r="W28" s="157"/>
      <c r="X28" s="157"/>
      <c r="Y28" s="158"/>
      <c r="Z28" s="158"/>
      <c r="AA28" s="158"/>
      <c r="AB28" s="158"/>
      <c r="AC28" s="158"/>
      <c r="AD28" s="158"/>
      <c r="AE28" s="158"/>
      <c r="AF28" s="158"/>
      <c r="AG28" s="158"/>
      <c r="AH28" s="158"/>
      <c r="AI28" s="158"/>
      <c r="AJ28" s="158"/>
      <c r="AK28" s="158"/>
      <c r="AL28" s="158"/>
    </row>
    <row r="29" spans="1:50" x14ac:dyDescent="0.25">
      <c r="A29" s="157"/>
      <c r="B29" s="157"/>
      <c r="C29" s="193"/>
      <c r="D29" s="195"/>
      <c r="E29" s="195"/>
      <c r="F29" s="157"/>
      <c r="G29" s="157"/>
      <c r="H29" s="157"/>
      <c r="I29" s="157"/>
      <c r="J29" s="157"/>
      <c r="K29" s="157"/>
      <c r="L29" s="157"/>
      <c r="M29" s="157"/>
      <c r="N29" s="157"/>
      <c r="O29" s="193"/>
      <c r="P29" s="195"/>
      <c r="Q29" s="195"/>
      <c r="R29" s="157"/>
      <c r="T29" s="157"/>
      <c r="U29" s="157"/>
      <c r="V29" s="157"/>
      <c r="W29" s="157"/>
      <c r="X29" s="157"/>
      <c r="Y29" s="158"/>
      <c r="Z29" s="158"/>
      <c r="AA29" s="158"/>
      <c r="AB29" s="158"/>
      <c r="AC29" s="158"/>
      <c r="AD29" s="158"/>
      <c r="AE29" s="158"/>
      <c r="AF29" s="158"/>
      <c r="AG29" s="158"/>
      <c r="AH29" s="158"/>
      <c r="AI29" s="158"/>
      <c r="AJ29" s="158"/>
      <c r="AK29" s="158"/>
      <c r="AL29" s="158"/>
    </row>
    <row r="30" spans="1:50" ht="13" x14ac:dyDescent="0.3">
      <c r="A30" s="157"/>
      <c r="B30" s="157"/>
      <c r="C30" s="160"/>
      <c r="D30" s="157"/>
      <c r="E30" s="157"/>
      <c r="F30" s="157"/>
      <c r="G30" s="107" t="s">
        <v>104</v>
      </c>
      <c r="H30" s="157">
        <v>30</v>
      </c>
      <c r="I30" s="157"/>
      <c r="J30" s="157"/>
      <c r="K30" s="157"/>
      <c r="L30" s="157"/>
      <c r="M30" s="157"/>
      <c r="N30" s="157"/>
      <c r="O30" s="160"/>
      <c r="P30" s="157"/>
      <c r="Q30" s="157"/>
      <c r="R30" s="157"/>
      <c r="S30" s="107" t="s">
        <v>104</v>
      </c>
      <c r="T30" s="157">
        <v>30</v>
      </c>
      <c r="U30" s="157"/>
      <c r="V30" s="157"/>
      <c r="W30" s="157"/>
      <c r="X30" s="157"/>
      <c r="Y30" s="158"/>
      <c r="Z30" s="158"/>
      <c r="AA30" s="158"/>
      <c r="AB30" s="158"/>
      <c r="AC30" s="158"/>
      <c r="AD30" s="158"/>
      <c r="AE30" s="158"/>
      <c r="AF30" s="158"/>
      <c r="AG30" s="158"/>
      <c r="AH30" s="158"/>
      <c r="AI30" s="158"/>
      <c r="AJ30" s="158"/>
      <c r="AK30" s="158"/>
      <c r="AL30" s="158"/>
    </row>
    <row r="31" spans="1:50" ht="13" x14ac:dyDescent="0.3">
      <c r="A31" s="157"/>
      <c r="B31" s="157"/>
      <c r="C31" s="160"/>
      <c r="D31" s="157"/>
      <c r="E31" s="157"/>
      <c r="F31" s="157"/>
      <c r="G31" s="107" t="s">
        <v>105</v>
      </c>
      <c r="H31" s="157">
        <v>12</v>
      </c>
      <c r="I31" s="157"/>
      <c r="J31" s="157"/>
      <c r="K31" s="157"/>
      <c r="L31" s="157"/>
      <c r="M31" s="157"/>
      <c r="N31" s="157"/>
      <c r="O31" s="160"/>
      <c r="P31" s="157"/>
      <c r="Q31" s="157"/>
      <c r="R31" s="157"/>
      <c r="S31" s="107" t="s">
        <v>105</v>
      </c>
      <c r="T31" s="157">
        <v>12</v>
      </c>
      <c r="U31" s="157"/>
      <c r="V31" s="157"/>
      <c r="W31" s="157"/>
      <c r="X31" s="157"/>
      <c r="Y31" s="158"/>
      <c r="Z31" s="158"/>
      <c r="AA31" s="158"/>
      <c r="AB31" s="158"/>
      <c r="AC31" s="158"/>
      <c r="AD31" s="158"/>
      <c r="AE31" s="158"/>
      <c r="AF31" s="158"/>
      <c r="AG31" s="158"/>
      <c r="AH31" s="158"/>
      <c r="AI31" s="158"/>
      <c r="AJ31" s="158"/>
      <c r="AK31" s="158"/>
      <c r="AL31" s="158"/>
    </row>
    <row r="32" spans="1:50" x14ac:dyDescent="0.25">
      <c r="A32" s="157"/>
      <c r="B32" s="157"/>
      <c r="C32" s="160"/>
      <c r="D32" s="157"/>
      <c r="E32" s="157"/>
      <c r="F32" s="157"/>
      <c r="G32" s="157"/>
      <c r="H32" s="157"/>
      <c r="I32" s="157"/>
      <c r="J32" s="157"/>
      <c r="K32" s="157"/>
      <c r="L32" s="157"/>
      <c r="M32" s="157"/>
      <c r="N32" s="157"/>
      <c r="O32" s="160"/>
      <c r="P32" s="157"/>
      <c r="Q32" s="157"/>
      <c r="R32" s="157"/>
      <c r="S32" s="157"/>
      <c r="T32" s="157"/>
      <c r="U32" s="157"/>
      <c r="V32" s="157"/>
      <c r="W32" s="157"/>
      <c r="X32" s="157"/>
      <c r="Y32" s="158"/>
      <c r="Z32" s="158"/>
      <c r="AA32" s="158"/>
      <c r="AB32" s="158"/>
      <c r="AC32" s="158"/>
      <c r="AD32" s="158"/>
      <c r="AE32" s="158"/>
      <c r="AF32" s="158"/>
      <c r="AG32" s="158"/>
      <c r="AH32" s="158"/>
      <c r="AI32" s="158"/>
      <c r="AJ32" s="158"/>
      <c r="AK32" s="158"/>
      <c r="AL32" s="158"/>
    </row>
    <row r="33" spans="1:38" x14ac:dyDescent="0.25">
      <c r="A33" s="157"/>
      <c r="B33" s="157"/>
      <c r="C33" s="160"/>
      <c r="D33" s="157"/>
      <c r="E33" s="157"/>
      <c r="F33" s="157"/>
      <c r="G33" s="157"/>
      <c r="H33" s="157"/>
      <c r="I33" s="157"/>
      <c r="J33" s="157"/>
      <c r="K33" s="157"/>
      <c r="L33" s="157"/>
      <c r="M33" s="157"/>
      <c r="N33" s="157"/>
      <c r="O33" s="160"/>
      <c r="P33" s="157"/>
      <c r="Q33" s="157"/>
      <c r="R33" s="157"/>
      <c r="S33" s="157"/>
      <c r="T33" s="157"/>
      <c r="U33" s="157"/>
      <c r="V33" s="157"/>
      <c r="W33" s="157"/>
      <c r="X33" s="157"/>
      <c r="Y33" s="158"/>
      <c r="Z33" s="158"/>
      <c r="AA33" s="158"/>
      <c r="AB33" s="158"/>
      <c r="AC33" s="158"/>
      <c r="AD33" s="158"/>
      <c r="AE33" s="158"/>
      <c r="AF33" s="158"/>
      <c r="AG33" s="158"/>
      <c r="AH33" s="158"/>
      <c r="AI33" s="158"/>
      <c r="AJ33" s="158"/>
      <c r="AK33" s="158"/>
      <c r="AL33" s="158"/>
    </row>
    <row r="34" spans="1:38" ht="13" x14ac:dyDescent="0.3">
      <c r="A34" s="157"/>
      <c r="B34" s="108"/>
      <c r="C34" s="109"/>
      <c r="D34" s="157"/>
      <c r="E34" s="157"/>
      <c r="F34" s="157"/>
      <c r="G34" s="157"/>
      <c r="H34" s="157"/>
      <c r="I34" s="157"/>
      <c r="J34" s="157"/>
      <c r="K34" s="157"/>
      <c r="L34" s="157"/>
      <c r="M34" s="157"/>
      <c r="N34" s="157"/>
      <c r="O34" s="160"/>
      <c r="P34" s="157"/>
      <c r="Q34" s="157"/>
      <c r="R34" s="157"/>
      <c r="S34" s="157"/>
      <c r="T34" s="157"/>
      <c r="U34" s="157"/>
      <c r="V34" s="157"/>
      <c r="W34" s="157"/>
      <c r="X34" s="157"/>
      <c r="Y34" s="158"/>
      <c r="Z34" s="158"/>
      <c r="AA34" s="158"/>
      <c r="AB34" s="158"/>
      <c r="AC34" s="158"/>
      <c r="AD34" s="158"/>
      <c r="AE34" s="158"/>
      <c r="AF34" s="158"/>
      <c r="AG34" s="158"/>
      <c r="AH34" s="158"/>
      <c r="AI34" s="158"/>
      <c r="AJ34" s="158"/>
      <c r="AK34" s="158"/>
      <c r="AL34" s="158"/>
    </row>
    <row r="35" spans="1:38" ht="13" x14ac:dyDescent="0.3">
      <c r="A35" s="157"/>
      <c r="B35" s="108"/>
      <c r="C35" s="109"/>
      <c r="D35" s="157"/>
      <c r="E35" s="157"/>
      <c r="F35" s="157"/>
      <c r="G35" s="157"/>
      <c r="H35" s="157"/>
      <c r="I35" s="157"/>
      <c r="J35" s="157"/>
      <c r="K35" s="157"/>
      <c r="L35" s="157"/>
      <c r="M35" s="157"/>
      <c r="N35" s="157"/>
      <c r="O35" s="157"/>
      <c r="P35" s="157"/>
      <c r="Q35" s="157"/>
      <c r="R35" s="157"/>
      <c r="S35" s="157"/>
      <c r="T35" s="157"/>
      <c r="U35" s="157"/>
      <c r="V35" s="157"/>
      <c r="W35" s="157"/>
      <c r="X35" s="157"/>
      <c r="Y35" s="158"/>
      <c r="Z35" s="158"/>
      <c r="AA35" s="158"/>
      <c r="AB35" s="158"/>
      <c r="AC35" s="158"/>
      <c r="AD35" s="158"/>
      <c r="AE35" s="158"/>
      <c r="AF35" s="158"/>
      <c r="AG35" s="158"/>
      <c r="AH35" s="158"/>
      <c r="AI35" s="158"/>
      <c r="AJ35" s="158"/>
      <c r="AK35" s="158"/>
      <c r="AL35" s="158"/>
    </row>
    <row r="36" spans="1:38" ht="13" x14ac:dyDescent="0.3">
      <c r="A36" s="157"/>
      <c r="B36" s="157"/>
      <c r="C36" s="109"/>
      <c r="D36" s="157"/>
      <c r="E36" s="157"/>
      <c r="F36" s="157"/>
      <c r="G36" s="157"/>
      <c r="H36" s="157"/>
      <c r="I36" s="157"/>
      <c r="J36" s="157"/>
      <c r="K36" s="157"/>
      <c r="L36" s="157"/>
      <c r="M36" s="157"/>
      <c r="N36" s="157"/>
      <c r="O36" s="157"/>
      <c r="P36" s="157"/>
      <c r="Q36" s="157"/>
      <c r="R36" s="157"/>
      <c r="S36" s="157"/>
      <c r="T36" s="157"/>
      <c r="U36" s="157"/>
      <c r="V36" s="157"/>
      <c r="W36" s="157"/>
      <c r="X36" s="157"/>
      <c r="Y36" s="158"/>
      <c r="Z36" s="158"/>
      <c r="AA36" s="158"/>
      <c r="AB36" s="158"/>
      <c r="AC36" s="158"/>
      <c r="AD36" s="158"/>
      <c r="AE36" s="158"/>
      <c r="AF36" s="158"/>
      <c r="AG36" s="158"/>
      <c r="AH36" s="158"/>
      <c r="AI36" s="158"/>
      <c r="AJ36" s="158"/>
      <c r="AK36" s="158"/>
      <c r="AL36" s="158"/>
    </row>
    <row r="37" spans="1:38" ht="13" x14ac:dyDescent="0.3">
      <c r="A37" s="157"/>
      <c r="C37" s="110" t="s">
        <v>128</v>
      </c>
      <c r="D37" s="157"/>
      <c r="E37" s="157"/>
      <c r="F37" s="157"/>
      <c r="G37" s="157"/>
      <c r="H37" s="157"/>
      <c r="I37" s="157"/>
      <c r="J37" s="157"/>
      <c r="K37" s="157"/>
      <c r="L37" s="157"/>
      <c r="M37" s="157"/>
      <c r="N37" s="157"/>
      <c r="O37" s="157"/>
      <c r="P37" s="157"/>
      <c r="Q37" s="157"/>
      <c r="R37" s="157"/>
      <c r="S37" s="157"/>
      <c r="T37" s="157"/>
      <c r="U37" s="157"/>
      <c r="V37" s="157"/>
      <c r="W37" s="157"/>
      <c r="X37" s="157"/>
      <c r="Y37" s="158"/>
      <c r="Z37" s="158"/>
      <c r="AA37" s="158"/>
      <c r="AB37" s="158"/>
      <c r="AC37" s="158"/>
      <c r="AD37" s="158"/>
      <c r="AE37" s="158"/>
      <c r="AF37" s="158"/>
      <c r="AG37" s="158"/>
      <c r="AH37" s="158"/>
      <c r="AI37" s="158"/>
      <c r="AJ37" s="158"/>
      <c r="AK37" s="158"/>
      <c r="AL37" s="158"/>
    </row>
    <row r="38" spans="1:38" x14ac:dyDescent="0.25">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8"/>
      <c r="Z38" s="158"/>
      <c r="AA38" s="158"/>
      <c r="AB38" s="158"/>
      <c r="AC38" s="158"/>
      <c r="AD38" s="158"/>
      <c r="AE38" s="158"/>
      <c r="AF38" s="158"/>
      <c r="AG38" s="158"/>
      <c r="AH38" s="158"/>
      <c r="AI38" s="158"/>
      <c r="AJ38" s="158"/>
      <c r="AK38" s="158"/>
      <c r="AL38" s="158"/>
    </row>
    <row r="39" spans="1:38" x14ac:dyDescent="0.25">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8"/>
      <c r="Z39" s="158"/>
      <c r="AA39" s="158"/>
      <c r="AB39" s="158"/>
      <c r="AC39" s="158"/>
      <c r="AD39" s="158"/>
      <c r="AE39" s="158"/>
      <c r="AF39" s="158"/>
      <c r="AG39" s="158"/>
      <c r="AH39" s="158"/>
      <c r="AI39" s="158"/>
      <c r="AJ39" s="158"/>
      <c r="AK39" s="158"/>
      <c r="AL39" s="158"/>
    </row>
    <row r="40" spans="1:38" x14ac:dyDescent="0.25">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8"/>
      <c r="Z40" s="158"/>
      <c r="AA40" s="158"/>
      <c r="AB40" s="158"/>
      <c r="AC40" s="158"/>
      <c r="AD40" s="158"/>
      <c r="AE40" s="158"/>
      <c r="AF40" s="158"/>
      <c r="AG40" s="158"/>
      <c r="AH40" s="158"/>
      <c r="AI40" s="158"/>
      <c r="AJ40" s="158"/>
      <c r="AK40" s="158"/>
      <c r="AL40" s="158"/>
    </row>
    <row r="41" spans="1:38" x14ac:dyDescent="0.25">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8"/>
      <c r="Z41" s="158"/>
      <c r="AA41" s="158"/>
      <c r="AB41" s="158"/>
      <c r="AC41" s="158"/>
      <c r="AD41" s="158"/>
      <c r="AE41" s="158"/>
      <c r="AF41" s="158"/>
      <c r="AG41" s="158"/>
      <c r="AH41" s="158"/>
      <c r="AI41" s="158"/>
      <c r="AJ41" s="158"/>
      <c r="AK41" s="158"/>
      <c r="AL41" s="158"/>
    </row>
    <row r="42" spans="1:38" x14ac:dyDescent="0.25">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8"/>
      <c r="Z42" s="158"/>
      <c r="AA42" s="158"/>
      <c r="AB42" s="158"/>
      <c r="AC42" s="158"/>
      <c r="AD42" s="158"/>
      <c r="AE42" s="158"/>
      <c r="AF42" s="158"/>
      <c r="AG42" s="158"/>
      <c r="AH42" s="158"/>
      <c r="AI42" s="158"/>
      <c r="AJ42" s="158"/>
      <c r="AK42" s="158"/>
      <c r="AL42" s="158"/>
    </row>
    <row r="43" spans="1:38" ht="12.75" customHeight="1" x14ac:dyDescent="0.25">
      <c r="A43" s="157"/>
      <c r="X43" s="157"/>
      <c r="Y43" s="158"/>
      <c r="Z43" s="158"/>
      <c r="AA43" s="158"/>
      <c r="AB43" s="158"/>
      <c r="AC43" s="158"/>
      <c r="AD43" s="158"/>
      <c r="AE43" s="158"/>
      <c r="AF43" s="158"/>
      <c r="AG43" s="158"/>
      <c r="AH43" s="158"/>
      <c r="AI43" s="158"/>
      <c r="AJ43" s="158"/>
      <c r="AK43" s="158"/>
      <c r="AL43" s="158"/>
    </row>
    <row r="44" spans="1:38" ht="41.25" customHeight="1" x14ac:dyDescent="0.25">
      <c r="A44" s="157"/>
      <c r="B44" s="194" t="s">
        <v>110</v>
      </c>
      <c r="C44" s="194"/>
      <c r="D44" s="194"/>
      <c r="E44" s="194"/>
      <c r="F44" s="194"/>
      <c r="G44" s="194"/>
      <c r="H44" s="194"/>
      <c r="I44" s="194"/>
      <c r="J44" s="194"/>
      <c r="K44" s="194"/>
      <c r="L44" s="194"/>
      <c r="M44" s="194"/>
      <c r="N44" s="194"/>
      <c r="O44" s="194"/>
      <c r="P44" s="194"/>
      <c r="Q44" s="194"/>
      <c r="R44" s="194"/>
      <c r="S44" s="194"/>
      <c r="T44" s="194"/>
      <c r="U44" s="194"/>
      <c r="V44" s="194"/>
      <c r="W44" s="194"/>
      <c r="X44" s="157"/>
      <c r="Y44" s="158"/>
      <c r="Z44" s="158"/>
      <c r="AA44" s="158"/>
      <c r="AB44" s="158"/>
      <c r="AC44" s="158"/>
      <c r="AD44" s="158"/>
      <c r="AE44" s="158"/>
      <c r="AF44" s="158"/>
      <c r="AG44" s="158"/>
      <c r="AH44" s="158"/>
      <c r="AI44" s="158"/>
      <c r="AJ44" s="158"/>
      <c r="AK44" s="158"/>
      <c r="AL44" s="158"/>
    </row>
    <row r="45" spans="1:38" x14ac:dyDescent="0.25">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8"/>
      <c r="Z45" s="158"/>
      <c r="AA45" s="158"/>
      <c r="AB45" s="158"/>
      <c r="AC45" s="158"/>
      <c r="AD45" s="158"/>
      <c r="AE45" s="158"/>
      <c r="AF45" s="158"/>
      <c r="AG45" s="158"/>
      <c r="AH45" s="158"/>
      <c r="AI45" s="158"/>
      <c r="AJ45" s="158"/>
      <c r="AK45" s="158"/>
      <c r="AL45" s="158"/>
    </row>
    <row r="46" spans="1:38" x14ac:dyDescent="0.25">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row>
    <row r="47" spans="1:38" x14ac:dyDescent="0.25">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row>
    <row r="48" spans="1:38" x14ac:dyDescent="0.25">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row>
    <row r="49" spans="1:38" x14ac:dyDescent="0.25">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row>
    <row r="50" spans="1:38" x14ac:dyDescent="0.25">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row>
    <row r="51" spans="1:38" x14ac:dyDescent="0.25">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row>
    <row r="52" spans="1:38" x14ac:dyDescent="0.25">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row>
    <row r="53" spans="1:38" x14ac:dyDescent="0.25">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row>
    <row r="54" spans="1:38" x14ac:dyDescent="0.25">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row>
    <row r="55" spans="1:38" x14ac:dyDescent="0.25">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row>
    <row r="56" spans="1:38" x14ac:dyDescent="0.25">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row>
    <row r="57" spans="1:38" x14ac:dyDescent="0.25">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row>
    <row r="58" spans="1:38" x14ac:dyDescent="0.25">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2"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129</v>
      </c>
    </row>
    <row r="2" spans="1:57" ht="54" x14ac:dyDescent="0.4">
      <c r="A2" s="79" t="s">
        <v>108</v>
      </c>
      <c r="B2" s="80" t="s">
        <v>130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10" t="s">
        <v>5</v>
      </c>
      <c r="E4" s="211"/>
      <c r="G4" s="204" t="s">
        <v>6</v>
      </c>
      <c r="H4" s="205"/>
      <c r="I4" s="205"/>
      <c r="J4" s="205"/>
      <c r="K4" s="205"/>
      <c r="L4" s="205"/>
      <c r="M4" s="205"/>
      <c r="N4" s="205"/>
      <c r="O4" s="205"/>
      <c r="P4" s="205"/>
      <c r="Q4" s="205"/>
      <c r="R4" s="205"/>
      <c r="T4" s="204" t="s">
        <v>7</v>
      </c>
      <c r="U4" s="205"/>
      <c r="V4" s="205"/>
      <c r="W4" s="205"/>
      <c r="X4" s="205"/>
      <c r="Y4" s="205"/>
      <c r="Z4" s="205"/>
      <c r="AA4" s="205"/>
      <c r="AB4" s="205"/>
      <c r="AC4" s="205"/>
      <c r="AD4" s="205"/>
      <c r="AE4" s="205"/>
      <c r="AF4" s="4"/>
      <c r="AG4" s="204" t="s">
        <v>34</v>
      </c>
      <c r="AH4" s="205"/>
      <c r="AI4" s="205"/>
      <c r="AJ4" s="205"/>
      <c r="AK4" s="205"/>
      <c r="AL4" s="205"/>
      <c r="AM4" s="205"/>
      <c r="AN4" s="205"/>
      <c r="AO4" s="205"/>
      <c r="AP4" s="205"/>
      <c r="AQ4" s="205"/>
      <c r="AR4" s="205"/>
      <c r="AT4" s="204" t="s">
        <v>35</v>
      </c>
      <c r="AU4" s="205"/>
      <c r="AV4" s="205"/>
      <c r="AW4" s="205"/>
      <c r="AX4" s="205"/>
      <c r="AY4" s="205"/>
      <c r="AZ4" s="205"/>
      <c r="BA4" s="205"/>
      <c r="BB4" s="205"/>
      <c r="BC4" s="205"/>
      <c r="BD4" s="205"/>
      <c r="BE4" s="205"/>
    </row>
    <row r="5" spans="1:57" ht="13" x14ac:dyDescent="0.25">
      <c r="A5" s="32"/>
      <c r="B5" s="32"/>
      <c r="C5" s="3"/>
      <c r="D5" s="212" t="s">
        <v>8</v>
      </c>
      <c r="E5" s="214" t="s">
        <v>9</v>
      </c>
      <c r="F5" s="5"/>
      <c r="G5" s="202" t="s">
        <v>0</v>
      </c>
      <c r="H5" s="198" t="s">
        <v>1</v>
      </c>
      <c r="I5" s="198" t="s">
        <v>10</v>
      </c>
      <c r="J5" s="198" t="s">
        <v>2</v>
      </c>
      <c r="K5" s="198" t="s">
        <v>11</v>
      </c>
      <c r="L5" s="200" t="s">
        <v>12</v>
      </c>
      <c r="M5" s="5"/>
      <c r="N5" s="202" t="s">
        <v>3</v>
      </c>
      <c r="O5" s="198" t="s">
        <v>4</v>
      </c>
      <c r="P5" s="200" t="s">
        <v>13</v>
      </c>
      <c r="Q5" s="2"/>
      <c r="R5" s="206" t="s">
        <v>14</v>
      </c>
      <c r="S5" s="2"/>
      <c r="T5" s="202" t="s">
        <v>0</v>
      </c>
      <c r="U5" s="198" t="s">
        <v>1</v>
      </c>
      <c r="V5" s="198" t="s">
        <v>10</v>
      </c>
      <c r="W5" s="198" t="s">
        <v>2</v>
      </c>
      <c r="X5" s="198" t="s">
        <v>11</v>
      </c>
      <c r="Y5" s="200" t="s">
        <v>12</v>
      </c>
      <c r="Z5" s="2"/>
      <c r="AA5" s="202" t="s">
        <v>3</v>
      </c>
      <c r="AB5" s="198" t="s">
        <v>4</v>
      </c>
      <c r="AC5" s="200" t="s">
        <v>13</v>
      </c>
      <c r="AD5" s="1"/>
      <c r="AE5" s="208" t="s">
        <v>14</v>
      </c>
      <c r="AF5" s="38"/>
      <c r="AG5" s="202" t="s">
        <v>0</v>
      </c>
      <c r="AH5" s="198" t="s">
        <v>1</v>
      </c>
      <c r="AI5" s="198" t="s">
        <v>10</v>
      </c>
      <c r="AJ5" s="198" t="s">
        <v>2</v>
      </c>
      <c r="AK5" s="198" t="s">
        <v>11</v>
      </c>
      <c r="AL5" s="200" t="s">
        <v>12</v>
      </c>
      <c r="AM5" s="5"/>
      <c r="AN5" s="202" t="s">
        <v>3</v>
      </c>
      <c r="AO5" s="198" t="s">
        <v>4</v>
      </c>
      <c r="AP5" s="200" t="s">
        <v>13</v>
      </c>
      <c r="AQ5" s="2"/>
      <c r="AR5" s="206" t="s">
        <v>14</v>
      </c>
      <c r="AS5" s="2"/>
      <c r="AT5" s="202" t="s">
        <v>0</v>
      </c>
      <c r="AU5" s="198" t="s">
        <v>1</v>
      </c>
      <c r="AV5" s="198" t="s">
        <v>10</v>
      </c>
      <c r="AW5" s="198" t="s">
        <v>2</v>
      </c>
      <c r="AX5" s="198" t="s">
        <v>11</v>
      </c>
      <c r="AY5" s="200" t="s">
        <v>12</v>
      </c>
      <c r="AZ5" s="2"/>
      <c r="BA5" s="202" t="s">
        <v>3</v>
      </c>
      <c r="BB5" s="198" t="s">
        <v>4</v>
      </c>
      <c r="BC5" s="200" t="s">
        <v>13</v>
      </c>
      <c r="BD5" s="1"/>
      <c r="BE5" s="208" t="s">
        <v>14</v>
      </c>
    </row>
    <row r="6" spans="1:57" ht="13" x14ac:dyDescent="0.25">
      <c r="A6" s="32"/>
      <c r="B6" s="32"/>
      <c r="C6" s="3"/>
      <c r="D6" s="213"/>
      <c r="E6" s="215"/>
      <c r="F6" s="5"/>
      <c r="G6" s="203"/>
      <c r="H6" s="199"/>
      <c r="I6" s="199"/>
      <c r="J6" s="199"/>
      <c r="K6" s="199"/>
      <c r="L6" s="201"/>
      <c r="M6" s="5"/>
      <c r="N6" s="203"/>
      <c r="O6" s="199"/>
      <c r="P6" s="201"/>
      <c r="Q6" s="2"/>
      <c r="R6" s="207"/>
      <c r="S6" s="2"/>
      <c r="T6" s="203"/>
      <c r="U6" s="199"/>
      <c r="V6" s="199"/>
      <c r="W6" s="199"/>
      <c r="X6" s="199"/>
      <c r="Y6" s="201"/>
      <c r="Z6" s="2"/>
      <c r="AA6" s="203"/>
      <c r="AB6" s="199"/>
      <c r="AC6" s="201"/>
      <c r="AD6" s="1"/>
      <c r="AE6" s="209"/>
      <c r="AF6" s="39"/>
      <c r="AG6" s="203"/>
      <c r="AH6" s="199"/>
      <c r="AI6" s="199"/>
      <c r="AJ6" s="199"/>
      <c r="AK6" s="199"/>
      <c r="AL6" s="201"/>
      <c r="AM6" s="5"/>
      <c r="AN6" s="203"/>
      <c r="AO6" s="199"/>
      <c r="AP6" s="201"/>
      <c r="AQ6" s="2"/>
      <c r="AR6" s="207"/>
      <c r="AS6" s="2"/>
      <c r="AT6" s="203"/>
      <c r="AU6" s="199"/>
      <c r="AV6" s="199"/>
      <c r="AW6" s="199"/>
      <c r="AX6" s="199"/>
      <c r="AY6" s="201"/>
      <c r="AZ6" s="2"/>
      <c r="BA6" s="203"/>
      <c r="BB6" s="199"/>
      <c r="BC6" s="201"/>
      <c r="BD6" s="1"/>
      <c r="BE6" s="20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61">
        <v>52.8525674542757</v>
      </c>
      <c r="H8" s="162">
        <v>61.957066917194403</v>
      </c>
      <c r="I8" s="162">
        <v>67.852684554298705</v>
      </c>
      <c r="J8" s="162">
        <v>69.039283766600704</v>
      </c>
      <c r="K8" s="162">
        <v>66.479534415668596</v>
      </c>
      <c r="L8" s="163">
        <v>63.636238240635102</v>
      </c>
      <c r="M8" s="164"/>
      <c r="N8" s="165">
        <v>72.623562145489302</v>
      </c>
      <c r="O8" s="166">
        <v>76.051863245899298</v>
      </c>
      <c r="P8" s="167">
        <v>74.337712695694293</v>
      </c>
      <c r="Q8" s="164"/>
      <c r="R8" s="168">
        <v>66.693811353810304</v>
      </c>
      <c r="S8" s="169"/>
      <c r="T8" s="161">
        <v>-0.85487034862659494</v>
      </c>
      <c r="U8" s="162">
        <v>1.6396512207794001</v>
      </c>
      <c r="V8" s="162">
        <v>1.09630509385513</v>
      </c>
      <c r="W8" s="162">
        <v>0.83257353982237903</v>
      </c>
      <c r="X8" s="162">
        <v>0.53789302557529495</v>
      </c>
      <c r="Y8" s="163">
        <v>0.69785632271192799</v>
      </c>
      <c r="Z8" s="164"/>
      <c r="AA8" s="165">
        <v>0.89134963645528498</v>
      </c>
      <c r="AB8" s="166">
        <v>1.0058483685423001</v>
      </c>
      <c r="AC8" s="167">
        <v>0.95423570458310603</v>
      </c>
      <c r="AD8" s="164"/>
      <c r="AE8" s="168">
        <v>0.78554772866758804</v>
      </c>
      <c r="AF8" s="29"/>
      <c r="AG8" s="161">
        <v>55.715790705182499</v>
      </c>
      <c r="AH8" s="162">
        <v>58.774317201168799</v>
      </c>
      <c r="AI8" s="162">
        <v>66.054225460949297</v>
      </c>
      <c r="AJ8" s="162">
        <v>67.861487314126506</v>
      </c>
      <c r="AK8" s="162">
        <v>65.816090097879496</v>
      </c>
      <c r="AL8" s="163">
        <v>62.844366134584398</v>
      </c>
      <c r="AM8" s="164"/>
      <c r="AN8" s="165">
        <v>71.348193376697694</v>
      </c>
      <c r="AO8" s="166">
        <v>74.813034475055105</v>
      </c>
      <c r="AP8" s="167">
        <v>73.080613925876406</v>
      </c>
      <c r="AQ8" s="164"/>
      <c r="AR8" s="168">
        <v>65.7689958791767</v>
      </c>
      <c r="AS8" s="169"/>
      <c r="AT8" s="161">
        <v>-2.1744456972173598</v>
      </c>
      <c r="AU8" s="162">
        <v>-0.15987394072733199</v>
      </c>
      <c r="AV8" s="162">
        <v>9.0058089382784798E-2</v>
      </c>
      <c r="AW8" s="162">
        <v>-0.18532806938249999</v>
      </c>
      <c r="AX8" s="162">
        <v>-1.3152264652210299</v>
      </c>
      <c r="AY8" s="163">
        <v>-0.71926035273355504</v>
      </c>
      <c r="AZ8" s="164"/>
      <c r="BA8" s="165">
        <v>-2.3766499932456799</v>
      </c>
      <c r="BB8" s="166">
        <v>-2.3856819497356798</v>
      </c>
      <c r="BC8" s="167">
        <v>-2.3801645317896298</v>
      </c>
      <c r="BD8" s="164"/>
      <c r="BE8" s="168">
        <v>-1.25110979475847</v>
      </c>
    </row>
    <row r="9" spans="1:57" x14ac:dyDescent="0.25">
      <c r="A9" s="20" t="s">
        <v>18</v>
      </c>
      <c r="B9" s="3" t="str">
        <f>TRIM(A9)</f>
        <v>Virginia</v>
      </c>
      <c r="C9" s="10"/>
      <c r="D9" s="24" t="s">
        <v>16</v>
      </c>
      <c r="E9" s="27" t="s">
        <v>17</v>
      </c>
      <c r="F9" s="3"/>
      <c r="G9" s="170">
        <v>50.790084672044401</v>
      </c>
      <c r="H9" s="164">
        <v>61.856276557796598</v>
      </c>
      <c r="I9" s="164">
        <v>68.578097914176396</v>
      </c>
      <c r="J9" s="164">
        <v>69.835349483394097</v>
      </c>
      <c r="K9" s="164">
        <v>66.6556106963383</v>
      </c>
      <c r="L9" s="171">
        <v>63.543083864750002</v>
      </c>
      <c r="M9" s="164"/>
      <c r="N9" s="172">
        <v>75.142841050609206</v>
      </c>
      <c r="O9" s="173">
        <v>76.866320802538198</v>
      </c>
      <c r="P9" s="174">
        <v>76.004580926573695</v>
      </c>
      <c r="Q9" s="164"/>
      <c r="R9" s="175">
        <v>67.103511596699605</v>
      </c>
      <c r="S9" s="169"/>
      <c r="T9" s="170">
        <v>-1.8813351592673</v>
      </c>
      <c r="U9" s="164">
        <v>0.62678859478566495</v>
      </c>
      <c r="V9" s="164">
        <v>2.10060926211368</v>
      </c>
      <c r="W9" s="164">
        <v>3.8861648581832702</v>
      </c>
      <c r="X9" s="164">
        <v>3.8225033643594699</v>
      </c>
      <c r="Y9" s="171">
        <v>1.8885047767604</v>
      </c>
      <c r="Z9" s="164"/>
      <c r="AA9" s="172">
        <v>13.320107420609199</v>
      </c>
      <c r="AB9" s="173">
        <v>15.812588889895</v>
      </c>
      <c r="AC9" s="174">
        <v>14.566921960383301</v>
      </c>
      <c r="AD9" s="164"/>
      <c r="AE9" s="175">
        <v>5.6729032242870403</v>
      </c>
      <c r="AF9" s="30"/>
      <c r="AG9" s="170">
        <v>53.394547946405602</v>
      </c>
      <c r="AH9" s="164">
        <v>58.867409711313996</v>
      </c>
      <c r="AI9" s="164">
        <v>67.350572302916802</v>
      </c>
      <c r="AJ9" s="164">
        <v>68.661017691638506</v>
      </c>
      <c r="AK9" s="164">
        <v>64.987671550067901</v>
      </c>
      <c r="AL9" s="171">
        <v>62.6522438404686</v>
      </c>
      <c r="AM9" s="164"/>
      <c r="AN9" s="172">
        <v>70.939747047742998</v>
      </c>
      <c r="AO9" s="173">
        <v>73.201579543534393</v>
      </c>
      <c r="AP9" s="174">
        <v>72.070663295638695</v>
      </c>
      <c r="AQ9" s="164"/>
      <c r="AR9" s="175">
        <v>65.343220827660005</v>
      </c>
      <c r="AS9" s="169"/>
      <c r="AT9" s="170">
        <v>-1.4267956307518701</v>
      </c>
      <c r="AU9" s="164">
        <v>0.79226192029989595</v>
      </c>
      <c r="AV9" s="164">
        <v>2.1859361929063801</v>
      </c>
      <c r="AW9" s="164">
        <v>1.8547376198654799</v>
      </c>
      <c r="AX9" s="164">
        <v>-0.40350647976946702</v>
      </c>
      <c r="AY9" s="171">
        <v>0.68058826128074501</v>
      </c>
      <c r="AZ9" s="164"/>
      <c r="BA9" s="172">
        <v>0.113203644268929</v>
      </c>
      <c r="BB9" s="173">
        <v>-0.84866247607206302</v>
      </c>
      <c r="BC9" s="174">
        <v>-0.37759362339542302</v>
      </c>
      <c r="BD9" s="164"/>
      <c r="BE9" s="175">
        <v>0.344710556163485</v>
      </c>
    </row>
    <row r="10" spans="1:57" x14ac:dyDescent="0.25">
      <c r="A10" s="21" t="s">
        <v>19</v>
      </c>
      <c r="B10" s="3" t="str">
        <f t="shared" ref="B10:B45" si="0">TRIM(A10)</f>
        <v>Norfolk/Virginia Beach, VA</v>
      </c>
      <c r="C10" s="3"/>
      <c r="D10" s="24" t="s">
        <v>16</v>
      </c>
      <c r="E10" s="27" t="s">
        <v>17</v>
      </c>
      <c r="F10" s="3"/>
      <c r="G10" s="170">
        <v>48.785712442253498</v>
      </c>
      <c r="H10" s="164">
        <v>55.258471623609502</v>
      </c>
      <c r="I10" s="164">
        <v>60.546622964358498</v>
      </c>
      <c r="J10" s="164">
        <v>61.7105840452164</v>
      </c>
      <c r="K10" s="164">
        <v>61.269259555578401</v>
      </c>
      <c r="L10" s="171">
        <v>57.514130126203298</v>
      </c>
      <c r="M10" s="164"/>
      <c r="N10" s="172">
        <v>72.937259658812195</v>
      </c>
      <c r="O10" s="173">
        <v>75.463906883113495</v>
      </c>
      <c r="P10" s="174">
        <v>74.200583270962895</v>
      </c>
      <c r="Q10" s="164"/>
      <c r="R10" s="175">
        <v>62.281688167563203</v>
      </c>
      <c r="S10" s="169"/>
      <c r="T10" s="170">
        <v>-8.1799981607362398</v>
      </c>
      <c r="U10" s="164">
        <v>-4.8300223157923803</v>
      </c>
      <c r="V10" s="164">
        <v>-4.0551640789985903</v>
      </c>
      <c r="W10" s="164">
        <v>0.16032428776827301</v>
      </c>
      <c r="X10" s="164">
        <v>4.5908758893814001</v>
      </c>
      <c r="Y10" s="171">
        <v>-2.35033996948947</v>
      </c>
      <c r="Z10" s="164"/>
      <c r="AA10" s="172">
        <v>26.688991946179701</v>
      </c>
      <c r="AB10" s="173">
        <v>27.880656856472701</v>
      </c>
      <c r="AC10" s="174">
        <v>27.2921803575626</v>
      </c>
      <c r="AD10" s="164"/>
      <c r="AE10" s="175">
        <v>6.0564329400401098</v>
      </c>
      <c r="AF10" s="30"/>
      <c r="AG10" s="170">
        <v>56.898598601182002</v>
      </c>
      <c r="AH10" s="164">
        <v>56.160476940150197</v>
      </c>
      <c r="AI10" s="164">
        <v>62.477095000903198</v>
      </c>
      <c r="AJ10" s="164">
        <v>63.580406224998001</v>
      </c>
      <c r="AK10" s="164">
        <v>61.675097426897501</v>
      </c>
      <c r="AL10" s="171">
        <v>60.1583348388262</v>
      </c>
      <c r="AM10" s="164"/>
      <c r="AN10" s="172">
        <v>70.257052158876803</v>
      </c>
      <c r="AO10" s="173">
        <v>73.422458512917103</v>
      </c>
      <c r="AP10" s="174">
        <v>71.839755335896896</v>
      </c>
      <c r="AQ10" s="164"/>
      <c r="AR10" s="175">
        <v>63.495883552274996</v>
      </c>
      <c r="AS10" s="169"/>
      <c r="AT10" s="170">
        <v>-2.8647606081542798</v>
      </c>
      <c r="AU10" s="164">
        <v>-1.5978915499620301</v>
      </c>
      <c r="AV10" s="164">
        <v>-0.38705698984036702</v>
      </c>
      <c r="AW10" s="164">
        <v>0.31864791991803598</v>
      </c>
      <c r="AX10" s="164">
        <v>-0.78628460730480698</v>
      </c>
      <c r="AY10" s="171">
        <v>-1.0264934889205899</v>
      </c>
      <c r="AZ10" s="164"/>
      <c r="BA10" s="172">
        <v>-1.31503139629502</v>
      </c>
      <c r="BB10" s="173">
        <v>-2.3503182958340298</v>
      </c>
      <c r="BC10" s="174">
        <v>-1.8468069897457</v>
      </c>
      <c r="BD10" s="164"/>
      <c r="BE10" s="175">
        <v>-1.2931633229087101</v>
      </c>
    </row>
    <row r="11" spans="1:57" x14ac:dyDescent="0.25">
      <c r="A11" s="21" t="s">
        <v>20</v>
      </c>
      <c r="B11" s="2" t="s">
        <v>71</v>
      </c>
      <c r="C11" s="3"/>
      <c r="D11" s="24" t="s">
        <v>16</v>
      </c>
      <c r="E11" s="27" t="s">
        <v>17</v>
      </c>
      <c r="F11" s="3"/>
      <c r="G11" s="170">
        <v>50.526269041168803</v>
      </c>
      <c r="H11" s="164">
        <v>62.410623084780298</v>
      </c>
      <c r="I11" s="164">
        <v>67.784340720344602</v>
      </c>
      <c r="J11" s="164">
        <v>68.339476839721002</v>
      </c>
      <c r="K11" s="164">
        <v>65.150774970022596</v>
      </c>
      <c r="L11" s="171">
        <v>62.8422969312075</v>
      </c>
      <c r="M11" s="164"/>
      <c r="N11" s="172">
        <v>73.362348447839395</v>
      </c>
      <c r="O11" s="173">
        <v>76.444464182617494</v>
      </c>
      <c r="P11" s="174">
        <v>74.903406315228395</v>
      </c>
      <c r="Q11" s="164"/>
      <c r="R11" s="175">
        <v>66.288328183784898</v>
      </c>
      <c r="S11" s="169"/>
      <c r="T11" s="170">
        <v>-3.9652312475321398</v>
      </c>
      <c r="U11" s="164">
        <v>-2.4476105092134799</v>
      </c>
      <c r="V11" s="164">
        <v>-4.9409069619046804</v>
      </c>
      <c r="W11" s="164">
        <v>-1.56433452816006</v>
      </c>
      <c r="X11" s="164">
        <v>0.86054070281133799</v>
      </c>
      <c r="Y11" s="171">
        <v>-2.3936372780225699</v>
      </c>
      <c r="Z11" s="164"/>
      <c r="AA11" s="172">
        <v>14.702877318152</v>
      </c>
      <c r="AB11" s="173">
        <v>20.8254595013311</v>
      </c>
      <c r="AC11" s="174">
        <v>17.747563773643201</v>
      </c>
      <c r="AD11" s="164"/>
      <c r="AE11" s="175">
        <v>3.3116732572299399</v>
      </c>
      <c r="AF11" s="30"/>
      <c r="AG11" s="170">
        <v>49.378247546298297</v>
      </c>
      <c r="AH11" s="164">
        <v>58.458053914819899</v>
      </c>
      <c r="AI11" s="164">
        <v>67.0249145090376</v>
      </c>
      <c r="AJ11" s="164">
        <v>67.986410267797595</v>
      </c>
      <c r="AK11" s="164">
        <v>63.704090242927499</v>
      </c>
      <c r="AL11" s="171">
        <v>61.3103432961762</v>
      </c>
      <c r="AM11" s="164"/>
      <c r="AN11" s="172">
        <v>68.117422391970507</v>
      </c>
      <c r="AO11" s="173">
        <v>70.998578851534305</v>
      </c>
      <c r="AP11" s="174">
        <v>69.558000621752399</v>
      </c>
      <c r="AQ11" s="164"/>
      <c r="AR11" s="175">
        <v>63.666816817769401</v>
      </c>
      <c r="AS11" s="169"/>
      <c r="AT11" s="170">
        <v>-6.4361398252398399</v>
      </c>
      <c r="AU11" s="164">
        <v>-2.42160695902004</v>
      </c>
      <c r="AV11" s="164">
        <v>-1.82129721960101</v>
      </c>
      <c r="AW11" s="164">
        <v>-1.3854578137034299</v>
      </c>
      <c r="AX11" s="164">
        <v>-0.95825287042260299</v>
      </c>
      <c r="AY11" s="171">
        <v>-2.43856096709436</v>
      </c>
      <c r="AZ11" s="164"/>
      <c r="BA11" s="172">
        <v>1.0421270384810499E-2</v>
      </c>
      <c r="BB11" s="173">
        <v>-0.71721742953024403</v>
      </c>
      <c r="BC11" s="174">
        <v>-0.36226061524951803</v>
      </c>
      <c r="BD11" s="164"/>
      <c r="BE11" s="175">
        <v>-1.79979078637612</v>
      </c>
    </row>
    <row r="12" spans="1:57" x14ac:dyDescent="0.25">
      <c r="A12" s="21" t="s">
        <v>21</v>
      </c>
      <c r="B12" s="3" t="str">
        <f t="shared" si="0"/>
        <v>Virginia Area</v>
      </c>
      <c r="C12" s="3"/>
      <c r="D12" s="24" t="s">
        <v>16</v>
      </c>
      <c r="E12" s="27" t="s">
        <v>17</v>
      </c>
      <c r="F12" s="3"/>
      <c r="G12" s="170">
        <v>46.648392149636003</v>
      </c>
      <c r="H12" s="164">
        <v>56.924352713535399</v>
      </c>
      <c r="I12" s="164">
        <v>60.718234589514402</v>
      </c>
      <c r="J12" s="164">
        <v>62.729199299732699</v>
      </c>
      <c r="K12" s="164">
        <v>62.786787063484702</v>
      </c>
      <c r="L12" s="171">
        <v>57.961393163180603</v>
      </c>
      <c r="M12" s="164"/>
      <c r="N12" s="172">
        <v>78.019902331152593</v>
      </c>
      <c r="O12" s="173">
        <v>82.963235971620705</v>
      </c>
      <c r="P12" s="174">
        <v>80.491569151386699</v>
      </c>
      <c r="Q12" s="164"/>
      <c r="R12" s="175">
        <v>64.398586302668093</v>
      </c>
      <c r="S12" s="169"/>
      <c r="T12" s="170">
        <v>0.301089008710831</v>
      </c>
      <c r="U12" s="164">
        <v>-0.64554003391697901</v>
      </c>
      <c r="V12" s="164">
        <v>-0.93328663306388004</v>
      </c>
      <c r="W12" s="164">
        <v>1.2218521275429499</v>
      </c>
      <c r="X12" s="164">
        <v>0.65266285343305597</v>
      </c>
      <c r="Y12" s="171">
        <v>0.125238454336286</v>
      </c>
      <c r="Z12" s="164"/>
      <c r="AA12" s="172">
        <v>10.977202182347799</v>
      </c>
      <c r="AB12" s="173">
        <v>17.858006516990301</v>
      </c>
      <c r="AC12" s="174">
        <v>14.419916333197399</v>
      </c>
      <c r="AD12" s="164"/>
      <c r="AE12" s="175">
        <v>4.8076529975080797</v>
      </c>
      <c r="AF12" s="30"/>
      <c r="AG12" s="170">
        <v>47.869828618814999</v>
      </c>
      <c r="AH12" s="164">
        <v>52.404289136644202</v>
      </c>
      <c r="AI12" s="164">
        <v>59.947710310513202</v>
      </c>
      <c r="AJ12" s="164">
        <v>62.325509075831498</v>
      </c>
      <c r="AK12" s="164">
        <v>63.041900856905897</v>
      </c>
      <c r="AL12" s="171">
        <v>57.117847599741999</v>
      </c>
      <c r="AM12" s="164"/>
      <c r="AN12" s="172">
        <v>73.654173961116697</v>
      </c>
      <c r="AO12" s="173">
        <v>74.975237261586599</v>
      </c>
      <c r="AP12" s="174">
        <v>74.314705611351599</v>
      </c>
      <c r="AQ12" s="164"/>
      <c r="AR12" s="175">
        <v>62.031235603059002</v>
      </c>
      <c r="AS12" s="169"/>
      <c r="AT12" s="170">
        <v>-0.45203348077146799</v>
      </c>
      <c r="AU12" s="164">
        <v>1.40791664370548</v>
      </c>
      <c r="AV12" s="164">
        <v>1.8104531057534301</v>
      </c>
      <c r="AW12" s="164">
        <v>0.43699893494372199</v>
      </c>
      <c r="AX12" s="164">
        <v>-2.5221644991446999</v>
      </c>
      <c r="AY12" s="171">
        <v>7.5773116750305194E-2</v>
      </c>
      <c r="AZ12" s="164"/>
      <c r="BA12" s="172">
        <v>0.56342531584171995</v>
      </c>
      <c r="BB12" s="173">
        <v>-0.86043212258578705</v>
      </c>
      <c r="BC12" s="174">
        <v>-0.15928470311442</v>
      </c>
      <c r="BD12" s="164"/>
      <c r="BE12" s="175">
        <v>-2.58996624251252E-3</v>
      </c>
    </row>
    <row r="13" spans="1:57" x14ac:dyDescent="0.25">
      <c r="A13" s="34" t="s">
        <v>22</v>
      </c>
      <c r="B13" s="2" t="s">
        <v>87</v>
      </c>
      <c r="C13" s="3"/>
      <c r="D13" s="24" t="s">
        <v>16</v>
      </c>
      <c r="E13" s="27" t="s">
        <v>17</v>
      </c>
      <c r="F13" s="3"/>
      <c r="G13" s="170">
        <v>55.362070185368601</v>
      </c>
      <c r="H13" s="164">
        <v>68.900346681760197</v>
      </c>
      <c r="I13" s="164">
        <v>83.905829913683306</v>
      </c>
      <c r="J13" s="164">
        <v>85.560527805292196</v>
      </c>
      <c r="K13" s="164">
        <v>78.003396066223203</v>
      </c>
      <c r="L13" s="171">
        <v>74.346434130465497</v>
      </c>
      <c r="M13" s="164"/>
      <c r="N13" s="172">
        <v>76.6555822838545</v>
      </c>
      <c r="O13" s="173">
        <v>76.111681052780497</v>
      </c>
      <c r="P13" s="174">
        <v>76.383631668317506</v>
      </c>
      <c r="Q13" s="164"/>
      <c r="R13" s="175">
        <v>74.928490569851803</v>
      </c>
      <c r="S13" s="169"/>
      <c r="T13" s="170">
        <v>3.8414549177185999</v>
      </c>
      <c r="U13" s="164">
        <v>8.5333153662286207</v>
      </c>
      <c r="V13" s="164">
        <v>13.4729084757971</v>
      </c>
      <c r="W13" s="164">
        <v>11.6481231308186</v>
      </c>
      <c r="X13" s="164">
        <v>8.5536608786184996</v>
      </c>
      <c r="Y13" s="171">
        <v>9.5805970224409709</v>
      </c>
      <c r="Z13" s="164"/>
      <c r="AA13" s="172">
        <v>5.6627590447912004</v>
      </c>
      <c r="AB13" s="173">
        <v>6.3520485780118197</v>
      </c>
      <c r="AC13" s="174">
        <v>6.0059120933113803</v>
      </c>
      <c r="AD13" s="164"/>
      <c r="AE13" s="175">
        <v>8.5131803788156901</v>
      </c>
      <c r="AF13" s="30"/>
      <c r="AG13" s="170">
        <v>58.273654885746801</v>
      </c>
      <c r="AH13" s="164">
        <v>66.668214359940293</v>
      </c>
      <c r="AI13" s="164">
        <v>79.024113061204602</v>
      </c>
      <c r="AJ13" s="164">
        <v>79.926418239786301</v>
      </c>
      <c r="AK13" s="164">
        <v>71.795501076752302</v>
      </c>
      <c r="AL13" s="171">
        <v>71.137586013091706</v>
      </c>
      <c r="AM13" s="164"/>
      <c r="AN13" s="172">
        <v>71.996922301375605</v>
      </c>
      <c r="AO13" s="173">
        <v>74.286181752254095</v>
      </c>
      <c r="AP13" s="174">
        <v>73.141552026814793</v>
      </c>
      <c r="AQ13" s="164"/>
      <c r="AR13" s="175">
        <v>71.710147912145302</v>
      </c>
      <c r="AS13" s="169"/>
      <c r="AT13" s="170">
        <v>3.6824269676161898</v>
      </c>
      <c r="AU13" s="164">
        <v>6.7176863368539701</v>
      </c>
      <c r="AV13" s="164">
        <v>8.1260074701223193</v>
      </c>
      <c r="AW13" s="164">
        <v>6.6542090523659203</v>
      </c>
      <c r="AX13" s="164">
        <v>3.8257676700913699</v>
      </c>
      <c r="AY13" s="171">
        <v>5.9066216516914301</v>
      </c>
      <c r="AZ13" s="164"/>
      <c r="BA13" s="172">
        <v>3.7690021007159098</v>
      </c>
      <c r="BB13" s="173">
        <v>2.5645844062759</v>
      </c>
      <c r="BC13" s="174">
        <v>3.1531976580943999</v>
      </c>
      <c r="BD13" s="164"/>
      <c r="BE13" s="175">
        <v>5.0888186384680898</v>
      </c>
    </row>
    <row r="14" spans="1:57" x14ac:dyDescent="0.25">
      <c r="A14" s="21" t="s">
        <v>23</v>
      </c>
      <c r="B14" s="3" t="str">
        <f t="shared" si="0"/>
        <v>Arlington, VA</v>
      </c>
      <c r="C14" s="3"/>
      <c r="D14" s="24" t="s">
        <v>16</v>
      </c>
      <c r="E14" s="27" t="s">
        <v>17</v>
      </c>
      <c r="F14" s="3"/>
      <c r="G14" s="170">
        <v>58.299803982255199</v>
      </c>
      <c r="H14" s="164">
        <v>81.141029608996107</v>
      </c>
      <c r="I14" s="164">
        <v>94.428969359331404</v>
      </c>
      <c r="J14" s="164">
        <v>94.728154338182094</v>
      </c>
      <c r="K14" s="164">
        <v>87.991333952336703</v>
      </c>
      <c r="L14" s="171">
        <v>83.317858248220304</v>
      </c>
      <c r="M14" s="164"/>
      <c r="N14" s="172">
        <v>84.576498504075104</v>
      </c>
      <c r="O14" s="173">
        <v>74.971629010626202</v>
      </c>
      <c r="P14" s="174">
        <v>79.774063757350604</v>
      </c>
      <c r="Q14" s="164"/>
      <c r="R14" s="175">
        <v>82.3053455365433</v>
      </c>
      <c r="S14" s="169"/>
      <c r="T14" s="170">
        <v>9.6922113895611197</v>
      </c>
      <c r="U14" s="164">
        <v>15.950410024215699</v>
      </c>
      <c r="V14" s="164">
        <v>18.330180505335999</v>
      </c>
      <c r="W14" s="164">
        <v>12.538977938737601</v>
      </c>
      <c r="X14" s="164">
        <v>18.4784721949773</v>
      </c>
      <c r="Y14" s="171">
        <v>15.280447629748799</v>
      </c>
      <c r="Z14" s="164"/>
      <c r="AA14" s="172">
        <v>21.258447165410601</v>
      </c>
      <c r="AB14" s="173">
        <v>14.3869038249645</v>
      </c>
      <c r="AC14" s="174">
        <v>17.954845981128301</v>
      </c>
      <c r="AD14" s="164"/>
      <c r="AE14" s="175">
        <v>16.0196000307315</v>
      </c>
      <c r="AF14" s="30"/>
      <c r="AG14" s="170">
        <v>59.060662333642803</v>
      </c>
      <c r="AH14" s="164">
        <v>74.319096255029393</v>
      </c>
      <c r="AI14" s="164">
        <v>84.708036727535301</v>
      </c>
      <c r="AJ14" s="164">
        <v>86.570205302795799</v>
      </c>
      <c r="AK14" s="164">
        <v>76.044568245125305</v>
      </c>
      <c r="AL14" s="171">
        <v>76.140513772825699</v>
      </c>
      <c r="AM14" s="164"/>
      <c r="AN14" s="172">
        <v>73.449912307850994</v>
      </c>
      <c r="AO14" s="173">
        <v>73.093985350252694</v>
      </c>
      <c r="AP14" s="174">
        <v>73.271948829051794</v>
      </c>
      <c r="AQ14" s="164"/>
      <c r="AR14" s="175">
        <v>75.320923788890298</v>
      </c>
      <c r="AS14" s="169"/>
      <c r="AT14" s="170">
        <v>0.57355395611426796</v>
      </c>
      <c r="AU14" s="164">
        <v>4.8849365512372396</v>
      </c>
      <c r="AV14" s="164">
        <v>4.0350502460480202</v>
      </c>
      <c r="AW14" s="164">
        <v>3.7464242307472002</v>
      </c>
      <c r="AX14" s="164">
        <v>1.69059622652095</v>
      </c>
      <c r="AY14" s="171">
        <v>3.1075636424205402</v>
      </c>
      <c r="AZ14" s="164"/>
      <c r="BA14" s="172">
        <v>8.6505220940088599</v>
      </c>
      <c r="BB14" s="173">
        <v>9.2523468174833106</v>
      </c>
      <c r="BC14" s="174">
        <v>8.9508542745158106</v>
      </c>
      <c r="BD14" s="164"/>
      <c r="BE14" s="175">
        <v>4.6712151116616303</v>
      </c>
    </row>
    <row r="15" spans="1:57" x14ac:dyDescent="0.25">
      <c r="A15" s="21" t="s">
        <v>24</v>
      </c>
      <c r="B15" s="3" t="str">
        <f t="shared" si="0"/>
        <v>Suburban Virginia Area</v>
      </c>
      <c r="C15" s="3"/>
      <c r="D15" s="24" t="s">
        <v>16</v>
      </c>
      <c r="E15" s="27" t="s">
        <v>17</v>
      </c>
      <c r="F15" s="3"/>
      <c r="G15" s="170">
        <v>48.415779586725101</v>
      </c>
      <c r="H15" s="164">
        <v>63.494051346274198</v>
      </c>
      <c r="I15" s="164">
        <v>70.932999373825893</v>
      </c>
      <c r="J15" s="164">
        <v>70.732623669380004</v>
      </c>
      <c r="K15" s="164">
        <v>67.075767063243504</v>
      </c>
      <c r="L15" s="171">
        <v>64.130244207889703</v>
      </c>
      <c r="M15" s="164"/>
      <c r="N15" s="172">
        <v>72.122730118972996</v>
      </c>
      <c r="O15" s="173">
        <v>76.718847839699393</v>
      </c>
      <c r="P15" s="174">
        <v>74.420788979336194</v>
      </c>
      <c r="Q15" s="164"/>
      <c r="R15" s="175">
        <v>67.070399856874403</v>
      </c>
      <c r="S15" s="169"/>
      <c r="T15" s="170">
        <v>-15.0096549657564</v>
      </c>
      <c r="U15" s="164">
        <v>-2.7310292701899699</v>
      </c>
      <c r="V15" s="164">
        <v>3.29543773973184</v>
      </c>
      <c r="W15" s="164">
        <v>3.0899827369108301</v>
      </c>
      <c r="X15" s="164">
        <v>-2.3420640726692201</v>
      </c>
      <c r="Y15" s="171">
        <v>-2.3030077395466901</v>
      </c>
      <c r="Z15" s="164"/>
      <c r="AA15" s="172">
        <v>-1.5865042225902</v>
      </c>
      <c r="AB15" s="173">
        <v>-2.5069273295981001</v>
      </c>
      <c r="AC15" s="174">
        <v>-2.06308659389145</v>
      </c>
      <c r="AD15" s="164"/>
      <c r="AE15" s="175">
        <v>-2.2270737781257299</v>
      </c>
      <c r="AF15" s="30"/>
      <c r="AG15" s="170">
        <v>51.819035691922302</v>
      </c>
      <c r="AH15" s="164">
        <v>58.271759549154602</v>
      </c>
      <c r="AI15" s="164">
        <v>68.603631809643005</v>
      </c>
      <c r="AJ15" s="164">
        <v>67.952410770194106</v>
      </c>
      <c r="AK15" s="164">
        <v>63.550407013149602</v>
      </c>
      <c r="AL15" s="171">
        <v>62.039448966812699</v>
      </c>
      <c r="AM15" s="164"/>
      <c r="AN15" s="172">
        <v>69.824671258609797</v>
      </c>
      <c r="AO15" s="173">
        <v>75.043832185347497</v>
      </c>
      <c r="AP15" s="174">
        <v>72.434251721978697</v>
      </c>
      <c r="AQ15" s="164"/>
      <c r="AR15" s="175">
        <v>65.009392611145799</v>
      </c>
      <c r="AS15" s="169"/>
      <c r="AT15" s="170">
        <v>-9.8545789801600794</v>
      </c>
      <c r="AU15" s="164">
        <v>-5.5786387874959003</v>
      </c>
      <c r="AV15" s="164">
        <v>0.43958725104044299</v>
      </c>
      <c r="AW15" s="164">
        <v>-2.4391769816380102</v>
      </c>
      <c r="AX15" s="164">
        <v>-7.3146881726960098</v>
      </c>
      <c r="AY15" s="171">
        <v>-4.7653550594972396</v>
      </c>
      <c r="AZ15" s="164"/>
      <c r="BA15" s="172">
        <v>-8.8531177545735993</v>
      </c>
      <c r="BB15" s="173">
        <v>-7.3401353070716704</v>
      </c>
      <c r="BC15" s="174">
        <v>-8.0755932347034705</v>
      </c>
      <c r="BD15" s="164"/>
      <c r="BE15" s="175">
        <v>-5.8447313131643099</v>
      </c>
    </row>
    <row r="16" spans="1:57" x14ac:dyDescent="0.25">
      <c r="A16" s="21" t="s">
        <v>25</v>
      </c>
      <c r="B16" s="3" t="str">
        <f t="shared" si="0"/>
        <v>Alexandria, VA</v>
      </c>
      <c r="C16" s="3"/>
      <c r="D16" s="24" t="s">
        <v>16</v>
      </c>
      <c r="E16" s="27" t="s">
        <v>17</v>
      </c>
      <c r="F16" s="3"/>
      <c r="G16" s="170">
        <v>59.384045386129401</v>
      </c>
      <c r="H16" s="164">
        <v>68.808614102118696</v>
      </c>
      <c r="I16" s="164">
        <v>85.677897418084896</v>
      </c>
      <c r="J16" s="164">
        <v>85.214773648257406</v>
      </c>
      <c r="K16" s="164">
        <v>76.033344911427506</v>
      </c>
      <c r="L16" s="171">
        <v>75.023735093203598</v>
      </c>
      <c r="M16" s="164"/>
      <c r="N16" s="172">
        <v>73.381961329165193</v>
      </c>
      <c r="O16" s="173">
        <v>72.849368993863607</v>
      </c>
      <c r="P16" s="174">
        <v>73.1156651615144</v>
      </c>
      <c r="Q16" s="164"/>
      <c r="R16" s="175">
        <v>74.478572255578101</v>
      </c>
      <c r="S16" s="169"/>
      <c r="T16" s="170">
        <v>4.5378126152140403</v>
      </c>
      <c r="U16" s="164">
        <v>5.2160831357726201</v>
      </c>
      <c r="V16" s="164">
        <v>20.5486438810624</v>
      </c>
      <c r="W16" s="164">
        <v>18.6652788301501</v>
      </c>
      <c r="X16" s="164">
        <v>11.554509538344499</v>
      </c>
      <c r="Y16" s="171">
        <v>12.5650699356001</v>
      </c>
      <c r="Z16" s="164"/>
      <c r="AA16" s="172">
        <v>0.81772159723794402</v>
      </c>
      <c r="AB16" s="173">
        <v>0.38138990398914202</v>
      </c>
      <c r="AC16" s="174">
        <v>0.59987721305945296</v>
      </c>
      <c r="AD16" s="164"/>
      <c r="AE16" s="175">
        <v>8.9310687845246797</v>
      </c>
      <c r="AF16" s="30"/>
      <c r="AG16" s="170">
        <v>60.107676276484803</v>
      </c>
      <c r="AH16" s="164">
        <v>67.572652541391605</v>
      </c>
      <c r="AI16" s="164">
        <v>79.063911080236096</v>
      </c>
      <c r="AJ16" s="164">
        <v>78.835243718883802</v>
      </c>
      <c r="AK16" s="164">
        <v>68.8665045733472</v>
      </c>
      <c r="AL16" s="171">
        <v>70.889197638068694</v>
      </c>
      <c r="AM16" s="164"/>
      <c r="AN16" s="172">
        <v>66.799814750492004</v>
      </c>
      <c r="AO16" s="173">
        <v>70.360078731040801</v>
      </c>
      <c r="AP16" s="174">
        <v>68.579946740766403</v>
      </c>
      <c r="AQ16" s="164"/>
      <c r="AR16" s="175">
        <v>70.229411667410901</v>
      </c>
      <c r="AS16" s="169"/>
      <c r="AT16" s="170">
        <v>-0.38554300382981199</v>
      </c>
      <c r="AU16" s="164">
        <v>4.6687995498766401</v>
      </c>
      <c r="AV16" s="164">
        <v>8.2435625508356996</v>
      </c>
      <c r="AW16" s="164">
        <v>6.6105701526269298</v>
      </c>
      <c r="AX16" s="164">
        <v>3.3904880415184802</v>
      </c>
      <c r="AY16" s="171">
        <v>4.7118468305952197</v>
      </c>
      <c r="AZ16" s="164"/>
      <c r="BA16" s="172">
        <v>-3.9709813268670202</v>
      </c>
      <c r="BB16" s="173">
        <v>-6.5276475409946997</v>
      </c>
      <c r="BC16" s="174">
        <v>-5.2997252038446501</v>
      </c>
      <c r="BD16" s="164"/>
      <c r="BE16" s="175">
        <v>1.7117703938515001</v>
      </c>
    </row>
    <row r="17" spans="1:57" x14ac:dyDescent="0.25">
      <c r="A17" s="21" t="s">
        <v>26</v>
      </c>
      <c r="B17" s="3" t="str">
        <f t="shared" si="0"/>
        <v>Fairfax/Tysons Corner, VA</v>
      </c>
      <c r="C17" s="3"/>
      <c r="D17" s="24" t="s">
        <v>16</v>
      </c>
      <c r="E17" s="27" t="s">
        <v>17</v>
      </c>
      <c r="F17" s="3"/>
      <c r="G17" s="170">
        <v>55.436164067013202</v>
      </c>
      <c r="H17" s="164">
        <v>72.281917966493296</v>
      </c>
      <c r="I17" s="164">
        <v>85.580589254765997</v>
      </c>
      <c r="J17" s="164">
        <v>85.106874638937001</v>
      </c>
      <c r="K17" s="164">
        <v>69.000577700750995</v>
      </c>
      <c r="L17" s="171">
        <v>73.481224725592099</v>
      </c>
      <c r="M17" s="164"/>
      <c r="N17" s="172">
        <v>71.854419410745194</v>
      </c>
      <c r="O17" s="173">
        <v>72.744078567302097</v>
      </c>
      <c r="P17" s="174">
        <v>72.299248989023596</v>
      </c>
      <c r="Q17" s="164"/>
      <c r="R17" s="175">
        <v>73.143517372286794</v>
      </c>
      <c r="S17" s="169"/>
      <c r="T17" s="170">
        <v>10.949251580927999</v>
      </c>
      <c r="U17" s="164">
        <v>18.269562881836499</v>
      </c>
      <c r="V17" s="164">
        <v>19.280789082097701</v>
      </c>
      <c r="W17" s="164">
        <v>20.483378558050202</v>
      </c>
      <c r="X17" s="164">
        <v>15.6558201476465</v>
      </c>
      <c r="Y17" s="171">
        <v>17.334585352290599</v>
      </c>
      <c r="Z17" s="164"/>
      <c r="AA17" s="172">
        <v>16.381835220024101</v>
      </c>
      <c r="AB17" s="173">
        <v>12.3955107876151</v>
      </c>
      <c r="AC17" s="174">
        <v>14.3416850787666</v>
      </c>
      <c r="AD17" s="164"/>
      <c r="AE17" s="175">
        <v>16.473581709121301</v>
      </c>
      <c r="AF17" s="30"/>
      <c r="AG17" s="170">
        <v>56.351819757365597</v>
      </c>
      <c r="AH17" s="164">
        <v>68.356441363373705</v>
      </c>
      <c r="AI17" s="164">
        <v>81.874638937030596</v>
      </c>
      <c r="AJ17" s="164">
        <v>81.663778162911598</v>
      </c>
      <c r="AK17" s="164">
        <v>67.816291161178498</v>
      </c>
      <c r="AL17" s="171">
        <v>71.212593876371997</v>
      </c>
      <c r="AM17" s="164"/>
      <c r="AN17" s="172">
        <v>67.013287117273194</v>
      </c>
      <c r="AO17" s="173">
        <v>70.335066435586299</v>
      </c>
      <c r="AP17" s="174">
        <v>68.674176776429803</v>
      </c>
      <c r="AQ17" s="164"/>
      <c r="AR17" s="175">
        <v>70.487331847817103</v>
      </c>
      <c r="AS17" s="169"/>
      <c r="AT17" s="170">
        <v>11.7288843989329</v>
      </c>
      <c r="AU17" s="164">
        <v>14.4265474265944</v>
      </c>
      <c r="AV17" s="164">
        <v>14.7484716565145</v>
      </c>
      <c r="AW17" s="164">
        <v>15.0960199050261</v>
      </c>
      <c r="AX17" s="164">
        <v>11.771115309020299</v>
      </c>
      <c r="AY17" s="171">
        <v>13.7026018959462</v>
      </c>
      <c r="AZ17" s="164"/>
      <c r="BA17" s="172">
        <v>6.6151276243924402</v>
      </c>
      <c r="BB17" s="173">
        <v>4.6200867881685097</v>
      </c>
      <c r="BC17" s="174">
        <v>5.5840685450985603</v>
      </c>
      <c r="BD17" s="164"/>
      <c r="BE17" s="175">
        <v>11.319918104608901</v>
      </c>
    </row>
    <row r="18" spans="1:57" x14ac:dyDescent="0.25">
      <c r="A18" s="21" t="s">
        <v>27</v>
      </c>
      <c r="B18" s="3" t="str">
        <f t="shared" si="0"/>
        <v>I-95 Fredericksburg, VA</v>
      </c>
      <c r="C18" s="3"/>
      <c r="D18" s="24" t="s">
        <v>16</v>
      </c>
      <c r="E18" s="27" t="s">
        <v>17</v>
      </c>
      <c r="F18" s="3"/>
      <c r="G18" s="170">
        <v>53.052308418939603</v>
      </c>
      <c r="H18" s="164">
        <v>60.5974731373243</v>
      </c>
      <c r="I18" s="164">
        <v>64.635730310544304</v>
      </c>
      <c r="J18" s="164">
        <v>69.677647892313104</v>
      </c>
      <c r="K18" s="164">
        <v>69.901995513047495</v>
      </c>
      <c r="L18" s="171">
        <v>63.573031054433798</v>
      </c>
      <c r="M18" s="164"/>
      <c r="N18" s="172">
        <v>73.467941905773898</v>
      </c>
      <c r="O18" s="173">
        <v>71.4251977801393</v>
      </c>
      <c r="P18" s="174">
        <v>72.446569842956606</v>
      </c>
      <c r="Q18" s="164"/>
      <c r="R18" s="175">
        <v>66.108327851154598</v>
      </c>
      <c r="S18" s="169"/>
      <c r="T18" s="170">
        <v>-6.8919080508729698</v>
      </c>
      <c r="U18" s="164">
        <v>-2.3471955813436498</v>
      </c>
      <c r="V18" s="164">
        <v>-0.88391522065141703</v>
      </c>
      <c r="W18" s="164">
        <v>1.87623667864466</v>
      </c>
      <c r="X18" s="164">
        <v>1.70237719681563</v>
      </c>
      <c r="Y18" s="171">
        <v>-1.0911320603910299</v>
      </c>
      <c r="Z18" s="164"/>
      <c r="AA18" s="172">
        <v>3.4261065756492601</v>
      </c>
      <c r="AB18" s="173">
        <v>3.68214186947259</v>
      </c>
      <c r="AC18" s="174">
        <v>3.5521611676720299</v>
      </c>
      <c r="AD18" s="164"/>
      <c r="AE18" s="175">
        <v>0.31730160109361899</v>
      </c>
      <c r="AF18" s="30"/>
      <c r="AG18" s="170">
        <v>55.278072972015501</v>
      </c>
      <c r="AH18" s="164">
        <v>57.734089030582098</v>
      </c>
      <c r="AI18" s="164">
        <v>64.337584130357698</v>
      </c>
      <c r="AJ18" s="164">
        <v>66.820167670326995</v>
      </c>
      <c r="AK18" s="164">
        <v>65.093281379147399</v>
      </c>
      <c r="AL18" s="171">
        <v>61.852639036486003</v>
      </c>
      <c r="AM18" s="164"/>
      <c r="AN18" s="172">
        <v>70.3565946392726</v>
      </c>
      <c r="AO18" s="173">
        <v>70.648836934702999</v>
      </c>
      <c r="AP18" s="174">
        <v>70.502715786987807</v>
      </c>
      <c r="AQ18" s="164"/>
      <c r="AR18" s="175">
        <v>64.324089536629302</v>
      </c>
      <c r="AS18" s="169"/>
      <c r="AT18" s="170">
        <v>-3.7795020193366899</v>
      </c>
      <c r="AU18" s="164">
        <v>-3.1715349039301901</v>
      </c>
      <c r="AV18" s="164">
        <v>0.41286764094593198</v>
      </c>
      <c r="AW18" s="164">
        <v>0.47854105365840399</v>
      </c>
      <c r="AX18" s="164">
        <v>-0.82390040010881704</v>
      </c>
      <c r="AY18" s="171">
        <v>-1.2832832922878099</v>
      </c>
      <c r="AZ18" s="164"/>
      <c r="BA18" s="172">
        <v>-3.3645183563897598</v>
      </c>
      <c r="BB18" s="173">
        <v>-4.98840912497728</v>
      </c>
      <c r="BC18" s="174">
        <v>-4.1850262854344402</v>
      </c>
      <c r="BD18" s="164"/>
      <c r="BE18" s="175">
        <v>-2.21071297958331</v>
      </c>
    </row>
    <row r="19" spans="1:57" x14ac:dyDescent="0.25">
      <c r="A19" s="21" t="s">
        <v>28</v>
      </c>
      <c r="B19" s="3" t="str">
        <f t="shared" si="0"/>
        <v>Dulles Airport Area, VA</v>
      </c>
      <c r="C19" s="3"/>
      <c r="D19" s="24" t="s">
        <v>16</v>
      </c>
      <c r="E19" s="27" t="s">
        <v>17</v>
      </c>
      <c r="F19" s="3"/>
      <c r="G19" s="170">
        <v>59.685069246822202</v>
      </c>
      <c r="H19" s="164">
        <v>74.255359514323601</v>
      </c>
      <c r="I19" s="164">
        <v>83.371276797571596</v>
      </c>
      <c r="J19" s="164">
        <v>85.126162018592197</v>
      </c>
      <c r="K19" s="164">
        <v>73.932840068298205</v>
      </c>
      <c r="L19" s="171">
        <v>75.274141529121593</v>
      </c>
      <c r="M19" s="164"/>
      <c r="N19" s="172">
        <v>74.416619237336306</v>
      </c>
      <c r="O19" s="173">
        <v>71.845949535192503</v>
      </c>
      <c r="P19" s="174">
        <v>73.131284386264397</v>
      </c>
      <c r="Q19" s="164"/>
      <c r="R19" s="175">
        <v>74.661896631162406</v>
      </c>
      <c r="S19" s="169"/>
      <c r="T19" s="170">
        <v>4.7793505412156501</v>
      </c>
      <c r="U19" s="164">
        <v>1.68875032475967</v>
      </c>
      <c r="V19" s="164">
        <v>2.8434355253919898</v>
      </c>
      <c r="W19" s="164">
        <v>3.7096960591702199</v>
      </c>
      <c r="X19" s="164">
        <v>-0.319733981327535</v>
      </c>
      <c r="Y19" s="171">
        <v>2.4689445004002901</v>
      </c>
      <c r="Z19" s="164"/>
      <c r="AA19" s="172">
        <v>6.0995401677035401</v>
      </c>
      <c r="AB19" s="173">
        <v>6.0635765298977704</v>
      </c>
      <c r="AC19" s="174">
        <v>6.0818713450292297</v>
      </c>
      <c r="AD19" s="164"/>
      <c r="AE19" s="175">
        <v>3.45500976415802</v>
      </c>
      <c r="AF19" s="30"/>
      <c r="AG19" s="170">
        <v>59.865300701953998</v>
      </c>
      <c r="AH19" s="164">
        <v>70.932934926958794</v>
      </c>
      <c r="AI19" s="164">
        <v>82.3230885979889</v>
      </c>
      <c r="AJ19" s="164">
        <v>82.8068677670271</v>
      </c>
      <c r="AK19" s="164">
        <v>72.457787896034901</v>
      </c>
      <c r="AL19" s="171">
        <v>73.677195977992696</v>
      </c>
      <c r="AM19" s="164"/>
      <c r="AN19" s="172">
        <v>72.445930563460394</v>
      </c>
      <c r="AO19" s="173">
        <v>75.426863972680707</v>
      </c>
      <c r="AP19" s="174">
        <v>73.936397268070493</v>
      </c>
      <c r="AQ19" s="164"/>
      <c r="AR19" s="175">
        <v>73.751253489443499</v>
      </c>
      <c r="AS19" s="169"/>
      <c r="AT19" s="170">
        <v>4.3701161781122</v>
      </c>
      <c r="AU19" s="164">
        <v>2.04005048954388</v>
      </c>
      <c r="AV19" s="164">
        <v>4.5444963107965597</v>
      </c>
      <c r="AW19" s="164">
        <v>4.9912802934632197</v>
      </c>
      <c r="AX19" s="164">
        <v>1.0784702924440901</v>
      </c>
      <c r="AY19" s="171">
        <v>3.4289671152066301</v>
      </c>
      <c r="AZ19" s="164"/>
      <c r="BA19" s="172">
        <v>4.0284682966696099</v>
      </c>
      <c r="BB19" s="173">
        <v>6.3639099755877302</v>
      </c>
      <c r="BC19" s="174">
        <v>5.2067691373230502</v>
      </c>
      <c r="BD19" s="164"/>
      <c r="BE19" s="175">
        <v>3.9320156593144202</v>
      </c>
    </row>
    <row r="20" spans="1:57" x14ac:dyDescent="0.25">
      <c r="A20" s="21" t="s">
        <v>29</v>
      </c>
      <c r="B20" s="3" t="str">
        <f t="shared" si="0"/>
        <v>Williamsburg, VA</v>
      </c>
      <c r="C20" s="3"/>
      <c r="D20" s="24" t="s">
        <v>16</v>
      </c>
      <c r="E20" s="27" t="s">
        <v>17</v>
      </c>
      <c r="F20" s="3"/>
      <c r="G20" s="170">
        <v>40.889526542324198</v>
      </c>
      <c r="H20" s="164">
        <v>39.950436937524401</v>
      </c>
      <c r="I20" s="164">
        <v>41.5025433676796</v>
      </c>
      <c r="J20" s="164">
        <v>44.280683448545702</v>
      </c>
      <c r="K20" s="164">
        <v>47.110995174122799</v>
      </c>
      <c r="L20" s="171">
        <v>42.7468370940393</v>
      </c>
      <c r="M20" s="164"/>
      <c r="N20" s="172">
        <v>64.745011086474506</v>
      </c>
      <c r="O20" s="173">
        <v>70.1186904917177</v>
      </c>
      <c r="P20" s="174">
        <v>67.431850789096103</v>
      </c>
      <c r="Q20" s="164"/>
      <c r="R20" s="175">
        <v>49.799698149769803</v>
      </c>
      <c r="S20" s="169"/>
      <c r="T20" s="170">
        <v>-4.3844667391132202</v>
      </c>
      <c r="U20" s="164">
        <v>2.9738534967207801</v>
      </c>
      <c r="V20" s="164">
        <v>1.12720835751835</v>
      </c>
      <c r="W20" s="164">
        <v>1.27302216939043</v>
      </c>
      <c r="X20" s="164">
        <v>-4.7903577613114399</v>
      </c>
      <c r="Y20" s="171">
        <v>-0.960281298674586</v>
      </c>
      <c r="Z20" s="164"/>
      <c r="AA20" s="172">
        <v>31.884185287609899</v>
      </c>
      <c r="AB20" s="173">
        <v>42.341495412510398</v>
      </c>
      <c r="AC20" s="174">
        <v>37.121801789191601</v>
      </c>
      <c r="AD20" s="164"/>
      <c r="AE20" s="175">
        <v>10.9619822072468</v>
      </c>
      <c r="AF20" s="30"/>
      <c r="AG20" s="170">
        <v>44.678492239467801</v>
      </c>
      <c r="AH20" s="164">
        <v>37.605973653319403</v>
      </c>
      <c r="AI20" s="164">
        <v>38.0820399113082</v>
      </c>
      <c r="AJ20" s="164">
        <v>40.824311986435298</v>
      </c>
      <c r="AK20" s="164">
        <v>43.1622538150515</v>
      </c>
      <c r="AL20" s="171">
        <v>40.870614321116399</v>
      </c>
      <c r="AM20" s="164"/>
      <c r="AN20" s="172">
        <v>60.0593452458588</v>
      </c>
      <c r="AO20" s="173">
        <v>63.916786226685701</v>
      </c>
      <c r="AP20" s="174">
        <v>61.988065736272297</v>
      </c>
      <c r="AQ20" s="164"/>
      <c r="AR20" s="175">
        <v>46.904171868303798</v>
      </c>
      <c r="AS20" s="169"/>
      <c r="AT20" s="170">
        <v>-2.5564105908438699</v>
      </c>
      <c r="AU20" s="164">
        <v>0.63055822845224596</v>
      </c>
      <c r="AV20" s="164">
        <v>-1.8912003353903799</v>
      </c>
      <c r="AW20" s="164">
        <v>-2.0876709564952201</v>
      </c>
      <c r="AX20" s="164">
        <v>-6.4322413431687</v>
      </c>
      <c r="AY20" s="171">
        <v>-2.62467866030762</v>
      </c>
      <c r="AZ20" s="164"/>
      <c r="BA20" s="172">
        <v>-3.7602887047813298</v>
      </c>
      <c r="BB20" s="173">
        <v>-5.84475328203985</v>
      </c>
      <c r="BC20" s="174">
        <v>-4.8463449526010596</v>
      </c>
      <c r="BD20" s="164"/>
      <c r="BE20" s="175">
        <v>-3.4756575187833501</v>
      </c>
    </row>
    <row r="21" spans="1:57" x14ac:dyDescent="0.25">
      <c r="A21" s="21" t="s">
        <v>30</v>
      </c>
      <c r="B21" s="3" t="str">
        <f t="shared" si="0"/>
        <v>Virginia Beach, VA</v>
      </c>
      <c r="C21" s="3"/>
      <c r="D21" s="24" t="s">
        <v>16</v>
      </c>
      <c r="E21" s="27" t="s">
        <v>17</v>
      </c>
      <c r="F21" s="3"/>
      <c r="G21" s="170">
        <v>42.031151667715498</v>
      </c>
      <c r="H21" s="164">
        <v>48.497482693517902</v>
      </c>
      <c r="I21" s="164">
        <v>55.671806167400803</v>
      </c>
      <c r="J21" s="164">
        <v>57.638451856513498</v>
      </c>
      <c r="K21" s="164">
        <v>59.282567652611696</v>
      </c>
      <c r="L21" s="171">
        <v>52.624292007551901</v>
      </c>
      <c r="M21" s="164"/>
      <c r="N21" s="172">
        <v>73.733480176211401</v>
      </c>
      <c r="O21" s="173">
        <v>76.738514789175497</v>
      </c>
      <c r="P21" s="174">
        <v>75.235997482693506</v>
      </c>
      <c r="Q21" s="164"/>
      <c r="R21" s="175">
        <v>59.084779286163801</v>
      </c>
      <c r="S21" s="169"/>
      <c r="T21" s="170">
        <v>-17.421227342299201</v>
      </c>
      <c r="U21" s="164">
        <v>-11.911142423962801</v>
      </c>
      <c r="V21" s="164">
        <v>-7.7979813267582196</v>
      </c>
      <c r="W21" s="164">
        <v>-2.2587291127182398</v>
      </c>
      <c r="X21" s="164">
        <v>9.8484120423748394</v>
      </c>
      <c r="Y21" s="171">
        <v>-5.7829953427361103</v>
      </c>
      <c r="Z21" s="164"/>
      <c r="AA21" s="172">
        <v>42.142209881551899</v>
      </c>
      <c r="AB21" s="173">
        <v>43.673481761393099</v>
      </c>
      <c r="AC21" s="174">
        <v>42.9190353894979</v>
      </c>
      <c r="AD21" s="164"/>
      <c r="AE21" s="175">
        <v>7.55076059398887</v>
      </c>
      <c r="AF21" s="30"/>
      <c r="AG21" s="170">
        <v>58.674874134675797</v>
      </c>
      <c r="AH21" s="164">
        <v>56.318832599118899</v>
      </c>
      <c r="AI21" s="164">
        <v>65.794131529263595</v>
      </c>
      <c r="AJ21" s="164">
        <v>66.036028949024498</v>
      </c>
      <c r="AK21" s="164">
        <v>63.4066236626809</v>
      </c>
      <c r="AL21" s="171">
        <v>62.046098174952803</v>
      </c>
      <c r="AM21" s="164"/>
      <c r="AN21" s="172">
        <v>71.424638137193199</v>
      </c>
      <c r="AO21" s="173">
        <v>75.475928256765201</v>
      </c>
      <c r="AP21" s="174">
        <v>73.4502831969792</v>
      </c>
      <c r="AQ21" s="164"/>
      <c r="AR21" s="175">
        <v>65.304436752674604</v>
      </c>
      <c r="AS21" s="169"/>
      <c r="AT21" s="170">
        <v>-6.4142354469987897</v>
      </c>
      <c r="AU21" s="164">
        <v>-3.4478738964348499</v>
      </c>
      <c r="AV21" s="164">
        <v>1.2493481695645601</v>
      </c>
      <c r="AW21" s="164">
        <v>0.57424340900483495</v>
      </c>
      <c r="AX21" s="164">
        <v>1.0938821559127001</v>
      </c>
      <c r="AY21" s="171">
        <v>-1.3224578288675</v>
      </c>
      <c r="AZ21" s="164"/>
      <c r="BA21" s="172">
        <v>-1.4210942935950801</v>
      </c>
      <c r="BB21" s="173">
        <v>-1.7968399726184101</v>
      </c>
      <c r="BC21" s="174">
        <v>-1.61450681729759</v>
      </c>
      <c r="BD21" s="164"/>
      <c r="BE21" s="175">
        <v>-1.4164976132898</v>
      </c>
    </row>
    <row r="22" spans="1:57" x14ac:dyDescent="0.25">
      <c r="A22" s="34" t="s">
        <v>31</v>
      </c>
      <c r="B22" s="3" t="str">
        <f t="shared" si="0"/>
        <v>Norfolk/Portsmouth, VA</v>
      </c>
      <c r="C22" s="3"/>
      <c r="D22" s="24" t="s">
        <v>16</v>
      </c>
      <c r="E22" s="27" t="s">
        <v>17</v>
      </c>
      <c r="F22" s="3"/>
      <c r="G22" s="170">
        <v>57.667310732478398</v>
      </c>
      <c r="H22" s="164">
        <v>65.519058492886003</v>
      </c>
      <c r="I22" s="164">
        <v>73.388371684524799</v>
      </c>
      <c r="J22" s="164">
        <v>71.122431055682398</v>
      </c>
      <c r="K22" s="164">
        <v>68.153873177586505</v>
      </c>
      <c r="L22" s="171">
        <v>67.170209028631604</v>
      </c>
      <c r="M22" s="164"/>
      <c r="N22" s="172">
        <v>77.375724574038202</v>
      </c>
      <c r="O22" s="173">
        <v>78.131038116985707</v>
      </c>
      <c r="P22" s="174">
        <v>77.753381345511997</v>
      </c>
      <c r="Q22" s="164"/>
      <c r="R22" s="175">
        <v>70.193972547740302</v>
      </c>
      <c r="S22" s="169"/>
      <c r="T22" s="170">
        <v>-3.42973442504633</v>
      </c>
      <c r="U22" s="164">
        <v>-7.66663012094401</v>
      </c>
      <c r="V22" s="164">
        <v>-6.5488564589898202</v>
      </c>
      <c r="W22" s="164">
        <v>7.1337867945448497E-3</v>
      </c>
      <c r="X22" s="164">
        <v>2.9269955231685798</v>
      </c>
      <c r="Y22" s="171">
        <v>-3.0842003064711299</v>
      </c>
      <c r="Z22" s="164"/>
      <c r="AA22" s="172">
        <v>12.1524380635156</v>
      </c>
      <c r="AB22" s="173">
        <v>12.502370089016599</v>
      </c>
      <c r="AC22" s="174">
        <v>12.327981375293</v>
      </c>
      <c r="AD22" s="164"/>
      <c r="AE22" s="175">
        <v>1.3152922366298001</v>
      </c>
      <c r="AF22" s="30"/>
      <c r="AG22" s="170">
        <v>61.329703144212097</v>
      </c>
      <c r="AH22" s="164">
        <v>63.174073423502499</v>
      </c>
      <c r="AI22" s="164">
        <v>69.857720007026103</v>
      </c>
      <c r="AJ22" s="164">
        <v>69.840154575794799</v>
      </c>
      <c r="AK22" s="164">
        <v>66.884770771122405</v>
      </c>
      <c r="AL22" s="171">
        <v>66.217284384331606</v>
      </c>
      <c r="AM22" s="164"/>
      <c r="AN22" s="172">
        <v>74.5081679255225</v>
      </c>
      <c r="AO22" s="173">
        <v>77.235201124187498</v>
      </c>
      <c r="AP22" s="174">
        <v>75.871684524854999</v>
      </c>
      <c r="AQ22" s="164"/>
      <c r="AR22" s="175">
        <v>68.975684424481102</v>
      </c>
      <c r="AS22" s="169"/>
      <c r="AT22" s="170">
        <v>-4.7831789166434904</v>
      </c>
      <c r="AU22" s="164">
        <v>-7.15548000862987</v>
      </c>
      <c r="AV22" s="164">
        <v>-7.7584776941383797</v>
      </c>
      <c r="AW22" s="164">
        <v>-5.6196201696523698</v>
      </c>
      <c r="AX22" s="164">
        <v>-7.2405152636343102</v>
      </c>
      <c r="AY22" s="171">
        <v>-6.54961068229946</v>
      </c>
      <c r="AZ22" s="164"/>
      <c r="BA22" s="172">
        <v>-3.1015041224482802</v>
      </c>
      <c r="BB22" s="173">
        <v>-1.91370709529767</v>
      </c>
      <c r="BC22" s="174">
        <v>-2.5005495548525101</v>
      </c>
      <c r="BD22" s="164"/>
      <c r="BE22" s="175">
        <v>-5.3137925853909103</v>
      </c>
    </row>
    <row r="23" spans="1:57" x14ac:dyDescent="0.25">
      <c r="A23" s="35" t="s">
        <v>32</v>
      </c>
      <c r="B23" s="3" t="str">
        <f t="shared" si="0"/>
        <v>Newport News/Hampton, VA</v>
      </c>
      <c r="C23" s="3"/>
      <c r="D23" s="24" t="s">
        <v>16</v>
      </c>
      <c r="E23" s="27" t="s">
        <v>17</v>
      </c>
      <c r="F23" s="3"/>
      <c r="G23" s="170">
        <v>53.821793579962502</v>
      </c>
      <c r="H23" s="164">
        <v>61.465380739887699</v>
      </c>
      <c r="I23" s="164">
        <v>65.812580970202902</v>
      </c>
      <c r="J23" s="164">
        <v>67.064920109399694</v>
      </c>
      <c r="K23" s="164">
        <v>64.358715992514703</v>
      </c>
      <c r="L23" s="171">
        <v>62.504678278393499</v>
      </c>
      <c r="M23" s="164"/>
      <c r="N23" s="172">
        <v>74.593349647329703</v>
      </c>
      <c r="O23" s="173">
        <v>77.544263710954297</v>
      </c>
      <c r="P23" s="174">
        <v>76.068806679142</v>
      </c>
      <c r="Q23" s="164"/>
      <c r="R23" s="175">
        <v>66.380143535750193</v>
      </c>
      <c r="S23" s="169"/>
      <c r="T23" s="170">
        <v>0.30950155407187802</v>
      </c>
      <c r="U23" s="164">
        <v>-2.2966219673438801</v>
      </c>
      <c r="V23" s="164">
        <v>-4.7759657265784599</v>
      </c>
      <c r="W23" s="164">
        <v>-0.434387837583461</v>
      </c>
      <c r="X23" s="164">
        <v>5.4881714357142002</v>
      </c>
      <c r="Y23" s="171">
        <v>-0.48521890965206299</v>
      </c>
      <c r="Z23" s="164"/>
      <c r="AA23" s="172">
        <v>24.197122777293799</v>
      </c>
      <c r="AB23" s="173">
        <v>21.1552831715113</v>
      </c>
      <c r="AC23" s="174">
        <v>22.627858191804901</v>
      </c>
      <c r="AD23" s="164"/>
      <c r="AE23" s="175">
        <v>6.0599428713781203</v>
      </c>
      <c r="AF23" s="30"/>
      <c r="AG23" s="170">
        <v>59.003886569742299</v>
      </c>
      <c r="AH23" s="164">
        <v>59.745213761335798</v>
      </c>
      <c r="AI23" s="164">
        <v>65.834173024327001</v>
      </c>
      <c r="AJ23" s="164">
        <v>67.590326759752401</v>
      </c>
      <c r="AK23" s="164">
        <v>65.636245861522895</v>
      </c>
      <c r="AL23" s="171">
        <v>63.561969195336097</v>
      </c>
      <c r="AM23" s="164"/>
      <c r="AN23" s="172">
        <v>71.509284583273299</v>
      </c>
      <c r="AO23" s="173">
        <v>73.9671800777313</v>
      </c>
      <c r="AP23" s="174">
        <v>72.738232330502299</v>
      </c>
      <c r="AQ23" s="164"/>
      <c r="AR23" s="175">
        <v>66.183758662526401</v>
      </c>
      <c r="AS23" s="169"/>
      <c r="AT23" s="170">
        <v>4.7818540285162197</v>
      </c>
      <c r="AU23" s="164">
        <v>1.74881922023686</v>
      </c>
      <c r="AV23" s="164">
        <v>2.00498058159654</v>
      </c>
      <c r="AW23" s="164">
        <v>4.4348897151853501</v>
      </c>
      <c r="AX23" s="164">
        <v>5.2482428446484004</v>
      </c>
      <c r="AY23" s="171">
        <v>3.6382662292039498</v>
      </c>
      <c r="AZ23" s="164"/>
      <c r="BA23" s="172">
        <v>2.0009257410353598</v>
      </c>
      <c r="BB23" s="173">
        <v>-1.1351960409603701</v>
      </c>
      <c r="BC23" s="174">
        <v>0.38190296840986199</v>
      </c>
      <c r="BD23" s="164"/>
      <c r="BE23" s="175">
        <v>2.59321082725813</v>
      </c>
    </row>
    <row r="24" spans="1:57" x14ac:dyDescent="0.25">
      <c r="A24" s="36" t="s">
        <v>33</v>
      </c>
      <c r="B24" s="3" t="str">
        <f t="shared" si="0"/>
        <v>Chesapeake/Suffolk, VA</v>
      </c>
      <c r="C24" s="3"/>
      <c r="D24" s="25" t="s">
        <v>16</v>
      </c>
      <c r="E24" s="28" t="s">
        <v>17</v>
      </c>
      <c r="F24" s="3"/>
      <c r="G24" s="176">
        <v>59.409916201117298</v>
      </c>
      <c r="H24" s="177">
        <v>73.027234636871498</v>
      </c>
      <c r="I24" s="177">
        <v>77.706005586592099</v>
      </c>
      <c r="J24" s="177">
        <v>78.229748603351894</v>
      </c>
      <c r="K24" s="177">
        <v>74.039804469273705</v>
      </c>
      <c r="L24" s="178">
        <v>72.482541899441301</v>
      </c>
      <c r="M24" s="164"/>
      <c r="N24" s="179">
        <v>75.715782122904997</v>
      </c>
      <c r="O24" s="180">
        <v>74.615921787709397</v>
      </c>
      <c r="P24" s="181">
        <v>75.165851955307204</v>
      </c>
      <c r="Q24" s="164"/>
      <c r="R24" s="182">
        <v>73.249201915403006</v>
      </c>
      <c r="S24" s="169"/>
      <c r="T24" s="176">
        <v>-8.2575026516726595</v>
      </c>
      <c r="U24" s="177">
        <v>1.6664102919344099</v>
      </c>
      <c r="V24" s="177">
        <v>2.0983451098730601</v>
      </c>
      <c r="W24" s="177">
        <v>4.29418870845012</v>
      </c>
      <c r="X24" s="177">
        <v>5.32966966237551</v>
      </c>
      <c r="Y24" s="178">
        <v>1.2329954915364401</v>
      </c>
      <c r="Z24" s="164"/>
      <c r="AA24" s="179">
        <v>13.050474168384399</v>
      </c>
      <c r="AB24" s="180">
        <v>9.9744576979213804</v>
      </c>
      <c r="AC24" s="181">
        <v>11.5025047399195</v>
      </c>
      <c r="AD24" s="164"/>
      <c r="AE24" s="182">
        <v>4.0424717804735897</v>
      </c>
      <c r="AF24" s="31"/>
      <c r="AG24" s="176">
        <v>62.355970670391002</v>
      </c>
      <c r="AH24" s="177">
        <v>69.326117318435706</v>
      </c>
      <c r="AI24" s="177">
        <v>76.361731843575399</v>
      </c>
      <c r="AJ24" s="177">
        <v>77.505237430167497</v>
      </c>
      <c r="AK24" s="177">
        <v>72.630062849162002</v>
      </c>
      <c r="AL24" s="178">
        <v>71.635824022346299</v>
      </c>
      <c r="AM24" s="164"/>
      <c r="AN24" s="179">
        <v>75.571752793296</v>
      </c>
      <c r="AO24" s="180">
        <v>77.138617318435706</v>
      </c>
      <c r="AP24" s="181">
        <v>76.355185055865903</v>
      </c>
      <c r="AQ24" s="164"/>
      <c r="AR24" s="182">
        <v>72.9842128890662</v>
      </c>
      <c r="AS24" s="75"/>
      <c r="AT24" s="176">
        <v>-2.1646011621703698</v>
      </c>
      <c r="AU24" s="177">
        <v>1.98107842398538</v>
      </c>
      <c r="AV24" s="177">
        <v>1.9997145941127501</v>
      </c>
      <c r="AW24" s="177">
        <v>2.7184329418214701</v>
      </c>
      <c r="AX24" s="177">
        <v>0.27843507729258499</v>
      </c>
      <c r="AY24" s="178">
        <v>1.0486360584227099</v>
      </c>
      <c r="AZ24" s="164"/>
      <c r="BA24" s="179">
        <v>-0.49465789148297601</v>
      </c>
      <c r="BB24" s="180">
        <v>-1.5280965855839601</v>
      </c>
      <c r="BC24" s="181">
        <v>-1.0193758089507801</v>
      </c>
      <c r="BD24" s="164"/>
      <c r="BE24" s="182">
        <v>0.42148660846538699</v>
      </c>
    </row>
    <row r="25" spans="1:57" ht="13" x14ac:dyDescent="0.3">
      <c r="A25" s="35" t="s">
        <v>111</v>
      </c>
      <c r="B25" s="3" t="s">
        <v>111</v>
      </c>
      <c r="C25" s="9"/>
      <c r="D25" s="23" t="s">
        <v>16</v>
      </c>
      <c r="E25" s="26" t="s">
        <v>17</v>
      </c>
      <c r="F25" s="3"/>
      <c r="G25" s="161">
        <v>41.416100872938799</v>
      </c>
      <c r="H25" s="162">
        <v>60.782411897833803</v>
      </c>
      <c r="I25" s="162">
        <v>71.807306821855803</v>
      </c>
      <c r="J25" s="162">
        <v>74.102812803103703</v>
      </c>
      <c r="K25" s="162">
        <v>65.987714193339698</v>
      </c>
      <c r="L25" s="163">
        <v>62.819269317814403</v>
      </c>
      <c r="M25" s="164"/>
      <c r="N25" s="165">
        <v>82.605884254768796</v>
      </c>
      <c r="O25" s="166">
        <v>81.538958939540805</v>
      </c>
      <c r="P25" s="167">
        <v>82.072421597154801</v>
      </c>
      <c r="Q25" s="164"/>
      <c r="R25" s="168">
        <v>68.320169969054504</v>
      </c>
      <c r="S25" s="169"/>
      <c r="T25" s="161">
        <v>0.94331426116132699</v>
      </c>
      <c r="U25" s="162">
        <v>6.6989787743205902</v>
      </c>
      <c r="V25" s="162">
        <v>-10.0379785191233</v>
      </c>
      <c r="W25" s="162">
        <v>-6.2992316351121103</v>
      </c>
      <c r="X25" s="162">
        <v>-3.7518379236520301</v>
      </c>
      <c r="Y25" s="163">
        <v>-3.4913904793047101</v>
      </c>
      <c r="Z25" s="164"/>
      <c r="AA25" s="165">
        <v>33.354590924769703</v>
      </c>
      <c r="AB25" s="166">
        <v>31.7032402083356</v>
      </c>
      <c r="AC25" s="167">
        <v>32.529138300665998</v>
      </c>
      <c r="AD25" s="164"/>
      <c r="AE25" s="168">
        <v>6.4378257749599799</v>
      </c>
      <c r="AF25" s="29"/>
      <c r="AG25" s="161">
        <v>39.734885224700903</v>
      </c>
      <c r="AH25" s="162">
        <v>54.728419010669199</v>
      </c>
      <c r="AI25" s="162">
        <v>69.479469770449398</v>
      </c>
      <c r="AJ25" s="162">
        <v>71.629485935984405</v>
      </c>
      <c r="AK25" s="162">
        <v>64.201422567086894</v>
      </c>
      <c r="AL25" s="163">
        <v>59.9547365017782</v>
      </c>
      <c r="AM25" s="164"/>
      <c r="AN25" s="165">
        <v>71.750727449078497</v>
      </c>
      <c r="AO25" s="166">
        <v>74.644358228257303</v>
      </c>
      <c r="AP25" s="167">
        <v>73.1975428386679</v>
      </c>
      <c r="AQ25" s="164"/>
      <c r="AR25" s="168">
        <v>63.738395455175201</v>
      </c>
      <c r="AS25" s="169"/>
      <c r="AT25" s="161">
        <v>-6.9250546057288904</v>
      </c>
      <c r="AU25" s="162">
        <v>4.3492008911820799</v>
      </c>
      <c r="AV25" s="162">
        <v>-0.51331035859104901</v>
      </c>
      <c r="AW25" s="162">
        <v>1.5090205522734601</v>
      </c>
      <c r="AX25" s="162">
        <v>4.3327583783310901</v>
      </c>
      <c r="AY25" s="163">
        <v>0.90790437486485898</v>
      </c>
      <c r="AZ25" s="164"/>
      <c r="BA25" s="165">
        <v>7.8874289148918004</v>
      </c>
      <c r="BB25" s="166">
        <v>5.8316268011247097</v>
      </c>
      <c r="BC25" s="167">
        <v>6.8293286437319001</v>
      </c>
      <c r="BD25" s="164"/>
      <c r="BE25" s="168">
        <v>2.77712023253885</v>
      </c>
    </row>
    <row r="26" spans="1:57" x14ac:dyDescent="0.25">
      <c r="A26" s="35" t="s">
        <v>43</v>
      </c>
      <c r="B26" s="3" t="str">
        <f t="shared" si="0"/>
        <v>Richmond North/Glen Allen, VA</v>
      </c>
      <c r="C26" s="10"/>
      <c r="D26" s="24" t="s">
        <v>16</v>
      </c>
      <c r="E26" s="27" t="s">
        <v>17</v>
      </c>
      <c r="F26" s="3"/>
      <c r="G26" s="170">
        <v>50.770101925254799</v>
      </c>
      <c r="H26" s="164">
        <v>62.593431483578698</v>
      </c>
      <c r="I26" s="164">
        <v>69.150622876557094</v>
      </c>
      <c r="J26" s="164">
        <v>69.207248018119998</v>
      </c>
      <c r="K26" s="164">
        <v>67.893544733861802</v>
      </c>
      <c r="L26" s="171">
        <v>63.922989807474501</v>
      </c>
      <c r="M26" s="164"/>
      <c r="N26" s="172">
        <v>75.503963759909297</v>
      </c>
      <c r="O26" s="173">
        <v>80.690826727066806</v>
      </c>
      <c r="P26" s="174">
        <v>78.097395243488094</v>
      </c>
      <c r="Q26" s="164"/>
      <c r="R26" s="175">
        <v>67.972819932049802</v>
      </c>
      <c r="S26" s="169"/>
      <c r="T26" s="170">
        <v>-3.9129636074857301</v>
      </c>
      <c r="U26" s="164">
        <v>-2.9745624004993498</v>
      </c>
      <c r="V26" s="164">
        <v>-3.4998419401656999</v>
      </c>
      <c r="W26" s="164">
        <v>0.13999989751105499</v>
      </c>
      <c r="X26" s="164">
        <v>4.39766077153394</v>
      </c>
      <c r="Y26" s="171">
        <v>-1.09474678367531</v>
      </c>
      <c r="Z26" s="164"/>
      <c r="AA26" s="172">
        <v>13.492552768638101</v>
      </c>
      <c r="AB26" s="173">
        <v>20.097327695482601</v>
      </c>
      <c r="AC26" s="174">
        <v>16.8112447868819</v>
      </c>
      <c r="AD26" s="164"/>
      <c r="AE26" s="175">
        <v>4.1459537355683098</v>
      </c>
      <c r="AF26" s="30"/>
      <c r="AG26" s="170">
        <v>48.046432616081503</v>
      </c>
      <c r="AH26" s="164">
        <v>56.308040770101897</v>
      </c>
      <c r="AI26" s="164">
        <v>66.367497168742901</v>
      </c>
      <c r="AJ26" s="164">
        <v>67.140430351075807</v>
      </c>
      <c r="AK26" s="164">
        <v>61.797848244620603</v>
      </c>
      <c r="AL26" s="171">
        <v>59.932049830124498</v>
      </c>
      <c r="AM26" s="164"/>
      <c r="AN26" s="172">
        <v>66.016421291053206</v>
      </c>
      <c r="AO26" s="173">
        <v>70.863533408833504</v>
      </c>
      <c r="AP26" s="174">
        <v>68.439977349943305</v>
      </c>
      <c r="AQ26" s="164"/>
      <c r="AR26" s="175">
        <v>62.362886264358501</v>
      </c>
      <c r="AS26" s="169"/>
      <c r="AT26" s="170">
        <v>-5.6769215081291398</v>
      </c>
      <c r="AU26" s="164">
        <v>-2.0818481351339302</v>
      </c>
      <c r="AV26" s="164">
        <v>-0.3405416661722</v>
      </c>
      <c r="AW26" s="164">
        <v>-0.34545716843920699</v>
      </c>
      <c r="AX26" s="164">
        <v>-2.0581668130779902</v>
      </c>
      <c r="AY26" s="171">
        <v>-1.9138814835947999</v>
      </c>
      <c r="AZ26" s="164"/>
      <c r="BA26" s="172">
        <v>-3.3963338117955</v>
      </c>
      <c r="BB26" s="173">
        <v>-3.3854569575826199</v>
      </c>
      <c r="BC26" s="174">
        <v>-3.39070310808287</v>
      </c>
      <c r="BD26" s="164"/>
      <c r="BE26" s="175">
        <v>-2.38178422850519</v>
      </c>
    </row>
    <row r="27" spans="1:57" x14ac:dyDescent="0.25">
      <c r="A27" s="21" t="s">
        <v>44</v>
      </c>
      <c r="B27" s="3" t="str">
        <f t="shared" si="0"/>
        <v>Richmond West/Midlothian, VA</v>
      </c>
      <c r="C27" s="3"/>
      <c r="D27" s="24" t="s">
        <v>16</v>
      </c>
      <c r="E27" s="27" t="s">
        <v>17</v>
      </c>
      <c r="F27" s="3"/>
      <c r="G27" s="170">
        <v>48.690558235699498</v>
      </c>
      <c r="H27" s="164">
        <v>59.5451412818745</v>
      </c>
      <c r="I27" s="164">
        <v>63.645761543762902</v>
      </c>
      <c r="J27" s="164">
        <v>65.4376292212267</v>
      </c>
      <c r="K27" s="164">
        <v>61.0957960027567</v>
      </c>
      <c r="L27" s="171">
        <v>59.682977257064003</v>
      </c>
      <c r="M27" s="164"/>
      <c r="N27" s="172">
        <v>68.297725706409295</v>
      </c>
      <c r="O27" s="173">
        <v>74.982770503101307</v>
      </c>
      <c r="P27" s="174">
        <v>71.640248104755301</v>
      </c>
      <c r="Q27" s="164"/>
      <c r="R27" s="175">
        <v>63.099340356404397</v>
      </c>
      <c r="S27" s="169"/>
      <c r="T27" s="170">
        <v>-6.0528151140860897</v>
      </c>
      <c r="U27" s="164">
        <v>-7.8543704816241897</v>
      </c>
      <c r="V27" s="164">
        <v>-6.9694009692981398</v>
      </c>
      <c r="W27" s="164">
        <v>3.7556723573305302</v>
      </c>
      <c r="X27" s="164">
        <v>-2.5424596215651798</v>
      </c>
      <c r="Y27" s="171">
        <v>-3.9294882074345701</v>
      </c>
      <c r="Z27" s="164"/>
      <c r="AA27" s="172">
        <v>4.9064642736160904</v>
      </c>
      <c r="AB27" s="173">
        <v>16.035237171287999</v>
      </c>
      <c r="AC27" s="174">
        <v>10.4501432768689</v>
      </c>
      <c r="AD27" s="164"/>
      <c r="AE27" s="175">
        <v>0.30670393383009598</v>
      </c>
      <c r="AF27" s="30"/>
      <c r="AG27" s="170">
        <v>45.933838731908999</v>
      </c>
      <c r="AH27" s="164">
        <v>55.246381805651197</v>
      </c>
      <c r="AI27" s="164">
        <v>62.301860785664999</v>
      </c>
      <c r="AJ27" s="164">
        <v>63.249483115093</v>
      </c>
      <c r="AK27" s="164">
        <v>63.094417643004803</v>
      </c>
      <c r="AL27" s="171">
        <v>57.965196416264597</v>
      </c>
      <c r="AM27" s="164"/>
      <c r="AN27" s="172">
        <v>69.994831150930295</v>
      </c>
      <c r="AO27" s="173">
        <v>71.106133700895896</v>
      </c>
      <c r="AP27" s="174">
        <v>70.550482425913103</v>
      </c>
      <c r="AQ27" s="164"/>
      <c r="AR27" s="175">
        <v>61.560992419021296</v>
      </c>
      <c r="AS27" s="169"/>
      <c r="AT27" s="170">
        <v>-11.0611702069529</v>
      </c>
      <c r="AU27" s="164">
        <v>-7.5907672753345601</v>
      </c>
      <c r="AV27" s="164">
        <v>-3.6397886515047002</v>
      </c>
      <c r="AW27" s="164">
        <v>-2.7833570776362402</v>
      </c>
      <c r="AX27" s="164">
        <v>1.8785140115334</v>
      </c>
      <c r="AY27" s="171">
        <v>-4.3723471245171801</v>
      </c>
      <c r="AZ27" s="164"/>
      <c r="BA27" s="172">
        <v>1.6195295808251</v>
      </c>
      <c r="BB27" s="173">
        <v>-0.825880614356999</v>
      </c>
      <c r="BC27" s="174">
        <v>0.37230589815326998</v>
      </c>
      <c r="BD27" s="164"/>
      <c r="BE27" s="175">
        <v>-2.86894558478674</v>
      </c>
    </row>
    <row r="28" spans="1:57" x14ac:dyDescent="0.25">
      <c r="A28" s="21" t="s">
        <v>45</v>
      </c>
      <c r="B28" s="3" t="str">
        <f t="shared" si="0"/>
        <v>Petersburg/Chester, VA</v>
      </c>
      <c r="C28" s="3"/>
      <c r="D28" s="24" t="s">
        <v>16</v>
      </c>
      <c r="E28" s="27" t="s">
        <v>17</v>
      </c>
      <c r="F28" s="3"/>
      <c r="G28" s="170">
        <v>56.941221964423796</v>
      </c>
      <c r="H28" s="164">
        <v>65.738592420726903</v>
      </c>
      <c r="I28" s="164">
        <v>67.150038669760207</v>
      </c>
      <c r="J28" s="164">
        <v>67.9234338747099</v>
      </c>
      <c r="K28" s="164">
        <v>64.868522815158499</v>
      </c>
      <c r="L28" s="171">
        <v>64.524361948955899</v>
      </c>
      <c r="M28" s="164"/>
      <c r="N28" s="172">
        <v>70.301624129930303</v>
      </c>
      <c r="O28" s="173">
        <v>71.674400618716106</v>
      </c>
      <c r="P28" s="174">
        <v>70.988012374323205</v>
      </c>
      <c r="Q28" s="164"/>
      <c r="R28" s="175">
        <v>66.371119213346503</v>
      </c>
      <c r="S28" s="169"/>
      <c r="T28" s="170">
        <v>-0.62163016543586902</v>
      </c>
      <c r="U28" s="164">
        <v>1.25011501456022</v>
      </c>
      <c r="V28" s="164">
        <v>0.71550064075341402</v>
      </c>
      <c r="W28" s="164">
        <v>1.67289008120649</v>
      </c>
      <c r="X28" s="164">
        <v>3.7620663974105502</v>
      </c>
      <c r="Y28" s="171">
        <v>1.3833312784185301</v>
      </c>
      <c r="Z28" s="164"/>
      <c r="AA28" s="172">
        <v>13.4167965525423</v>
      </c>
      <c r="AB28" s="173">
        <v>20.3864892763836</v>
      </c>
      <c r="AC28" s="174">
        <v>16.8314343902262</v>
      </c>
      <c r="AD28" s="164"/>
      <c r="AE28" s="175">
        <v>5.6523949048710502</v>
      </c>
      <c r="AF28" s="30"/>
      <c r="AG28" s="170">
        <v>59.039056457849902</v>
      </c>
      <c r="AH28" s="164">
        <v>66.671500386697602</v>
      </c>
      <c r="AI28" s="164">
        <v>70.088940448569204</v>
      </c>
      <c r="AJ28" s="164">
        <v>70.499806651198696</v>
      </c>
      <c r="AK28" s="164">
        <v>66.971191028615607</v>
      </c>
      <c r="AL28" s="171">
        <v>66.654098994586207</v>
      </c>
      <c r="AM28" s="164"/>
      <c r="AN28" s="172">
        <v>69.465390564578399</v>
      </c>
      <c r="AO28" s="173">
        <v>70.606148491879296</v>
      </c>
      <c r="AP28" s="174">
        <v>70.035769528228897</v>
      </c>
      <c r="AQ28" s="164"/>
      <c r="AR28" s="175">
        <v>67.620290575626996</v>
      </c>
      <c r="AS28" s="169"/>
      <c r="AT28" s="170">
        <v>-4.3502841182530698</v>
      </c>
      <c r="AU28" s="164">
        <v>-1.4124365291490399</v>
      </c>
      <c r="AV28" s="164">
        <v>-1.59253155059324</v>
      </c>
      <c r="AW28" s="164">
        <v>-2.0079189487129701</v>
      </c>
      <c r="AX28" s="164">
        <v>-2.1500989865439899</v>
      </c>
      <c r="AY28" s="171">
        <v>-2.25561915295504</v>
      </c>
      <c r="AZ28" s="164"/>
      <c r="BA28" s="172">
        <v>0.42201601886661999</v>
      </c>
      <c r="BB28" s="173">
        <v>0.95625411226928003</v>
      </c>
      <c r="BC28" s="174">
        <v>0.69060190163053403</v>
      </c>
      <c r="BD28" s="164"/>
      <c r="BE28" s="175">
        <v>-1.4018905988989601</v>
      </c>
    </row>
    <row r="29" spans="1:57" x14ac:dyDescent="0.25">
      <c r="A29" s="77" t="s">
        <v>97</v>
      </c>
      <c r="B29" s="37" t="s">
        <v>70</v>
      </c>
      <c r="C29" s="3"/>
      <c r="D29" s="24" t="s">
        <v>16</v>
      </c>
      <c r="E29" s="27" t="s">
        <v>17</v>
      </c>
      <c r="F29" s="3"/>
      <c r="G29" s="170">
        <v>45.731213287421497</v>
      </c>
      <c r="H29" s="164">
        <v>56.061373303625601</v>
      </c>
      <c r="I29" s="164">
        <v>58.907231112011303</v>
      </c>
      <c r="J29" s="164">
        <v>61.018837350617702</v>
      </c>
      <c r="K29" s="164">
        <v>59.7376949564512</v>
      </c>
      <c r="L29" s="171">
        <v>56.291270002025499</v>
      </c>
      <c r="M29" s="164"/>
      <c r="N29" s="172">
        <v>72.584565525622807</v>
      </c>
      <c r="O29" s="173">
        <v>77.607859023698595</v>
      </c>
      <c r="P29" s="174">
        <v>75.096212274660701</v>
      </c>
      <c r="Q29" s="164"/>
      <c r="R29" s="175">
        <v>61.664110651349802</v>
      </c>
      <c r="S29" s="169"/>
      <c r="T29" s="170">
        <v>-3.31942403437455</v>
      </c>
      <c r="U29" s="164">
        <v>-4.0305304463356899</v>
      </c>
      <c r="V29" s="164">
        <v>-3.8314061048521699</v>
      </c>
      <c r="W29" s="164">
        <v>-1.1461707970373201</v>
      </c>
      <c r="X29" s="164">
        <v>-0.82324014437257997</v>
      </c>
      <c r="Y29" s="171">
        <v>-2.5870694411833099</v>
      </c>
      <c r="Z29" s="164"/>
      <c r="AA29" s="172">
        <v>7.6876096442291502</v>
      </c>
      <c r="AB29" s="173">
        <v>15.2618040473376</v>
      </c>
      <c r="AC29" s="174">
        <v>11.4727088294726</v>
      </c>
      <c r="AD29" s="164"/>
      <c r="AE29" s="175">
        <v>1.8842369452469301</v>
      </c>
      <c r="AF29" s="30"/>
      <c r="AG29" s="170">
        <v>48.241594085476997</v>
      </c>
      <c r="AH29" s="164">
        <v>51.478630747417398</v>
      </c>
      <c r="AI29" s="164">
        <v>58.328691513064598</v>
      </c>
      <c r="AJ29" s="164">
        <v>60.658041320640002</v>
      </c>
      <c r="AK29" s="164">
        <v>60.633988251974799</v>
      </c>
      <c r="AL29" s="171">
        <v>55.868189183714797</v>
      </c>
      <c r="AM29" s="164"/>
      <c r="AN29" s="172">
        <v>69.680473972047807</v>
      </c>
      <c r="AO29" s="173">
        <v>71.954121936398593</v>
      </c>
      <c r="AP29" s="174">
        <v>70.817297954223207</v>
      </c>
      <c r="AQ29" s="164"/>
      <c r="AR29" s="175">
        <v>60.139363118145702</v>
      </c>
      <c r="AS29" s="169"/>
      <c r="AT29" s="170">
        <v>-0.89256572733515305</v>
      </c>
      <c r="AU29" s="164">
        <v>-0.371283587639475</v>
      </c>
      <c r="AV29" s="164">
        <v>0.30635256596080201</v>
      </c>
      <c r="AW29" s="164">
        <v>1.9685104548722299E-2</v>
      </c>
      <c r="AX29" s="164">
        <v>-2.4018635046772498</v>
      </c>
      <c r="AY29" s="171">
        <v>-0.68561033528926996</v>
      </c>
      <c r="AZ29" s="164"/>
      <c r="BA29" s="172">
        <v>-1.71475077852313</v>
      </c>
      <c r="BB29" s="173">
        <v>-1.5364647186124101</v>
      </c>
      <c r="BC29" s="174">
        <v>-1.62425750147758</v>
      </c>
      <c r="BD29" s="164"/>
      <c r="BE29" s="175">
        <v>-1.0034053565229499</v>
      </c>
    </row>
    <row r="30" spans="1:57" x14ac:dyDescent="0.25">
      <c r="A30" s="21" t="s">
        <v>47</v>
      </c>
      <c r="B30" s="3" t="str">
        <f t="shared" si="0"/>
        <v>Roanoke, VA</v>
      </c>
      <c r="C30" s="3"/>
      <c r="D30" s="24" t="s">
        <v>16</v>
      </c>
      <c r="E30" s="27" t="s">
        <v>17</v>
      </c>
      <c r="F30" s="3"/>
      <c r="G30" s="170">
        <v>52.510422330976901</v>
      </c>
      <c r="H30" s="164">
        <v>63.984049302156897</v>
      </c>
      <c r="I30" s="164">
        <v>67.464201558818104</v>
      </c>
      <c r="J30" s="164">
        <v>68.243610657966201</v>
      </c>
      <c r="K30" s="164">
        <v>69.874932028276206</v>
      </c>
      <c r="L30" s="171">
        <v>64.415443175638899</v>
      </c>
      <c r="M30" s="164"/>
      <c r="N30" s="172">
        <v>87.837592894689095</v>
      </c>
      <c r="O30" s="173">
        <v>90.701468189233196</v>
      </c>
      <c r="P30" s="174">
        <v>89.269530541961203</v>
      </c>
      <c r="Q30" s="164"/>
      <c r="R30" s="175">
        <v>71.516610994588106</v>
      </c>
      <c r="S30" s="169"/>
      <c r="T30" s="170">
        <v>11.7150227344837</v>
      </c>
      <c r="U30" s="164">
        <v>11.451813849499301</v>
      </c>
      <c r="V30" s="164">
        <v>9.0347356331956092</v>
      </c>
      <c r="W30" s="164">
        <v>7.5215593436960102</v>
      </c>
      <c r="X30" s="164">
        <v>13.7736939133707</v>
      </c>
      <c r="Y30" s="171">
        <v>10.613704817725401</v>
      </c>
      <c r="Z30" s="164"/>
      <c r="AA30" s="172">
        <v>37.437253583695501</v>
      </c>
      <c r="AB30" s="173">
        <v>35.673094788806097</v>
      </c>
      <c r="AC30" s="174">
        <v>36.578972251542602</v>
      </c>
      <c r="AD30" s="164"/>
      <c r="AE30" s="175">
        <v>18.699193678563098</v>
      </c>
      <c r="AF30" s="30"/>
      <c r="AG30" s="170">
        <v>52.374478883451097</v>
      </c>
      <c r="AH30" s="164">
        <v>59.339314845024397</v>
      </c>
      <c r="AI30" s="164">
        <v>67.980786659416296</v>
      </c>
      <c r="AJ30" s="164">
        <v>70.183070509334698</v>
      </c>
      <c r="AK30" s="164">
        <v>69.376472720681505</v>
      </c>
      <c r="AL30" s="171">
        <v>63.850824723581603</v>
      </c>
      <c r="AM30" s="164"/>
      <c r="AN30" s="172">
        <v>81.434656516222503</v>
      </c>
      <c r="AO30" s="173">
        <v>81.692949066521606</v>
      </c>
      <c r="AP30" s="174">
        <v>81.563802791372098</v>
      </c>
      <c r="AQ30" s="164"/>
      <c r="AR30" s="175">
        <v>68.911675600093204</v>
      </c>
      <c r="AS30" s="169"/>
      <c r="AT30" s="170">
        <v>11.295177239574601</v>
      </c>
      <c r="AU30" s="164">
        <v>14.6030337683924</v>
      </c>
      <c r="AV30" s="164">
        <v>13.320547314833499</v>
      </c>
      <c r="AW30" s="164">
        <v>11.0748790034229</v>
      </c>
      <c r="AX30" s="164">
        <v>6.8278901646827102</v>
      </c>
      <c r="AY30" s="171">
        <v>11.255940266384499</v>
      </c>
      <c r="AZ30" s="164"/>
      <c r="BA30" s="172">
        <v>14.3647563113575</v>
      </c>
      <c r="BB30" s="173">
        <v>8.9316910877330908</v>
      </c>
      <c r="BC30" s="174">
        <v>11.5879881868852</v>
      </c>
      <c r="BD30" s="164"/>
      <c r="BE30" s="175">
        <v>11.388225419688601</v>
      </c>
    </row>
    <row r="31" spans="1:57" x14ac:dyDescent="0.25">
      <c r="A31" s="21" t="s">
        <v>48</v>
      </c>
      <c r="B31" s="3" t="str">
        <f t="shared" si="0"/>
        <v>Charlottesville, VA</v>
      </c>
      <c r="C31" s="3"/>
      <c r="D31" s="24" t="s">
        <v>16</v>
      </c>
      <c r="E31" s="27" t="s">
        <v>17</v>
      </c>
      <c r="F31" s="3"/>
      <c r="G31" s="170">
        <v>46.478220574606098</v>
      </c>
      <c r="H31" s="164">
        <v>59.059314179796097</v>
      </c>
      <c r="I31" s="164">
        <v>66.913809082483695</v>
      </c>
      <c r="J31" s="164">
        <v>68.813716404077795</v>
      </c>
      <c r="K31" s="164">
        <v>73.146431881371598</v>
      </c>
      <c r="L31" s="171">
        <v>62.882298424467002</v>
      </c>
      <c r="M31" s="164"/>
      <c r="N31" s="172">
        <v>80.398517145504997</v>
      </c>
      <c r="O31" s="173">
        <v>85.959221501390104</v>
      </c>
      <c r="P31" s="174">
        <v>83.1788693234476</v>
      </c>
      <c r="Q31" s="164"/>
      <c r="R31" s="175">
        <v>68.681318681318601</v>
      </c>
      <c r="S31" s="169"/>
      <c r="T31" s="170">
        <v>-6.4891907618730897</v>
      </c>
      <c r="U31" s="164">
        <v>-0.37874884151992499</v>
      </c>
      <c r="V31" s="164">
        <v>4.8200345099680897</v>
      </c>
      <c r="W31" s="164">
        <v>1.78444127534068</v>
      </c>
      <c r="X31" s="164">
        <v>-0.56141094656859802</v>
      </c>
      <c r="Y31" s="171">
        <v>0.133922081405391</v>
      </c>
      <c r="Z31" s="164"/>
      <c r="AA31" s="172">
        <v>-6.95923523529226</v>
      </c>
      <c r="AB31" s="173">
        <v>11.056996651765401</v>
      </c>
      <c r="AC31" s="174">
        <v>1.5533560906134001</v>
      </c>
      <c r="AD31" s="164"/>
      <c r="AE31" s="175">
        <v>0.62056906813470403</v>
      </c>
      <c r="AF31" s="30"/>
      <c r="AG31" s="170">
        <v>51.8130213160333</v>
      </c>
      <c r="AH31" s="164">
        <v>55.9024559777571</v>
      </c>
      <c r="AI31" s="164">
        <v>66.879054680259401</v>
      </c>
      <c r="AJ31" s="164">
        <v>70.991658943466106</v>
      </c>
      <c r="AK31" s="164">
        <v>75.469184430027795</v>
      </c>
      <c r="AL31" s="171">
        <v>64.211075069508794</v>
      </c>
      <c r="AM31" s="164"/>
      <c r="AN31" s="172">
        <v>82.727062094531902</v>
      </c>
      <c r="AO31" s="173">
        <v>79.106811862835897</v>
      </c>
      <c r="AP31" s="174">
        <v>80.916936978683907</v>
      </c>
      <c r="AQ31" s="164"/>
      <c r="AR31" s="175">
        <v>68.984178472130196</v>
      </c>
      <c r="AS31" s="169"/>
      <c r="AT31" s="170">
        <v>-3.6722094611649001</v>
      </c>
      <c r="AU31" s="164">
        <v>2.5851422359451801</v>
      </c>
      <c r="AV31" s="164">
        <v>9.2606193071784197</v>
      </c>
      <c r="AW31" s="164">
        <v>7.2728928655726399</v>
      </c>
      <c r="AX31" s="164">
        <v>4.2343570757151303</v>
      </c>
      <c r="AY31" s="171">
        <v>4.2135640873334896</v>
      </c>
      <c r="AZ31" s="164"/>
      <c r="BA31" s="172">
        <v>3.4655656121127998</v>
      </c>
      <c r="BB31" s="173">
        <v>-2.0067781080768898</v>
      </c>
      <c r="BC31" s="174">
        <v>0.716270141413898</v>
      </c>
      <c r="BD31" s="164"/>
      <c r="BE31" s="175">
        <v>3.01474462217345</v>
      </c>
    </row>
    <row r="32" spans="1:57" x14ac:dyDescent="0.25">
      <c r="A32" s="21" t="s">
        <v>49</v>
      </c>
      <c r="B32" t="s">
        <v>72</v>
      </c>
      <c r="C32" s="3"/>
      <c r="D32" s="24" t="s">
        <v>16</v>
      </c>
      <c r="E32" s="27" t="s">
        <v>17</v>
      </c>
      <c r="F32" s="3"/>
      <c r="G32" s="170">
        <v>45.154086645824002</v>
      </c>
      <c r="H32" s="164">
        <v>59.312192943278198</v>
      </c>
      <c r="I32" s="164">
        <v>63.867798124162498</v>
      </c>
      <c r="J32" s="164">
        <v>64.210212892660394</v>
      </c>
      <c r="K32" s="164">
        <v>63.376507369361299</v>
      </c>
      <c r="L32" s="171">
        <v>59.184159595057302</v>
      </c>
      <c r="M32" s="164"/>
      <c r="N32" s="172">
        <v>71.847550990025297</v>
      </c>
      <c r="O32" s="173">
        <v>77.251749292838994</v>
      </c>
      <c r="P32" s="174">
        <v>74.549650141432096</v>
      </c>
      <c r="Q32" s="164"/>
      <c r="R32" s="175">
        <v>63.574299751164403</v>
      </c>
      <c r="S32" s="169"/>
      <c r="T32" s="170">
        <v>-11.722254161239301</v>
      </c>
      <c r="U32" s="164">
        <v>-6.1064439171359801</v>
      </c>
      <c r="V32" s="164">
        <v>-2.9088446743217702</v>
      </c>
      <c r="W32" s="164">
        <v>-2.9792321337133298</v>
      </c>
      <c r="X32" s="164">
        <v>-10.836266563230399</v>
      </c>
      <c r="Y32" s="171">
        <v>-6.7559612121636299</v>
      </c>
      <c r="Z32" s="164"/>
      <c r="AA32" s="172">
        <v>-19.757930705704201</v>
      </c>
      <c r="AB32" s="173">
        <v>-13.420998090064399</v>
      </c>
      <c r="AC32" s="174">
        <v>-16.594987581453999</v>
      </c>
      <c r="AD32" s="164"/>
      <c r="AE32" s="175">
        <v>-10.3011771800658</v>
      </c>
      <c r="AF32" s="30"/>
      <c r="AG32" s="170">
        <v>47.744528807503301</v>
      </c>
      <c r="AH32" s="164">
        <v>52.348518683936199</v>
      </c>
      <c r="AI32" s="164">
        <v>62.486973351198401</v>
      </c>
      <c r="AJ32" s="164">
        <v>63.871520023820104</v>
      </c>
      <c r="AK32" s="164">
        <v>65.989280928986105</v>
      </c>
      <c r="AL32" s="171">
        <v>58.488164359088799</v>
      </c>
      <c r="AM32" s="164"/>
      <c r="AN32" s="172">
        <v>74.251898168825306</v>
      </c>
      <c r="AO32" s="173">
        <v>76.864671728450205</v>
      </c>
      <c r="AP32" s="174">
        <v>75.558284948637706</v>
      </c>
      <c r="AQ32" s="164"/>
      <c r="AR32" s="175">
        <v>63.365341670388503</v>
      </c>
      <c r="AS32" s="169"/>
      <c r="AT32" s="170">
        <v>-9.0265414197313696</v>
      </c>
      <c r="AU32" s="164">
        <v>-6.7899683173137904</v>
      </c>
      <c r="AV32" s="164">
        <v>-4.8684709333047804</v>
      </c>
      <c r="AW32" s="164">
        <v>-7.43934768226997</v>
      </c>
      <c r="AX32" s="164">
        <v>-9.3370511354866998</v>
      </c>
      <c r="AY32" s="171">
        <v>-7.4902328011219002</v>
      </c>
      <c r="AZ32" s="164"/>
      <c r="BA32" s="172">
        <v>-10.184690731933699</v>
      </c>
      <c r="BB32" s="173">
        <v>-8.5225566837923292</v>
      </c>
      <c r="BC32" s="174">
        <v>-9.3468730799830801</v>
      </c>
      <c r="BD32" s="164"/>
      <c r="BE32" s="175">
        <v>-8.1312578720459801</v>
      </c>
    </row>
    <row r="33" spans="1:57" x14ac:dyDescent="0.25">
      <c r="A33" s="21" t="s">
        <v>50</v>
      </c>
      <c r="B33" s="3" t="str">
        <f t="shared" si="0"/>
        <v>Staunton &amp; Harrisonburg, VA</v>
      </c>
      <c r="C33" s="3"/>
      <c r="D33" s="24" t="s">
        <v>16</v>
      </c>
      <c r="E33" s="27" t="s">
        <v>17</v>
      </c>
      <c r="F33" s="3"/>
      <c r="G33" s="170">
        <v>47.475832438238399</v>
      </c>
      <c r="H33" s="164">
        <v>53.651987110633698</v>
      </c>
      <c r="I33" s="164">
        <v>57.286072323666303</v>
      </c>
      <c r="J33" s="164">
        <v>62.226996061582497</v>
      </c>
      <c r="K33" s="164">
        <v>62.137486573576702</v>
      </c>
      <c r="L33" s="171">
        <v>56.555674901539497</v>
      </c>
      <c r="M33" s="164"/>
      <c r="N33" s="172">
        <v>87.665592552810494</v>
      </c>
      <c r="O33" s="173">
        <v>90.118152524167499</v>
      </c>
      <c r="P33" s="174">
        <v>88.891872538488997</v>
      </c>
      <c r="Q33" s="164"/>
      <c r="R33" s="175">
        <v>65.794588512096496</v>
      </c>
      <c r="S33" s="169"/>
      <c r="T33" s="170">
        <v>-0.91128561738868596</v>
      </c>
      <c r="U33" s="164">
        <v>-0.23739606001519301</v>
      </c>
      <c r="V33" s="164">
        <v>-0.20366061397830101</v>
      </c>
      <c r="W33" s="164">
        <v>2.8665787737379702</v>
      </c>
      <c r="X33" s="164">
        <v>-2.7234337746797901</v>
      </c>
      <c r="Y33" s="171">
        <v>-0.24227730350681101</v>
      </c>
      <c r="Z33" s="164"/>
      <c r="AA33" s="172">
        <v>5.4975269388293899</v>
      </c>
      <c r="AB33" s="173">
        <v>8.0429692652684306</v>
      </c>
      <c r="AC33" s="174">
        <v>6.7720839567839697</v>
      </c>
      <c r="AD33" s="164"/>
      <c r="AE33" s="175">
        <v>2.32952559564092</v>
      </c>
      <c r="AF33" s="30"/>
      <c r="AG33" s="170">
        <v>45.654314357321802</v>
      </c>
      <c r="AH33" s="164">
        <v>48.715538847117699</v>
      </c>
      <c r="AI33" s="164">
        <v>54.175617615467203</v>
      </c>
      <c r="AJ33" s="164">
        <v>56.037414965986301</v>
      </c>
      <c r="AK33" s="164">
        <v>59.156820622985997</v>
      </c>
      <c r="AL33" s="171">
        <v>52.747941281775802</v>
      </c>
      <c r="AM33" s="164"/>
      <c r="AN33" s="172">
        <v>73.670784103114897</v>
      </c>
      <c r="AO33" s="173">
        <v>74.037773003938398</v>
      </c>
      <c r="AP33" s="174">
        <v>73.854278553526598</v>
      </c>
      <c r="AQ33" s="164"/>
      <c r="AR33" s="175">
        <v>58.778323359418899</v>
      </c>
      <c r="AS33" s="169"/>
      <c r="AT33" s="170">
        <v>-6.6569494553881503</v>
      </c>
      <c r="AU33" s="164">
        <v>-4.1467892113346698</v>
      </c>
      <c r="AV33" s="164">
        <v>-4.5519011745640299</v>
      </c>
      <c r="AW33" s="164">
        <v>-7.72304833192457</v>
      </c>
      <c r="AX33" s="164">
        <v>-5.7547040576733997</v>
      </c>
      <c r="AY33" s="171">
        <v>-5.8035351937806601</v>
      </c>
      <c r="AZ33" s="164"/>
      <c r="BA33" s="172">
        <v>-4.2781567287284297</v>
      </c>
      <c r="BB33" s="173">
        <v>-6.1743019796467298</v>
      </c>
      <c r="BC33" s="174">
        <v>-5.2388842873330104</v>
      </c>
      <c r="BD33" s="164"/>
      <c r="BE33" s="175">
        <v>-5.6062839777958402</v>
      </c>
    </row>
    <row r="34" spans="1:57" x14ac:dyDescent="0.25">
      <c r="A34" s="21" t="s">
        <v>51</v>
      </c>
      <c r="B34" s="3" t="str">
        <f t="shared" si="0"/>
        <v>Blacksburg &amp; Wytheville, VA</v>
      </c>
      <c r="C34" s="3"/>
      <c r="D34" s="24" t="s">
        <v>16</v>
      </c>
      <c r="E34" s="27" t="s">
        <v>17</v>
      </c>
      <c r="F34" s="3"/>
      <c r="G34" s="170">
        <v>44.208309400727501</v>
      </c>
      <c r="H34" s="164">
        <v>52.632586636032897</v>
      </c>
      <c r="I34" s="164">
        <v>56.327780968791799</v>
      </c>
      <c r="J34" s="164">
        <v>57.916905992724402</v>
      </c>
      <c r="K34" s="164">
        <v>59.640053609036897</v>
      </c>
      <c r="L34" s="171">
        <v>54.145127321462702</v>
      </c>
      <c r="M34" s="164"/>
      <c r="N34" s="172">
        <v>82.021826536473199</v>
      </c>
      <c r="O34" s="173">
        <v>88.091135362818306</v>
      </c>
      <c r="P34" s="174">
        <v>85.056480949645703</v>
      </c>
      <c r="Q34" s="164"/>
      <c r="R34" s="175">
        <v>62.976942643800697</v>
      </c>
      <c r="S34" s="169"/>
      <c r="T34" s="170">
        <v>7.5194947549853</v>
      </c>
      <c r="U34" s="164">
        <v>4.8748457365137003</v>
      </c>
      <c r="V34" s="164">
        <v>-2.7221509317717998</v>
      </c>
      <c r="W34" s="164">
        <v>3.0553520714041502</v>
      </c>
      <c r="X34" s="164">
        <v>-0.56744817957751803</v>
      </c>
      <c r="Y34" s="171">
        <v>2.0116899084984401</v>
      </c>
      <c r="Z34" s="164"/>
      <c r="AA34" s="172">
        <v>27.0778222970246</v>
      </c>
      <c r="AB34" s="173">
        <v>40.3136493064547</v>
      </c>
      <c r="AC34" s="174">
        <v>33.604103153212797</v>
      </c>
      <c r="AD34" s="164"/>
      <c r="AE34" s="175">
        <v>12.254641130098699</v>
      </c>
      <c r="AF34" s="30"/>
      <c r="AG34" s="170">
        <v>43.303656902163503</v>
      </c>
      <c r="AH34" s="164">
        <v>50.105303465441303</v>
      </c>
      <c r="AI34" s="164">
        <v>57.610568638713303</v>
      </c>
      <c r="AJ34" s="164">
        <v>59.3432892973386</v>
      </c>
      <c r="AK34" s="164">
        <v>58.079647712042799</v>
      </c>
      <c r="AL34" s="171">
        <v>53.688493203139899</v>
      </c>
      <c r="AM34" s="164"/>
      <c r="AN34" s="172">
        <v>74.765460463335202</v>
      </c>
      <c r="AO34" s="173">
        <v>77.039058012636403</v>
      </c>
      <c r="AP34" s="174">
        <v>75.902259237985803</v>
      </c>
      <c r="AQ34" s="164"/>
      <c r="AR34" s="175">
        <v>60.035283498810202</v>
      </c>
      <c r="AS34" s="169"/>
      <c r="AT34" s="170">
        <v>-2.7057779290127201E-2</v>
      </c>
      <c r="AU34" s="164">
        <v>2.6537871741057102</v>
      </c>
      <c r="AV34" s="164">
        <v>-1.9333268087256299</v>
      </c>
      <c r="AW34" s="164">
        <v>-5.24007135973911</v>
      </c>
      <c r="AX34" s="164">
        <v>-13.165441039689799</v>
      </c>
      <c r="AY34" s="171">
        <v>-4.2583023711777299</v>
      </c>
      <c r="AZ34" s="164"/>
      <c r="BA34" s="172">
        <v>2.8434289431664301</v>
      </c>
      <c r="BB34" s="173">
        <v>2.2646794915189199</v>
      </c>
      <c r="BC34" s="174">
        <v>2.5489039062902301</v>
      </c>
      <c r="BD34" s="164"/>
      <c r="BE34" s="175">
        <v>-1.90618157655367</v>
      </c>
    </row>
    <row r="35" spans="1:57" x14ac:dyDescent="0.25">
      <c r="A35" s="21" t="s">
        <v>52</v>
      </c>
      <c r="B35" s="3" t="str">
        <f t="shared" si="0"/>
        <v>Lynchburg, VA</v>
      </c>
      <c r="C35" s="3"/>
      <c r="D35" s="24" t="s">
        <v>16</v>
      </c>
      <c r="E35" s="27" t="s">
        <v>17</v>
      </c>
      <c r="F35" s="3"/>
      <c r="G35" s="170">
        <v>44.870946393117102</v>
      </c>
      <c r="H35" s="164">
        <v>60.092653871608199</v>
      </c>
      <c r="I35" s="164">
        <v>65.320979483785507</v>
      </c>
      <c r="J35" s="164">
        <v>64.3944407677035</v>
      </c>
      <c r="K35" s="164">
        <v>61.614824619457302</v>
      </c>
      <c r="L35" s="171">
        <v>59.258769027134299</v>
      </c>
      <c r="M35" s="164"/>
      <c r="N35" s="172">
        <v>67.471872931833204</v>
      </c>
      <c r="O35" s="173">
        <v>77.465254798146901</v>
      </c>
      <c r="P35" s="174">
        <v>72.468563864990003</v>
      </c>
      <c r="Q35" s="164"/>
      <c r="R35" s="175">
        <v>63.032996123664503</v>
      </c>
      <c r="S35" s="169"/>
      <c r="T35" s="170">
        <v>5.4192800199151101</v>
      </c>
      <c r="U35" s="164">
        <v>-7.8059284336235502</v>
      </c>
      <c r="V35" s="164">
        <v>-5.8924660320332496</v>
      </c>
      <c r="W35" s="164">
        <v>-1.1567849754481101</v>
      </c>
      <c r="X35" s="164">
        <v>-3.69157881200797</v>
      </c>
      <c r="Y35" s="171">
        <v>-3.2606262110158002</v>
      </c>
      <c r="Z35" s="164"/>
      <c r="AA35" s="172">
        <v>2.2896228512696002</v>
      </c>
      <c r="AB35" s="173">
        <v>1.2981821254065899</v>
      </c>
      <c r="AC35" s="174">
        <v>1.7573208851334201</v>
      </c>
      <c r="AD35" s="164"/>
      <c r="AE35" s="175">
        <v>-1.66779464673665</v>
      </c>
      <c r="AF35" s="30"/>
      <c r="AG35" s="170">
        <v>43.572137657180598</v>
      </c>
      <c r="AH35" s="164">
        <v>51.588352084712099</v>
      </c>
      <c r="AI35" s="164">
        <v>60.671740569159397</v>
      </c>
      <c r="AJ35" s="164">
        <v>63.2776307081403</v>
      </c>
      <c r="AK35" s="164">
        <v>65.221707478490998</v>
      </c>
      <c r="AL35" s="171">
        <v>56.866313699536697</v>
      </c>
      <c r="AM35" s="164"/>
      <c r="AN35" s="172">
        <v>70.507941760423506</v>
      </c>
      <c r="AO35" s="173">
        <v>74.718729318332194</v>
      </c>
      <c r="AP35" s="174">
        <v>72.6133355393778</v>
      </c>
      <c r="AQ35" s="164"/>
      <c r="AR35" s="175">
        <v>61.365462796634198</v>
      </c>
      <c r="AS35" s="169"/>
      <c r="AT35" s="170">
        <v>-3.0257620709641699</v>
      </c>
      <c r="AU35" s="164">
        <v>-4.3409226391188298</v>
      </c>
      <c r="AV35" s="164">
        <v>-2.5000607823102898</v>
      </c>
      <c r="AW35" s="164">
        <v>-2.1255018668100298</v>
      </c>
      <c r="AX35" s="164">
        <v>-6.2442722107809399</v>
      </c>
      <c r="AY35" s="171">
        <v>-3.7162555449591501</v>
      </c>
      <c r="AZ35" s="164"/>
      <c r="BA35" s="172">
        <v>-8.7605410970495399</v>
      </c>
      <c r="BB35" s="173">
        <v>-7.5641484721276298</v>
      </c>
      <c r="BC35" s="174">
        <v>-8.1488942166160907</v>
      </c>
      <c r="BD35" s="164"/>
      <c r="BE35" s="175">
        <v>-5.26196072642204</v>
      </c>
    </row>
    <row r="36" spans="1:57" x14ac:dyDescent="0.25">
      <c r="A36" s="21" t="s">
        <v>77</v>
      </c>
      <c r="B36" s="3" t="str">
        <f t="shared" si="0"/>
        <v>Central Virginia</v>
      </c>
      <c r="C36" s="3"/>
      <c r="D36" s="24" t="s">
        <v>16</v>
      </c>
      <c r="E36" s="27" t="s">
        <v>17</v>
      </c>
      <c r="F36" s="3"/>
      <c r="G36" s="170">
        <v>48.864062127456599</v>
      </c>
      <c r="H36" s="164">
        <v>60.969379066044397</v>
      </c>
      <c r="I36" s="164">
        <v>66.449810960863701</v>
      </c>
      <c r="J36" s="164">
        <v>67.331993596512106</v>
      </c>
      <c r="K36" s="164">
        <v>65.148676726046503</v>
      </c>
      <c r="L36" s="171">
        <v>61.752784495384702</v>
      </c>
      <c r="M36" s="164"/>
      <c r="N36" s="172">
        <v>73.292687080622599</v>
      </c>
      <c r="O36" s="173">
        <v>77.741067475050201</v>
      </c>
      <c r="P36" s="174">
        <v>75.5168772778364</v>
      </c>
      <c r="Q36" s="164"/>
      <c r="R36" s="175">
        <v>65.685382433228</v>
      </c>
      <c r="S36" s="169"/>
      <c r="T36" s="170">
        <v>-3.8505408808218098</v>
      </c>
      <c r="U36" s="164">
        <v>-3.33995657288227</v>
      </c>
      <c r="V36" s="164">
        <v>-3.88804589115029</v>
      </c>
      <c r="W36" s="164">
        <v>-0.90139125360260597</v>
      </c>
      <c r="X36" s="164">
        <v>-0.16662015027557001</v>
      </c>
      <c r="Y36" s="171">
        <v>-2.36306672152122</v>
      </c>
      <c r="Z36" s="164"/>
      <c r="AA36" s="172">
        <v>8.4202479426636003</v>
      </c>
      <c r="AB36" s="173">
        <v>15.6872266896179</v>
      </c>
      <c r="AC36" s="174">
        <v>12.0429230892082</v>
      </c>
      <c r="AD36" s="164"/>
      <c r="AE36" s="175">
        <v>1.9424055438238601</v>
      </c>
      <c r="AF36" s="30"/>
      <c r="AG36" s="170">
        <v>48.881092680268402</v>
      </c>
      <c r="AH36" s="164">
        <v>56.7781600190742</v>
      </c>
      <c r="AI36" s="164">
        <v>65.548043189481902</v>
      </c>
      <c r="AJ36" s="164">
        <v>67.162539596035202</v>
      </c>
      <c r="AK36" s="164">
        <v>64.992847167818994</v>
      </c>
      <c r="AL36" s="171">
        <v>60.672536530535702</v>
      </c>
      <c r="AM36" s="164"/>
      <c r="AN36" s="172">
        <v>70.485200449606495</v>
      </c>
      <c r="AO36" s="173">
        <v>72.491399570829998</v>
      </c>
      <c r="AP36" s="174">
        <v>71.488300010218296</v>
      </c>
      <c r="AQ36" s="164"/>
      <c r="AR36" s="175">
        <v>63.762754667587899</v>
      </c>
      <c r="AS36" s="169"/>
      <c r="AT36" s="170">
        <v>-5.2872948791846701</v>
      </c>
      <c r="AU36" s="164">
        <v>-1.82625271721232</v>
      </c>
      <c r="AV36" s="164">
        <v>-0.43551913130504499</v>
      </c>
      <c r="AW36" s="164">
        <v>-0.32731659079865599</v>
      </c>
      <c r="AX36" s="164">
        <v>-0.84086004605311604</v>
      </c>
      <c r="AY36" s="171">
        <v>-1.5714743410841601</v>
      </c>
      <c r="AZ36" s="164"/>
      <c r="BA36" s="172">
        <v>-0.47075620500434601</v>
      </c>
      <c r="BB36" s="173">
        <v>-1.89611366980845</v>
      </c>
      <c r="BC36" s="174">
        <v>-1.1985734090622799</v>
      </c>
      <c r="BD36" s="164"/>
      <c r="BE36" s="175">
        <v>-1.4523291626843</v>
      </c>
    </row>
    <row r="37" spans="1:57" x14ac:dyDescent="0.25">
      <c r="A37" s="21" t="s">
        <v>78</v>
      </c>
      <c r="B37" s="3" t="str">
        <f t="shared" si="0"/>
        <v>Chesapeake Bay</v>
      </c>
      <c r="C37" s="3"/>
      <c r="D37" s="24" t="s">
        <v>16</v>
      </c>
      <c r="E37" s="27" t="s">
        <v>17</v>
      </c>
      <c r="F37" s="3"/>
      <c r="G37" s="170">
        <v>51.903435468894997</v>
      </c>
      <c r="H37" s="164">
        <v>65.738161559888496</v>
      </c>
      <c r="I37" s="164">
        <v>66.6666666666666</v>
      </c>
      <c r="J37" s="164">
        <v>66.759517177344406</v>
      </c>
      <c r="K37" s="164">
        <v>65.831012070566302</v>
      </c>
      <c r="L37" s="171">
        <v>63.379758588672203</v>
      </c>
      <c r="M37" s="164"/>
      <c r="N37" s="172">
        <v>78.272980501392695</v>
      </c>
      <c r="O37" s="173">
        <v>79.572887650881995</v>
      </c>
      <c r="P37" s="174">
        <v>78.922934076137395</v>
      </c>
      <c r="Q37" s="164"/>
      <c r="R37" s="175">
        <v>67.820665870805101</v>
      </c>
      <c r="S37" s="169"/>
      <c r="T37" s="170">
        <v>16.701461377870501</v>
      </c>
      <c r="U37" s="164">
        <v>8.7557603686635908</v>
      </c>
      <c r="V37" s="164">
        <v>-0.69156293222683196</v>
      </c>
      <c r="W37" s="164">
        <v>-7.2258064516129004</v>
      </c>
      <c r="X37" s="164">
        <v>17.190082644627999</v>
      </c>
      <c r="Y37" s="171">
        <v>5.5675842870399004</v>
      </c>
      <c r="Z37" s="164"/>
      <c r="AA37" s="172">
        <v>40.9698996655518</v>
      </c>
      <c r="AB37" s="173">
        <v>30.045523520485499</v>
      </c>
      <c r="AC37" s="174">
        <v>35.242641209228303</v>
      </c>
      <c r="AD37" s="164"/>
      <c r="AE37" s="175">
        <v>13.875278396436499</v>
      </c>
      <c r="AF37" s="30"/>
      <c r="AG37" s="170">
        <v>54.085422469823499</v>
      </c>
      <c r="AH37" s="164">
        <v>59.099350046425201</v>
      </c>
      <c r="AI37" s="164">
        <v>66.504178272980496</v>
      </c>
      <c r="AJ37" s="164">
        <v>67.363045496750203</v>
      </c>
      <c r="AK37" s="164">
        <v>64.415041782729801</v>
      </c>
      <c r="AL37" s="171">
        <v>62.293407613741799</v>
      </c>
      <c r="AM37" s="164"/>
      <c r="AN37" s="172">
        <v>71.564531104921002</v>
      </c>
      <c r="AO37" s="173">
        <v>75.255338904363896</v>
      </c>
      <c r="AP37" s="174">
        <v>73.409935004642506</v>
      </c>
      <c r="AQ37" s="164"/>
      <c r="AR37" s="175">
        <v>65.469558296856306</v>
      </c>
      <c r="AS37" s="169"/>
      <c r="AT37" s="170">
        <v>4.9549549549549496</v>
      </c>
      <c r="AU37" s="164">
        <v>0.712025316455696</v>
      </c>
      <c r="AV37" s="164">
        <v>-1.74897119341563</v>
      </c>
      <c r="AW37" s="164">
        <v>-4.2560211151435103</v>
      </c>
      <c r="AX37" s="164">
        <v>1.2404232032105</v>
      </c>
      <c r="AY37" s="171">
        <v>-0.133968442988984</v>
      </c>
      <c r="AZ37" s="164"/>
      <c r="BA37" s="172">
        <v>4.5439131909121704</v>
      </c>
      <c r="BB37" s="173">
        <v>1.75768989328311</v>
      </c>
      <c r="BC37" s="174">
        <v>3.0969845150774198</v>
      </c>
      <c r="BD37" s="164"/>
      <c r="BE37" s="175">
        <v>0.87885136170864997</v>
      </c>
    </row>
    <row r="38" spans="1:57" x14ac:dyDescent="0.25">
      <c r="A38" s="21" t="s">
        <v>79</v>
      </c>
      <c r="B38" s="3" t="str">
        <f t="shared" si="0"/>
        <v>Coastal Virginia - Eastern Shore</v>
      </c>
      <c r="C38" s="3"/>
      <c r="D38" s="24" t="s">
        <v>16</v>
      </c>
      <c r="E38" s="27" t="s">
        <v>17</v>
      </c>
      <c r="F38" s="3"/>
      <c r="G38" s="170">
        <v>41.233541233541203</v>
      </c>
      <c r="H38" s="164">
        <v>50.103950103950098</v>
      </c>
      <c r="I38" s="164">
        <v>54.539154539154502</v>
      </c>
      <c r="J38" s="164">
        <v>59.459459459459403</v>
      </c>
      <c r="K38" s="164">
        <v>55.301455301455299</v>
      </c>
      <c r="L38" s="171">
        <v>52.127512127512098</v>
      </c>
      <c r="M38" s="164"/>
      <c r="N38" s="172">
        <v>71.448371448371404</v>
      </c>
      <c r="O38" s="173">
        <v>77.200277200277199</v>
      </c>
      <c r="P38" s="174">
        <v>74.324324324324294</v>
      </c>
      <c r="Q38" s="164"/>
      <c r="R38" s="175">
        <v>58.469458469458402</v>
      </c>
      <c r="S38" s="169"/>
      <c r="T38" s="170">
        <v>-18.604651162790599</v>
      </c>
      <c r="U38" s="164">
        <v>-11.829268292682899</v>
      </c>
      <c r="V38" s="164">
        <v>-10.7709750566893</v>
      </c>
      <c r="W38" s="164">
        <v>-2.0547945205479401</v>
      </c>
      <c r="X38" s="164">
        <v>-0.37453183520599198</v>
      </c>
      <c r="Y38" s="171">
        <v>-8.4914841849148406</v>
      </c>
      <c r="Z38" s="164"/>
      <c r="AA38" s="172">
        <v>14.0486725663716</v>
      </c>
      <c r="AB38" s="173">
        <v>34.703748488512602</v>
      </c>
      <c r="AC38" s="174">
        <v>23.916811091854399</v>
      </c>
      <c r="AD38" s="164"/>
      <c r="AE38" s="175">
        <v>1.11282314672145</v>
      </c>
      <c r="AF38" s="30"/>
      <c r="AG38" s="170">
        <v>51.126126126126103</v>
      </c>
      <c r="AH38" s="164">
        <v>52.823977823977799</v>
      </c>
      <c r="AI38" s="164">
        <v>58.229383229383203</v>
      </c>
      <c r="AJ38" s="164">
        <v>61.902286902286903</v>
      </c>
      <c r="AK38" s="164">
        <v>61.157311157311099</v>
      </c>
      <c r="AL38" s="171">
        <v>57.047817047816999</v>
      </c>
      <c r="AM38" s="164"/>
      <c r="AN38" s="172">
        <v>70.443520443520399</v>
      </c>
      <c r="AO38" s="173">
        <v>71.275121275121194</v>
      </c>
      <c r="AP38" s="174">
        <v>70.859320859320803</v>
      </c>
      <c r="AQ38" s="164"/>
      <c r="AR38" s="175">
        <v>60.993960993960897</v>
      </c>
      <c r="AS38" s="169"/>
      <c r="AT38" s="170">
        <v>-7.92511700468018</v>
      </c>
      <c r="AU38" s="164">
        <v>-2.1187800963081802</v>
      </c>
      <c r="AV38" s="164">
        <v>-4.1084165477888703</v>
      </c>
      <c r="AW38" s="164">
        <v>0.647887323943661</v>
      </c>
      <c r="AX38" s="164">
        <v>-4.0760869565217304</v>
      </c>
      <c r="AY38" s="171">
        <v>-3.4652594547053601</v>
      </c>
      <c r="AZ38" s="164"/>
      <c r="BA38" s="172">
        <v>-5</v>
      </c>
      <c r="BB38" s="173">
        <v>-5.4035410439181399</v>
      </c>
      <c r="BC38" s="174">
        <v>-5.2033839378838698</v>
      </c>
      <c r="BD38" s="164"/>
      <c r="BE38" s="175">
        <v>-4.0492135181435902</v>
      </c>
    </row>
    <row r="39" spans="1:57" x14ac:dyDescent="0.25">
      <c r="A39" s="21" t="s">
        <v>80</v>
      </c>
      <c r="B39" s="3" t="str">
        <f t="shared" si="0"/>
        <v>Coastal Virginia - Hampton Roads</v>
      </c>
      <c r="C39" s="3"/>
      <c r="D39" s="24" t="s">
        <v>16</v>
      </c>
      <c r="E39" s="27" t="s">
        <v>17</v>
      </c>
      <c r="F39" s="3"/>
      <c r="G39" s="170">
        <v>48.721643981852097</v>
      </c>
      <c r="H39" s="164">
        <v>55.172137710168101</v>
      </c>
      <c r="I39" s="164">
        <v>60.5284227381905</v>
      </c>
      <c r="J39" s="164">
        <v>61.627969041900101</v>
      </c>
      <c r="K39" s="164">
        <v>61.056845476381099</v>
      </c>
      <c r="L39" s="171">
        <v>57.421403789698402</v>
      </c>
      <c r="M39" s="164"/>
      <c r="N39" s="172">
        <v>72.722177742193693</v>
      </c>
      <c r="O39" s="173">
        <v>75.321590605817903</v>
      </c>
      <c r="P39" s="174">
        <v>74.021884174005805</v>
      </c>
      <c r="Q39" s="164"/>
      <c r="R39" s="175">
        <v>62.1643981852148</v>
      </c>
      <c r="S39" s="169"/>
      <c r="T39" s="170">
        <v>-8.3184357262874506</v>
      </c>
      <c r="U39" s="164">
        <v>-4.7271501993712404</v>
      </c>
      <c r="V39" s="164">
        <v>-3.7473608312132001</v>
      </c>
      <c r="W39" s="164">
        <v>0.380308300028945</v>
      </c>
      <c r="X39" s="164">
        <v>4.3108909757970801</v>
      </c>
      <c r="Y39" s="171">
        <v>-2.2996284894550798</v>
      </c>
      <c r="Z39" s="164"/>
      <c r="AA39" s="172">
        <v>26.592957819493002</v>
      </c>
      <c r="AB39" s="173">
        <v>28.051142544363501</v>
      </c>
      <c r="AC39" s="174">
        <v>27.3306777024304</v>
      </c>
      <c r="AD39" s="164"/>
      <c r="AE39" s="175">
        <v>6.1001838353619604</v>
      </c>
      <c r="AF39" s="30"/>
      <c r="AG39" s="170">
        <v>56.721377101681298</v>
      </c>
      <c r="AH39" s="164">
        <v>55.910061382439203</v>
      </c>
      <c r="AI39" s="164">
        <v>62.173738991192899</v>
      </c>
      <c r="AJ39" s="164">
        <v>63.288630904723703</v>
      </c>
      <c r="AK39" s="164">
        <v>61.445156124899903</v>
      </c>
      <c r="AL39" s="171">
        <v>59.907792900987403</v>
      </c>
      <c r="AM39" s="164"/>
      <c r="AN39" s="172">
        <v>70.124099279423504</v>
      </c>
      <c r="AO39" s="173">
        <v>73.289965305577695</v>
      </c>
      <c r="AP39" s="174">
        <v>71.7070322925006</v>
      </c>
      <c r="AQ39" s="164"/>
      <c r="AR39" s="175">
        <v>63.279004155705501</v>
      </c>
      <c r="AS39" s="169"/>
      <c r="AT39" s="170">
        <v>-2.9444996544712199</v>
      </c>
      <c r="AU39" s="164">
        <v>-1.7405003562060199</v>
      </c>
      <c r="AV39" s="164">
        <v>-0.54270197416596899</v>
      </c>
      <c r="AW39" s="164">
        <v>0.23817998655681299</v>
      </c>
      <c r="AX39" s="164">
        <v>-0.963693266247451</v>
      </c>
      <c r="AY39" s="171">
        <v>-1.15430285112998</v>
      </c>
      <c r="AZ39" s="164"/>
      <c r="BA39" s="172">
        <v>-1.42412505716717</v>
      </c>
      <c r="BB39" s="173">
        <v>-2.4620927465710198</v>
      </c>
      <c r="BC39" s="174">
        <v>-1.95731062889607</v>
      </c>
      <c r="BD39" s="164"/>
      <c r="BE39" s="175">
        <v>-1.4157273242739199</v>
      </c>
    </row>
    <row r="40" spans="1:57" x14ac:dyDescent="0.25">
      <c r="A40" s="20" t="s">
        <v>81</v>
      </c>
      <c r="B40" s="3" t="str">
        <f t="shared" si="0"/>
        <v>Northern Virginia</v>
      </c>
      <c r="C40" s="3"/>
      <c r="D40" s="24" t="s">
        <v>16</v>
      </c>
      <c r="E40" s="27" t="s">
        <v>17</v>
      </c>
      <c r="F40" s="3"/>
      <c r="G40" s="170">
        <v>56.373429084380597</v>
      </c>
      <c r="H40" s="164">
        <v>71.039297825653307</v>
      </c>
      <c r="I40" s="164">
        <v>82.128465988429994</v>
      </c>
      <c r="J40" s="164">
        <v>83.155794933173695</v>
      </c>
      <c r="K40" s="164">
        <v>74.813484939158101</v>
      </c>
      <c r="L40" s="171">
        <v>73.5020945541591</v>
      </c>
      <c r="M40" s="164"/>
      <c r="N40" s="172">
        <v>75.364053461001305</v>
      </c>
      <c r="O40" s="173">
        <v>73.038100937562305</v>
      </c>
      <c r="P40" s="174">
        <v>74.201077199281798</v>
      </c>
      <c r="Q40" s="164"/>
      <c r="R40" s="175">
        <v>73.701803881337</v>
      </c>
      <c r="S40" s="169"/>
      <c r="T40" s="170">
        <v>1.90445653793231</v>
      </c>
      <c r="U40" s="164">
        <v>6.0081707899988999</v>
      </c>
      <c r="V40" s="164">
        <v>11.0431159975798</v>
      </c>
      <c r="W40" s="164">
        <v>10.007720089492301</v>
      </c>
      <c r="X40" s="164">
        <v>7.5841148788128798</v>
      </c>
      <c r="Y40" s="171">
        <v>7.6404270642931298</v>
      </c>
      <c r="Z40" s="164"/>
      <c r="AA40" s="172">
        <v>8.2679939077961695</v>
      </c>
      <c r="AB40" s="173">
        <v>6.2199239663256902</v>
      </c>
      <c r="AC40" s="174">
        <v>7.2502317393319</v>
      </c>
      <c r="AD40" s="164"/>
      <c r="AE40" s="175">
        <v>7.5278968820346703</v>
      </c>
      <c r="AF40" s="30"/>
      <c r="AG40" s="170">
        <v>57.5004987033712</v>
      </c>
      <c r="AH40" s="164">
        <v>67.126471174945095</v>
      </c>
      <c r="AI40" s="164">
        <v>77.868541791342494</v>
      </c>
      <c r="AJ40" s="164">
        <v>78.528825054857293</v>
      </c>
      <c r="AK40" s="164">
        <v>69.757131458208605</v>
      </c>
      <c r="AL40" s="171">
        <v>70.156293636544902</v>
      </c>
      <c r="AM40" s="164"/>
      <c r="AN40" s="172">
        <v>70.177538400159506</v>
      </c>
      <c r="AO40" s="173">
        <v>72.307500498703305</v>
      </c>
      <c r="AP40" s="174">
        <v>71.242519449431398</v>
      </c>
      <c r="AQ40" s="164"/>
      <c r="AR40" s="175">
        <v>70.466643868798201</v>
      </c>
      <c r="AS40" s="169"/>
      <c r="AT40" s="170">
        <v>0.79915979503384904</v>
      </c>
      <c r="AU40" s="164">
        <v>3.10101644563977</v>
      </c>
      <c r="AV40" s="164">
        <v>5.5757132313730899</v>
      </c>
      <c r="AW40" s="164">
        <v>5.0497007622777703</v>
      </c>
      <c r="AX40" s="164">
        <v>2.0227669100924</v>
      </c>
      <c r="AY40" s="171">
        <v>3.4642904008325699</v>
      </c>
      <c r="AZ40" s="164"/>
      <c r="BA40" s="172">
        <v>1.19024574533851</v>
      </c>
      <c r="BB40" s="173">
        <v>0.71594237401430205</v>
      </c>
      <c r="BC40" s="174">
        <v>0.948992001446336</v>
      </c>
      <c r="BD40" s="164"/>
      <c r="BE40" s="175">
        <v>2.7249387343040898</v>
      </c>
    </row>
    <row r="41" spans="1:57" x14ac:dyDescent="0.25">
      <c r="A41" s="22" t="s">
        <v>82</v>
      </c>
      <c r="B41" s="3" t="str">
        <f t="shared" si="0"/>
        <v>Shenandoah Valley</v>
      </c>
      <c r="C41" s="3"/>
      <c r="D41" s="25" t="s">
        <v>16</v>
      </c>
      <c r="E41" s="28" t="s">
        <v>17</v>
      </c>
      <c r="F41" s="3"/>
      <c r="G41" s="176">
        <v>47.343651009140999</v>
      </c>
      <c r="H41" s="177">
        <v>53.986786134491801</v>
      </c>
      <c r="I41" s="177">
        <v>57.2540501402841</v>
      </c>
      <c r="J41" s="177">
        <v>60.4308082179382</v>
      </c>
      <c r="K41" s="177">
        <v>61.933206625033897</v>
      </c>
      <c r="L41" s="178">
        <v>56.189700425377801</v>
      </c>
      <c r="M41" s="164"/>
      <c r="N41" s="179">
        <v>82.876278396234895</v>
      </c>
      <c r="O41" s="180">
        <v>86.822336863064507</v>
      </c>
      <c r="P41" s="181">
        <v>84.849307629649701</v>
      </c>
      <c r="Q41" s="164"/>
      <c r="R41" s="182">
        <v>64.378159626598304</v>
      </c>
      <c r="S41" s="169"/>
      <c r="T41" s="176">
        <v>-1.4274068097000201</v>
      </c>
      <c r="U41" s="177">
        <v>-3.2878497539003502</v>
      </c>
      <c r="V41" s="177">
        <v>-1.6766335338706899</v>
      </c>
      <c r="W41" s="177">
        <v>0.675637973295515</v>
      </c>
      <c r="X41" s="177">
        <v>-3.2473634138718701</v>
      </c>
      <c r="Y41" s="178">
        <v>-1.8070725969099699</v>
      </c>
      <c r="Z41" s="164"/>
      <c r="AA41" s="179">
        <v>3.09091199136732</v>
      </c>
      <c r="AB41" s="180">
        <v>9.1258642785167705</v>
      </c>
      <c r="AC41" s="181">
        <v>6.0927341479560901</v>
      </c>
      <c r="AD41" s="164"/>
      <c r="AE41" s="182">
        <v>1.02565089090656</v>
      </c>
      <c r="AF41" s="31"/>
      <c r="AG41" s="176">
        <v>47.556339940266</v>
      </c>
      <c r="AH41" s="177">
        <v>48.717078468639599</v>
      </c>
      <c r="AI41" s="177">
        <v>54.409901348538298</v>
      </c>
      <c r="AJ41" s="177">
        <v>56.394243822970402</v>
      </c>
      <c r="AK41" s="177">
        <v>58.751923250972901</v>
      </c>
      <c r="AL41" s="178">
        <v>53.165897366277399</v>
      </c>
      <c r="AM41" s="164"/>
      <c r="AN41" s="179">
        <v>71.947687573536001</v>
      </c>
      <c r="AO41" s="180">
        <v>73.861887953660897</v>
      </c>
      <c r="AP41" s="181">
        <v>72.904787763598506</v>
      </c>
      <c r="AQ41" s="164"/>
      <c r="AR41" s="182">
        <v>58.805580336940601</v>
      </c>
      <c r="AS41" s="75"/>
      <c r="AT41" s="176">
        <v>-3.46811773750821</v>
      </c>
      <c r="AU41" s="177">
        <v>-3.5790156679951202</v>
      </c>
      <c r="AV41" s="177">
        <v>-2.7851293257734202</v>
      </c>
      <c r="AW41" s="177">
        <v>-4.8191534076308598</v>
      </c>
      <c r="AX41" s="177">
        <v>-6.2522832247634996</v>
      </c>
      <c r="AY41" s="178">
        <v>-4.2672777457601097</v>
      </c>
      <c r="AZ41" s="164"/>
      <c r="BA41" s="179">
        <v>-5.7417491799008102</v>
      </c>
      <c r="BB41" s="180">
        <v>-5.9673602133211796</v>
      </c>
      <c r="BC41" s="181">
        <v>-5.85617075561054</v>
      </c>
      <c r="BD41" s="164"/>
      <c r="BE41" s="182">
        <v>-4.8361884289895496</v>
      </c>
    </row>
    <row r="42" spans="1:57" ht="13" x14ac:dyDescent="0.3">
      <c r="A42" s="19" t="s">
        <v>83</v>
      </c>
      <c r="B42" s="3" t="str">
        <f t="shared" si="0"/>
        <v>Southern Virginia</v>
      </c>
      <c r="C42" s="9"/>
      <c r="D42" s="23" t="s">
        <v>16</v>
      </c>
      <c r="E42" s="26" t="s">
        <v>17</v>
      </c>
      <c r="F42" s="3"/>
      <c r="G42" s="161">
        <v>48.621553884711702</v>
      </c>
      <c r="H42" s="162">
        <v>62.456140350877099</v>
      </c>
      <c r="I42" s="162">
        <v>64.636591478696701</v>
      </c>
      <c r="J42" s="162">
        <v>64.561403508771903</v>
      </c>
      <c r="K42" s="162">
        <v>60.7518796992481</v>
      </c>
      <c r="L42" s="163">
        <v>60.205513784461097</v>
      </c>
      <c r="M42" s="164"/>
      <c r="N42" s="165">
        <v>68.446115288220497</v>
      </c>
      <c r="O42" s="166">
        <v>74.210526315789394</v>
      </c>
      <c r="P42" s="167">
        <v>71.328320802004995</v>
      </c>
      <c r="Q42" s="164"/>
      <c r="R42" s="168">
        <v>63.383458646616504</v>
      </c>
      <c r="S42" s="169"/>
      <c r="T42" s="161">
        <v>-5.5961070559610704</v>
      </c>
      <c r="U42" s="162">
        <v>-2.4657534246575299</v>
      </c>
      <c r="V42" s="162">
        <v>-6.1499272197962096</v>
      </c>
      <c r="W42" s="162">
        <v>-5.3289231900036702</v>
      </c>
      <c r="X42" s="162">
        <v>-2.8846153846153801</v>
      </c>
      <c r="Y42" s="163">
        <v>-4.4850894632206701</v>
      </c>
      <c r="Z42" s="164"/>
      <c r="AA42" s="165">
        <v>9.6787148594377506</v>
      </c>
      <c r="AB42" s="166">
        <v>15.5737704918032</v>
      </c>
      <c r="AC42" s="167">
        <v>12.668250197941401</v>
      </c>
      <c r="AD42" s="164"/>
      <c r="AE42" s="168">
        <v>0.43115674817041999</v>
      </c>
      <c r="AF42" s="29"/>
      <c r="AG42" s="161">
        <v>49.3671679197994</v>
      </c>
      <c r="AH42" s="162">
        <v>56.234335839598899</v>
      </c>
      <c r="AI42" s="162">
        <v>63.809523809523803</v>
      </c>
      <c r="AJ42" s="162">
        <v>65.175438596491205</v>
      </c>
      <c r="AK42" s="162">
        <v>64.329573934837001</v>
      </c>
      <c r="AL42" s="163">
        <v>59.783208020050097</v>
      </c>
      <c r="AM42" s="164"/>
      <c r="AN42" s="165">
        <v>68.922305764411007</v>
      </c>
      <c r="AO42" s="166">
        <v>71.547619047618994</v>
      </c>
      <c r="AP42" s="167">
        <v>70.234962406015001</v>
      </c>
      <c r="AQ42" s="164"/>
      <c r="AR42" s="168">
        <v>62.769423558897202</v>
      </c>
      <c r="AS42" s="169"/>
      <c r="AT42" s="161">
        <v>-2.9321177775040002</v>
      </c>
      <c r="AU42" s="162">
        <v>0.76344448186819303</v>
      </c>
      <c r="AV42" s="162">
        <v>0.62246813555972702</v>
      </c>
      <c r="AW42" s="162">
        <v>-2.1540776973003402</v>
      </c>
      <c r="AX42" s="162">
        <v>-1.65708812260536</v>
      </c>
      <c r="AY42" s="163">
        <v>-1.05566616890658</v>
      </c>
      <c r="AZ42" s="164"/>
      <c r="BA42" s="165">
        <v>0.47497259773474598</v>
      </c>
      <c r="BB42" s="166">
        <v>1.2951299565333001</v>
      </c>
      <c r="BC42" s="167">
        <v>0.89104900769542295</v>
      </c>
      <c r="BD42" s="164"/>
      <c r="BE42" s="168">
        <v>-0.44152930987974998</v>
      </c>
    </row>
    <row r="43" spans="1:57" x14ac:dyDescent="0.25">
      <c r="A43" s="20" t="s">
        <v>84</v>
      </c>
      <c r="B43" s="3" t="str">
        <f t="shared" si="0"/>
        <v>Southwest Virginia - Blue Ridge Highlands</v>
      </c>
      <c r="C43" s="10"/>
      <c r="D43" s="24" t="s">
        <v>16</v>
      </c>
      <c r="E43" s="27" t="s">
        <v>17</v>
      </c>
      <c r="F43" s="3"/>
      <c r="G43" s="170">
        <v>44.282425172678401</v>
      </c>
      <c r="H43" s="164">
        <v>53.018674852903501</v>
      </c>
      <c r="I43" s="164">
        <v>55.474545919672501</v>
      </c>
      <c r="J43" s="164">
        <v>57.444359171143503</v>
      </c>
      <c r="K43" s="164">
        <v>59.976976208749001</v>
      </c>
      <c r="L43" s="171">
        <v>54.039396265029403</v>
      </c>
      <c r="M43" s="164"/>
      <c r="N43" s="172">
        <v>77.820414428242501</v>
      </c>
      <c r="O43" s="173">
        <v>83.090304425684295</v>
      </c>
      <c r="P43" s="174">
        <v>80.455359426963398</v>
      </c>
      <c r="Q43" s="164"/>
      <c r="R43" s="175">
        <v>61.586814311296202</v>
      </c>
      <c r="S43" s="169"/>
      <c r="T43" s="170">
        <v>3.2506860016679102</v>
      </c>
      <c r="U43" s="164">
        <v>3.56889575771197</v>
      </c>
      <c r="V43" s="164">
        <v>-1.3617324317328301</v>
      </c>
      <c r="W43" s="164">
        <v>2.1174895151717501</v>
      </c>
      <c r="X43" s="164">
        <v>-4.3017128740385298</v>
      </c>
      <c r="Y43" s="171">
        <v>0.35300029799390498</v>
      </c>
      <c r="Z43" s="164"/>
      <c r="AA43" s="172">
        <v>10.560807245222</v>
      </c>
      <c r="AB43" s="173">
        <v>21.135201893898799</v>
      </c>
      <c r="AC43" s="174">
        <v>15.779757508394299</v>
      </c>
      <c r="AD43" s="164"/>
      <c r="AE43" s="175">
        <v>5.60501262469373</v>
      </c>
      <c r="AF43" s="30"/>
      <c r="AG43" s="170">
        <v>44.806855973394697</v>
      </c>
      <c r="AH43" s="164">
        <v>48.177283192632302</v>
      </c>
      <c r="AI43" s="164">
        <v>56.059733947301098</v>
      </c>
      <c r="AJ43" s="164">
        <v>58.723458685085603</v>
      </c>
      <c r="AK43" s="164">
        <v>60.709260680480902</v>
      </c>
      <c r="AL43" s="171">
        <v>53.695318495778899</v>
      </c>
      <c r="AM43" s="164"/>
      <c r="AN43" s="172">
        <v>74.907265285239106</v>
      </c>
      <c r="AO43" s="173">
        <v>76.192760296751004</v>
      </c>
      <c r="AP43" s="174">
        <v>75.550012790995098</v>
      </c>
      <c r="AQ43" s="164"/>
      <c r="AR43" s="175">
        <v>59.939516865840702</v>
      </c>
      <c r="AS43" s="169"/>
      <c r="AT43" s="170">
        <v>-2.1141566193932402</v>
      </c>
      <c r="AU43" s="164">
        <v>-0.469750354651715</v>
      </c>
      <c r="AV43" s="164">
        <v>-1.5105439611126099</v>
      </c>
      <c r="AW43" s="164">
        <v>-3.41369480406579</v>
      </c>
      <c r="AX43" s="164">
        <v>-9.9329746018776106</v>
      </c>
      <c r="AY43" s="171">
        <v>-3.8759756520905402</v>
      </c>
      <c r="AZ43" s="164"/>
      <c r="BA43" s="172">
        <v>-0.51881756460214401</v>
      </c>
      <c r="BB43" s="173">
        <v>-0.76216441676547098</v>
      </c>
      <c r="BC43" s="174">
        <v>-0.641675122863824</v>
      </c>
      <c r="BD43" s="164"/>
      <c r="BE43" s="175">
        <v>-2.73577176877453</v>
      </c>
    </row>
    <row r="44" spans="1:57" x14ac:dyDescent="0.25">
      <c r="A44" s="21" t="s">
        <v>85</v>
      </c>
      <c r="B44" s="3" t="str">
        <f t="shared" si="0"/>
        <v>Southwest Virginia - Heart of Appalachia</v>
      </c>
      <c r="C44" s="3"/>
      <c r="D44" s="24" t="s">
        <v>16</v>
      </c>
      <c r="E44" s="27" t="s">
        <v>17</v>
      </c>
      <c r="F44" s="3"/>
      <c r="G44" s="170">
        <v>41.130742049469902</v>
      </c>
      <c r="H44" s="164">
        <v>56.819787985865702</v>
      </c>
      <c r="I44" s="164">
        <v>60.918727915194303</v>
      </c>
      <c r="J44" s="164">
        <v>63.321554770318002</v>
      </c>
      <c r="K44" s="164">
        <v>53.568904593639502</v>
      </c>
      <c r="L44" s="171">
        <v>55.151943462897499</v>
      </c>
      <c r="M44" s="164"/>
      <c r="N44" s="172">
        <v>59.010600706713703</v>
      </c>
      <c r="O44" s="173">
        <v>60.706713780918697</v>
      </c>
      <c r="P44" s="174">
        <v>59.858657243816197</v>
      </c>
      <c r="Q44" s="164"/>
      <c r="R44" s="175">
        <v>56.4967188288743</v>
      </c>
      <c r="S44" s="169"/>
      <c r="T44" s="170">
        <v>-24.611398963730501</v>
      </c>
      <c r="U44" s="164">
        <v>-20.866141732283399</v>
      </c>
      <c r="V44" s="164">
        <v>-18.832391713747601</v>
      </c>
      <c r="W44" s="164">
        <v>-11.984282907661999</v>
      </c>
      <c r="X44" s="164">
        <v>-21.450777202072501</v>
      </c>
      <c r="Y44" s="171">
        <v>-19.263397475687899</v>
      </c>
      <c r="Z44" s="164"/>
      <c r="AA44" s="172">
        <v>-19.167473378509101</v>
      </c>
      <c r="AB44" s="173">
        <v>-11.9877049180327</v>
      </c>
      <c r="AC44" s="174">
        <v>-15.6794425087108</v>
      </c>
      <c r="AD44" s="164"/>
      <c r="AE44" s="175">
        <v>-18.21104940076</v>
      </c>
      <c r="AF44" s="30"/>
      <c r="AG44" s="170">
        <v>44.399293286218999</v>
      </c>
      <c r="AH44" s="164">
        <v>52.473498233215501</v>
      </c>
      <c r="AI44" s="164">
        <v>59.8409893992932</v>
      </c>
      <c r="AJ44" s="164">
        <v>61.996466431095399</v>
      </c>
      <c r="AK44" s="164">
        <v>58.303886925794998</v>
      </c>
      <c r="AL44" s="171">
        <v>55.4028268551236</v>
      </c>
      <c r="AM44" s="164"/>
      <c r="AN44" s="172">
        <v>66.113074204946898</v>
      </c>
      <c r="AO44" s="173">
        <v>64.805653710247299</v>
      </c>
      <c r="AP44" s="174">
        <v>65.459363957597105</v>
      </c>
      <c r="AQ44" s="164"/>
      <c r="AR44" s="175">
        <v>58.276123170116101</v>
      </c>
      <c r="AS44" s="169"/>
      <c r="AT44" s="170">
        <v>-19.968152866242001</v>
      </c>
      <c r="AU44" s="164">
        <v>-17.819590481460899</v>
      </c>
      <c r="AV44" s="164">
        <v>-15.9970238095238</v>
      </c>
      <c r="AW44" s="164">
        <v>-14.3728648121034</v>
      </c>
      <c r="AX44" s="164">
        <v>-18.3774424931981</v>
      </c>
      <c r="AY44" s="171">
        <v>-17.160669942410301</v>
      </c>
      <c r="AZ44" s="164"/>
      <c r="BA44" s="172">
        <v>-12.875436554132699</v>
      </c>
      <c r="BB44" s="173">
        <v>-13.754996473077799</v>
      </c>
      <c r="BC44" s="174">
        <v>-13.3130556855404</v>
      </c>
      <c r="BD44" s="164"/>
      <c r="BE44" s="175">
        <v>-15.963603275705101</v>
      </c>
    </row>
    <row r="45" spans="1:57" x14ac:dyDescent="0.25">
      <c r="A45" s="22" t="s">
        <v>86</v>
      </c>
      <c r="B45" s="3" t="str">
        <f t="shared" si="0"/>
        <v>Virginia Mountains</v>
      </c>
      <c r="C45" s="3"/>
      <c r="D45" s="25" t="s">
        <v>16</v>
      </c>
      <c r="E45" s="28" t="s">
        <v>17</v>
      </c>
      <c r="F45" s="3"/>
      <c r="G45" s="176">
        <v>47.042418905034403</v>
      </c>
      <c r="H45" s="177">
        <v>58.520475561426601</v>
      </c>
      <c r="I45" s="177">
        <v>62.057830617936197</v>
      </c>
      <c r="J45" s="177">
        <v>62.821077352120902</v>
      </c>
      <c r="K45" s="177">
        <v>64.054014384265301</v>
      </c>
      <c r="L45" s="178">
        <v>58.899163364156699</v>
      </c>
      <c r="M45" s="164"/>
      <c r="N45" s="179">
        <v>80.243651842066598</v>
      </c>
      <c r="O45" s="180">
        <v>82.826948480845402</v>
      </c>
      <c r="P45" s="181">
        <v>81.535300161456007</v>
      </c>
      <c r="Q45" s="164"/>
      <c r="R45" s="182">
        <v>65.366631020527905</v>
      </c>
      <c r="S45" s="169"/>
      <c r="T45" s="176">
        <v>6.4130954872237496</v>
      </c>
      <c r="U45" s="177">
        <v>7.0678670744720904</v>
      </c>
      <c r="V45" s="177">
        <v>4.1323845874987999</v>
      </c>
      <c r="W45" s="177">
        <v>3.4425442615667099</v>
      </c>
      <c r="X45" s="177">
        <v>9.7747067893493096</v>
      </c>
      <c r="Y45" s="178">
        <v>6.1090590299517098</v>
      </c>
      <c r="Z45" s="164"/>
      <c r="AA45" s="179">
        <v>31.952617772683102</v>
      </c>
      <c r="AB45" s="180">
        <v>28.641898249102699</v>
      </c>
      <c r="AC45" s="181">
        <v>30.292454342231601</v>
      </c>
      <c r="AD45" s="164"/>
      <c r="AE45" s="182">
        <v>13.657460686453501</v>
      </c>
      <c r="AF45" s="31"/>
      <c r="AG45" s="176">
        <v>49.449581682078303</v>
      </c>
      <c r="AH45" s="177">
        <v>54.986789960369798</v>
      </c>
      <c r="AI45" s="177">
        <v>63.147658887421102</v>
      </c>
      <c r="AJ45" s="177">
        <v>65.209892851900705</v>
      </c>
      <c r="AK45" s="177">
        <v>64.868633494789293</v>
      </c>
      <c r="AL45" s="178">
        <v>59.532511375311898</v>
      </c>
      <c r="AM45" s="164"/>
      <c r="AN45" s="179">
        <v>76.309995596653394</v>
      </c>
      <c r="AO45" s="180">
        <v>76.702627330104207</v>
      </c>
      <c r="AP45" s="181">
        <v>76.506311463378793</v>
      </c>
      <c r="AQ45" s="164"/>
      <c r="AR45" s="182">
        <v>64.382168543331005</v>
      </c>
      <c r="AS45" s="169"/>
      <c r="AT45" s="176">
        <v>9.6280469040027299</v>
      </c>
      <c r="AU45" s="177">
        <v>12.0659060283683</v>
      </c>
      <c r="AV45" s="177">
        <v>11.3537226545913</v>
      </c>
      <c r="AW45" s="177">
        <v>8.8344998608027794</v>
      </c>
      <c r="AX45" s="177">
        <v>5.8013562700290198</v>
      </c>
      <c r="AY45" s="178">
        <v>9.3903163428434002</v>
      </c>
      <c r="AZ45" s="164"/>
      <c r="BA45" s="179">
        <v>13.067310697093401</v>
      </c>
      <c r="BB45" s="180">
        <v>8.1161270059185799</v>
      </c>
      <c r="BC45" s="181">
        <v>10.537756174068999</v>
      </c>
      <c r="BD45" s="164"/>
      <c r="BE45" s="182">
        <v>9.7931675909270002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8"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0" t="s">
        <v>5</v>
      </c>
      <c r="E2" s="211"/>
      <c r="G2" s="204" t="s">
        <v>36</v>
      </c>
      <c r="H2" s="205"/>
      <c r="I2" s="205"/>
      <c r="J2" s="205"/>
      <c r="K2" s="205"/>
      <c r="L2" s="205"/>
      <c r="M2" s="205"/>
      <c r="N2" s="205"/>
      <c r="O2" s="205"/>
      <c r="P2" s="205"/>
      <c r="Q2" s="205"/>
      <c r="R2" s="205"/>
      <c r="T2" s="204" t="s">
        <v>37</v>
      </c>
      <c r="U2" s="205"/>
      <c r="V2" s="205"/>
      <c r="W2" s="205"/>
      <c r="X2" s="205"/>
      <c r="Y2" s="205"/>
      <c r="Z2" s="205"/>
      <c r="AA2" s="205"/>
      <c r="AB2" s="205"/>
      <c r="AC2" s="205"/>
      <c r="AD2" s="205"/>
      <c r="AE2" s="205"/>
      <c r="AF2" s="4"/>
      <c r="AG2" s="204" t="s">
        <v>38</v>
      </c>
      <c r="AH2" s="205"/>
      <c r="AI2" s="205"/>
      <c r="AJ2" s="205"/>
      <c r="AK2" s="205"/>
      <c r="AL2" s="205"/>
      <c r="AM2" s="205"/>
      <c r="AN2" s="205"/>
      <c r="AO2" s="205"/>
      <c r="AP2" s="205"/>
      <c r="AQ2" s="205"/>
      <c r="AR2" s="205"/>
      <c r="AT2" s="204" t="s">
        <v>39</v>
      </c>
      <c r="AU2" s="205"/>
      <c r="AV2" s="205"/>
      <c r="AW2" s="205"/>
      <c r="AX2" s="205"/>
      <c r="AY2" s="205"/>
      <c r="AZ2" s="205"/>
      <c r="BA2" s="205"/>
      <c r="BB2" s="205"/>
      <c r="BC2" s="205"/>
      <c r="BD2" s="205"/>
      <c r="BE2" s="205"/>
    </row>
    <row r="3" spans="1:57" ht="13" x14ac:dyDescent="0.25">
      <c r="A3" s="32"/>
      <c r="B3" s="32"/>
      <c r="C3" s="3"/>
      <c r="D3" s="212" t="s">
        <v>8</v>
      </c>
      <c r="E3" s="214" t="s">
        <v>9</v>
      </c>
      <c r="F3" s="5"/>
      <c r="G3" s="202" t="s">
        <v>0</v>
      </c>
      <c r="H3" s="198" t="s">
        <v>1</v>
      </c>
      <c r="I3" s="198" t="s">
        <v>10</v>
      </c>
      <c r="J3" s="198" t="s">
        <v>2</v>
      </c>
      <c r="K3" s="198" t="s">
        <v>11</v>
      </c>
      <c r="L3" s="200" t="s">
        <v>12</v>
      </c>
      <c r="M3" s="5"/>
      <c r="N3" s="202" t="s">
        <v>3</v>
      </c>
      <c r="O3" s="198" t="s">
        <v>4</v>
      </c>
      <c r="P3" s="200" t="s">
        <v>13</v>
      </c>
      <c r="Q3" s="2"/>
      <c r="R3" s="206" t="s">
        <v>14</v>
      </c>
      <c r="S3" s="2"/>
      <c r="T3" s="202" t="s">
        <v>0</v>
      </c>
      <c r="U3" s="198" t="s">
        <v>1</v>
      </c>
      <c r="V3" s="198" t="s">
        <v>10</v>
      </c>
      <c r="W3" s="198" t="s">
        <v>2</v>
      </c>
      <c r="X3" s="198" t="s">
        <v>11</v>
      </c>
      <c r="Y3" s="200" t="s">
        <v>12</v>
      </c>
      <c r="Z3" s="2"/>
      <c r="AA3" s="202" t="s">
        <v>3</v>
      </c>
      <c r="AB3" s="198" t="s">
        <v>4</v>
      </c>
      <c r="AC3" s="200" t="s">
        <v>13</v>
      </c>
      <c r="AD3" s="1"/>
      <c r="AE3" s="208" t="s">
        <v>14</v>
      </c>
      <c r="AF3" s="38"/>
      <c r="AG3" s="202" t="s">
        <v>0</v>
      </c>
      <c r="AH3" s="198" t="s">
        <v>1</v>
      </c>
      <c r="AI3" s="198" t="s">
        <v>10</v>
      </c>
      <c r="AJ3" s="198" t="s">
        <v>2</v>
      </c>
      <c r="AK3" s="198" t="s">
        <v>11</v>
      </c>
      <c r="AL3" s="200" t="s">
        <v>12</v>
      </c>
      <c r="AM3" s="5"/>
      <c r="AN3" s="202" t="s">
        <v>3</v>
      </c>
      <c r="AO3" s="198" t="s">
        <v>4</v>
      </c>
      <c r="AP3" s="200" t="s">
        <v>13</v>
      </c>
      <c r="AQ3" s="2"/>
      <c r="AR3" s="206" t="s">
        <v>14</v>
      </c>
      <c r="AS3" s="2"/>
      <c r="AT3" s="202" t="s">
        <v>0</v>
      </c>
      <c r="AU3" s="198" t="s">
        <v>1</v>
      </c>
      <c r="AV3" s="198" t="s">
        <v>10</v>
      </c>
      <c r="AW3" s="198" t="s">
        <v>2</v>
      </c>
      <c r="AX3" s="198" t="s">
        <v>11</v>
      </c>
      <c r="AY3" s="200" t="s">
        <v>12</v>
      </c>
      <c r="AZ3" s="2"/>
      <c r="BA3" s="202" t="s">
        <v>3</v>
      </c>
      <c r="BB3" s="198" t="s">
        <v>4</v>
      </c>
      <c r="BC3" s="200" t="s">
        <v>13</v>
      </c>
      <c r="BD3" s="1"/>
      <c r="BE3" s="208" t="s">
        <v>14</v>
      </c>
    </row>
    <row r="4" spans="1:57" ht="13" x14ac:dyDescent="0.25">
      <c r="A4" s="32"/>
      <c r="B4" s="32"/>
      <c r="C4" s="3"/>
      <c r="D4" s="213"/>
      <c r="E4" s="215"/>
      <c r="F4" s="5"/>
      <c r="G4" s="203"/>
      <c r="H4" s="199"/>
      <c r="I4" s="199"/>
      <c r="J4" s="199"/>
      <c r="K4" s="199"/>
      <c r="L4" s="201"/>
      <c r="M4" s="5"/>
      <c r="N4" s="203"/>
      <c r="O4" s="199"/>
      <c r="P4" s="201"/>
      <c r="Q4" s="2"/>
      <c r="R4" s="207"/>
      <c r="S4" s="2"/>
      <c r="T4" s="203"/>
      <c r="U4" s="199"/>
      <c r="V4" s="199"/>
      <c r="W4" s="199"/>
      <c r="X4" s="199"/>
      <c r="Y4" s="201"/>
      <c r="Z4" s="2"/>
      <c r="AA4" s="203"/>
      <c r="AB4" s="199"/>
      <c r="AC4" s="201"/>
      <c r="AD4" s="1"/>
      <c r="AE4" s="209"/>
      <c r="AF4" s="39"/>
      <c r="AG4" s="203"/>
      <c r="AH4" s="199"/>
      <c r="AI4" s="199"/>
      <c r="AJ4" s="199"/>
      <c r="AK4" s="199"/>
      <c r="AL4" s="201"/>
      <c r="AM4" s="5"/>
      <c r="AN4" s="203"/>
      <c r="AO4" s="199"/>
      <c r="AP4" s="201"/>
      <c r="AQ4" s="2"/>
      <c r="AR4" s="207"/>
      <c r="AS4" s="2"/>
      <c r="AT4" s="203"/>
      <c r="AU4" s="199"/>
      <c r="AV4" s="199"/>
      <c r="AW4" s="199"/>
      <c r="AX4" s="199"/>
      <c r="AY4" s="201"/>
      <c r="AZ4" s="2"/>
      <c r="BA4" s="203"/>
      <c r="BB4" s="199"/>
      <c r="BC4" s="201"/>
      <c r="BD4" s="1"/>
      <c r="BE4" s="20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5">
        <v>141.61552386888101</v>
      </c>
      <c r="H6" s="136">
        <v>146.37769173127401</v>
      </c>
      <c r="I6" s="136">
        <v>156.042028148778</v>
      </c>
      <c r="J6" s="136">
        <v>157.768201662726</v>
      </c>
      <c r="K6" s="136">
        <v>153.368909264275</v>
      </c>
      <c r="L6" s="137">
        <v>151.579846403559</v>
      </c>
      <c r="M6" s="138"/>
      <c r="N6" s="139">
        <v>168.868452867906</v>
      </c>
      <c r="O6" s="140">
        <v>173.82885250757101</v>
      </c>
      <c r="P6" s="141">
        <v>171.40584352307101</v>
      </c>
      <c r="Q6" s="138"/>
      <c r="R6" s="142">
        <v>157.893662496009</v>
      </c>
      <c r="S6" s="75"/>
      <c r="T6" s="29">
        <v>2.8779084610536998</v>
      </c>
      <c r="U6" s="117">
        <v>5.1516326638601901</v>
      </c>
      <c r="V6" s="117">
        <v>6.8116266697578904</v>
      </c>
      <c r="W6" s="117">
        <v>5.66715139476287</v>
      </c>
      <c r="X6" s="117">
        <v>3.98877578354683</v>
      </c>
      <c r="Y6" s="118">
        <v>5.0244349517147597</v>
      </c>
      <c r="Z6" s="119"/>
      <c r="AA6" s="120">
        <v>4.0923574297549701</v>
      </c>
      <c r="AB6" s="121">
        <v>3.2078888147167599</v>
      </c>
      <c r="AC6" s="122">
        <v>3.6364630165037202</v>
      </c>
      <c r="AD6" s="119"/>
      <c r="AE6" s="123">
        <v>4.5544789651994799</v>
      </c>
      <c r="AF6" s="29"/>
      <c r="AG6" s="135">
        <v>148.13756885288601</v>
      </c>
      <c r="AH6" s="136">
        <v>150.65277371389701</v>
      </c>
      <c r="AI6" s="136">
        <v>157.35739361345901</v>
      </c>
      <c r="AJ6" s="136">
        <v>157.341225824948</v>
      </c>
      <c r="AK6" s="136">
        <v>152.81437462714899</v>
      </c>
      <c r="AL6" s="137">
        <v>153.51344582667801</v>
      </c>
      <c r="AM6" s="138"/>
      <c r="AN6" s="139">
        <v>168.30717883820799</v>
      </c>
      <c r="AO6" s="140">
        <v>172.90048265552599</v>
      </c>
      <c r="AP6" s="141">
        <v>170.65827428185099</v>
      </c>
      <c r="AQ6" s="138"/>
      <c r="AR6" s="142">
        <v>158.95651961710999</v>
      </c>
      <c r="AS6" s="75"/>
      <c r="AT6" s="29">
        <v>1.17601920789701</v>
      </c>
      <c r="AU6" s="117">
        <v>4.1560899390613004</v>
      </c>
      <c r="AV6" s="117">
        <v>5.2026459884551999</v>
      </c>
      <c r="AW6" s="117">
        <v>4.34443298044134</v>
      </c>
      <c r="AX6" s="117">
        <v>2.4505023956584999</v>
      </c>
      <c r="AY6" s="118">
        <v>3.5417465084631199</v>
      </c>
      <c r="AZ6" s="119"/>
      <c r="BA6" s="120">
        <v>2.11013612989538</v>
      </c>
      <c r="BB6" s="121">
        <v>1.70511755591779</v>
      </c>
      <c r="BC6" s="122">
        <v>1.9003799327975099</v>
      </c>
      <c r="BD6" s="119"/>
      <c r="BE6" s="123">
        <v>2.9306328263387198</v>
      </c>
    </row>
    <row r="7" spans="1:57" x14ac:dyDescent="0.25">
      <c r="A7" s="20" t="s">
        <v>18</v>
      </c>
      <c r="B7" s="3" t="str">
        <f>TRIM(A7)</f>
        <v>Virginia</v>
      </c>
      <c r="C7" s="10"/>
      <c r="D7" s="24" t="s">
        <v>16</v>
      </c>
      <c r="E7" s="27" t="s">
        <v>17</v>
      </c>
      <c r="F7" s="3"/>
      <c r="G7" s="143">
        <v>118.287863958402</v>
      </c>
      <c r="H7" s="138">
        <v>130.52551010602701</v>
      </c>
      <c r="I7" s="138">
        <v>140.74792477938999</v>
      </c>
      <c r="J7" s="138">
        <v>140.08601637214099</v>
      </c>
      <c r="K7" s="138">
        <v>131.98438671310899</v>
      </c>
      <c r="L7" s="144">
        <v>133.183191246181</v>
      </c>
      <c r="M7" s="138"/>
      <c r="N7" s="145">
        <v>153.05569164841299</v>
      </c>
      <c r="O7" s="146">
        <v>155.532742543577</v>
      </c>
      <c r="P7" s="147">
        <v>154.3082594965</v>
      </c>
      <c r="Q7" s="138"/>
      <c r="R7" s="148">
        <v>140.019546096455</v>
      </c>
      <c r="S7" s="75"/>
      <c r="T7" s="30">
        <v>4.7964738591824796</v>
      </c>
      <c r="U7" s="119">
        <v>8.4258221221389302</v>
      </c>
      <c r="V7" s="119">
        <v>11.189494772948001</v>
      </c>
      <c r="W7" s="119">
        <v>11.011522817441501</v>
      </c>
      <c r="X7" s="119">
        <v>8.0085602052979006</v>
      </c>
      <c r="Y7" s="124">
        <v>9.0792266871499496</v>
      </c>
      <c r="Z7" s="119"/>
      <c r="AA7" s="125">
        <v>11.423844052003901</v>
      </c>
      <c r="AB7" s="126">
        <v>12.4756008813648</v>
      </c>
      <c r="AC7" s="127">
        <v>11.961493069625501</v>
      </c>
      <c r="AD7" s="119"/>
      <c r="AE7" s="128">
        <v>10.433001302599999</v>
      </c>
      <c r="AF7" s="30"/>
      <c r="AG7" s="143">
        <v>123.264481634303</v>
      </c>
      <c r="AH7" s="138">
        <v>129.800518651</v>
      </c>
      <c r="AI7" s="138">
        <v>137.53151179248499</v>
      </c>
      <c r="AJ7" s="138">
        <v>136.681463198454</v>
      </c>
      <c r="AK7" s="138">
        <v>129.23577847962</v>
      </c>
      <c r="AL7" s="144">
        <v>131.73963380469601</v>
      </c>
      <c r="AM7" s="138"/>
      <c r="AN7" s="145">
        <v>143.95208766747399</v>
      </c>
      <c r="AO7" s="146">
        <v>145.42338055116201</v>
      </c>
      <c r="AP7" s="147">
        <v>144.699277703837</v>
      </c>
      <c r="AQ7" s="138"/>
      <c r="AR7" s="148">
        <v>135.82360815278699</v>
      </c>
      <c r="AS7" s="75"/>
      <c r="AT7" s="30">
        <v>3.7993839476112501</v>
      </c>
      <c r="AU7" s="119">
        <v>7.5581160473834998</v>
      </c>
      <c r="AV7" s="119">
        <v>9.0346624568675598</v>
      </c>
      <c r="AW7" s="119">
        <v>8.5590907589249294</v>
      </c>
      <c r="AX7" s="119">
        <v>4.9019895124627402</v>
      </c>
      <c r="AY7" s="124">
        <v>6.9663846239841698</v>
      </c>
      <c r="AZ7" s="119"/>
      <c r="BA7" s="125">
        <v>4.4001887410124603</v>
      </c>
      <c r="BB7" s="126">
        <v>3.3123499646122401</v>
      </c>
      <c r="BC7" s="127">
        <v>3.8369534604340099</v>
      </c>
      <c r="BD7" s="119"/>
      <c r="BE7" s="128">
        <v>5.8644084289934604</v>
      </c>
    </row>
    <row r="8" spans="1:57" x14ac:dyDescent="0.25">
      <c r="A8" s="21" t="s">
        <v>19</v>
      </c>
      <c r="B8" s="3" t="str">
        <f t="shared" ref="B8:B43" si="0">TRIM(A8)</f>
        <v>Norfolk/Virginia Beach, VA</v>
      </c>
      <c r="C8" s="3"/>
      <c r="D8" s="24" t="s">
        <v>16</v>
      </c>
      <c r="E8" s="27" t="s">
        <v>17</v>
      </c>
      <c r="F8" s="3"/>
      <c r="G8" s="143">
        <v>107.454927344865</v>
      </c>
      <c r="H8" s="138">
        <v>106.60558084629299</v>
      </c>
      <c r="I8" s="138">
        <v>112.09487138533601</v>
      </c>
      <c r="J8" s="138">
        <v>110.445568182008</v>
      </c>
      <c r="K8" s="138">
        <v>109.22618475147399</v>
      </c>
      <c r="L8" s="144">
        <v>109.287788849899</v>
      </c>
      <c r="M8" s="138"/>
      <c r="N8" s="145">
        <v>141.98388536498999</v>
      </c>
      <c r="O8" s="146">
        <v>147.8490299316</v>
      </c>
      <c r="P8" s="147">
        <v>144.96638701065999</v>
      </c>
      <c r="Q8" s="138"/>
      <c r="R8" s="148">
        <v>121.43248577542801</v>
      </c>
      <c r="S8" s="75"/>
      <c r="T8" s="30">
        <v>1.6533526110236501</v>
      </c>
      <c r="U8" s="119">
        <v>1.9591506422939799</v>
      </c>
      <c r="V8" s="119">
        <v>3.2662424401229102</v>
      </c>
      <c r="W8" s="119">
        <v>2.6245746744134402</v>
      </c>
      <c r="X8" s="119">
        <v>0.87928213844941605</v>
      </c>
      <c r="Y8" s="124">
        <v>2.13764479228883</v>
      </c>
      <c r="Z8" s="119"/>
      <c r="AA8" s="125">
        <v>15.0621263180663</v>
      </c>
      <c r="AB8" s="126">
        <v>15.630043228998099</v>
      </c>
      <c r="AC8" s="127">
        <v>15.3655583208111</v>
      </c>
      <c r="AD8" s="119"/>
      <c r="AE8" s="128">
        <v>8.1399791981183895</v>
      </c>
      <c r="AF8" s="30"/>
      <c r="AG8" s="143">
        <v>124.624983813757</v>
      </c>
      <c r="AH8" s="138">
        <v>110.27823598147999</v>
      </c>
      <c r="AI8" s="138">
        <v>115.037023550066</v>
      </c>
      <c r="AJ8" s="138">
        <v>113.175432563779</v>
      </c>
      <c r="AK8" s="138">
        <v>112.14628599943499</v>
      </c>
      <c r="AL8" s="144">
        <v>114.97597961221901</v>
      </c>
      <c r="AM8" s="138"/>
      <c r="AN8" s="145">
        <v>138.6935455478</v>
      </c>
      <c r="AO8" s="146">
        <v>145.328854070441</v>
      </c>
      <c r="AP8" s="147">
        <v>142.084291120681</v>
      </c>
      <c r="AQ8" s="138"/>
      <c r="AR8" s="148">
        <v>123.738997475456</v>
      </c>
      <c r="AS8" s="75"/>
      <c r="AT8" s="30">
        <v>1.09226546497045</v>
      </c>
      <c r="AU8" s="119">
        <v>3.0370655583200898</v>
      </c>
      <c r="AV8" s="119">
        <v>4.4148074895018201</v>
      </c>
      <c r="AW8" s="119">
        <v>2.5679947838161601</v>
      </c>
      <c r="AX8" s="119">
        <v>1.7814807489528599</v>
      </c>
      <c r="AY8" s="124">
        <v>2.5237700984567799</v>
      </c>
      <c r="AZ8" s="119"/>
      <c r="BA8" s="125">
        <v>1.7536179137654999</v>
      </c>
      <c r="BB8" s="126">
        <v>1.11956176660387</v>
      </c>
      <c r="BC8" s="127">
        <v>1.40707208681572</v>
      </c>
      <c r="BD8" s="119"/>
      <c r="BE8" s="128">
        <v>2.0634618611876898</v>
      </c>
    </row>
    <row r="9" spans="1:57" ht="16" x14ac:dyDescent="0.45">
      <c r="A9" s="21" t="s">
        <v>20</v>
      </c>
      <c r="B9" s="81" t="s">
        <v>71</v>
      </c>
      <c r="C9" s="3"/>
      <c r="D9" s="24" t="s">
        <v>16</v>
      </c>
      <c r="E9" s="27" t="s">
        <v>17</v>
      </c>
      <c r="F9" s="3"/>
      <c r="G9" s="143">
        <v>99.674162731827295</v>
      </c>
      <c r="H9" s="138">
        <v>108.939479000925</v>
      </c>
      <c r="I9" s="138">
        <v>112.07192153574</v>
      </c>
      <c r="J9" s="138">
        <v>112.02991995060999</v>
      </c>
      <c r="K9" s="138">
        <v>112.77089142467599</v>
      </c>
      <c r="L9" s="144">
        <v>109.591929041285</v>
      </c>
      <c r="M9" s="138"/>
      <c r="N9" s="145">
        <v>125.212510987347</v>
      </c>
      <c r="O9" s="146">
        <v>126.892350153953</v>
      </c>
      <c r="P9" s="147">
        <v>126.069711022174</v>
      </c>
      <c r="Q9" s="138"/>
      <c r="R9" s="148">
        <v>114.911727877262</v>
      </c>
      <c r="S9" s="75"/>
      <c r="T9" s="30">
        <v>4.0831572857169203</v>
      </c>
      <c r="U9" s="119">
        <v>4.9743204633917202</v>
      </c>
      <c r="V9" s="119">
        <v>-0.11571032288865001</v>
      </c>
      <c r="W9" s="119">
        <v>1.1686321295269599</v>
      </c>
      <c r="X9" s="119">
        <v>8.27562201733328</v>
      </c>
      <c r="Y9" s="124">
        <v>3.4769114470075402</v>
      </c>
      <c r="Z9" s="119"/>
      <c r="AA9" s="125">
        <v>10.5144203704824</v>
      </c>
      <c r="AB9" s="126">
        <v>11.295125762841</v>
      </c>
      <c r="AC9" s="127">
        <v>10.9230955938565</v>
      </c>
      <c r="AD9" s="119"/>
      <c r="AE9" s="128">
        <v>6.2977951857578001</v>
      </c>
      <c r="AF9" s="30"/>
      <c r="AG9" s="143">
        <v>99.406828776363696</v>
      </c>
      <c r="AH9" s="138">
        <v>106.978183229506</v>
      </c>
      <c r="AI9" s="138">
        <v>112.25793667340299</v>
      </c>
      <c r="AJ9" s="138">
        <v>112.34991763562699</v>
      </c>
      <c r="AK9" s="138">
        <v>109.38634504766701</v>
      </c>
      <c r="AL9" s="144">
        <v>108.604758710635</v>
      </c>
      <c r="AM9" s="138"/>
      <c r="AN9" s="145">
        <v>118.072867389816</v>
      </c>
      <c r="AO9" s="146">
        <v>119.85356057360001</v>
      </c>
      <c r="AP9" s="147">
        <v>118.98165346970001</v>
      </c>
      <c r="AQ9" s="138"/>
      <c r="AR9" s="148">
        <v>111.84392557597801</v>
      </c>
      <c r="AS9" s="75"/>
      <c r="AT9" s="30">
        <v>3.6718992432737099</v>
      </c>
      <c r="AU9" s="119">
        <v>5.7993326683125002</v>
      </c>
      <c r="AV9" s="119">
        <v>4.6896416692732004</v>
      </c>
      <c r="AW9" s="119">
        <v>5.2058121282210097</v>
      </c>
      <c r="AX9" s="119">
        <v>6.3443381875438503</v>
      </c>
      <c r="AY9" s="124">
        <v>5.27019924419535</v>
      </c>
      <c r="AZ9" s="119"/>
      <c r="BA9" s="125">
        <v>3.2302988968898099</v>
      </c>
      <c r="BB9" s="126">
        <v>1.8711562921954701</v>
      </c>
      <c r="BC9" s="127">
        <v>2.52179390331096</v>
      </c>
      <c r="BD9" s="119"/>
      <c r="BE9" s="128">
        <v>4.39785762072807</v>
      </c>
    </row>
    <row r="10" spans="1:57" x14ac:dyDescent="0.25">
      <c r="A10" s="21" t="s">
        <v>21</v>
      </c>
      <c r="B10" s="3" t="str">
        <f t="shared" si="0"/>
        <v>Virginia Area</v>
      </c>
      <c r="C10" s="3"/>
      <c r="D10" s="24" t="s">
        <v>16</v>
      </c>
      <c r="E10" s="27" t="s">
        <v>17</v>
      </c>
      <c r="F10" s="3"/>
      <c r="G10" s="143">
        <v>104.583892153473</v>
      </c>
      <c r="H10" s="138">
        <v>107.803770637746</v>
      </c>
      <c r="I10" s="138">
        <v>110.582027770401</v>
      </c>
      <c r="J10" s="138">
        <v>112.803103334312</v>
      </c>
      <c r="K10" s="138">
        <v>117.431904831786</v>
      </c>
      <c r="L10" s="144">
        <v>111.03562001732701</v>
      </c>
      <c r="M10" s="138"/>
      <c r="N10" s="145">
        <v>189.25620608207799</v>
      </c>
      <c r="O10" s="146">
        <v>194.36382691026199</v>
      </c>
      <c r="P10" s="147">
        <v>191.888436739833</v>
      </c>
      <c r="Q10" s="138"/>
      <c r="R10" s="148">
        <v>139.90923560402001</v>
      </c>
      <c r="S10" s="75"/>
      <c r="T10" s="30">
        <v>-1.7886714650101101</v>
      </c>
      <c r="U10" s="119">
        <v>1.4569987129420101</v>
      </c>
      <c r="V10" s="119">
        <v>3.0012550044478301</v>
      </c>
      <c r="W10" s="119">
        <v>5.2318046384146504</v>
      </c>
      <c r="X10" s="119">
        <v>2.8919235874138698</v>
      </c>
      <c r="Y10" s="124">
        <v>2.40746110540662</v>
      </c>
      <c r="Z10" s="119"/>
      <c r="AA10" s="125">
        <v>16.998421896707502</v>
      </c>
      <c r="AB10" s="126">
        <v>19.772184577780699</v>
      </c>
      <c r="AC10" s="127">
        <v>18.4360974958323</v>
      </c>
      <c r="AD10" s="119"/>
      <c r="AE10" s="128">
        <v>11.0947398742945</v>
      </c>
      <c r="AF10" s="30"/>
      <c r="AG10" s="143">
        <v>110.237688180451</v>
      </c>
      <c r="AH10" s="138">
        <v>106.842655633578</v>
      </c>
      <c r="AI10" s="138">
        <v>109.7824702684</v>
      </c>
      <c r="AJ10" s="138">
        <v>112.631985826087</v>
      </c>
      <c r="AK10" s="138">
        <v>118.351854006997</v>
      </c>
      <c r="AL10" s="144">
        <v>111.832827835134</v>
      </c>
      <c r="AM10" s="138"/>
      <c r="AN10" s="145">
        <v>165.28698809216601</v>
      </c>
      <c r="AO10" s="146">
        <v>165.251059734394</v>
      </c>
      <c r="AP10" s="147">
        <v>165.268864242208</v>
      </c>
      <c r="AQ10" s="138"/>
      <c r="AR10" s="148">
        <v>130.12353608430601</v>
      </c>
      <c r="AS10" s="75"/>
      <c r="AT10" s="30">
        <v>0.59145806014880198</v>
      </c>
      <c r="AU10" s="119">
        <v>3.1178094809817498</v>
      </c>
      <c r="AV10" s="119">
        <v>5.12179488917445</v>
      </c>
      <c r="AW10" s="119">
        <v>4.8982403878355001</v>
      </c>
      <c r="AX10" s="119">
        <v>-0.56211388463828404</v>
      </c>
      <c r="AY10" s="124">
        <v>2.5061814286646702</v>
      </c>
      <c r="AZ10" s="119"/>
      <c r="BA10" s="125">
        <v>6.1919417384325204</v>
      </c>
      <c r="BB10" s="126">
        <v>4.5618131754262903</v>
      </c>
      <c r="BC10" s="127">
        <v>5.3580029832957896</v>
      </c>
      <c r="BD10" s="119"/>
      <c r="BE10" s="128">
        <v>3.7093376294659999</v>
      </c>
    </row>
    <row r="11" spans="1:57" x14ac:dyDescent="0.25">
      <c r="A11" s="34" t="s">
        <v>22</v>
      </c>
      <c r="B11" s="3" t="str">
        <f t="shared" si="0"/>
        <v>Washington, DC</v>
      </c>
      <c r="C11" s="3"/>
      <c r="D11" s="24" t="s">
        <v>16</v>
      </c>
      <c r="E11" s="27" t="s">
        <v>17</v>
      </c>
      <c r="F11" s="3"/>
      <c r="G11" s="143">
        <v>169.61800539944699</v>
      </c>
      <c r="H11" s="138">
        <v>201.42929890767101</v>
      </c>
      <c r="I11" s="138">
        <v>236.20947024474501</v>
      </c>
      <c r="J11" s="138">
        <v>238.404058711044</v>
      </c>
      <c r="K11" s="138">
        <v>214.456071655328</v>
      </c>
      <c r="L11" s="144">
        <v>215.785959364777</v>
      </c>
      <c r="M11" s="138"/>
      <c r="N11" s="145">
        <v>183.806750657621</v>
      </c>
      <c r="O11" s="146">
        <v>178.51269831863399</v>
      </c>
      <c r="P11" s="147">
        <v>181.16914876372701</v>
      </c>
      <c r="Q11" s="138"/>
      <c r="R11" s="148">
        <v>205.70336426882801</v>
      </c>
      <c r="S11" s="75"/>
      <c r="T11" s="30">
        <v>6.2618911701847404</v>
      </c>
      <c r="U11" s="119">
        <v>11.201194604498101</v>
      </c>
      <c r="V11" s="119">
        <v>18.2323113568408</v>
      </c>
      <c r="W11" s="119">
        <v>15.630402403730001</v>
      </c>
      <c r="X11" s="119">
        <v>10.3978884954557</v>
      </c>
      <c r="Y11" s="124">
        <v>13.418238364114</v>
      </c>
      <c r="Z11" s="119"/>
      <c r="AA11" s="125">
        <v>3.7875477744888801</v>
      </c>
      <c r="AB11" s="126">
        <v>3.9262348161901901</v>
      </c>
      <c r="AC11" s="127">
        <v>3.8523070822894199</v>
      </c>
      <c r="AD11" s="119"/>
      <c r="AE11" s="128">
        <v>10.8675960613564</v>
      </c>
      <c r="AF11" s="30"/>
      <c r="AG11" s="143">
        <v>170.57731464583401</v>
      </c>
      <c r="AH11" s="138">
        <v>206.33282455203599</v>
      </c>
      <c r="AI11" s="138">
        <v>225.624910678063</v>
      </c>
      <c r="AJ11" s="138">
        <v>221.38531231327499</v>
      </c>
      <c r="AK11" s="138">
        <v>197.72119748953699</v>
      </c>
      <c r="AL11" s="144">
        <v>206.40523555906901</v>
      </c>
      <c r="AM11" s="138"/>
      <c r="AN11" s="145">
        <v>173.121141871806</v>
      </c>
      <c r="AO11" s="146">
        <v>171.32676132338801</v>
      </c>
      <c r="AP11" s="147">
        <v>172.209911006048</v>
      </c>
      <c r="AQ11" s="138"/>
      <c r="AR11" s="148">
        <v>196.44011915374901</v>
      </c>
      <c r="AS11" s="75"/>
      <c r="AT11" s="30">
        <v>5.9665484879652499</v>
      </c>
      <c r="AU11" s="119">
        <v>10.0567037212305</v>
      </c>
      <c r="AV11" s="119">
        <v>10.5501954069814</v>
      </c>
      <c r="AW11" s="119">
        <v>8.7354175643720406</v>
      </c>
      <c r="AX11" s="119">
        <v>6.2453798907533002</v>
      </c>
      <c r="AY11" s="124">
        <v>8.6506559967980401</v>
      </c>
      <c r="AZ11" s="119"/>
      <c r="BA11" s="125">
        <v>4.9615236066444197</v>
      </c>
      <c r="BB11" s="126">
        <v>4.87867961535615</v>
      </c>
      <c r="BC11" s="127">
        <v>4.9227505421528699</v>
      </c>
      <c r="BD11" s="119"/>
      <c r="BE11" s="128">
        <v>7.7577348091251901</v>
      </c>
    </row>
    <row r="12" spans="1:57" x14ac:dyDescent="0.25">
      <c r="A12" s="21" t="s">
        <v>23</v>
      </c>
      <c r="B12" s="3" t="str">
        <f t="shared" si="0"/>
        <v>Arlington, VA</v>
      </c>
      <c r="C12" s="3"/>
      <c r="D12" s="24" t="s">
        <v>16</v>
      </c>
      <c r="E12" s="27" t="s">
        <v>17</v>
      </c>
      <c r="F12" s="3"/>
      <c r="G12" s="143">
        <v>196.387119093965</v>
      </c>
      <c r="H12" s="138">
        <v>233.32259122695399</v>
      </c>
      <c r="I12" s="138">
        <v>255.646024254342</v>
      </c>
      <c r="J12" s="138">
        <v>255.39207906774101</v>
      </c>
      <c r="K12" s="138">
        <v>221.119400867628</v>
      </c>
      <c r="L12" s="144">
        <v>235.65456389301599</v>
      </c>
      <c r="M12" s="138"/>
      <c r="N12" s="145">
        <v>168.376014881678</v>
      </c>
      <c r="O12" s="146">
        <v>158.58433328746301</v>
      </c>
      <c r="P12" s="147">
        <v>163.774905916585</v>
      </c>
      <c r="Q12" s="138"/>
      <c r="R12" s="148">
        <v>215.749130808487</v>
      </c>
      <c r="S12" s="75"/>
      <c r="T12" s="30">
        <v>12.113558946384099</v>
      </c>
      <c r="U12" s="119">
        <v>14.6881401631132</v>
      </c>
      <c r="V12" s="119">
        <v>19.087294124904201</v>
      </c>
      <c r="W12" s="119">
        <v>20.269516459553099</v>
      </c>
      <c r="X12" s="119">
        <v>17.726007500472999</v>
      </c>
      <c r="Y12" s="124">
        <v>17.458150320897001</v>
      </c>
      <c r="Z12" s="119"/>
      <c r="AA12" s="125">
        <v>11.5849533039896</v>
      </c>
      <c r="AB12" s="126">
        <v>8.7366073123907402</v>
      </c>
      <c r="AC12" s="127">
        <v>10.3382293821908</v>
      </c>
      <c r="AD12" s="119"/>
      <c r="AE12" s="128">
        <v>15.782532712781499</v>
      </c>
      <c r="AF12" s="30"/>
      <c r="AG12" s="143">
        <v>183.15645792392601</v>
      </c>
      <c r="AH12" s="138">
        <v>229.54309109838599</v>
      </c>
      <c r="AI12" s="138">
        <v>244.51018360076699</v>
      </c>
      <c r="AJ12" s="138">
        <v>240.94298316698899</v>
      </c>
      <c r="AK12" s="138">
        <v>209.173014855514</v>
      </c>
      <c r="AL12" s="144">
        <v>224.20050851591299</v>
      </c>
      <c r="AM12" s="138"/>
      <c r="AN12" s="145">
        <v>162.03863894936401</v>
      </c>
      <c r="AO12" s="146">
        <v>155.01756492589899</v>
      </c>
      <c r="AP12" s="147">
        <v>158.53662835720999</v>
      </c>
      <c r="AQ12" s="138"/>
      <c r="AR12" s="148">
        <v>205.94976328611099</v>
      </c>
      <c r="AS12" s="75"/>
      <c r="AT12" s="30">
        <v>6.1828345258963404</v>
      </c>
      <c r="AU12" s="119">
        <v>10.497282027341701</v>
      </c>
      <c r="AV12" s="119">
        <v>11.267038618690499</v>
      </c>
      <c r="AW12" s="119">
        <v>11.1232145095279</v>
      </c>
      <c r="AX12" s="119">
        <v>8.4427020000422104</v>
      </c>
      <c r="AY12" s="124">
        <v>9.9954547754985494</v>
      </c>
      <c r="AZ12" s="119"/>
      <c r="BA12" s="125">
        <v>4.2889669923323197</v>
      </c>
      <c r="BB12" s="126">
        <v>2.2976015930222</v>
      </c>
      <c r="BC12" s="127">
        <v>3.3068304644017599</v>
      </c>
      <c r="BD12" s="119"/>
      <c r="BE12" s="128">
        <v>8.1886837057310409</v>
      </c>
    </row>
    <row r="13" spans="1:57" x14ac:dyDescent="0.25">
      <c r="A13" s="21" t="s">
        <v>24</v>
      </c>
      <c r="B13" s="3" t="str">
        <f t="shared" si="0"/>
        <v>Suburban Virginia Area</v>
      </c>
      <c r="C13" s="3"/>
      <c r="D13" s="24" t="s">
        <v>16</v>
      </c>
      <c r="E13" s="27" t="s">
        <v>17</v>
      </c>
      <c r="F13" s="3"/>
      <c r="G13" s="143">
        <v>126.28139937920299</v>
      </c>
      <c r="H13" s="138">
        <v>138.545205128205</v>
      </c>
      <c r="I13" s="138">
        <v>153.32195091807901</v>
      </c>
      <c r="J13" s="138">
        <v>152.75453788951799</v>
      </c>
      <c r="K13" s="138">
        <v>150.97401418969301</v>
      </c>
      <c r="L13" s="144">
        <v>145.69669036088101</v>
      </c>
      <c r="M13" s="138"/>
      <c r="N13" s="145">
        <v>160.63003472825099</v>
      </c>
      <c r="O13" s="146">
        <v>167.098152138426</v>
      </c>
      <c r="P13" s="147">
        <v>163.96395877155999</v>
      </c>
      <c r="Q13" s="138"/>
      <c r="R13" s="148">
        <v>151.48789538264501</v>
      </c>
      <c r="S13" s="75"/>
      <c r="T13" s="30">
        <v>9.2387866270102599</v>
      </c>
      <c r="U13" s="119">
        <v>16.880229204805701</v>
      </c>
      <c r="V13" s="119">
        <v>25.638003538299898</v>
      </c>
      <c r="W13" s="119">
        <v>21.586316302375401</v>
      </c>
      <c r="X13" s="119">
        <v>14.5242365453083</v>
      </c>
      <c r="Y13" s="124">
        <v>18.429427737471499</v>
      </c>
      <c r="Z13" s="119"/>
      <c r="AA13" s="125">
        <v>2.7703705490199</v>
      </c>
      <c r="AB13" s="126">
        <v>2.94497490562618</v>
      </c>
      <c r="AC13" s="127">
        <v>2.8529031409859802</v>
      </c>
      <c r="AD13" s="119"/>
      <c r="AE13" s="128">
        <v>12.595298107780801</v>
      </c>
      <c r="AF13" s="30"/>
      <c r="AG13" s="143">
        <v>135.434150202404</v>
      </c>
      <c r="AH13" s="138">
        <v>139.9658172147</v>
      </c>
      <c r="AI13" s="138">
        <v>150.28177573932001</v>
      </c>
      <c r="AJ13" s="138">
        <v>150.48093623295199</v>
      </c>
      <c r="AK13" s="138">
        <v>144.890976450881</v>
      </c>
      <c r="AL13" s="144">
        <v>144.80276915933999</v>
      </c>
      <c r="AM13" s="138"/>
      <c r="AN13" s="145">
        <v>158.16332302035599</v>
      </c>
      <c r="AO13" s="146">
        <v>165.24761274980099</v>
      </c>
      <c r="AP13" s="147">
        <v>161.83308033109199</v>
      </c>
      <c r="AQ13" s="138"/>
      <c r="AR13" s="148">
        <v>150.22430594160201</v>
      </c>
      <c r="AS13" s="75"/>
      <c r="AT13" s="30">
        <v>11.101630741055001</v>
      </c>
      <c r="AU13" s="119">
        <v>19.065987987691798</v>
      </c>
      <c r="AV13" s="119">
        <v>21.416722469715399</v>
      </c>
      <c r="AW13" s="119">
        <v>20.807272312168699</v>
      </c>
      <c r="AX13" s="119">
        <v>14.365808144715899</v>
      </c>
      <c r="AY13" s="124">
        <v>17.680493544502699</v>
      </c>
      <c r="AZ13" s="119"/>
      <c r="BA13" s="125">
        <v>5.0320168266841296</v>
      </c>
      <c r="BB13" s="126">
        <v>7.1873199816323599</v>
      </c>
      <c r="BC13" s="127">
        <v>6.17139053236472</v>
      </c>
      <c r="BD13" s="119"/>
      <c r="BE13" s="128">
        <v>13.2682547425301</v>
      </c>
    </row>
    <row r="14" spans="1:57" x14ac:dyDescent="0.25">
      <c r="A14" s="21" t="s">
        <v>25</v>
      </c>
      <c r="B14" s="3" t="str">
        <f t="shared" si="0"/>
        <v>Alexandria, VA</v>
      </c>
      <c r="C14" s="3"/>
      <c r="D14" s="24" t="s">
        <v>16</v>
      </c>
      <c r="E14" s="27" t="s">
        <v>17</v>
      </c>
      <c r="F14" s="3"/>
      <c r="G14" s="143">
        <v>149.05090271007899</v>
      </c>
      <c r="H14" s="138">
        <v>169.53106848393</v>
      </c>
      <c r="I14" s="138">
        <v>187.51089864864801</v>
      </c>
      <c r="J14" s="138">
        <v>190.260542119565</v>
      </c>
      <c r="K14" s="138">
        <v>172.93320237551299</v>
      </c>
      <c r="L14" s="144">
        <v>175.79418500571001</v>
      </c>
      <c r="M14" s="138"/>
      <c r="N14" s="145">
        <v>153.827986746607</v>
      </c>
      <c r="O14" s="146">
        <v>148.11947075651599</v>
      </c>
      <c r="P14" s="147">
        <v>150.98412430720501</v>
      </c>
      <c r="Q14" s="138"/>
      <c r="R14" s="148">
        <v>168.83531257633899</v>
      </c>
      <c r="S14" s="75"/>
      <c r="T14" s="30">
        <v>8.7435285021730795</v>
      </c>
      <c r="U14" s="119">
        <v>8.3794138797663607</v>
      </c>
      <c r="V14" s="119">
        <v>13.8089491395162</v>
      </c>
      <c r="W14" s="119">
        <v>19.163313791799901</v>
      </c>
      <c r="X14" s="119">
        <v>11.383271364587101</v>
      </c>
      <c r="Y14" s="124">
        <v>13.1514293503689</v>
      </c>
      <c r="Z14" s="119"/>
      <c r="AA14" s="125">
        <v>11.796142544645299</v>
      </c>
      <c r="AB14" s="126">
        <v>7.2763598491909898</v>
      </c>
      <c r="AC14" s="127">
        <v>9.5401702819004299</v>
      </c>
      <c r="AD14" s="119"/>
      <c r="AE14" s="128">
        <v>12.527951788128799</v>
      </c>
      <c r="AF14" s="30"/>
      <c r="AG14" s="143">
        <v>155.58241211595799</v>
      </c>
      <c r="AH14" s="138">
        <v>178.85586292567999</v>
      </c>
      <c r="AI14" s="138">
        <v>191.70895075965501</v>
      </c>
      <c r="AJ14" s="138">
        <v>187.55733184021099</v>
      </c>
      <c r="AK14" s="138">
        <v>165.851419384667</v>
      </c>
      <c r="AL14" s="144">
        <v>177.184844431378</v>
      </c>
      <c r="AM14" s="138"/>
      <c r="AN14" s="145">
        <v>146.8269564087</v>
      </c>
      <c r="AO14" s="146">
        <v>145.493625966759</v>
      </c>
      <c r="AP14" s="147">
        <v>146.142986536107</v>
      </c>
      <c r="AQ14" s="138"/>
      <c r="AR14" s="148">
        <v>168.52404910504001</v>
      </c>
      <c r="AS14" s="75"/>
      <c r="AT14" s="30">
        <v>9.1920006249359805</v>
      </c>
      <c r="AU14" s="119">
        <v>11.5408900422267</v>
      </c>
      <c r="AV14" s="119">
        <v>14.3109123559991</v>
      </c>
      <c r="AW14" s="119">
        <v>14.739628574719299</v>
      </c>
      <c r="AX14" s="119">
        <v>10.9838596458377</v>
      </c>
      <c r="AY14" s="124">
        <v>12.651330069322601</v>
      </c>
      <c r="AZ14" s="119"/>
      <c r="BA14" s="125">
        <v>7.2577634741165102</v>
      </c>
      <c r="BB14" s="126">
        <v>5.2725725763496696</v>
      </c>
      <c r="BC14" s="127">
        <v>6.2278202435511503</v>
      </c>
      <c r="BD14" s="119"/>
      <c r="BE14" s="128">
        <v>11.325580511132401</v>
      </c>
    </row>
    <row r="15" spans="1:57" x14ac:dyDescent="0.25">
      <c r="A15" s="21" t="s">
        <v>26</v>
      </c>
      <c r="B15" s="3" t="str">
        <f t="shared" si="0"/>
        <v>Fairfax/Tysons Corner, VA</v>
      </c>
      <c r="C15" s="3"/>
      <c r="D15" s="24" t="s">
        <v>16</v>
      </c>
      <c r="E15" s="27" t="s">
        <v>17</v>
      </c>
      <c r="F15" s="3"/>
      <c r="G15" s="143">
        <v>153.690377240516</v>
      </c>
      <c r="H15" s="138">
        <v>192.74460198209701</v>
      </c>
      <c r="I15" s="138">
        <v>214.66242068313699</v>
      </c>
      <c r="J15" s="138">
        <v>206.48672413793099</v>
      </c>
      <c r="K15" s="138">
        <v>174.64094943067599</v>
      </c>
      <c r="L15" s="144">
        <v>191.740563225258</v>
      </c>
      <c r="M15" s="138"/>
      <c r="N15" s="145">
        <v>140.05810258884</v>
      </c>
      <c r="O15" s="146">
        <v>134.130400254129</v>
      </c>
      <c r="P15" s="147">
        <v>137.076015980823</v>
      </c>
      <c r="Q15" s="138"/>
      <c r="R15" s="148">
        <v>176.30239901611199</v>
      </c>
      <c r="S15" s="75"/>
      <c r="T15" s="30">
        <v>9.4482181696791496</v>
      </c>
      <c r="U15" s="119">
        <v>17.944727213469601</v>
      </c>
      <c r="V15" s="119">
        <v>19.5275372813228</v>
      </c>
      <c r="W15" s="119">
        <v>14.3307476330833</v>
      </c>
      <c r="X15" s="119">
        <v>9.7226619684896498</v>
      </c>
      <c r="Y15" s="124">
        <v>15.1442830708803</v>
      </c>
      <c r="Z15" s="119"/>
      <c r="AA15" s="125">
        <v>5.8611342790643697</v>
      </c>
      <c r="AB15" s="126">
        <v>2.104926604493</v>
      </c>
      <c r="AC15" s="127">
        <v>3.9846062969225202</v>
      </c>
      <c r="AD15" s="119"/>
      <c r="AE15" s="128">
        <v>12.624627598644</v>
      </c>
      <c r="AF15" s="30"/>
      <c r="AG15" s="143">
        <v>144.32695678917401</v>
      </c>
      <c r="AH15" s="138">
        <v>178.395049651383</v>
      </c>
      <c r="AI15" s="138">
        <v>196.74515258423</v>
      </c>
      <c r="AJ15" s="138">
        <v>193.632876697792</v>
      </c>
      <c r="AK15" s="138">
        <v>165.108243036033</v>
      </c>
      <c r="AL15" s="144">
        <v>178.18701230641901</v>
      </c>
      <c r="AM15" s="138"/>
      <c r="AN15" s="145">
        <v>138.184681465517</v>
      </c>
      <c r="AO15" s="146">
        <v>135.98122587268901</v>
      </c>
      <c r="AP15" s="147">
        <v>137.05630830704499</v>
      </c>
      <c r="AQ15" s="138"/>
      <c r="AR15" s="148">
        <v>166.737671336326</v>
      </c>
      <c r="AS15" s="75"/>
      <c r="AT15" s="30">
        <v>5.4885406742248701</v>
      </c>
      <c r="AU15" s="119">
        <v>9.5458418917007908</v>
      </c>
      <c r="AV15" s="119">
        <v>10.7467843230691</v>
      </c>
      <c r="AW15" s="119">
        <v>11.399879535802899</v>
      </c>
      <c r="AX15" s="119">
        <v>7.7666172882298001</v>
      </c>
      <c r="AY15" s="124">
        <v>9.5543397889483099</v>
      </c>
      <c r="AZ15" s="119"/>
      <c r="BA15" s="125">
        <v>7.52069533906585</v>
      </c>
      <c r="BB15" s="126">
        <v>6.2694362856051598</v>
      </c>
      <c r="BC15" s="127">
        <v>6.8835040781861503</v>
      </c>
      <c r="BD15" s="119"/>
      <c r="BE15" s="128">
        <v>9.3031697448908304</v>
      </c>
    </row>
    <row r="16" spans="1:57" x14ac:dyDescent="0.25">
      <c r="A16" s="21" t="s">
        <v>27</v>
      </c>
      <c r="B16" s="3" t="str">
        <f t="shared" si="0"/>
        <v>I-95 Fredericksburg, VA</v>
      </c>
      <c r="C16" s="3"/>
      <c r="D16" s="24" t="s">
        <v>16</v>
      </c>
      <c r="E16" s="27" t="s">
        <v>17</v>
      </c>
      <c r="F16" s="3"/>
      <c r="G16" s="143">
        <v>92.198279545960304</v>
      </c>
      <c r="H16" s="138">
        <v>96.762332424006203</v>
      </c>
      <c r="I16" s="138">
        <v>101.0232645232</v>
      </c>
      <c r="J16" s="138">
        <v>102.86771225216</v>
      </c>
      <c r="K16" s="138">
        <v>102.68874831081</v>
      </c>
      <c r="L16" s="144">
        <v>99.508628157503694</v>
      </c>
      <c r="M16" s="138"/>
      <c r="N16" s="145">
        <v>111.825528768884</v>
      </c>
      <c r="O16" s="146">
        <v>109.862691353942</v>
      </c>
      <c r="P16" s="147">
        <v>110.857946377638</v>
      </c>
      <c r="Q16" s="138"/>
      <c r="R16" s="148">
        <v>103.062185961062</v>
      </c>
      <c r="S16" s="75"/>
      <c r="T16" s="30">
        <v>2.0165490514971398</v>
      </c>
      <c r="U16" s="119">
        <v>3.5475705966661901</v>
      </c>
      <c r="V16" s="119">
        <v>3.8342515625250799</v>
      </c>
      <c r="W16" s="119">
        <v>4.2530132095343003</v>
      </c>
      <c r="X16" s="119">
        <v>4.9679575951797901</v>
      </c>
      <c r="Y16" s="124">
        <v>3.9451833248061998</v>
      </c>
      <c r="Z16" s="119"/>
      <c r="AA16" s="125">
        <v>5.4899319823964801</v>
      </c>
      <c r="AB16" s="126">
        <v>4.0841833618429497</v>
      </c>
      <c r="AC16" s="127">
        <v>4.7981973588760898</v>
      </c>
      <c r="AD16" s="119"/>
      <c r="AE16" s="128">
        <v>4.3346455068995997</v>
      </c>
      <c r="AF16" s="30"/>
      <c r="AG16" s="143">
        <v>93.210402114706795</v>
      </c>
      <c r="AH16" s="138">
        <v>96.765520503118907</v>
      </c>
      <c r="AI16" s="138">
        <v>99.543914200504702</v>
      </c>
      <c r="AJ16" s="138">
        <v>100.101998586322</v>
      </c>
      <c r="AK16" s="138">
        <v>98.985776608770493</v>
      </c>
      <c r="AL16" s="144">
        <v>97.896281713533</v>
      </c>
      <c r="AM16" s="138"/>
      <c r="AN16" s="145">
        <v>107.616857430561</v>
      </c>
      <c r="AO16" s="146">
        <v>108.069565453557</v>
      </c>
      <c r="AP16" s="147">
        <v>107.84368057445501</v>
      </c>
      <c r="AQ16" s="138"/>
      <c r="AR16" s="148">
        <v>101.011393862311</v>
      </c>
      <c r="AS16" s="75"/>
      <c r="AT16" s="30">
        <v>2.2253809084661298</v>
      </c>
      <c r="AU16" s="119">
        <v>4.0888372655273697</v>
      </c>
      <c r="AV16" s="119">
        <v>4.1828293611839404</v>
      </c>
      <c r="AW16" s="119">
        <v>4.4117457417411101</v>
      </c>
      <c r="AX16" s="119">
        <v>4.0355464378102903</v>
      </c>
      <c r="AY16" s="124">
        <v>3.87972425338446</v>
      </c>
      <c r="AZ16" s="119"/>
      <c r="BA16" s="125">
        <v>2.9378730768131098</v>
      </c>
      <c r="BB16" s="126">
        <v>1.86947308257739</v>
      </c>
      <c r="BC16" s="127">
        <v>2.3923113995062599</v>
      </c>
      <c r="BD16" s="119"/>
      <c r="BE16" s="128">
        <v>3.3020220050834399</v>
      </c>
    </row>
    <row r="17" spans="1:57" x14ac:dyDescent="0.25">
      <c r="A17" s="21" t="s">
        <v>28</v>
      </c>
      <c r="B17" s="3" t="str">
        <f t="shared" si="0"/>
        <v>Dulles Airport Area, VA</v>
      </c>
      <c r="C17" s="3"/>
      <c r="D17" s="24" t="s">
        <v>16</v>
      </c>
      <c r="E17" s="27" t="s">
        <v>17</v>
      </c>
      <c r="F17" s="3"/>
      <c r="G17" s="143">
        <v>121.490632549268</v>
      </c>
      <c r="H17" s="138">
        <v>142.78267629024</v>
      </c>
      <c r="I17" s="138">
        <v>154.71324837865501</v>
      </c>
      <c r="J17" s="138">
        <v>154.31650434588801</v>
      </c>
      <c r="K17" s="138">
        <v>134.230810880164</v>
      </c>
      <c r="L17" s="144">
        <v>142.97774126067901</v>
      </c>
      <c r="M17" s="138"/>
      <c r="N17" s="145">
        <v>118.864868068833</v>
      </c>
      <c r="O17" s="146">
        <v>116.641132822814</v>
      </c>
      <c r="P17" s="147">
        <v>117.772542317919</v>
      </c>
      <c r="Q17" s="138"/>
      <c r="R17" s="148">
        <v>135.92389048206701</v>
      </c>
      <c r="S17" s="75"/>
      <c r="T17" s="30">
        <v>5.0516802780311396</v>
      </c>
      <c r="U17" s="119">
        <v>5.1758803155871203</v>
      </c>
      <c r="V17" s="119">
        <v>7.5466991632690004</v>
      </c>
      <c r="W17" s="119">
        <v>8.3299243814022095</v>
      </c>
      <c r="X17" s="119">
        <v>5.6386173208226902</v>
      </c>
      <c r="Y17" s="124">
        <v>6.5671454882526099</v>
      </c>
      <c r="Z17" s="119"/>
      <c r="AA17" s="125">
        <v>5.6820131378280996</v>
      </c>
      <c r="AB17" s="126">
        <v>6.8949755666972701</v>
      </c>
      <c r="AC17" s="127">
        <v>6.26892629425768</v>
      </c>
      <c r="AD17" s="119"/>
      <c r="AE17" s="128">
        <v>6.35988239836181</v>
      </c>
      <c r="AF17" s="30"/>
      <c r="AG17" s="143">
        <v>119.89693669782901</v>
      </c>
      <c r="AH17" s="138">
        <v>141.019707131155</v>
      </c>
      <c r="AI17" s="138">
        <v>152.92087428703101</v>
      </c>
      <c r="AJ17" s="138">
        <v>150.71991866658999</v>
      </c>
      <c r="AK17" s="138">
        <v>132.56330758656799</v>
      </c>
      <c r="AL17" s="144">
        <v>140.76381238694199</v>
      </c>
      <c r="AM17" s="138"/>
      <c r="AN17" s="145">
        <v>117.41692363088799</v>
      </c>
      <c r="AO17" s="146">
        <v>116.756946488084</v>
      </c>
      <c r="AP17" s="147">
        <v>117.08028289631901</v>
      </c>
      <c r="AQ17" s="138"/>
      <c r="AR17" s="148">
        <v>133.980102620167</v>
      </c>
      <c r="AS17" s="75"/>
      <c r="AT17" s="30">
        <v>5.1850109773400197</v>
      </c>
      <c r="AU17" s="119">
        <v>7.1633248000633802</v>
      </c>
      <c r="AV17" s="119">
        <v>9.3200594736345206</v>
      </c>
      <c r="AW17" s="119">
        <v>9.1690593049528797</v>
      </c>
      <c r="AX17" s="119">
        <v>5.4137558803290702</v>
      </c>
      <c r="AY17" s="124">
        <v>7.5781354395390501</v>
      </c>
      <c r="AZ17" s="119"/>
      <c r="BA17" s="125">
        <v>5.1999918985539404</v>
      </c>
      <c r="BB17" s="126">
        <v>5.8052513127041596</v>
      </c>
      <c r="BC17" s="127">
        <v>5.5003425139708799</v>
      </c>
      <c r="BD17" s="119"/>
      <c r="BE17" s="128">
        <v>6.9914612606001301</v>
      </c>
    </row>
    <row r="18" spans="1:57" x14ac:dyDescent="0.25">
      <c r="A18" s="21" t="s">
        <v>29</v>
      </c>
      <c r="B18" s="3" t="str">
        <f t="shared" si="0"/>
        <v>Williamsburg, VA</v>
      </c>
      <c r="C18" s="3"/>
      <c r="D18" s="24" t="s">
        <v>16</v>
      </c>
      <c r="E18" s="27" t="s">
        <v>17</v>
      </c>
      <c r="F18" s="3"/>
      <c r="G18" s="143">
        <v>121.16907814992</v>
      </c>
      <c r="H18" s="138">
        <v>107.112964413973</v>
      </c>
      <c r="I18" s="138">
        <v>109.886046511627</v>
      </c>
      <c r="J18" s="138">
        <v>112.449148748159</v>
      </c>
      <c r="K18" s="138">
        <v>113.44629568106301</v>
      </c>
      <c r="L18" s="144">
        <v>112.842030267895</v>
      </c>
      <c r="M18" s="138"/>
      <c r="N18" s="145">
        <v>145.64455680902401</v>
      </c>
      <c r="O18" s="146">
        <v>159.88766369047599</v>
      </c>
      <c r="P18" s="147">
        <v>153.049870406189</v>
      </c>
      <c r="Q18" s="138"/>
      <c r="R18" s="148">
        <v>128.39742619822599</v>
      </c>
      <c r="S18" s="75"/>
      <c r="T18" s="30">
        <v>-1.2135330047772599</v>
      </c>
      <c r="U18" s="119">
        <v>1.58951337175647</v>
      </c>
      <c r="V18" s="119">
        <v>4.0524113552192897</v>
      </c>
      <c r="W18" s="119">
        <v>0.30223302522483197</v>
      </c>
      <c r="X18" s="119">
        <v>-4.0738320747021497</v>
      </c>
      <c r="Y18" s="124">
        <v>-0.294059366807642</v>
      </c>
      <c r="Z18" s="119"/>
      <c r="AA18" s="125">
        <v>-5.9465245392402002</v>
      </c>
      <c r="AB18" s="126">
        <v>-6.6026671015294998</v>
      </c>
      <c r="AC18" s="127">
        <v>-6.12503497267274</v>
      </c>
      <c r="AD18" s="119"/>
      <c r="AE18" s="128">
        <v>-0.300717922226312</v>
      </c>
      <c r="AF18" s="30"/>
      <c r="AG18" s="143">
        <v>126.73423222887099</v>
      </c>
      <c r="AH18" s="138">
        <v>104.362671464493</v>
      </c>
      <c r="AI18" s="138">
        <v>103.637142734823</v>
      </c>
      <c r="AJ18" s="138">
        <v>104.394503194888</v>
      </c>
      <c r="AK18" s="138">
        <v>109.831403641308</v>
      </c>
      <c r="AL18" s="144">
        <v>110.280078505209</v>
      </c>
      <c r="AM18" s="138"/>
      <c r="AN18" s="145">
        <v>143.31091101579801</v>
      </c>
      <c r="AO18" s="146">
        <v>157.74361697785901</v>
      </c>
      <c r="AP18" s="147">
        <v>150.75179637568701</v>
      </c>
      <c r="AQ18" s="138"/>
      <c r="AR18" s="148">
        <v>125.562078913915</v>
      </c>
      <c r="AS18" s="75"/>
      <c r="AT18" s="30">
        <v>-2.3830862817533198</v>
      </c>
      <c r="AU18" s="119">
        <v>0.55537945359830099</v>
      </c>
      <c r="AV18" s="119">
        <v>-0.33286542495861199</v>
      </c>
      <c r="AW18" s="119">
        <v>-3.7557497973774101</v>
      </c>
      <c r="AX18" s="119">
        <v>-5.2073221382598804</v>
      </c>
      <c r="AY18" s="124">
        <v>-2.4911882014759699</v>
      </c>
      <c r="AZ18" s="119"/>
      <c r="BA18" s="125">
        <v>-6.9581855403661903</v>
      </c>
      <c r="BB18" s="126">
        <v>-6.40535335501988</v>
      </c>
      <c r="BC18" s="127">
        <v>-6.70658643130768</v>
      </c>
      <c r="BD18" s="119"/>
      <c r="BE18" s="128">
        <v>-4.6398940101792503</v>
      </c>
    </row>
    <row r="19" spans="1:57" x14ac:dyDescent="0.25">
      <c r="A19" s="21" t="s">
        <v>30</v>
      </c>
      <c r="B19" s="3" t="str">
        <f t="shared" si="0"/>
        <v>Virginia Beach, VA</v>
      </c>
      <c r="C19" s="3"/>
      <c r="D19" s="24" t="s">
        <v>16</v>
      </c>
      <c r="E19" s="27" t="s">
        <v>17</v>
      </c>
      <c r="F19" s="3"/>
      <c r="G19" s="143">
        <v>124.367235822571</v>
      </c>
      <c r="H19" s="138">
        <v>124.710913722627</v>
      </c>
      <c r="I19" s="138">
        <v>129.90183029532199</v>
      </c>
      <c r="J19" s="138">
        <v>128.32623235976499</v>
      </c>
      <c r="K19" s="138">
        <v>128.42028934447899</v>
      </c>
      <c r="L19" s="144">
        <v>127.38201931655099</v>
      </c>
      <c r="M19" s="138"/>
      <c r="N19" s="145">
        <v>182.165791614211</v>
      </c>
      <c r="O19" s="146">
        <v>187.53500566888701</v>
      </c>
      <c r="P19" s="147">
        <v>184.904012186323</v>
      </c>
      <c r="Q19" s="138"/>
      <c r="R19" s="148">
        <v>148.309451597687</v>
      </c>
      <c r="S19" s="75"/>
      <c r="T19" s="30">
        <v>-2.1917570354964702</v>
      </c>
      <c r="U19" s="119">
        <v>1.0525534240257</v>
      </c>
      <c r="V19" s="119">
        <v>-4.2701115659566698E-2</v>
      </c>
      <c r="W19" s="119">
        <v>-0.17740414603620799</v>
      </c>
      <c r="X19" s="119">
        <v>-0.92994096153906103</v>
      </c>
      <c r="Y19" s="124">
        <v>-0.32374248030132402</v>
      </c>
      <c r="Z19" s="119"/>
      <c r="AA19" s="125">
        <v>22.590165277936201</v>
      </c>
      <c r="AB19" s="126">
        <v>24.6402971634786</v>
      </c>
      <c r="AC19" s="127">
        <v>23.646213153654401</v>
      </c>
      <c r="AD19" s="119"/>
      <c r="AE19" s="128">
        <v>10.885813572530701</v>
      </c>
      <c r="AF19" s="30"/>
      <c r="AG19" s="143">
        <v>166.24136021786401</v>
      </c>
      <c r="AH19" s="138">
        <v>136.310102524705</v>
      </c>
      <c r="AI19" s="138">
        <v>142.678684552383</v>
      </c>
      <c r="AJ19" s="138">
        <v>138.91793798915899</v>
      </c>
      <c r="AK19" s="138">
        <v>135.90339877485101</v>
      </c>
      <c r="AL19" s="144">
        <v>143.79373664942301</v>
      </c>
      <c r="AM19" s="138"/>
      <c r="AN19" s="145">
        <v>177.763174962828</v>
      </c>
      <c r="AO19" s="146">
        <v>183.72327153316999</v>
      </c>
      <c r="AP19" s="147">
        <v>180.82540836457099</v>
      </c>
      <c r="AQ19" s="138"/>
      <c r="AR19" s="148">
        <v>155.69398596079799</v>
      </c>
      <c r="AS19" s="75"/>
      <c r="AT19" s="30">
        <v>1.30040738937463</v>
      </c>
      <c r="AU19" s="119">
        <v>3.2257704119247901</v>
      </c>
      <c r="AV19" s="119">
        <v>4.4633849230086398</v>
      </c>
      <c r="AW19" s="119">
        <v>2.1817215449477301</v>
      </c>
      <c r="AX19" s="119">
        <v>1.4912796894239899</v>
      </c>
      <c r="AY19" s="124">
        <v>2.2968561207487999</v>
      </c>
      <c r="AZ19" s="119"/>
      <c r="BA19" s="125">
        <v>3.5161294962674599</v>
      </c>
      <c r="BB19" s="126">
        <v>1.8817657584485801</v>
      </c>
      <c r="BC19" s="127">
        <v>2.6516827815422901</v>
      </c>
      <c r="BD19" s="119"/>
      <c r="BE19" s="128">
        <v>2.4134906315979401</v>
      </c>
    </row>
    <row r="20" spans="1:57" x14ac:dyDescent="0.25">
      <c r="A20" s="34" t="s">
        <v>31</v>
      </c>
      <c r="B20" s="3" t="str">
        <f t="shared" si="0"/>
        <v>Norfolk/Portsmouth, VA</v>
      </c>
      <c r="C20" s="3"/>
      <c r="D20" s="24" t="s">
        <v>16</v>
      </c>
      <c r="E20" s="27" t="s">
        <v>17</v>
      </c>
      <c r="F20" s="3"/>
      <c r="G20" s="143">
        <v>112.819046725555</v>
      </c>
      <c r="H20" s="138">
        <v>114.556987104557</v>
      </c>
      <c r="I20" s="138">
        <v>124.54307776448</v>
      </c>
      <c r="J20" s="138">
        <v>115.60537359841901</v>
      </c>
      <c r="K20" s="138">
        <v>109.63350484535999</v>
      </c>
      <c r="L20" s="144">
        <v>115.66357885460199</v>
      </c>
      <c r="M20" s="138"/>
      <c r="N20" s="145">
        <v>128.63328658342701</v>
      </c>
      <c r="O20" s="146">
        <v>130.95261602967599</v>
      </c>
      <c r="P20" s="147">
        <v>129.79858392635199</v>
      </c>
      <c r="Q20" s="138"/>
      <c r="R20" s="148">
        <v>120.137078296929</v>
      </c>
      <c r="S20" s="75"/>
      <c r="T20" s="30">
        <v>16.759628113268601</v>
      </c>
      <c r="U20" s="119">
        <v>3.9064880348151698</v>
      </c>
      <c r="V20" s="119">
        <v>7.3804529335300098</v>
      </c>
      <c r="W20" s="119">
        <v>4.7357373750386103</v>
      </c>
      <c r="X20" s="119">
        <v>1.1362277142452</v>
      </c>
      <c r="Y20" s="124">
        <v>6.2356753110641003</v>
      </c>
      <c r="Z20" s="119"/>
      <c r="AA20" s="125">
        <v>13.867619655805001</v>
      </c>
      <c r="AB20" s="126">
        <v>12.797262406810001</v>
      </c>
      <c r="AC20" s="127">
        <v>13.324944096866901</v>
      </c>
      <c r="AD20" s="119"/>
      <c r="AE20" s="128">
        <v>8.73038868747423</v>
      </c>
      <c r="AF20" s="30"/>
      <c r="AG20" s="143">
        <v>110.419823521409</v>
      </c>
      <c r="AH20" s="138">
        <v>110.307033907966</v>
      </c>
      <c r="AI20" s="138">
        <v>115.699121360321</v>
      </c>
      <c r="AJ20" s="138">
        <v>112.97142701836</v>
      </c>
      <c r="AK20" s="138">
        <v>112.712583769942</v>
      </c>
      <c r="AL20" s="144">
        <v>112.513625656873</v>
      </c>
      <c r="AM20" s="138"/>
      <c r="AN20" s="145">
        <v>127.989730529852</v>
      </c>
      <c r="AO20" s="146">
        <v>134.141239942005</v>
      </c>
      <c r="AP20" s="147">
        <v>131.120760700332</v>
      </c>
      <c r="AQ20" s="138"/>
      <c r="AR20" s="148">
        <v>118.36146150432</v>
      </c>
      <c r="AS20" s="75"/>
      <c r="AT20" s="30">
        <v>6.0613636345172699</v>
      </c>
      <c r="AU20" s="119">
        <v>3.4293127379188899</v>
      </c>
      <c r="AV20" s="119">
        <v>4.4548637915073197</v>
      </c>
      <c r="AW20" s="119">
        <v>2.9718208892474798</v>
      </c>
      <c r="AX20" s="119">
        <v>4.6133086389483298</v>
      </c>
      <c r="AY20" s="124">
        <v>4.2476101717583097</v>
      </c>
      <c r="AZ20" s="119"/>
      <c r="BA20" s="125">
        <v>7.1975453721754796</v>
      </c>
      <c r="BB20" s="126">
        <v>8.3498879019751904</v>
      </c>
      <c r="BC20" s="127">
        <v>7.8064024474662199</v>
      </c>
      <c r="BD20" s="119"/>
      <c r="BE20" s="128">
        <v>5.5765009975471296</v>
      </c>
    </row>
    <row r="21" spans="1:57" x14ac:dyDescent="0.25">
      <c r="A21" s="35" t="s">
        <v>32</v>
      </c>
      <c r="B21" s="3" t="str">
        <f t="shared" si="0"/>
        <v>Newport News/Hampton, VA</v>
      </c>
      <c r="C21" s="3"/>
      <c r="D21" s="24" t="s">
        <v>16</v>
      </c>
      <c r="E21" s="27" t="s">
        <v>17</v>
      </c>
      <c r="F21" s="3"/>
      <c r="G21" s="143">
        <v>83.516850361059099</v>
      </c>
      <c r="H21" s="138">
        <v>85.081290983606493</v>
      </c>
      <c r="I21" s="138">
        <v>89.376178871391005</v>
      </c>
      <c r="J21" s="138">
        <v>89.092888237819196</v>
      </c>
      <c r="K21" s="138">
        <v>87.3441951017669</v>
      </c>
      <c r="L21" s="144">
        <v>87.043165602689797</v>
      </c>
      <c r="M21" s="138"/>
      <c r="N21" s="145">
        <v>107.83827336935499</v>
      </c>
      <c r="O21" s="146">
        <v>112.53832402079</v>
      </c>
      <c r="P21" s="147">
        <v>110.233880603652</v>
      </c>
      <c r="Q21" s="138"/>
      <c r="R21" s="148">
        <v>94.636185021685193</v>
      </c>
      <c r="S21" s="75"/>
      <c r="T21" s="30">
        <v>7.6682500975863404</v>
      </c>
      <c r="U21" s="119">
        <v>4.6001309616872197</v>
      </c>
      <c r="V21" s="119">
        <v>7.89571138315711</v>
      </c>
      <c r="W21" s="119">
        <v>8.8966015939027905</v>
      </c>
      <c r="X21" s="119">
        <v>11.7840142661755</v>
      </c>
      <c r="Y21" s="124">
        <v>8.1226289896722008</v>
      </c>
      <c r="Z21" s="119"/>
      <c r="AA21" s="125">
        <v>22.202560784619301</v>
      </c>
      <c r="AB21" s="126">
        <v>20.8208929457289</v>
      </c>
      <c r="AC21" s="127">
        <v>21.439066448782601</v>
      </c>
      <c r="AD21" s="119"/>
      <c r="AE21" s="128">
        <v>13.456241192654799</v>
      </c>
      <c r="AF21" s="30"/>
      <c r="AG21" s="143">
        <v>86.193264015613494</v>
      </c>
      <c r="AH21" s="138">
        <v>84.410252632212902</v>
      </c>
      <c r="AI21" s="138">
        <v>88.345999415108693</v>
      </c>
      <c r="AJ21" s="138">
        <v>88.322517388989397</v>
      </c>
      <c r="AK21" s="138">
        <v>87.665860847634093</v>
      </c>
      <c r="AL21" s="144">
        <v>87.060983568670494</v>
      </c>
      <c r="AM21" s="138"/>
      <c r="AN21" s="145">
        <v>101.264674757183</v>
      </c>
      <c r="AO21" s="146">
        <v>104.146836362751</v>
      </c>
      <c r="AP21" s="147">
        <v>102.73010331972699</v>
      </c>
      <c r="AQ21" s="138"/>
      <c r="AR21" s="148">
        <v>91.981241502897305</v>
      </c>
      <c r="AS21" s="75"/>
      <c r="AT21" s="30">
        <v>5.0090252343039303</v>
      </c>
      <c r="AU21" s="119">
        <v>4.5496179988736403</v>
      </c>
      <c r="AV21" s="119">
        <v>7.44249323896954</v>
      </c>
      <c r="AW21" s="119">
        <v>7.9202468432689104</v>
      </c>
      <c r="AX21" s="119">
        <v>7.0008944383022902</v>
      </c>
      <c r="AY21" s="124">
        <v>6.4667581916456696</v>
      </c>
      <c r="AZ21" s="119"/>
      <c r="BA21" s="125">
        <v>4.0029708612563599</v>
      </c>
      <c r="BB21" s="126">
        <v>2.9921846798177598</v>
      </c>
      <c r="BC21" s="127">
        <v>3.44896535387754</v>
      </c>
      <c r="BD21" s="119"/>
      <c r="BE21" s="128">
        <v>5.2423232132969302</v>
      </c>
    </row>
    <row r="22" spans="1:57" x14ac:dyDescent="0.25">
      <c r="A22" s="36" t="s">
        <v>33</v>
      </c>
      <c r="B22" s="3" t="str">
        <f t="shared" si="0"/>
        <v>Chesapeake/Suffolk, VA</v>
      </c>
      <c r="C22" s="3"/>
      <c r="D22" s="25" t="s">
        <v>16</v>
      </c>
      <c r="E22" s="28" t="s">
        <v>17</v>
      </c>
      <c r="F22" s="3"/>
      <c r="G22" s="149">
        <v>89.393728092859206</v>
      </c>
      <c r="H22" s="150">
        <v>94.431657661965005</v>
      </c>
      <c r="I22" s="150">
        <v>97.012842282633102</v>
      </c>
      <c r="J22" s="150">
        <v>97.228942713679899</v>
      </c>
      <c r="K22" s="150">
        <v>94.221271020985597</v>
      </c>
      <c r="L22" s="151">
        <v>94.720070542897005</v>
      </c>
      <c r="M22" s="138"/>
      <c r="N22" s="152">
        <v>105.31230793175</v>
      </c>
      <c r="O22" s="153">
        <v>104.217217430978</v>
      </c>
      <c r="P22" s="154">
        <v>104.76876864475599</v>
      </c>
      <c r="Q22" s="138"/>
      <c r="R22" s="155">
        <v>97.666251658154493</v>
      </c>
      <c r="S22" s="75"/>
      <c r="T22" s="31">
        <v>-1.44416069761205</v>
      </c>
      <c r="U22" s="129">
        <v>3.0101690226698801</v>
      </c>
      <c r="V22" s="129">
        <v>2.5749242412484499</v>
      </c>
      <c r="W22" s="129">
        <v>3.49996065232197</v>
      </c>
      <c r="X22" s="129">
        <v>-0.701368222752074</v>
      </c>
      <c r="Y22" s="130">
        <v>1.6078474545485399</v>
      </c>
      <c r="Z22" s="119"/>
      <c r="AA22" s="131">
        <v>6.4146892474694601</v>
      </c>
      <c r="AB22" s="132">
        <v>5.6451526654201603</v>
      </c>
      <c r="AC22" s="133">
        <v>6.0356871832503503</v>
      </c>
      <c r="AD22" s="119"/>
      <c r="AE22" s="134">
        <v>3.07908870411294</v>
      </c>
      <c r="AF22" s="31"/>
      <c r="AG22" s="149">
        <v>93.687084650381394</v>
      </c>
      <c r="AH22" s="150">
        <v>94.652173023167904</v>
      </c>
      <c r="AI22" s="150">
        <v>97.098087951531696</v>
      </c>
      <c r="AJ22" s="150">
        <v>97.159402916995106</v>
      </c>
      <c r="AK22" s="150">
        <v>94.272493425875794</v>
      </c>
      <c r="AL22" s="151">
        <v>95.471155918407106</v>
      </c>
      <c r="AM22" s="138"/>
      <c r="AN22" s="152">
        <v>105.27643120993299</v>
      </c>
      <c r="AO22" s="153">
        <v>107.214551329636</v>
      </c>
      <c r="AP22" s="154">
        <v>106.255434182171</v>
      </c>
      <c r="AQ22" s="138"/>
      <c r="AR22" s="155">
        <v>98.694692821323301</v>
      </c>
      <c r="AS22" s="75"/>
      <c r="AT22" s="31">
        <v>0.42759758054374097</v>
      </c>
      <c r="AU22" s="129">
        <v>4.2262516396970504</v>
      </c>
      <c r="AV22" s="129">
        <v>3.91356480397548</v>
      </c>
      <c r="AW22" s="129">
        <v>3.6873391987760198</v>
      </c>
      <c r="AX22" s="129">
        <v>1.68534517101224</v>
      </c>
      <c r="AY22" s="130">
        <v>2.86017209589185</v>
      </c>
      <c r="AZ22" s="119"/>
      <c r="BA22" s="131">
        <v>1.1705074671957101</v>
      </c>
      <c r="BB22" s="132">
        <v>0.99917069885234899</v>
      </c>
      <c r="BC22" s="133">
        <v>1.0778481111041001</v>
      </c>
      <c r="BD22" s="119"/>
      <c r="BE22" s="134">
        <v>2.2230580052631401</v>
      </c>
    </row>
    <row r="23" spans="1:57" ht="13" x14ac:dyDescent="0.3">
      <c r="A23" s="35" t="s">
        <v>111</v>
      </c>
      <c r="B23" s="3" t="s">
        <v>111</v>
      </c>
      <c r="C23" s="9"/>
      <c r="D23" s="23" t="s">
        <v>16</v>
      </c>
      <c r="E23" s="26" t="s">
        <v>17</v>
      </c>
      <c r="F23" s="3"/>
      <c r="G23" s="135">
        <v>153.08182669789201</v>
      </c>
      <c r="H23" s="136">
        <v>166.261414893617</v>
      </c>
      <c r="I23" s="136">
        <v>174.57185502026101</v>
      </c>
      <c r="J23" s="136">
        <v>172.71393106457199</v>
      </c>
      <c r="K23" s="136">
        <v>174.95408133268</v>
      </c>
      <c r="L23" s="137">
        <v>169.77199999999999</v>
      </c>
      <c r="M23" s="138"/>
      <c r="N23" s="139">
        <v>204.33688845401099</v>
      </c>
      <c r="O23" s="140">
        <v>202.24229976209301</v>
      </c>
      <c r="P23" s="141">
        <v>203.29640141816</v>
      </c>
      <c r="Q23" s="138"/>
      <c r="R23" s="142">
        <v>181.27844848566701</v>
      </c>
      <c r="S23" s="75"/>
      <c r="T23" s="29">
        <v>-1.0384121708101599</v>
      </c>
      <c r="U23" s="117">
        <v>-3.2950052883172898</v>
      </c>
      <c r="V23" s="117">
        <v>-9.5563041036342309</v>
      </c>
      <c r="W23" s="117">
        <v>-9.8678312540010609</v>
      </c>
      <c r="X23" s="117">
        <v>3.2590906358798102</v>
      </c>
      <c r="Y23" s="118">
        <v>-5.2540297467970198</v>
      </c>
      <c r="Z23" s="119"/>
      <c r="AA23" s="120">
        <v>6.9599590506219497</v>
      </c>
      <c r="AB23" s="121">
        <v>3.17984958853727</v>
      </c>
      <c r="AC23" s="122">
        <v>5.0495211391173704</v>
      </c>
      <c r="AD23" s="119"/>
      <c r="AE23" s="123">
        <v>-1.01581496530486</v>
      </c>
      <c r="AF23" s="29"/>
      <c r="AG23" s="135">
        <v>153.60737184703001</v>
      </c>
      <c r="AH23" s="136">
        <v>169.281214000886</v>
      </c>
      <c r="AI23" s="136">
        <v>179.18466612377799</v>
      </c>
      <c r="AJ23" s="136">
        <v>178.43719927781501</v>
      </c>
      <c r="AK23" s="136">
        <v>171.62231398715801</v>
      </c>
      <c r="AL23" s="137">
        <v>172.18816948878299</v>
      </c>
      <c r="AM23" s="138"/>
      <c r="AN23" s="139">
        <v>187.58935789117899</v>
      </c>
      <c r="AO23" s="140">
        <v>191.39158960476399</v>
      </c>
      <c r="AP23" s="141">
        <v>189.52805101590101</v>
      </c>
      <c r="AQ23" s="138"/>
      <c r="AR23" s="142">
        <v>177.87766105072399</v>
      </c>
      <c r="AS23" s="75"/>
      <c r="AT23" s="29">
        <v>-2.3902228715398199</v>
      </c>
      <c r="AU23" s="117">
        <v>-0.147845117386949</v>
      </c>
      <c r="AV23" s="117">
        <v>-0.144053295458139</v>
      </c>
      <c r="AW23" s="117">
        <v>-5.2636520669009E-2</v>
      </c>
      <c r="AX23" s="117">
        <v>-0.26871761460552501</v>
      </c>
      <c r="AY23" s="118">
        <v>-0.34274562846680101</v>
      </c>
      <c r="AZ23" s="119"/>
      <c r="BA23" s="120">
        <v>-5.4948020860572102</v>
      </c>
      <c r="BB23" s="121">
        <v>-6.9502297983422201</v>
      </c>
      <c r="BC23" s="122">
        <v>-6.2658638862495701</v>
      </c>
      <c r="BD23" s="119"/>
      <c r="BE23" s="123">
        <v>-2.3006992048952299</v>
      </c>
    </row>
    <row r="24" spans="1:57" x14ac:dyDescent="0.25">
      <c r="A24" s="35" t="s">
        <v>43</v>
      </c>
      <c r="B24" s="3" t="str">
        <f t="shared" si="0"/>
        <v>Richmond North/Glen Allen, VA</v>
      </c>
      <c r="C24" s="10"/>
      <c r="D24" s="24" t="s">
        <v>16</v>
      </c>
      <c r="E24" s="27" t="s">
        <v>17</v>
      </c>
      <c r="F24" s="3"/>
      <c r="G24" s="143">
        <v>98.271780057996807</v>
      </c>
      <c r="H24" s="138">
        <v>106.479411977564</v>
      </c>
      <c r="I24" s="138">
        <v>109.30830985915399</v>
      </c>
      <c r="J24" s="138">
        <v>107.925259368352</v>
      </c>
      <c r="K24" s="138">
        <v>113.01330942452</v>
      </c>
      <c r="L24" s="144">
        <v>107.488721210403</v>
      </c>
      <c r="M24" s="138"/>
      <c r="N24" s="145">
        <v>122.310890955452</v>
      </c>
      <c r="O24" s="146">
        <v>125.210012631578</v>
      </c>
      <c r="P24" s="147">
        <v>123.808588312064</v>
      </c>
      <c r="Q24" s="138"/>
      <c r="R24" s="148">
        <v>112.846068929404</v>
      </c>
      <c r="S24" s="75"/>
      <c r="T24" s="30">
        <v>5.7357206695954002</v>
      </c>
      <c r="U24" s="119">
        <v>7.8837347464463097</v>
      </c>
      <c r="V24" s="119">
        <v>3.9063565968059102</v>
      </c>
      <c r="W24" s="119">
        <v>5.5296202637965504</v>
      </c>
      <c r="X24" s="119">
        <v>14.2555223229284</v>
      </c>
      <c r="Y24" s="124">
        <v>7.4828460773057603</v>
      </c>
      <c r="Z24" s="119"/>
      <c r="AA24" s="125">
        <v>11.9219431259739</v>
      </c>
      <c r="AB24" s="126">
        <v>12.497353964630101</v>
      </c>
      <c r="AC24" s="127">
        <v>12.250855230753199</v>
      </c>
      <c r="AD24" s="119"/>
      <c r="AE24" s="128">
        <v>9.5408006504777596</v>
      </c>
      <c r="AF24" s="30"/>
      <c r="AG24" s="143">
        <v>97.841882734236805</v>
      </c>
      <c r="AH24" s="138">
        <v>103.700517900241</v>
      </c>
      <c r="AI24" s="138">
        <v>108.04293673478</v>
      </c>
      <c r="AJ24" s="138">
        <v>106.99812431475</v>
      </c>
      <c r="AK24" s="138">
        <v>106.204426627571</v>
      </c>
      <c r="AL24" s="144">
        <v>104.97812424414199</v>
      </c>
      <c r="AM24" s="138"/>
      <c r="AN24" s="145">
        <v>114.432443710597</v>
      </c>
      <c r="AO24" s="146">
        <v>116.073529505773</v>
      </c>
      <c r="AP24" s="147">
        <v>115.282043188681</v>
      </c>
      <c r="AQ24" s="138"/>
      <c r="AR24" s="148">
        <v>108.208983500447</v>
      </c>
      <c r="AS24" s="75"/>
      <c r="AT24" s="30">
        <v>5.6576613886032501</v>
      </c>
      <c r="AU24" s="119">
        <v>7.87610423084244</v>
      </c>
      <c r="AV24" s="119">
        <v>6.9877211993678099</v>
      </c>
      <c r="AW24" s="119">
        <v>6.6496159391717304</v>
      </c>
      <c r="AX24" s="119">
        <v>9.1451771614839501</v>
      </c>
      <c r="AY24" s="124">
        <v>7.3740223429916796</v>
      </c>
      <c r="AZ24" s="119"/>
      <c r="BA24" s="125">
        <v>3.7440902384329102</v>
      </c>
      <c r="BB24" s="126">
        <v>1.7900027775059899</v>
      </c>
      <c r="BC24" s="127">
        <v>2.7163298171526602</v>
      </c>
      <c r="BD24" s="119"/>
      <c r="BE24" s="128">
        <v>5.7228790779213403</v>
      </c>
    </row>
    <row r="25" spans="1:57" x14ac:dyDescent="0.25">
      <c r="A25" s="35" t="s">
        <v>44</v>
      </c>
      <c r="B25" s="3" t="str">
        <f t="shared" si="0"/>
        <v>Richmond West/Midlothian, VA</v>
      </c>
      <c r="C25" s="3"/>
      <c r="D25" s="24" t="s">
        <v>16</v>
      </c>
      <c r="E25" s="27" t="s">
        <v>17</v>
      </c>
      <c r="F25" s="3"/>
      <c r="G25" s="143">
        <v>86.939740127388504</v>
      </c>
      <c r="H25" s="138">
        <v>92.373866782407404</v>
      </c>
      <c r="I25" s="138">
        <v>93.156461613427098</v>
      </c>
      <c r="J25" s="138">
        <v>95.044199262769794</v>
      </c>
      <c r="K25" s="138">
        <v>93.394057134799695</v>
      </c>
      <c r="L25" s="144">
        <v>92.448553914549606</v>
      </c>
      <c r="M25" s="138"/>
      <c r="N25" s="145">
        <v>102.439901463168</v>
      </c>
      <c r="O25" s="146">
        <v>106.18283497242599</v>
      </c>
      <c r="P25" s="147">
        <v>104.39868532948501</v>
      </c>
      <c r="Q25" s="138"/>
      <c r="R25" s="148">
        <v>96.3250281245124</v>
      </c>
      <c r="S25" s="75"/>
      <c r="T25" s="30">
        <v>3.7823151937778801</v>
      </c>
      <c r="U25" s="119">
        <v>6.3638645043231197</v>
      </c>
      <c r="V25" s="119">
        <v>3.78467290969675</v>
      </c>
      <c r="W25" s="119">
        <v>9.2158821914862106</v>
      </c>
      <c r="X25" s="119">
        <v>7.8588827415153704</v>
      </c>
      <c r="Y25" s="124">
        <v>6.3125843712817797</v>
      </c>
      <c r="Z25" s="119"/>
      <c r="AA25" s="125">
        <v>3.7420671090339002</v>
      </c>
      <c r="AB25" s="126">
        <v>10.396695085846501</v>
      </c>
      <c r="AC25" s="127">
        <v>7.1100027681613396</v>
      </c>
      <c r="AD25" s="119"/>
      <c r="AE25" s="128">
        <v>6.9621580036700301</v>
      </c>
      <c r="AF25" s="30"/>
      <c r="AG25" s="143">
        <v>86.200623649662404</v>
      </c>
      <c r="AH25" s="138">
        <v>91.022174130671999</v>
      </c>
      <c r="AI25" s="138">
        <v>92.695157895464604</v>
      </c>
      <c r="AJ25" s="138">
        <v>94.565516439662204</v>
      </c>
      <c r="AK25" s="138">
        <v>93.671713995084602</v>
      </c>
      <c r="AL25" s="144">
        <v>91.967718838985803</v>
      </c>
      <c r="AM25" s="138"/>
      <c r="AN25" s="145">
        <v>104.64339556922999</v>
      </c>
      <c r="AO25" s="146">
        <v>104.482920305306</v>
      </c>
      <c r="AP25" s="147">
        <v>104.562525990597</v>
      </c>
      <c r="AQ25" s="138"/>
      <c r="AR25" s="148">
        <v>96.091711209067995</v>
      </c>
      <c r="AS25" s="75"/>
      <c r="AT25" s="30">
        <v>3.3625845890054298</v>
      </c>
      <c r="AU25" s="119">
        <v>4.6015839632931703</v>
      </c>
      <c r="AV25" s="119">
        <v>4.0271039941862101</v>
      </c>
      <c r="AW25" s="119">
        <v>6.7170347306162599</v>
      </c>
      <c r="AX25" s="119">
        <v>6.7176586600584098</v>
      </c>
      <c r="AY25" s="124">
        <v>5.29413345098608</v>
      </c>
      <c r="AZ25" s="119"/>
      <c r="BA25" s="125">
        <v>6.24507966462133</v>
      </c>
      <c r="BB25" s="126">
        <v>4.6979662143240999</v>
      </c>
      <c r="BC25" s="127">
        <v>5.4519191620757503</v>
      </c>
      <c r="BD25" s="119"/>
      <c r="BE25" s="128">
        <v>5.4947640523234602</v>
      </c>
    </row>
    <row r="26" spans="1:57" x14ac:dyDescent="0.25">
      <c r="A26" s="35" t="s">
        <v>45</v>
      </c>
      <c r="B26" s="3" t="str">
        <f t="shared" si="0"/>
        <v>Petersburg/Chester, VA</v>
      </c>
      <c r="C26" s="3"/>
      <c r="D26" s="24" t="s">
        <v>16</v>
      </c>
      <c r="E26" s="27" t="s">
        <v>17</v>
      </c>
      <c r="F26" s="3"/>
      <c r="G26" s="143">
        <v>85.636416502546595</v>
      </c>
      <c r="H26" s="138">
        <v>90.154960764705805</v>
      </c>
      <c r="I26" s="138">
        <v>90.101576101353203</v>
      </c>
      <c r="J26" s="138">
        <v>91.431156789069107</v>
      </c>
      <c r="K26" s="138">
        <v>89.882975827123602</v>
      </c>
      <c r="L26" s="144">
        <v>89.560345481241697</v>
      </c>
      <c r="M26" s="138"/>
      <c r="N26" s="145">
        <v>95.848846067106706</v>
      </c>
      <c r="O26" s="146">
        <v>100.00564183976201</v>
      </c>
      <c r="P26" s="147">
        <v>97.947340133460401</v>
      </c>
      <c r="Q26" s="138"/>
      <c r="R26" s="148">
        <v>92.123319459819299</v>
      </c>
      <c r="S26" s="75"/>
      <c r="T26" s="30">
        <v>2.99424264799877</v>
      </c>
      <c r="U26" s="119">
        <v>2.6484861911137298</v>
      </c>
      <c r="V26" s="119">
        <v>1.9564828169350701</v>
      </c>
      <c r="W26" s="119">
        <v>3.4349356008701202</v>
      </c>
      <c r="X26" s="119">
        <v>3.9820744730962998</v>
      </c>
      <c r="Y26" s="124">
        <v>3.0070100172579401</v>
      </c>
      <c r="Z26" s="119"/>
      <c r="AA26" s="125">
        <v>4.1803829025712798</v>
      </c>
      <c r="AB26" s="126">
        <v>12.1627166762571</v>
      </c>
      <c r="AC26" s="127">
        <v>8.0969748696736108</v>
      </c>
      <c r="AD26" s="119"/>
      <c r="AE26" s="128">
        <v>4.7348366312542796</v>
      </c>
      <c r="AF26" s="30"/>
      <c r="AG26" s="143">
        <v>86.927631218274101</v>
      </c>
      <c r="AH26" s="138">
        <v>90.158323838178703</v>
      </c>
      <c r="AI26" s="138">
        <v>91.9876764965517</v>
      </c>
      <c r="AJ26" s="138">
        <v>91.950638656153501</v>
      </c>
      <c r="AK26" s="138">
        <v>89.667287369180798</v>
      </c>
      <c r="AL26" s="144">
        <v>90.251200036259704</v>
      </c>
      <c r="AM26" s="138"/>
      <c r="AN26" s="145">
        <v>94.345284329552499</v>
      </c>
      <c r="AO26" s="146">
        <v>95.866128144040502</v>
      </c>
      <c r="AP26" s="147">
        <v>95.111899195941703</v>
      </c>
      <c r="AQ26" s="138"/>
      <c r="AR26" s="148">
        <v>91.689579819249403</v>
      </c>
      <c r="AS26" s="75"/>
      <c r="AT26" s="30">
        <v>4.1440396523109797</v>
      </c>
      <c r="AU26" s="119">
        <v>4.7977115639499397</v>
      </c>
      <c r="AV26" s="119">
        <v>3.3098380848964202</v>
      </c>
      <c r="AW26" s="119">
        <v>3.8372437845992899</v>
      </c>
      <c r="AX26" s="119">
        <v>4.10766645556998</v>
      </c>
      <c r="AY26" s="124">
        <v>4.0388435073779698</v>
      </c>
      <c r="AZ26" s="119"/>
      <c r="BA26" s="125">
        <v>4.5005870867163296</v>
      </c>
      <c r="BB26" s="126">
        <v>5.2699072800448201</v>
      </c>
      <c r="BC26" s="127">
        <v>4.8912489347738202</v>
      </c>
      <c r="BD26" s="119"/>
      <c r="BE26" s="128">
        <v>4.3277000877565701</v>
      </c>
    </row>
    <row r="27" spans="1:57" x14ac:dyDescent="0.25">
      <c r="A27" s="35" t="s">
        <v>97</v>
      </c>
      <c r="B27" s="3" t="s">
        <v>70</v>
      </c>
      <c r="C27" s="3"/>
      <c r="D27" s="24" t="s">
        <v>16</v>
      </c>
      <c r="E27" s="27" t="s">
        <v>17</v>
      </c>
      <c r="F27" s="3"/>
      <c r="G27" s="143">
        <v>105.3884409257</v>
      </c>
      <c r="H27" s="138">
        <v>107.057574744828</v>
      </c>
      <c r="I27" s="138">
        <v>109.512296913951</v>
      </c>
      <c r="J27" s="138">
        <v>111.082945228215</v>
      </c>
      <c r="K27" s="138">
        <v>114.029922861744</v>
      </c>
      <c r="L27" s="144">
        <v>109.652665611169</v>
      </c>
      <c r="M27" s="138"/>
      <c r="N27" s="145">
        <v>144.084918375889</v>
      </c>
      <c r="O27" s="146">
        <v>148.822813519509</v>
      </c>
      <c r="P27" s="147">
        <v>146.53309710047199</v>
      </c>
      <c r="Q27" s="138"/>
      <c r="R27" s="148">
        <v>122.485231693296</v>
      </c>
      <c r="S27" s="75"/>
      <c r="T27" s="30">
        <v>-1.05411013290334</v>
      </c>
      <c r="U27" s="119">
        <v>5.5656426951890201E-2</v>
      </c>
      <c r="V27" s="119">
        <v>2.3517707642721901</v>
      </c>
      <c r="W27" s="119">
        <v>3.6631955174318001</v>
      </c>
      <c r="X27" s="119">
        <v>0.23524182988960399</v>
      </c>
      <c r="Y27" s="124">
        <v>1.1909504766027199</v>
      </c>
      <c r="Z27" s="119"/>
      <c r="AA27" s="125">
        <v>-0.84755076469033797</v>
      </c>
      <c r="AB27" s="126">
        <v>3.2166688707164099</v>
      </c>
      <c r="AC27" s="127">
        <v>1.23114286400276</v>
      </c>
      <c r="AD27" s="119"/>
      <c r="AE27" s="128">
        <v>2.1267209539615601</v>
      </c>
      <c r="AF27" s="30"/>
      <c r="AG27" s="143">
        <v>115.155349673288</v>
      </c>
      <c r="AH27" s="138">
        <v>106.950816938815</v>
      </c>
      <c r="AI27" s="138">
        <v>109.198422137818</v>
      </c>
      <c r="AJ27" s="138">
        <v>112.87044119795399</v>
      </c>
      <c r="AK27" s="138">
        <v>117.910467262401</v>
      </c>
      <c r="AL27" s="144">
        <v>112.50138069492399</v>
      </c>
      <c r="AM27" s="138"/>
      <c r="AN27" s="145">
        <v>144.13745775952901</v>
      </c>
      <c r="AO27" s="146">
        <v>146.071088884197</v>
      </c>
      <c r="AP27" s="147">
        <v>145.11979352878001</v>
      </c>
      <c r="AQ27" s="138"/>
      <c r="AR27" s="148">
        <v>123.475642289429</v>
      </c>
      <c r="AS27" s="75"/>
      <c r="AT27" s="30">
        <v>2.1972980714124399</v>
      </c>
      <c r="AU27" s="119">
        <v>2.0797003296573102</v>
      </c>
      <c r="AV27" s="119">
        <v>4.4163763813088996</v>
      </c>
      <c r="AW27" s="119">
        <v>6.6018865754278098</v>
      </c>
      <c r="AX27" s="119">
        <v>2.7104736813196202</v>
      </c>
      <c r="AY27" s="124">
        <v>3.6359669135262598</v>
      </c>
      <c r="AZ27" s="119"/>
      <c r="BA27" s="125">
        <v>2.9287194216577999</v>
      </c>
      <c r="BB27" s="126">
        <v>3.0529606459065102</v>
      </c>
      <c r="BC27" s="127">
        <v>2.9927789059730601</v>
      </c>
      <c r="BD27" s="119"/>
      <c r="BE27" s="128">
        <v>3.3212625630749701</v>
      </c>
    </row>
    <row r="28" spans="1:57" x14ac:dyDescent="0.25">
      <c r="A28" s="35" t="s">
        <v>47</v>
      </c>
      <c r="B28" s="3" t="str">
        <f t="shared" si="0"/>
        <v>Roanoke, VA</v>
      </c>
      <c r="C28" s="3"/>
      <c r="D28" s="24" t="s">
        <v>16</v>
      </c>
      <c r="E28" s="27" t="s">
        <v>17</v>
      </c>
      <c r="F28" s="3"/>
      <c r="G28" s="143">
        <v>92.912160856057895</v>
      </c>
      <c r="H28" s="138">
        <v>100.631152974504</v>
      </c>
      <c r="I28" s="138">
        <v>103.711969371305</v>
      </c>
      <c r="J28" s="138">
        <v>107.19816733067699</v>
      </c>
      <c r="K28" s="138">
        <v>106.970767833981</v>
      </c>
      <c r="L28" s="144">
        <v>102.784842140807</v>
      </c>
      <c r="M28" s="138"/>
      <c r="N28" s="145">
        <v>172.276537350392</v>
      </c>
      <c r="O28" s="146">
        <v>182.34333932853701</v>
      </c>
      <c r="P28" s="147">
        <v>177.39067715735999</v>
      </c>
      <c r="Q28" s="138"/>
      <c r="R28" s="148">
        <v>129.392158658894</v>
      </c>
      <c r="S28" s="75"/>
      <c r="T28" s="30">
        <v>-5.49966702576857</v>
      </c>
      <c r="U28" s="119">
        <v>-0.25070511757369701</v>
      </c>
      <c r="V28" s="119">
        <v>1.4306289535096901</v>
      </c>
      <c r="W28" s="119">
        <v>3.8583774593607001</v>
      </c>
      <c r="X28" s="119">
        <v>8.0726307343344708</v>
      </c>
      <c r="Y28" s="124">
        <v>1.9014923048494401</v>
      </c>
      <c r="Z28" s="119"/>
      <c r="AA28" s="125">
        <v>51.930241213648799</v>
      </c>
      <c r="AB28" s="126">
        <v>56.534188434608602</v>
      </c>
      <c r="AC28" s="127">
        <v>54.3162179659831</v>
      </c>
      <c r="AD28" s="119"/>
      <c r="AE28" s="128">
        <v>23.009290767598301</v>
      </c>
      <c r="AF28" s="30"/>
      <c r="AG28" s="143">
        <v>92.155447309223007</v>
      </c>
      <c r="AH28" s="138">
        <v>99.560403970981199</v>
      </c>
      <c r="AI28" s="138">
        <v>103.085975869884</v>
      </c>
      <c r="AJ28" s="138">
        <v>104.46710485537101</v>
      </c>
      <c r="AK28" s="138">
        <v>103.492150881776</v>
      </c>
      <c r="AL28" s="144">
        <v>101.02938568975</v>
      </c>
      <c r="AM28" s="138"/>
      <c r="AN28" s="145">
        <v>142.410765678036</v>
      </c>
      <c r="AO28" s="146">
        <v>142.25773629909</v>
      </c>
      <c r="AP28" s="147">
        <v>142.33412983693901</v>
      </c>
      <c r="AQ28" s="138"/>
      <c r="AR28" s="148">
        <v>114.99746035771901</v>
      </c>
      <c r="AS28" s="75"/>
      <c r="AT28" s="30">
        <v>-3.5631487112489899</v>
      </c>
      <c r="AU28" s="119">
        <v>3.8458616405989501</v>
      </c>
      <c r="AV28" s="119">
        <v>4.6361467643255301</v>
      </c>
      <c r="AW28" s="119">
        <v>1.91664175118554</v>
      </c>
      <c r="AX28" s="119">
        <v>-6.1788157651572</v>
      </c>
      <c r="AY28" s="124">
        <v>-7.1276338965591698E-2</v>
      </c>
      <c r="AZ28" s="119"/>
      <c r="BA28" s="125">
        <v>11.936815295483999</v>
      </c>
      <c r="BB28" s="126">
        <v>7.1410873109623703</v>
      </c>
      <c r="BC28" s="127">
        <v>9.4353067589045203</v>
      </c>
      <c r="BD28" s="119"/>
      <c r="BE28" s="128">
        <v>3.7385267887202498</v>
      </c>
    </row>
    <row r="29" spans="1:57" x14ac:dyDescent="0.25">
      <c r="A29" s="35" t="s">
        <v>48</v>
      </c>
      <c r="B29" s="3" t="str">
        <f t="shared" si="0"/>
        <v>Charlottesville, VA</v>
      </c>
      <c r="C29" s="3"/>
      <c r="D29" s="24" t="s">
        <v>16</v>
      </c>
      <c r="E29" s="27" t="s">
        <v>17</v>
      </c>
      <c r="F29" s="3"/>
      <c r="G29" s="143">
        <v>134.45962113658999</v>
      </c>
      <c r="H29" s="138">
        <v>141.61277363671999</v>
      </c>
      <c r="I29" s="138">
        <v>140.022461911357</v>
      </c>
      <c r="J29" s="138">
        <v>147.01875084175001</v>
      </c>
      <c r="K29" s="138">
        <v>161.50728539752899</v>
      </c>
      <c r="L29" s="144">
        <v>146.02844657332301</v>
      </c>
      <c r="M29" s="138"/>
      <c r="N29" s="145">
        <v>237.13383285302501</v>
      </c>
      <c r="O29" s="146">
        <v>241.482687331536</v>
      </c>
      <c r="P29" s="147">
        <v>239.38094289693501</v>
      </c>
      <c r="Q29" s="138"/>
      <c r="R29" s="148">
        <v>178.330659759036</v>
      </c>
      <c r="S29" s="75"/>
      <c r="T29" s="30">
        <v>-9.78561795163162</v>
      </c>
      <c r="U29" s="119">
        <v>2.8945084898915199</v>
      </c>
      <c r="V29" s="119">
        <v>2.6307538429372799</v>
      </c>
      <c r="W29" s="119">
        <v>7.6134994215300296</v>
      </c>
      <c r="X29" s="119">
        <v>1.6643099623773501</v>
      </c>
      <c r="Y29" s="124">
        <v>1.4440490391018701</v>
      </c>
      <c r="Z29" s="119"/>
      <c r="AA29" s="125">
        <v>-2.4146732921063498</v>
      </c>
      <c r="AB29" s="126">
        <v>0.200626579779806</v>
      </c>
      <c r="AC29" s="127">
        <v>-1.10490508114869</v>
      </c>
      <c r="AD29" s="119"/>
      <c r="AE29" s="128">
        <v>0.41996624974694102</v>
      </c>
      <c r="AF29" s="30"/>
      <c r="AG29" s="143">
        <v>143.86254332029</v>
      </c>
      <c r="AH29" s="138">
        <v>136.86807895554799</v>
      </c>
      <c r="AI29" s="138">
        <v>139.734474276805</v>
      </c>
      <c r="AJ29" s="138">
        <v>145.781414001305</v>
      </c>
      <c r="AK29" s="138">
        <v>165.531277918489</v>
      </c>
      <c r="AL29" s="144">
        <v>147.30262417233399</v>
      </c>
      <c r="AM29" s="138"/>
      <c r="AN29" s="145">
        <v>253.13955188348899</v>
      </c>
      <c r="AO29" s="146">
        <v>244.46913524199999</v>
      </c>
      <c r="AP29" s="147">
        <v>248.901322881992</v>
      </c>
      <c r="AQ29" s="138"/>
      <c r="AR29" s="148">
        <v>181.35206930883001</v>
      </c>
      <c r="AS29" s="75"/>
      <c r="AT29" s="30">
        <v>-2.95717330812229</v>
      </c>
      <c r="AU29" s="119">
        <v>4.9356494056839102</v>
      </c>
      <c r="AV29" s="119">
        <v>8.5087157020469402</v>
      </c>
      <c r="AW29" s="119">
        <v>10.201573023318</v>
      </c>
      <c r="AX29" s="119">
        <v>8.9869089741395207</v>
      </c>
      <c r="AY29" s="124">
        <v>6.23858405043869</v>
      </c>
      <c r="AZ29" s="119"/>
      <c r="BA29" s="125">
        <v>7.4155182927829904</v>
      </c>
      <c r="BB29" s="126">
        <v>1.71160397067467</v>
      </c>
      <c r="BC29" s="127">
        <v>4.5712569221665298</v>
      </c>
      <c r="BD29" s="119"/>
      <c r="BE29" s="128">
        <v>5.0010375047769404</v>
      </c>
    </row>
    <row r="30" spans="1:57" x14ac:dyDescent="0.25">
      <c r="A30" s="21" t="s">
        <v>49</v>
      </c>
      <c r="B30" t="s">
        <v>72</v>
      </c>
      <c r="C30" s="3"/>
      <c r="D30" s="24" t="s">
        <v>16</v>
      </c>
      <c r="E30" s="27" t="s">
        <v>17</v>
      </c>
      <c r="F30" s="3"/>
      <c r="G30" s="143">
        <v>95.904968677876596</v>
      </c>
      <c r="H30" s="138">
        <v>102.24501004016</v>
      </c>
      <c r="I30" s="138">
        <v>110.521074592074</v>
      </c>
      <c r="J30" s="138">
        <v>108.90368189195399</v>
      </c>
      <c r="K30" s="138">
        <v>107.225236081747</v>
      </c>
      <c r="L30" s="144">
        <v>105.575223122201</v>
      </c>
      <c r="M30" s="138"/>
      <c r="N30" s="145">
        <v>119.246506423539</v>
      </c>
      <c r="O30" s="146">
        <v>123.35741568703</v>
      </c>
      <c r="P30" s="147">
        <v>121.37646230654001</v>
      </c>
      <c r="Q30" s="138"/>
      <c r="R30" s="148">
        <v>110.869262009902</v>
      </c>
      <c r="S30" s="75"/>
      <c r="T30" s="30">
        <v>-2.1106375919074498</v>
      </c>
      <c r="U30" s="119">
        <v>3.1084958566245802</v>
      </c>
      <c r="V30" s="119">
        <v>9.4424138153515003</v>
      </c>
      <c r="W30" s="119">
        <v>7.5939022388083499</v>
      </c>
      <c r="X30" s="119">
        <v>-0.35447451764541499</v>
      </c>
      <c r="Y30" s="124">
        <v>3.84272855728373</v>
      </c>
      <c r="Z30" s="119"/>
      <c r="AA30" s="125">
        <v>-27.775178643272501</v>
      </c>
      <c r="AB30" s="126">
        <v>-26.338692914728401</v>
      </c>
      <c r="AC30" s="127">
        <v>-27.006129953784999</v>
      </c>
      <c r="AD30" s="119"/>
      <c r="AE30" s="128">
        <v>-11.269433406368201</v>
      </c>
      <c r="AF30" s="30"/>
      <c r="AG30" s="143">
        <v>105.55841752416499</v>
      </c>
      <c r="AH30" s="138">
        <v>102.44448489157401</v>
      </c>
      <c r="AI30" s="138">
        <v>108.34531121567601</v>
      </c>
      <c r="AJ30" s="138">
        <v>110.867122545306</v>
      </c>
      <c r="AK30" s="138">
        <v>130.88590806542501</v>
      </c>
      <c r="AL30" s="144">
        <v>112.47110750512201</v>
      </c>
      <c r="AM30" s="138"/>
      <c r="AN30" s="145">
        <v>163.830560902255</v>
      </c>
      <c r="AO30" s="146">
        <v>166.84383304280399</v>
      </c>
      <c r="AP30" s="147">
        <v>165.36324639180299</v>
      </c>
      <c r="AQ30" s="138"/>
      <c r="AR30" s="148">
        <v>130.491049800713</v>
      </c>
      <c r="AS30" s="75"/>
      <c r="AT30" s="30">
        <v>4.1849342868096704</v>
      </c>
      <c r="AU30" s="119">
        <v>4.5131127457552296</v>
      </c>
      <c r="AV30" s="119">
        <v>5.3625790782698797</v>
      </c>
      <c r="AW30" s="119">
        <v>3.88899676343441</v>
      </c>
      <c r="AX30" s="119">
        <v>5.10168074487434</v>
      </c>
      <c r="AY30" s="124">
        <v>4.55598405191874</v>
      </c>
      <c r="AZ30" s="119"/>
      <c r="BA30" s="125">
        <v>0.20535602563647901</v>
      </c>
      <c r="BB30" s="126">
        <v>-0.233495374913569</v>
      </c>
      <c r="BC30" s="127">
        <v>-9.9814227470819295E-3</v>
      </c>
      <c r="BD30" s="119"/>
      <c r="BE30" s="128">
        <v>2.3221761795545599</v>
      </c>
    </row>
    <row r="31" spans="1:57" x14ac:dyDescent="0.25">
      <c r="A31" s="21" t="s">
        <v>50</v>
      </c>
      <c r="B31" s="3" t="str">
        <f t="shared" si="0"/>
        <v>Staunton &amp; Harrisonburg, VA</v>
      </c>
      <c r="C31" s="3"/>
      <c r="D31" s="24" t="s">
        <v>16</v>
      </c>
      <c r="E31" s="27" t="s">
        <v>17</v>
      </c>
      <c r="F31" s="3"/>
      <c r="G31" s="143">
        <v>100.26084464554999</v>
      </c>
      <c r="H31" s="138">
        <v>101.014841508174</v>
      </c>
      <c r="I31" s="138">
        <v>102.61169687500001</v>
      </c>
      <c r="J31" s="138">
        <v>107.685293440736</v>
      </c>
      <c r="K31" s="138">
        <v>111.44866609046301</v>
      </c>
      <c r="L31" s="144">
        <v>104.97233919979701</v>
      </c>
      <c r="M31" s="138"/>
      <c r="N31" s="145">
        <v>243.94357157443301</v>
      </c>
      <c r="O31" s="146">
        <v>253.44935240365501</v>
      </c>
      <c r="P31" s="147">
        <v>248.7620290001</v>
      </c>
      <c r="Q31" s="138"/>
      <c r="R31" s="148">
        <v>160.477272126559</v>
      </c>
      <c r="S31" s="75"/>
      <c r="T31" s="30">
        <v>10.0987165164911</v>
      </c>
      <c r="U31" s="119">
        <v>8.8637463574729694</v>
      </c>
      <c r="V31" s="119">
        <v>10.103519967939199</v>
      </c>
      <c r="W31" s="119">
        <v>14.376447782727601</v>
      </c>
      <c r="X31" s="119">
        <v>7.4949265509691996</v>
      </c>
      <c r="Y31" s="124">
        <v>10.121288997997899</v>
      </c>
      <c r="Z31" s="119"/>
      <c r="AA31" s="125">
        <v>14.4114146772722</v>
      </c>
      <c r="AB31" s="126">
        <v>11.775742987115599</v>
      </c>
      <c r="AC31" s="127">
        <v>13.0667624800395</v>
      </c>
      <c r="AD31" s="119"/>
      <c r="AE31" s="128">
        <v>13.376013366328699</v>
      </c>
      <c r="AF31" s="30"/>
      <c r="AG31" s="143">
        <v>98.532194882854597</v>
      </c>
      <c r="AH31" s="138">
        <v>97.007033532384</v>
      </c>
      <c r="AI31" s="138">
        <v>98.695520859149099</v>
      </c>
      <c r="AJ31" s="138">
        <v>100.453698586374</v>
      </c>
      <c r="AK31" s="138">
        <v>102.49135421395</v>
      </c>
      <c r="AL31" s="144">
        <v>99.580336670626096</v>
      </c>
      <c r="AM31" s="138"/>
      <c r="AN31" s="145">
        <v>161.18141242937801</v>
      </c>
      <c r="AO31" s="146">
        <v>166.22628422897901</v>
      </c>
      <c r="AP31" s="147">
        <v>163.71011544055199</v>
      </c>
      <c r="AQ31" s="138"/>
      <c r="AR31" s="148">
        <v>122.602713794678</v>
      </c>
      <c r="AS31" s="75"/>
      <c r="AT31" s="30">
        <v>5.0406475051197397</v>
      </c>
      <c r="AU31" s="119">
        <v>6.3667303255533296</v>
      </c>
      <c r="AV31" s="119">
        <v>7.5534273590397101</v>
      </c>
      <c r="AW31" s="119">
        <v>7.1455044509548902</v>
      </c>
      <c r="AX31" s="119">
        <v>3.8047469879848501</v>
      </c>
      <c r="AY31" s="124">
        <v>5.9223955741055496</v>
      </c>
      <c r="AZ31" s="119"/>
      <c r="BA31" s="125">
        <v>7.4703786017554998</v>
      </c>
      <c r="BB31" s="126">
        <v>6.01781865722156</v>
      </c>
      <c r="BC31" s="127">
        <v>6.7008265934176396</v>
      </c>
      <c r="BD31" s="119"/>
      <c r="BE31" s="128">
        <v>6.3607347701983903</v>
      </c>
    </row>
    <row r="32" spans="1:57" x14ac:dyDescent="0.25">
      <c r="A32" s="21" t="s">
        <v>51</v>
      </c>
      <c r="B32" s="3" t="str">
        <f t="shared" si="0"/>
        <v>Blacksburg &amp; Wytheville, VA</v>
      </c>
      <c r="C32" s="3"/>
      <c r="D32" s="24" t="s">
        <v>16</v>
      </c>
      <c r="E32" s="27" t="s">
        <v>17</v>
      </c>
      <c r="F32" s="3"/>
      <c r="G32" s="143">
        <v>96.206470333477597</v>
      </c>
      <c r="H32" s="138">
        <v>97.1379810840305</v>
      </c>
      <c r="I32" s="138">
        <v>102.571937457511</v>
      </c>
      <c r="J32" s="138">
        <v>98.929401652892494</v>
      </c>
      <c r="K32" s="138">
        <v>106.158786516853</v>
      </c>
      <c r="L32" s="144">
        <v>100.486969589816</v>
      </c>
      <c r="M32" s="138"/>
      <c r="N32" s="145">
        <v>281.20027077497599</v>
      </c>
      <c r="O32" s="146">
        <v>280.35670289067502</v>
      </c>
      <c r="P32" s="147">
        <v>280.76343837928999</v>
      </c>
      <c r="Q32" s="138"/>
      <c r="R32" s="148">
        <v>170.05293811074901</v>
      </c>
      <c r="S32" s="75"/>
      <c r="T32" s="30">
        <v>2.54062298423979</v>
      </c>
      <c r="U32" s="119">
        <v>5.5020850880426897</v>
      </c>
      <c r="V32" s="119">
        <v>3.7058287825576102</v>
      </c>
      <c r="W32" s="119">
        <v>2.8201721583962902</v>
      </c>
      <c r="X32" s="119">
        <v>4.4047693434243502</v>
      </c>
      <c r="Y32" s="124">
        <v>3.7193184540780302</v>
      </c>
      <c r="Z32" s="119"/>
      <c r="AA32" s="125">
        <v>106.552130290926</v>
      </c>
      <c r="AB32" s="126">
        <v>102.32068168963301</v>
      </c>
      <c r="AC32" s="127">
        <v>104.431774580629</v>
      </c>
      <c r="AD32" s="119"/>
      <c r="AE32" s="128">
        <v>54.593689459200398</v>
      </c>
      <c r="AF32" s="30"/>
      <c r="AG32" s="143">
        <v>95.694663424339495</v>
      </c>
      <c r="AH32" s="138">
        <v>98.862427397783705</v>
      </c>
      <c r="AI32" s="138">
        <v>102.169023762047</v>
      </c>
      <c r="AJ32" s="138">
        <v>101.82514195838</v>
      </c>
      <c r="AK32" s="138">
        <v>103.678607219383</v>
      </c>
      <c r="AL32" s="144">
        <v>100.758023108606</v>
      </c>
      <c r="AM32" s="138"/>
      <c r="AN32" s="145">
        <v>198.52055761843701</v>
      </c>
      <c r="AO32" s="146">
        <v>198.40810935073</v>
      </c>
      <c r="AP32" s="147">
        <v>198.463491407851</v>
      </c>
      <c r="AQ32" s="138"/>
      <c r="AR32" s="148">
        <v>136.051867240711</v>
      </c>
      <c r="AS32" s="75"/>
      <c r="AT32" s="30">
        <v>-0.87392353622488705</v>
      </c>
      <c r="AU32" s="119">
        <v>2.8359853143301299</v>
      </c>
      <c r="AV32" s="119">
        <v>1.6139688923559901</v>
      </c>
      <c r="AW32" s="119">
        <v>-7.53707876969073</v>
      </c>
      <c r="AX32" s="119">
        <v>-24.452758798710999</v>
      </c>
      <c r="AY32" s="124">
        <v>-8.4446153517453695</v>
      </c>
      <c r="AZ32" s="119"/>
      <c r="BA32" s="125">
        <v>5.7691612309732996</v>
      </c>
      <c r="BB32" s="126">
        <v>8.2653834045917804</v>
      </c>
      <c r="BC32" s="127">
        <v>7.0246634776277199</v>
      </c>
      <c r="BD32" s="119"/>
      <c r="BE32" s="128">
        <v>-3.5193781320508703E-2</v>
      </c>
    </row>
    <row r="33" spans="1:64" x14ac:dyDescent="0.25">
      <c r="A33" s="21" t="s">
        <v>52</v>
      </c>
      <c r="B33" s="3" t="str">
        <f t="shared" si="0"/>
        <v>Lynchburg, VA</v>
      </c>
      <c r="C33" s="3"/>
      <c r="D33" s="24" t="s">
        <v>16</v>
      </c>
      <c r="E33" s="27" t="s">
        <v>17</v>
      </c>
      <c r="F33" s="3"/>
      <c r="G33" s="143">
        <v>102.68463126843599</v>
      </c>
      <c r="H33" s="138">
        <v>106.189234581497</v>
      </c>
      <c r="I33" s="138">
        <v>111.62625633232</v>
      </c>
      <c r="J33" s="138">
        <v>112.786387461459</v>
      </c>
      <c r="K33" s="138">
        <v>115.927325456498</v>
      </c>
      <c r="L33" s="144">
        <v>110.315973866428</v>
      </c>
      <c r="M33" s="138"/>
      <c r="N33" s="145">
        <v>141.16446787640999</v>
      </c>
      <c r="O33" s="146">
        <v>147.465647159333</v>
      </c>
      <c r="P33" s="147">
        <v>144.53228995433699</v>
      </c>
      <c r="Q33" s="138"/>
      <c r="R33" s="148">
        <v>121.555471726413</v>
      </c>
      <c r="S33" s="75"/>
      <c r="T33" s="30">
        <v>-3.5573882078697801</v>
      </c>
      <c r="U33" s="119">
        <v>-3.2020247548045799</v>
      </c>
      <c r="V33" s="119">
        <v>-1.9951981288196601</v>
      </c>
      <c r="W33" s="119">
        <v>2.4233588012413501</v>
      </c>
      <c r="X33" s="119">
        <v>3.9527178957622802</v>
      </c>
      <c r="Y33" s="124">
        <v>-0.32195093257511898</v>
      </c>
      <c r="Z33" s="119"/>
      <c r="AA33" s="125">
        <v>0.69565792176776198</v>
      </c>
      <c r="AB33" s="126">
        <v>7.7488786296423102</v>
      </c>
      <c r="AC33" s="127">
        <v>4.4293059082354</v>
      </c>
      <c r="AD33" s="119"/>
      <c r="AE33" s="128">
        <v>1.7418083122430901</v>
      </c>
      <c r="AF33" s="30"/>
      <c r="AG33" s="143">
        <v>104.883856085057</v>
      </c>
      <c r="AH33" s="138">
        <v>105.52534156510499</v>
      </c>
      <c r="AI33" s="138">
        <v>110.789826833924</v>
      </c>
      <c r="AJ33" s="138">
        <v>112.007104196627</v>
      </c>
      <c r="AK33" s="138">
        <v>121.095545408422</v>
      </c>
      <c r="AL33" s="144">
        <v>111.564489671224</v>
      </c>
      <c r="AM33" s="138"/>
      <c r="AN33" s="145">
        <v>149.914965387774</v>
      </c>
      <c r="AO33" s="146">
        <v>151.18968999114199</v>
      </c>
      <c r="AP33" s="147">
        <v>150.57080774708001</v>
      </c>
      <c r="AQ33" s="138"/>
      <c r="AR33" s="148">
        <v>124.751892922484</v>
      </c>
      <c r="AS33" s="75"/>
      <c r="AT33" s="30">
        <v>0.750747744148897</v>
      </c>
      <c r="AU33" s="119">
        <v>3.9400565599627402E-2</v>
      </c>
      <c r="AV33" s="119">
        <v>2.42007664841009</v>
      </c>
      <c r="AW33" s="119">
        <v>3.06606531748844</v>
      </c>
      <c r="AX33" s="119">
        <v>5.1765264754238496</v>
      </c>
      <c r="AY33" s="124">
        <v>2.5292120956919901</v>
      </c>
      <c r="AZ33" s="119"/>
      <c r="BA33" s="125">
        <v>4.1288721679116298</v>
      </c>
      <c r="BB33" s="126">
        <v>2.56881275720405</v>
      </c>
      <c r="BC33" s="127">
        <v>3.3249681679073002</v>
      </c>
      <c r="BD33" s="119"/>
      <c r="BE33" s="128">
        <v>2.5208980260480698</v>
      </c>
    </row>
    <row r="34" spans="1:64" x14ac:dyDescent="0.25">
      <c r="A34" s="21" t="s">
        <v>77</v>
      </c>
      <c r="B34" s="3" t="str">
        <f t="shared" si="0"/>
        <v>Central Virginia</v>
      </c>
      <c r="C34" s="3"/>
      <c r="D34" s="24" t="s">
        <v>16</v>
      </c>
      <c r="E34" s="27" t="s">
        <v>17</v>
      </c>
      <c r="F34" s="3"/>
      <c r="G34" s="143">
        <v>105.12530879687699</v>
      </c>
      <c r="H34" s="138">
        <v>112.691773743016</v>
      </c>
      <c r="I34" s="138">
        <v>115.274574811625</v>
      </c>
      <c r="J34" s="138">
        <v>117.117940611088</v>
      </c>
      <c r="K34" s="138">
        <v>120.849624614419</v>
      </c>
      <c r="L34" s="144">
        <v>114.736683177054</v>
      </c>
      <c r="M34" s="138"/>
      <c r="N34" s="145">
        <v>146.143184310809</v>
      </c>
      <c r="O34" s="146">
        <v>148.76320320715001</v>
      </c>
      <c r="P34" s="147">
        <v>147.491777321726</v>
      </c>
      <c r="Q34" s="138"/>
      <c r="R34" s="148">
        <v>125.496034727983</v>
      </c>
      <c r="S34" s="75"/>
      <c r="T34" s="30">
        <v>0.78476106622742903</v>
      </c>
      <c r="U34" s="119">
        <v>3.2415618742574699</v>
      </c>
      <c r="V34" s="119">
        <v>-1.0494714323772299E-2</v>
      </c>
      <c r="W34" s="119">
        <v>2.3566592788430598</v>
      </c>
      <c r="X34" s="119">
        <v>5.9023859102059202</v>
      </c>
      <c r="Y34" s="124">
        <v>2.5616232653439202</v>
      </c>
      <c r="Z34" s="119"/>
      <c r="AA34" s="125">
        <v>3.0332868305936298</v>
      </c>
      <c r="AB34" s="126">
        <v>5.8235148737482696</v>
      </c>
      <c r="AC34" s="127">
        <v>4.4480889797239103</v>
      </c>
      <c r="AD34" s="119"/>
      <c r="AE34" s="128">
        <v>4.0255612758072701</v>
      </c>
      <c r="AF34" s="30"/>
      <c r="AG34" s="143">
        <v>107.671187547906</v>
      </c>
      <c r="AH34" s="138">
        <v>110.579782836917</v>
      </c>
      <c r="AI34" s="138">
        <v>115.273425828494</v>
      </c>
      <c r="AJ34" s="138">
        <v>116.97174812673499</v>
      </c>
      <c r="AK34" s="138">
        <v>119.798623779888</v>
      </c>
      <c r="AL34" s="144">
        <v>114.515478320425</v>
      </c>
      <c r="AM34" s="138"/>
      <c r="AN34" s="145">
        <v>145.25033415886401</v>
      </c>
      <c r="AO34" s="146">
        <v>144.10932363063901</v>
      </c>
      <c r="AP34" s="147">
        <v>144.67182375853099</v>
      </c>
      <c r="AQ34" s="138"/>
      <c r="AR34" s="148">
        <v>124.175510289738</v>
      </c>
      <c r="AS34" s="75"/>
      <c r="AT34" s="30">
        <v>2.5357511328088398</v>
      </c>
      <c r="AU34" s="119">
        <v>4.7005018370967298</v>
      </c>
      <c r="AV34" s="119">
        <v>4.7279871176826198</v>
      </c>
      <c r="AW34" s="119">
        <v>5.7982922365059704</v>
      </c>
      <c r="AX34" s="119">
        <v>6.47415131415356</v>
      </c>
      <c r="AY34" s="124">
        <v>5.0470075686220603</v>
      </c>
      <c r="AZ34" s="119"/>
      <c r="BA34" s="125">
        <v>4.4441366408099299</v>
      </c>
      <c r="BB34" s="126">
        <v>1.50034356142506</v>
      </c>
      <c r="BC34" s="127">
        <v>2.9286750119059799</v>
      </c>
      <c r="BD34" s="119"/>
      <c r="BE34" s="128">
        <v>4.2690294031127598</v>
      </c>
    </row>
    <row r="35" spans="1:64" x14ac:dyDescent="0.25">
      <c r="A35" s="21" t="s">
        <v>78</v>
      </c>
      <c r="B35" s="3" t="str">
        <f t="shared" si="0"/>
        <v>Chesapeake Bay</v>
      </c>
      <c r="C35" s="3"/>
      <c r="D35" s="24" t="s">
        <v>16</v>
      </c>
      <c r="E35" s="27" t="s">
        <v>17</v>
      </c>
      <c r="F35" s="3"/>
      <c r="G35" s="143">
        <v>112.074203935599</v>
      </c>
      <c r="H35" s="138">
        <v>106.287641242937</v>
      </c>
      <c r="I35" s="138">
        <v>110.285640668523</v>
      </c>
      <c r="J35" s="138">
        <v>104.223324061196</v>
      </c>
      <c r="K35" s="138">
        <v>103.995049365303</v>
      </c>
      <c r="L35" s="144">
        <v>107.165332552007</v>
      </c>
      <c r="M35" s="138"/>
      <c r="N35" s="145">
        <v>147.099252669039</v>
      </c>
      <c r="O35" s="146">
        <v>155.29871645274201</v>
      </c>
      <c r="P35" s="147">
        <v>151.23274705882301</v>
      </c>
      <c r="Q35" s="138"/>
      <c r="R35" s="148">
        <v>121.817123019753</v>
      </c>
      <c r="S35" s="75"/>
      <c r="T35" s="30">
        <v>2.5586457748781002</v>
      </c>
      <c r="U35" s="119">
        <v>-2.06494060175844</v>
      </c>
      <c r="V35" s="119">
        <v>-1.5088697107742</v>
      </c>
      <c r="W35" s="119">
        <v>-4.0843681673081704</v>
      </c>
      <c r="X35" s="119">
        <v>-2.2200996898798802</v>
      </c>
      <c r="Y35" s="124">
        <v>-1.7154390595110101</v>
      </c>
      <c r="Z35" s="119"/>
      <c r="AA35" s="125">
        <v>14.4988462900783</v>
      </c>
      <c r="AB35" s="126">
        <v>18.0765048307426</v>
      </c>
      <c r="AC35" s="127">
        <v>16.268419230841399</v>
      </c>
      <c r="AD35" s="119"/>
      <c r="AE35" s="128">
        <v>5.9970595249225802</v>
      </c>
      <c r="AF35" s="30"/>
      <c r="AG35" s="143">
        <v>119.993433476394</v>
      </c>
      <c r="AH35" s="138">
        <v>106.66161429693599</v>
      </c>
      <c r="AI35" s="138">
        <v>106.986209424083</v>
      </c>
      <c r="AJ35" s="138">
        <v>106.30494831150899</v>
      </c>
      <c r="AK35" s="138">
        <v>111.87980540540499</v>
      </c>
      <c r="AL35" s="144">
        <v>110.048001192428</v>
      </c>
      <c r="AM35" s="138"/>
      <c r="AN35" s="145">
        <v>142.34543301978499</v>
      </c>
      <c r="AO35" s="146">
        <v>147.24424429364501</v>
      </c>
      <c r="AP35" s="147">
        <v>144.85641264822101</v>
      </c>
      <c r="AQ35" s="138"/>
      <c r="AR35" s="148">
        <v>121.19945752925</v>
      </c>
      <c r="AS35" s="75"/>
      <c r="AT35" s="30">
        <v>-1.16384739382497</v>
      </c>
      <c r="AU35" s="119">
        <v>-5.2056518946525099</v>
      </c>
      <c r="AV35" s="119">
        <v>-4.8138997819314104</v>
      </c>
      <c r="AW35" s="119">
        <v>-2.5624564422635498</v>
      </c>
      <c r="AX35" s="119">
        <v>-0.15465818761592801</v>
      </c>
      <c r="AY35" s="124">
        <v>-2.6939738063883101</v>
      </c>
      <c r="AZ35" s="119"/>
      <c r="BA35" s="125">
        <v>1.5439804624500699</v>
      </c>
      <c r="BB35" s="126">
        <v>1.3756243743021801</v>
      </c>
      <c r="BC35" s="127">
        <v>1.43191863040615</v>
      </c>
      <c r="BD35" s="119"/>
      <c r="BE35" s="128">
        <v>-0.98905798424728697</v>
      </c>
    </row>
    <row r="36" spans="1:64" x14ac:dyDescent="0.25">
      <c r="A36" s="21" t="s">
        <v>79</v>
      </c>
      <c r="B36" s="3" t="str">
        <f t="shared" si="0"/>
        <v>Coastal Virginia - Eastern Shore</v>
      </c>
      <c r="C36" s="3"/>
      <c r="D36" s="24" t="s">
        <v>16</v>
      </c>
      <c r="E36" s="27" t="s">
        <v>17</v>
      </c>
      <c r="F36" s="3"/>
      <c r="G36" s="143">
        <v>100.115512605042</v>
      </c>
      <c r="H36" s="138">
        <v>102.921230982019</v>
      </c>
      <c r="I36" s="138">
        <v>106.64186785260399</v>
      </c>
      <c r="J36" s="138">
        <v>109.40096736596701</v>
      </c>
      <c r="K36" s="138">
        <v>112.52656641604</v>
      </c>
      <c r="L36" s="144">
        <v>106.772177612337</v>
      </c>
      <c r="M36" s="138"/>
      <c r="N36" s="145">
        <v>157.87373423860299</v>
      </c>
      <c r="O36" s="146">
        <v>164.440502692998</v>
      </c>
      <c r="P36" s="147">
        <v>161.28416783216699</v>
      </c>
      <c r="Q36" s="138"/>
      <c r="R36" s="148">
        <v>126.57038604808599</v>
      </c>
      <c r="S36" s="75"/>
      <c r="T36" s="30">
        <v>-13.8906603457534</v>
      </c>
      <c r="U36" s="119">
        <v>-8.9230684998847103</v>
      </c>
      <c r="V36" s="119">
        <v>-5.3559596936781899</v>
      </c>
      <c r="W36" s="119">
        <v>-2.2270391630658</v>
      </c>
      <c r="X36" s="119">
        <v>0.57920132019381199</v>
      </c>
      <c r="Y36" s="124">
        <v>-5.5597051177903403</v>
      </c>
      <c r="Z36" s="119"/>
      <c r="AA36" s="125">
        <v>7.45815830400994</v>
      </c>
      <c r="AB36" s="126">
        <v>14.770786991673299</v>
      </c>
      <c r="AC36" s="127">
        <v>11.094210326832499</v>
      </c>
      <c r="AD36" s="119"/>
      <c r="AE36" s="128">
        <v>3.2580923858657602</v>
      </c>
      <c r="AF36" s="30"/>
      <c r="AG36" s="143">
        <v>129.92252456794299</v>
      </c>
      <c r="AH36" s="138">
        <v>110.988609380124</v>
      </c>
      <c r="AI36" s="138">
        <v>110.551035406129</v>
      </c>
      <c r="AJ36" s="138">
        <v>112.610307864539</v>
      </c>
      <c r="AK36" s="138">
        <v>115.387150141643</v>
      </c>
      <c r="AL36" s="144">
        <v>115.588006559766</v>
      </c>
      <c r="AM36" s="138"/>
      <c r="AN36" s="145">
        <v>155.78936546974899</v>
      </c>
      <c r="AO36" s="146">
        <v>159.53963052989701</v>
      </c>
      <c r="AP36" s="147">
        <v>157.67550122249301</v>
      </c>
      <c r="AQ36" s="138"/>
      <c r="AR36" s="148">
        <v>129.557967050803</v>
      </c>
      <c r="AS36" s="75"/>
      <c r="AT36" s="30">
        <v>-4.1208632107633703</v>
      </c>
      <c r="AU36" s="119">
        <v>-5.4197390401072898</v>
      </c>
      <c r="AV36" s="119">
        <v>-5.79956405140498</v>
      </c>
      <c r="AW36" s="119">
        <v>-2.0638706874606498</v>
      </c>
      <c r="AX36" s="119">
        <v>-4.9410213017669102</v>
      </c>
      <c r="AY36" s="124">
        <v>-4.5840936961977903</v>
      </c>
      <c r="AZ36" s="119"/>
      <c r="BA36" s="125">
        <v>0.79421148803364405</v>
      </c>
      <c r="BB36" s="126">
        <v>0.79043442803612096</v>
      </c>
      <c r="BC36" s="127">
        <v>0.78973430150297796</v>
      </c>
      <c r="BD36" s="119"/>
      <c r="BE36" s="128">
        <v>-2.588361421109</v>
      </c>
    </row>
    <row r="37" spans="1:64" x14ac:dyDescent="0.25">
      <c r="A37" s="21" t="s">
        <v>80</v>
      </c>
      <c r="B37" s="3" t="str">
        <f t="shared" si="0"/>
        <v>Coastal Virginia - Hampton Roads</v>
      </c>
      <c r="C37" s="3"/>
      <c r="D37" s="24" t="s">
        <v>16</v>
      </c>
      <c r="E37" s="27" t="s">
        <v>17</v>
      </c>
      <c r="F37" s="3"/>
      <c r="G37" s="143">
        <v>106.79718393952599</v>
      </c>
      <c r="H37" s="138">
        <v>105.868428868572</v>
      </c>
      <c r="I37" s="138">
        <v>111.478089506172</v>
      </c>
      <c r="J37" s="138">
        <v>109.539774813788</v>
      </c>
      <c r="K37" s="138">
        <v>108.035850161727</v>
      </c>
      <c r="L37" s="144">
        <v>108.457665064743</v>
      </c>
      <c r="M37" s="138"/>
      <c r="N37" s="145">
        <v>140.57334287496701</v>
      </c>
      <c r="O37" s="146">
        <v>146.52760479041899</v>
      </c>
      <c r="P37" s="147">
        <v>143.60274751225799</v>
      </c>
      <c r="Q37" s="138"/>
      <c r="R37" s="148">
        <v>120.41446394073</v>
      </c>
      <c r="S37" s="75"/>
      <c r="T37" s="30">
        <v>1.4565389137814</v>
      </c>
      <c r="U37" s="119">
        <v>1.6395604987658701</v>
      </c>
      <c r="V37" s="119">
        <v>2.9998009667073302</v>
      </c>
      <c r="W37" s="119">
        <v>2.0739836420011599</v>
      </c>
      <c r="X37" s="119">
        <v>-1.3963975540396301E-2</v>
      </c>
      <c r="Y37" s="124">
        <v>1.6806624727821999</v>
      </c>
      <c r="Z37" s="119"/>
      <c r="AA37" s="125">
        <v>14.0326962132188</v>
      </c>
      <c r="AB37" s="126">
        <v>14.6363585786551</v>
      </c>
      <c r="AC37" s="127">
        <v>14.357133705373601</v>
      </c>
      <c r="AD37" s="119"/>
      <c r="AE37" s="128">
        <v>7.4885085368736704</v>
      </c>
      <c r="AF37" s="30"/>
      <c r="AG37" s="143">
        <v>123.015599077798</v>
      </c>
      <c r="AH37" s="138">
        <v>109.11319530298999</v>
      </c>
      <c r="AI37" s="138">
        <v>113.837005129525</v>
      </c>
      <c r="AJ37" s="138">
        <v>111.997952813181</v>
      </c>
      <c r="AK37" s="138">
        <v>110.988127348144</v>
      </c>
      <c r="AL37" s="144">
        <v>113.720403097011</v>
      </c>
      <c r="AM37" s="138"/>
      <c r="AN37" s="145">
        <v>137.33055974196401</v>
      </c>
      <c r="AO37" s="146">
        <v>143.92819285005501</v>
      </c>
      <c r="AP37" s="147">
        <v>140.70219768410101</v>
      </c>
      <c r="AQ37" s="138"/>
      <c r="AR37" s="148">
        <v>122.456247706726</v>
      </c>
      <c r="AS37" s="75"/>
      <c r="AT37" s="30">
        <v>0.119966451387547</v>
      </c>
      <c r="AU37" s="119">
        <v>2.30508302017427</v>
      </c>
      <c r="AV37" s="119">
        <v>3.62750764939253</v>
      </c>
      <c r="AW37" s="119">
        <v>1.78602603240659</v>
      </c>
      <c r="AX37" s="119">
        <v>1.02926835562935</v>
      </c>
      <c r="AY37" s="124">
        <v>1.71709391158767</v>
      </c>
      <c r="AZ37" s="119"/>
      <c r="BA37" s="125">
        <v>0.91846231328740902</v>
      </c>
      <c r="BB37" s="126">
        <v>0.23575649106097399</v>
      </c>
      <c r="BC37" s="127">
        <v>0.54614781978194604</v>
      </c>
      <c r="BD37" s="119"/>
      <c r="BE37" s="128">
        <v>1.23618441078668</v>
      </c>
    </row>
    <row r="38" spans="1:64" x14ac:dyDescent="0.25">
      <c r="A38" s="20" t="s">
        <v>81</v>
      </c>
      <c r="B38" s="3" t="str">
        <f t="shared" si="0"/>
        <v>Northern Virginia</v>
      </c>
      <c r="C38" s="3"/>
      <c r="D38" s="24" t="s">
        <v>16</v>
      </c>
      <c r="E38" s="27" t="s">
        <v>17</v>
      </c>
      <c r="F38" s="3"/>
      <c r="G38" s="143">
        <v>142.15004387827301</v>
      </c>
      <c r="H38" s="138">
        <v>168.14760754801699</v>
      </c>
      <c r="I38" s="138">
        <v>186.01577129532899</v>
      </c>
      <c r="J38" s="138">
        <v>184.20401693614099</v>
      </c>
      <c r="K38" s="138">
        <v>163.41506905930001</v>
      </c>
      <c r="L38" s="144">
        <v>170.82246698474199</v>
      </c>
      <c r="M38" s="138"/>
      <c r="N38" s="145">
        <v>140.94770407623</v>
      </c>
      <c r="O38" s="146">
        <v>136.96014693832899</v>
      </c>
      <c r="P38" s="147">
        <v>138.98517461085501</v>
      </c>
      <c r="Q38" s="138"/>
      <c r="R38" s="148">
        <v>161.66447679476599</v>
      </c>
      <c r="S38" s="75"/>
      <c r="T38" s="30">
        <v>9.54882637538533</v>
      </c>
      <c r="U38" s="119">
        <v>13.4195935187301</v>
      </c>
      <c r="V38" s="119">
        <v>17.500159653069002</v>
      </c>
      <c r="W38" s="119">
        <v>16.9541153662434</v>
      </c>
      <c r="X38" s="119">
        <v>13.050474515397401</v>
      </c>
      <c r="Y38" s="124">
        <v>14.855042357075799</v>
      </c>
      <c r="Z38" s="119"/>
      <c r="AA38" s="125">
        <v>8.0791790918512199</v>
      </c>
      <c r="AB38" s="126">
        <v>5.7857795401383401</v>
      </c>
      <c r="AC38" s="127">
        <v>6.9583100879712401</v>
      </c>
      <c r="AD38" s="119"/>
      <c r="AE38" s="128">
        <v>12.806641938821899</v>
      </c>
      <c r="AF38" s="30"/>
      <c r="AG38" s="143">
        <v>140.05028620988699</v>
      </c>
      <c r="AH38" s="138">
        <v>166.077443871562</v>
      </c>
      <c r="AI38" s="138">
        <v>178.832833766699</v>
      </c>
      <c r="AJ38" s="138">
        <v>176.49035652140699</v>
      </c>
      <c r="AK38" s="138">
        <v>155.49542526648401</v>
      </c>
      <c r="AL38" s="144">
        <v>164.86931733170999</v>
      </c>
      <c r="AM38" s="138"/>
      <c r="AN38" s="145">
        <v>136.79674019329099</v>
      </c>
      <c r="AO38" s="146">
        <v>135.67181997503201</v>
      </c>
      <c r="AP38" s="147">
        <v>136.22587205252799</v>
      </c>
      <c r="AQ38" s="138"/>
      <c r="AR38" s="148">
        <v>156.59536733468201</v>
      </c>
      <c r="AS38" s="75"/>
      <c r="AT38" s="30">
        <v>6.8640132000240897</v>
      </c>
      <c r="AU38" s="119">
        <v>11.0778603626819</v>
      </c>
      <c r="AV38" s="119">
        <v>12.3649953823264</v>
      </c>
      <c r="AW38" s="119">
        <v>12.426906218169201</v>
      </c>
      <c r="AX38" s="119">
        <v>8.7104351399324305</v>
      </c>
      <c r="AY38" s="124">
        <v>10.7653500306787</v>
      </c>
      <c r="AZ38" s="119"/>
      <c r="BA38" s="125">
        <v>5.5498613884012</v>
      </c>
      <c r="BB38" s="126">
        <v>4.9014075635961802</v>
      </c>
      <c r="BC38" s="127">
        <v>5.2213860611801399</v>
      </c>
      <c r="BD38" s="119"/>
      <c r="BE38" s="128">
        <v>9.3931987233621594</v>
      </c>
    </row>
    <row r="39" spans="1:64" x14ac:dyDescent="0.25">
      <c r="A39" s="22" t="s">
        <v>82</v>
      </c>
      <c r="B39" s="3" t="str">
        <f t="shared" si="0"/>
        <v>Shenandoah Valley</v>
      </c>
      <c r="C39" s="3"/>
      <c r="D39" s="25" t="s">
        <v>16</v>
      </c>
      <c r="E39" s="28" t="s">
        <v>17</v>
      </c>
      <c r="F39" s="3"/>
      <c r="G39" s="149">
        <v>98.464934047027299</v>
      </c>
      <c r="H39" s="150">
        <v>98.973451802179298</v>
      </c>
      <c r="I39" s="150">
        <v>101.931076509642</v>
      </c>
      <c r="J39" s="150">
        <v>103.929866706604</v>
      </c>
      <c r="K39" s="150">
        <v>106.230699985386</v>
      </c>
      <c r="L39" s="151">
        <v>102.156404226531</v>
      </c>
      <c r="M39" s="138"/>
      <c r="N39" s="152">
        <v>178.650104837828</v>
      </c>
      <c r="O39" s="153">
        <v>185.04761909725801</v>
      </c>
      <c r="P39" s="154">
        <v>181.92324373333301</v>
      </c>
      <c r="Q39" s="138"/>
      <c r="R39" s="155">
        <v>132.193925128534</v>
      </c>
      <c r="S39" s="75"/>
      <c r="T39" s="31">
        <v>3.1943169985829898</v>
      </c>
      <c r="U39" s="129">
        <v>1.5561549469443401</v>
      </c>
      <c r="V39" s="129">
        <v>4.6104355967634501</v>
      </c>
      <c r="W39" s="129">
        <v>6.25740033366412</v>
      </c>
      <c r="X39" s="129">
        <v>-2.6548895484963801</v>
      </c>
      <c r="Y39" s="130">
        <v>2.36538424595286</v>
      </c>
      <c r="Z39" s="119"/>
      <c r="AA39" s="131">
        <v>3.2170673976785702</v>
      </c>
      <c r="AB39" s="132">
        <v>2.8503554297624998</v>
      </c>
      <c r="AC39" s="133">
        <v>3.0826604994723099</v>
      </c>
      <c r="AD39" s="119"/>
      <c r="AE39" s="134">
        <v>3.8489814649174998</v>
      </c>
      <c r="AF39" s="31"/>
      <c r="AG39" s="149">
        <v>99.460317822818496</v>
      </c>
      <c r="AH39" s="150">
        <v>97.128059542055595</v>
      </c>
      <c r="AI39" s="150">
        <v>99.373322243938901</v>
      </c>
      <c r="AJ39" s="150">
        <v>100.42615150056101</v>
      </c>
      <c r="AK39" s="150">
        <v>102.10167988908501</v>
      </c>
      <c r="AL39" s="151">
        <v>99.803764788996105</v>
      </c>
      <c r="AM39" s="138"/>
      <c r="AN39" s="152">
        <v>140.41620416378299</v>
      </c>
      <c r="AO39" s="153">
        <v>143.39272270555</v>
      </c>
      <c r="AP39" s="154">
        <v>141.92400142764001</v>
      </c>
      <c r="AQ39" s="138"/>
      <c r="AR39" s="155">
        <v>114.723470878589</v>
      </c>
      <c r="AS39" s="75"/>
      <c r="AT39" s="31">
        <v>2.0932714237360299</v>
      </c>
      <c r="AU39" s="129">
        <v>2.7006808974330898</v>
      </c>
      <c r="AV39" s="129">
        <v>4.6050479895668097</v>
      </c>
      <c r="AW39" s="129">
        <v>4.2036191476593903</v>
      </c>
      <c r="AX39" s="129">
        <v>-0.62232570247580299</v>
      </c>
      <c r="AY39" s="130">
        <v>2.4761392885745201</v>
      </c>
      <c r="AZ39" s="119"/>
      <c r="BA39" s="131">
        <v>1.4002453509250301</v>
      </c>
      <c r="BB39" s="132">
        <v>0.59483690416058199</v>
      </c>
      <c r="BC39" s="133">
        <v>0.98467684833673896</v>
      </c>
      <c r="BD39" s="119"/>
      <c r="BE39" s="134">
        <v>1.66778056000663</v>
      </c>
    </row>
    <row r="40" spans="1:64" ht="13" x14ac:dyDescent="0.3">
      <c r="A40" s="19" t="s">
        <v>83</v>
      </c>
      <c r="B40" s="3" t="str">
        <f t="shared" si="0"/>
        <v>Southern Virginia</v>
      </c>
      <c r="C40" s="9"/>
      <c r="D40" s="23" t="s">
        <v>16</v>
      </c>
      <c r="E40" s="26" t="s">
        <v>17</v>
      </c>
      <c r="F40" s="3"/>
      <c r="G40" s="135">
        <v>102.120515463917</v>
      </c>
      <c r="H40" s="136">
        <v>108.74783306581</v>
      </c>
      <c r="I40" s="136">
        <v>109.01464521132201</v>
      </c>
      <c r="J40" s="136">
        <v>109.97460015527901</v>
      </c>
      <c r="K40" s="136">
        <v>109.597334983498</v>
      </c>
      <c r="L40" s="137">
        <v>108.16923486803699</v>
      </c>
      <c r="M40" s="138"/>
      <c r="N40" s="139">
        <v>123.529523983888</v>
      </c>
      <c r="O40" s="140">
        <v>126.50729483282601</v>
      </c>
      <c r="P40" s="141">
        <v>125.07857167955</v>
      </c>
      <c r="Q40" s="138"/>
      <c r="R40" s="142">
        <v>113.60605038694</v>
      </c>
      <c r="S40" s="75"/>
      <c r="T40" s="29">
        <v>8.0957820274930299</v>
      </c>
      <c r="U40" s="117">
        <v>9.0493384814272204</v>
      </c>
      <c r="V40" s="117">
        <v>8.0837405637015092</v>
      </c>
      <c r="W40" s="117">
        <v>8.9878098648810507</v>
      </c>
      <c r="X40" s="117">
        <v>9.19185522879296</v>
      </c>
      <c r="Y40" s="118">
        <v>8.7146356625714798</v>
      </c>
      <c r="Z40" s="119"/>
      <c r="AA40" s="120">
        <v>5.2333027394568097</v>
      </c>
      <c r="AB40" s="121">
        <v>8.9893498485762109</v>
      </c>
      <c r="AC40" s="122">
        <v>7.1608928319560503</v>
      </c>
      <c r="AD40" s="119"/>
      <c r="AE40" s="123">
        <v>8.7823649590722006</v>
      </c>
      <c r="AF40" s="29"/>
      <c r="AG40" s="135">
        <v>108.736846046452</v>
      </c>
      <c r="AH40" s="136">
        <v>103.090957103064</v>
      </c>
      <c r="AI40" s="136">
        <v>105.20995384917499</v>
      </c>
      <c r="AJ40" s="136">
        <v>111.888196500672</v>
      </c>
      <c r="AK40" s="136">
        <v>118.198315963767</v>
      </c>
      <c r="AL40" s="137">
        <v>109.645130693608</v>
      </c>
      <c r="AM40" s="138"/>
      <c r="AN40" s="139">
        <v>130.53407909090899</v>
      </c>
      <c r="AO40" s="140">
        <v>132.52508100534101</v>
      </c>
      <c r="AP40" s="141">
        <v>131.548185467683</v>
      </c>
      <c r="AQ40" s="138"/>
      <c r="AR40" s="142">
        <v>116.647449162935</v>
      </c>
      <c r="AS40" s="75"/>
      <c r="AT40" s="29">
        <v>10.442116131724701</v>
      </c>
      <c r="AU40" s="117">
        <v>10.769571716297101</v>
      </c>
      <c r="AV40" s="117">
        <v>11.388442147199299</v>
      </c>
      <c r="AW40" s="117">
        <v>12.728749391394</v>
      </c>
      <c r="AX40" s="117">
        <v>10.061023751507699</v>
      </c>
      <c r="AY40" s="118">
        <v>11.053694657378699</v>
      </c>
      <c r="AZ40" s="119"/>
      <c r="BA40" s="120">
        <v>8.6717763942218404</v>
      </c>
      <c r="BB40" s="121">
        <v>9.9482127793354298</v>
      </c>
      <c r="BC40" s="122">
        <v>9.32379493311951</v>
      </c>
      <c r="BD40" s="119"/>
      <c r="BE40" s="123">
        <v>10.5191428437714</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3">
        <v>104.077573656845</v>
      </c>
      <c r="H41" s="138">
        <v>103.92679613992701</v>
      </c>
      <c r="I41" s="138">
        <v>107.24667281531001</v>
      </c>
      <c r="J41" s="138">
        <v>109.345199287463</v>
      </c>
      <c r="K41" s="138">
        <v>115.838558328001</v>
      </c>
      <c r="L41" s="144">
        <v>108.429191441014</v>
      </c>
      <c r="M41" s="138"/>
      <c r="N41" s="145">
        <v>224.763972715318</v>
      </c>
      <c r="O41" s="146">
        <v>223.90255387931001</v>
      </c>
      <c r="P41" s="147">
        <v>224.31915739268601</v>
      </c>
      <c r="Q41" s="138"/>
      <c r="R41" s="148">
        <v>151.685059340137</v>
      </c>
      <c r="S41" s="75"/>
      <c r="T41" s="30">
        <v>-5.8807466990253996</v>
      </c>
      <c r="U41" s="119">
        <v>-1.2125498611983101</v>
      </c>
      <c r="V41" s="119">
        <v>0.53421042589324497</v>
      </c>
      <c r="W41" s="119">
        <v>3.76846229530861</v>
      </c>
      <c r="X41" s="119">
        <v>1.9413455195895399</v>
      </c>
      <c r="Y41" s="124">
        <v>5.8996827754983702E-2</v>
      </c>
      <c r="Z41" s="119"/>
      <c r="AA41" s="125">
        <v>44.611398065033399</v>
      </c>
      <c r="AB41" s="126">
        <v>43.4985566957765</v>
      </c>
      <c r="AC41" s="127">
        <v>44.048450525100797</v>
      </c>
      <c r="AD41" s="119"/>
      <c r="AE41" s="128">
        <v>21.846418216498002</v>
      </c>
      <c r="AF41" s="30"/>
      <c r="AG41" s="143">
        <v>108.36854196403</v>
      </c>
      <c r="AH41" s="138">
        <v>105.68583698393699</v>
      </c>
      <c r="AI41" s="138">
        <v>109.074655752666</v>
      </c>
      <c r="AJ41" s="138">
        <v>111.781174036157</v>
      </c>
      <c r="AK41" s="138">
        <v>121.71035607058199</v>
      </c>
      <c r="AL41" s="144">
        <v>111.79793718287701</v>
      </c>
      <c r="AM41" s="138"/>
      <c r="AN41" s="145">
        <v>189.97836755602901</v>
      </c>
      <c r="AO41" s="146">
        <v>189.45197548998999</v>
      </c>
      <c r="AP41" s="147">
        <v>189.712932362651</v>
      </c>
      <c r="AQ41" s="138"/>
      <c r="AR41" s="148">
        <v>139.85707407971901</v>
      </c>
      <c r="AS41" s="75"/>
      <c r="AT41" s="30">
        <v>-2.0662005341438299</v>
      </c>
      <c r="AU41" s="119">
        <v>-0.463581574710839</v>
      </c>
      <c r="AV41" s="119">
        <v>1.23063151409545</v>
      </c>
      <c r="AW41" s="119">
        <v>-1.2808778924755</v>
      </c>
      <c r="AX41" s="119">
        <v>-12.004270332184101</v>
      </c>
      <c r="AY41" s="124">
        <v>-4.0547687343811996</v>
      </c>
      <c r="AZ41" s="119"/>
      <c r="BA41" s="125">
        <v>2.89070300209307</v>
      </c>
      <c r="BB41" s="126">
        <v>3.8438969808743702</v>
      </c>
      <c r="BC41" s="127">
        <v>3.3692553348714598</v>
      </c>
      <c r="BD41" s="119"/>
      <c r="BE41" s="128">
        <v>-0.20535078339954499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3">
        <v>84.0215635738831</v>
      </c>
      <c r="H42" s="138">
        <v>85.285957711442705</v>
      </c>
      <c r="I42" s="138">
        <v>89.536009280742405</v>
      </c>
      <c r="J42" s="138">
        <v>88.921819196428501</v>
      </c>
      <c r="K42" s="138">
        <v>87.717902374670103</v>
      </c>
      <c r="L42" s="144">
        <v>87.343572526909199</v>
      </c>
      <c r="M42" s="138"/>
      <c r="N42" s="145">
        <v>103.846407185628</v>
      </c>
      <c r="O42" s="146">
        <v>107.603364377182</v>
      </c>
      <c r="P42" s="147">
        <v>105.751499409681</v>
      </c>
      <c r="Q42" s="138"/>
      <c r="R42" s="148">
        <v>92.915950679056394</v>
      </c>
      <c r="S42" s="75"/>
      <c r="T42" s="30">
        <v>8.8329352569920907</v>
      </c>
      <c r="U42" s="119">
        <v>2.0548563382988299</v>
      </c>
      <c r="V42" s="119">
        <v>8.0600447346201598</v>
      </c>
      <c r="W42" s="119">
        <v>4.8824806918772001</v>
      </c>
      <c r="X42" s="119">
        <v>4.4697515301632098</v>
      </c>
      <c r="Y42" s="124">
        <v>5.5763188002323902</v>
      </c>
      <c r="Z42" s="119"/>
      <c r="AA42" s="125">
        <v>3.8905984043498099</v>
      </c>
      <c r="AB42" s="126">
        <v>8.5348626114706594</v>
      </c>
      <c r="AC42" s="127">
        <v>6.2176038265925504</v>
      </c>
      <c r="AD42" s="119"/>
      <c r="AE42" s="128">
        <v>5.9809797897594903</v>
      </c>
      <c r="AF42" s="30"/>
      <c r="AG42" s="143">
        <v>86.323290887385497</v>
      </c>
      <c r="AH42" s="138">
        <v>85.907949494949406</v>
      </c>
      <c r="AI42" s="138">
        <v>89.280428107469703</v>
      </c>
      <c r="AJ42" s="138">
        <v>89.816343687660293</v>
      </c>
      <c r="AK42" s="138">
        <v>91.361824242424206</v>
      </c>
      <c r="AL42" s="144">
        <v>88.725647043816494</v>
      </c>
      <c r="AM42" s="138"/>
      <c r="AN42" s="145">
        <v>104.49792089791499</v>
      </c>
      <c r="AO42" s="146">
        <v>105.538037077426</v>
      </c>
      <c r="AP42" s="147">
        <v>105.012785425101</v>
      </c>
      <c r="AQ42" s="138"/>
      <c r="AR42" s="148">
        <v>93.952711680887006</v>
      </c>
      <c r="AS42" s="75"/>
      <c r="AT42" s="30">
        <v>6.4600918058587897</v>
      </c>
      <c r="AU42" s="119">
        <v>5.4942609304431897</v>
      </c>
      <c r="AV42" s="119">
        <v>6.5847126175193296</v>
      </c>
      <c r="AW42" s="119">
        <v>7.0330420692934501</v>
      </c>
      <c r="AX42" s="119">
        <v>5.0819625780552498</v>
      </c>
      <c r="AY42" s="124">
        <v>6.1482392482738399</v>
      </c>
      <c r="AZ42" s="119"/>
      <c r="BA42" s="125">
        <v>5.5155154772249002</v>
      </c>
      <c r="BB42" s="126">
        <v>5.1352895663347704</v>
      </c>
      <c r="BC42" s="127">
        <v>5.3224059453116803</v>
      </c>
      <c r="BD42" s="119"/>
      <c r="BE42" s="128">
        <v>6.0394894432014299</v>
      </c>
      <c r="BF42" s="76"/>
      <c r="BG42" s="76"/>
      <c r="BH42" s="76"/>
      <c r="BI42" s="76"/>
      <c r="BJ42" s="76"/>
      <c r="BK42" s="76"/>
      <c r="BL42" s="76"/>
    </row>
    <row r="43" spans="1:64" x14ac:dyDescent="0.25">
      <c r="A43" s="22" t="s">
        <v>86</v>
      </c>
      <c r="B43" s="3" t="str">
        <f t="shared" si="0"/>
        <v>Virginia Mountains</v>
      </c>
      <c r="C43" s="3"/>
      <c r="D43" s="25" t="s">
        <v>16</v>
      </c>
      <c r="E43" s="28" t="s">
        <v>17</v>
      </c>
      <c r="F43" s="3"/>
      <c r="G43" s="149">
        <v>99.352648985959405</v>
      </c>
      <c r="H43" s="150">
        <v>107.105219463255</v>
      </c>
      <c r="I43" s="150">
        <v>109.621412015137</v>
      </c>
      <c r="J43" s="150">
        <v>112.725829439252</v>
      </c>
      <c r="K43" s="150">
        <v>115.473460128322</v>
      </c>
      <c r="L43" s="151">
        <v>109.416158791866</v>
      </c>
      <c r="M43" s="138"/>
      <c r="N43" s="152">
        <v>177.50863361990099</v>
      </c>
      <c r="O43" s="153">
        <v>187.796315789473</v>
      </c>
      <c r="P43" s="154">
        <v>182.733961296129</v>
      </c>
      <c r="Q43" s="138"/>
      <c r="R43" s="155">
        <v>135.54565086289799</v>
      </c>
      <c r="S43" s="75"/>
      <c r="T43" s="31">
        <v>-4.8225095274126701</v>
      </c>
      <c r="U43" s="129">
        <v>1.0718210776125701</v>
      </c>
      <c r="V43" s="129">
        <v>1.46480600106131</v>
      </c>
      <c r="W43" s="129">
        <v>3.15891573826655</v>
      </c>
      <c r="X43" s="129">
        <v>7.1845819383693001</v>
      </c>
      <c r="Y43" s="130">
        <v>2.0143994886712902</v>
      </c>
      <c r="Z43" s="119"/>
      <c r="AA43" s="131">
        <v>36.153074366894003</v>
      </c>
      <c r="AB43" s="132">
        <v>44.412454224007597</v>
      </c>
      <c r="AC43" s="133">
        <v>40.3431422217568</v>
      </c>
      <c r="AD43" s="119"/>
      <c r="AE43" s="134">
        <v>18.553830383095299</v>
      </c>
      <c r="AF43" s="31"/>
      <c r="AG43" s="149">
        <v>107.63516844761</v>
      </c>
      <c r="AH43" s="150">
        <v>106.801618952285</v>
      </c>
      <c r="AI43" s="150">
        <v>110.37566505898</v>
      </c>
      <c r="AJ43" s="150">
        <v>112.93499071521001</v>
      </c>
      <c r="AK43" s="150">
        <v>114.944405475732</v>
      </c>
      <c r="AL43" s="151">
        <v>110.816498354269</v>
      </c>
      <c r="AM43" s="138"/>
      <c r="AN43" s="152">
        <v>155.62344248893999</v>
      </c>
      <c r="AO43" s="153">
        <v>156.151588767162</v>
      </c>
      <c r="AP43" s="154">
        <v>155.888193242044</v>
      </c>
      <c r="AQ43" s="138"/>
      <c r="AR43" s="155">
        <v>126.119178784868</v>
      </c>
      <c r="AS43" s="75"/>
      <c r="AT43" s="31">
        <v>-0.62627878542737203</v>
      </c>
      <c r="AU43" s="129">
        <v>4.1749983586092103</v>
      </c>
      <c r="AV43" s="129">
        <v>6.3353303056654902</v>
      </c>
      <c r="AW43" s="129">
        <v>4.1468312205090099</v>
      </c>
      <c r="AX43" s="129">
        <v>-1.69414503264426</v>
      </c>
      <c r="AY43" s="130">
        <v>2.3272011996313999</v>
      </c>
      <c r="AZ43" s="119"/>
      <c r="BA43" s="131">
        <v>12.509643804888301</v>
      </c>
      <c r="BB43" s="132">
        <v>10.2739232869435</v>
      </c>
      <c r="BC43" s="133">
        <v>11.3502636469245</v>
      </c>
      <c r="BD43" s="119"/>
      <c r="BE43" s="134">
        <v>6.0132178021904696</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0" t="s">
        <v>5</v>
      </c>
      <c r="E2" s="211"/>
      <c r="G2" s="204" t="s">
        <v>107</v>
      </c>
      <c r="H2" s="205"/>
      <c r="I2" s="205"/>
      <c r="J2" s="205"/>
      <c r="K2" s="205"/>
      <c r="L2" s="205"/>
      <c r="M2" s="205"/>
      <c r="N2" s="205"/>
      <c r="O2" s="205"/>
      <c r="P2" s="205"/>
      <c r="Q2" s="205"/>
      <c r="R2" s="205"/>
      <c r="T2" s="204" t="s">
        <v>40</v>
      </c>
      <c r="U2" s="205"/>
      <c r="V2" s="205"/>
      <c r="W2" s="205"/>
      <c r="X2" s="205"/>
      <c r="Y2" s="205"/>
      <c r="Z2" s="205"/>
      <c r="AA2" s="205"/>
      <c r="AB2" s="205"/>
      <c r="AC2" s="205"/>
      <c r="AD2" s="205"/>
      <c r="AE2" s="205"/>
      <c r="AF2" s="4"/>
      <c r="AG2" s="204" t="s">
        <v>41</v>
      </c>
      <c r="AH2" s="205"/>
      <c r="AI2" s="205"/>
      <c r="AJ2" s="205"/>
      <c r="AK2" s="205"/>
      <c r="AL2" s="205"/>
      <c r="AM2" s="205"/>
      <c r="AN2" s="205"/>
      <c r="AO2" s="205"/>
      <c r="AP2" s="205"/>
      <c r="AQ2" s="205"/>
      <c r="AR2" s="205"/>
      <c r="AT2" s="204" t="s">
        <v>42</v>
      </c>
      <c r="AU2" s="205"/>
      <c r="AV2" s="205"/>
      <c r="AW2" s="205"/>
      <c r="AX2" s="205"/>
      <c r="AY2" s="205"/>
      <c r="AZ2" s="205"/>
      <c r="BA2" s="205"/>
      <c r="BB2" s="205"/>
      <c r="BC2" s="205"/>
      <c r="BD2" s="205"/>
      <c r="BE2" s="205"/>
    </row>
    <row r="3" spans="1:57" ht="13" x14ac:dyDescent="0.25">
      <c r="A3" s="32"/>
      <c r="B3" s="32"/>
      <c r="C3" s="3"/>
      <c r="D3" s="212" t="s">
        <v>8</v>
      </c>
      <c r="E3" s="214" t="s">
        <v>9</v>
      </c>
      <c r="F3" s="5"/>
      <c r="G3" s="202" t="s">
        <v>0</v>
      </c>
      <c r="H3" s="198" t="s">
        <v>1</v>
      </c>
      <c r="I3" s="198" t="s">
        <v>10</v>
      </c>
      <c r="J3" s="198" t="s">
        <v>2</v>
      </c>
      <c r="K3" s="198" t="s">
        <v>11</v>
      </c>
      <c r="L3" s="200" t="s">
        <v>12</v>
      </c>
      <c r="M3" s="5"/>
      <c r="N3" s="202" t="s">
        <v>3</v>
      </c>
      <c r="O3" s="198" t="s">
        <v>4</v>
      </c>
      <c r="P3" s="200" t="s">
        <v>13</v>
      </c>
      <c r="Q3" s="2"/>
      <c r="R3" s="206" t="s">
        <v>14</v>
      </c>
      <c r="S3" s="2"/>
      <c r="T3" s="202" t="s">
        <v>0</v>
      </c>
      <c r="U3" s="198" t="s">
        <v>1</v>
      </c>
      <c r="V3" s="198" t="s">
        <v>10</v>
      </c>
      <c r="W3" s="198" t="s">
        <v>2</v>
      </c>
      <c r="X3" s="198" t="s">
        <v>11</v>
      </c>
      <c r="Y3" s="200" t="s">
        <v>12</v>
      </c>
      <c r="Z3" s="2"/>
      <c r="AA3" s="202" t="s">
        <v>3</v>
      </c>
      <c r="AB3" s="198" t="s">
        <v>4</v>
      </c>
      <c r="AC3" s="200" t="s">
        <v>13</v>
      </c>
      <c r="AD3" s="1"/>
      <c r="AE3" s="208" t="s">
        <v>14</v>
      </c>
      <c r="AF3" s="38"/>
      <c r="AG3" s="202" t="s">
        <v>0</v>
      </c>
      <c r="AH3" s="198" t="s">
        <v>1</v>
      </c>
      <c r="AI3" s="198" t="s">
        <v>10</v>
      </c>
      <c r="AJ3" s="198" t="s">
        <v>2</v>
      </c>
      <c r="AK3" s="198" t="s">
        <v>11</v>
      </c>
      <c r="AL3" s="200" t="s">
        <v>12</v>
      </c>
      <c r="AM3" s="5"/>
      <c r="AN3" s="202" t="s">
        <v>3</v>
      </c>
      <c r="AO3" s="198" t="s">
        <v>4</v>
      </c>
      <c r="AP3" s="200" t="s">
        <v>13</v>
      </c>
      <c r="AQ3" s="2"/>
      <c r="AR3" s="206" t="s">
        <v>14</v>
      </c>
      <c r="AS3" s="2"/>
      <c r="AT3" s="202" t="s">
        <v>0</v>
      </c>
      <c r="AU3" s="198" t="s">
        <v>1</v>
      </c>
      <c r="AV3" s="198" t="s">
        <v>10</v>
      </c>
      <c r="AW3" s="198" t="s">
        <v>2</v>
      </c>
      <c r="AX3" s="198" t="s">
        <v>11</v>
      </c>
      <c r="AY3" s="200" t="s">
        <v>12</v>
      </c>
      <c r="AZ3" s="2"/>
      <c r="BA3" s="202" t="s">
        <v>3</v>
      </c>
      <c r="BB3" s="198" t="s">
        <v>4</v>
      </c>
      <c r="BC3" s="200" t="s">
        <v>13</v>
      </c>
      <c r="BD3" s="1"/>
      <c r="BE3" s="208" t="s">
        <v>14</v>
      </c>
    </row>
    <row r="4" spans="1:57" ht="13" x14ac:dyDescent="0.25">
      <c r="A4" s="32"/>
      <c r="B4" s="32"/>
      <c r="C4" s="3"/>
      <c r="D4" s="213"/>
      <c r="E4" s="215"/>
      <c r="F4" s="5"/>
      <c r="G4" s="219"/>
      <c r="H4" s="217"/>
      <c r="I4" s="217"/>
      <c r="J4" s="217"/>
      <c r="K4" s="217"/>
      <c r="L4" s="218"/>
      <c r="M4" s="5"/>
      <c r="N4" s="219"/>
      <c r="O4" s="217"/>
      <c r="P4" s="218"/>
      <c r="Q4" s="2"/>
      <c r="R4" s="220"/>
      <c r="S4" s="2"/>
      <c r="T4" s="219"/>
      <c r="U4" s="217"/>
      <c r="V4" s="217"/>
      <c r="W4" s="217"/>
      <c r="X4" s="217"/>
      <c r="Y4" s="218"/>
      <c r="Z4" s="2"/>
      <c r="AA4" s="219"/>
      <c r="AB4" s="217"/>
      <c r="AC4" s="218"/>
      <c r="AD4" s="1"/>
      <c r="AE4" s="216"/>
      <c r="AF4" s="39"/>
      <c r="AG4" s="219"/>
      <c r="AH4" s="217"/>
      <c r="AI4" s="217"/>
      <c r="AJ4" s="217"/>
      <c r="AK4" s="217"/>
      <c r="AL4" s="218"/>
      <c r="AM4" s="5"/>
      <c r="AN4" s="219"/>
      <c r="AO4" s="217"/>
      <c r="AP4" s="218"/>
      <c r="AQ4" s="2"/>
      <c r="AR4" s="220"/>
      <c r="AS4" s="2"/>
      <c r="AT4" s="219"/>
      <c r="AU4" s="217"/>
      <c r="AV4" s="217"/>
      <c r="AW4" s="217"/>
      <c r="AX4" s="217"/>
      <c r="AY4" s="218"/>
      <c r="AZ4" s="2"/>
      <c r="BA4" s="219"/>
      <c r="BB4" s="217"/>
      <c r="BC4" s="218"/>
      <c r="BD4" s="1"/>
      <c r="BE4" s="21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5">
        <v>74.847440278526605</v>
      </c>
      <c r="H6" s="136">
        <v>90.691324417790398</v>
      </c>
      <c r="I6" s="136">
        <v>105.87870513192</v>
      </c>
      <c r="J6" s="136">
        <v>108.922036439392</v>
      </c>
      <c r="K6" s="136">
        <v>101.958936817279</v>
      </c>
      <c r="L6" s="137">
        <v>96.459712182157702</v>
      </c>
      <c r="M6" s="138"/>
      <c r="N6" s="139">
        <v>122.63828581265</v>
      </c>
      <c r="O6" s="140">
        <v>132.200081190974</v>
      </c>
      <c r="P6" s="141">
        <v>127.419183501812</v>
      </c>
      <c r="Q6" s="138"/>
      <c r="R6" s="142">
        <v>105.30530140470999</v>
      </c>
      <c r="S6" s="75"/>
      <c r="T6" s="29">
        <v>1.99843572633294</v>
      </c>
      <c r="U6" s="117">
        <v>6.8757526925026404</v>
      </c>
      <c r="V6" s="117">
        <v>7.9826079737679798</v>
      </c>
      <c r="W6" s="117">
        <v>6.54690813755973</v>
      </c>
      <c r="X6" s="117">
        <v>4.5481241558676597</v>
      </c>
      <c r="Y6" s="118">
        <v>5.7573546114177798</v>
      </c>
      <c r="Z6" s="119"/>
      <c r="AA6" s="120">
        <v>5.0201842792828302</v>
      </c>
      <c r="AB6" s="121">
        <v>4.2460036805665498</v>
      </c>
      <c r="AC6" s="122">
        <v>4.6253991495742603</v>
      </c>
      <c r="AD6" s="119"/>
      <c r="AE6" s="123">
        <v>5.3758042999308397</v>
      </c>
      <c r="AG6" s="135">
        <v>82.536017817819996</v>
      </c>
      <c r="AH6" s="136">
        <v>88.545139094965407</v>
      </c>
      <c r="AI6" s="136">
        <v>103.941207556908</v>
      </c>
      <c r="AJ6" s="136">
        <v>106.774096003088</v>
      </c>
      <c r="AK6" s="136">
        <v>100.57644648711501</v>
      </c>
      <c r="AL6" s="137">
        <v>96.474551961134694</v>
      </c>
      <c r="AM6" s="138"/>
      <c r="AN6" s="139">
        <v>120.084131424349</v>
      </c>
      <c r="AO6" s="140">
        <v>129.352097696615</v>
      </c>
      <c r="AP6" s="141">
        <v>124.71811456048199</v>
      </c>
      <c r="AQ6" s="138"/>
      <c r="AR6" s="142">
        <v>104.54410683666001</v>
      </c>
      <c r="AS6" s="75"/>
      <c r="AT6" s="29">
        <v>-1.02399838838491</v>
      </c>
      <c r="AU6" s="117">
        <v>3.9895714935682101</v>
      </c>
      <c r="AV6" s="117">
        <v>5.29738948141254</v>
      </c>
      <c r="AW6" s="117">
        <v>4.15105345729057</v>
      </c>
      <c r="AX6" s="117">
        <v>1.10304627439889</v>
      </c>
      <c r="AY6" s="118">
        <v>2.7970117772998702</v>
      </c>
      <c r="AZ6" s="119"/>
      <c r="BA6" s="120">
        <v>-0.31666441353893299</v>
      </c>
      <c r="BB6" s="121">
        <v>-0.72124307557119904</v>
      </c>
      <c r="BC6" s="122">
        <v>-0.52501676812182096</v>
      </c>
      <c r="BD6" s="119"/>
      <c r="BE6" s="123">
        <v>1.64285759724152</v>
      </c>
    </row>
    <row r="7" spans="1:57" x14ac:dyDescent="0.25">
      <c r="A7" s="20" t="s">
        <v>18</v>
      </c>
      <c r="B7" s="3" t="str">
        <f>TRIM(A7)</f>
        <v>Virginia</v>
      </c>
      <c r="C7" s="10"/>
      <c r="D7" s="24" t="s">
        <v>16</v>
      </c>
      <c r="E7" s="27" t="s">
        <v>17</v>
      </c>
      <c r="F7" s="3"/>
      <c r="G7" s="143">
        <v>60.078506261225399</v>
      </c>
      <c r="H7" s="138">
        <v>80.7382205096593</v>
      </c>
      <c r="I7" s="138">
        <v>96.522249667382098</v>
      </c>
      <c r="J7" s="138">
        <v>97.829559110849601</v>
      </c>
      <c r="K7" s="138">
        <v>87.974998987440003</v>
      </c>
      <c r="L7" s="144">
        <v>84.628706907311297</v>
      </c>
      <c r="M7" s="138"/>
      <c r="N7" s="145">
        <v>115.010395094278</v>
      </c>
      <c r="O7" s="146">
        <v>119.55229683653199</v>
      </c>
      <c r="P7" s="147">
        <v>117.281345965405</v>
      </c>
      <c r="Q7" s="138"/>
      <c r="R7" s="148">
        <v>93.958032352480998</v>
      </c>
      <c r="S7" s="75"/>
      <c r="T7" s="30">
        <v>2.8249009507973</v>
      </c>
      <c r="U7" s="119">
        <v>9.1054228090030893</v>
      </c>
      <c r="V7" s="119">
        <v>13.5251515986459</v>
      </c>
      <c r="W7" s="119">
        <v>15.325613605707</v>
      </c>
      <c r="X7" s="119">
        <v>12.137191052941599</v>
      </c>
      <c r="Y7" s="124">
        <v>11.13919309359</v>
      </c>
      <c r="Z7" s="119"/>
      <c r="AA7" s="125">
        <v>26.265619771902902</v>
      </c>
      <c r="AB7" s="126">
        <v>30.260905250174201</v>
      </c>
      <c r="AC7" s="127">
        <v>28.2708363907579</v>
      </c>
      <c r="AD7" s="119"/>
      <c r="AE7" s="128">
        <v>16.6977585941722</v>
      </c>
      <c r="AG7" s="143">
        <v>65.816512747116505</v>
      </c>
      <c r="AH7" s="138">
        <v>76.410203121694906</v>
      </c>
      <c r="AI7" s="138">
        <v>92.628260289092694</v>
      </c>
      <c r="AJ7" s="138">
        <v>93.846883627880999</v>
      </c>
      <c r="AK7" s="138">
        <v>83.987323243508698</v>
      </c>
      <c r="AL7" s="144">
        <v>82.5378366058588</v>
      </c>
      <c r="AM7" s="138"/>
      <c r="AN7" s="145">
        <v>102.119246861251</v>
      </c>
      <c r="AO7" s="146">
        <v>106.452211589055</v>
      </c>
      <c r="AP7" s="147">
        <v>104.28572922515301</v>
      </c>
      <c r="AQ7" s="138"/>
      <c r="AR7" s="148">
        <v>88.751520211371599</v>
      </c>
      <c r="AS7" s="75"/>
      <c r="AT7" s="30">
        <v>2.3183788726993702</v>
      </c>
      <c r="AU7" s="119">
        <v>8.4102580430188905</v>
      </c>
      <c r="AV7" s="119">
        <v>11.418090606325499</v>
      </c>
      <c r="AW7" s="119">
        <v>10.5725770550146</v>
      </c>
      <c r="AX7" s="119">
        <v>4.4787031873728704</v>
      </c>
      <c r="AY7" s="124">
        <v>7.69438528125142</v>
      </c>
      <c r="AZ7" s="119"/>
      <c r="BA7" s="125">
        <v>4.5183735592909304</v>
      </c>
      <c r="BB7" s="126">
        <v>2.4355768173143302</v>
      </c>
      <c r="BC7" s="127">
        <v>3.44487174543934</v>
      </c>
      <c r="BD7" s="119"/>
      <c r="BE7" s="128">
        <v>6.22933422006823</v>
      </c>
    </row>
    <row r="8" spans="1:57" x14ac:dyDescent="0.25">
      <c r="A8" s="21" t="s">
        <v>19</v>
      </c>
      <c r="B8" s="3" t="str">
        <f t="shared" ref="B8:B43" si="0">TRIM(A8)</f>
        <v>Norfolk/Virginia Beach, VA</v>
      </c>
      <c r="C8" s="3"/>
      <c r="D8" s="24" t="s">
        <v>16</v>
      </c>
      <c r="E8" s="27" t="s">
        <v>17</v>
      </c>
      <c r="F8" s="3"/>
      <c r="G8" s="143">
        <v>52.4226518594987</v>
      </c>
      <c r="H8" s="138">
        <v>58.908614641133497</v>
      </c>
      <c r="I8" s="138">
        <v>67.869659140062396</v>
      </c>
      <c r="J8" s="138">
        <v>68.156605177174995</v>
      </c>
      <c r="K8" s="138">
        <v>66.922074638036406</v>
      </c>
      <c r="L8" s="144">
        <v>62.855921091181202</v>
      </c>
      <c r="M8" s="138"/>
      <c r="N8" s="145">
        <v>103.559155142333</v>
      </c>
      <c r="O8" s="146">
        <v>111.572654275169</v>
      </c>
      <c r="P8" s="147">
        <v>107.56590470875101</v>
      </c>
      <c r="Q8" s="138"/>
      <c r="R8" s="148">
        <v>75.630202124772694</v>
      </c>
      <c r="S8" s="75"/>
      <c r="T8" s="30">
        <v>-6.6618897628848099</v>
      </c>
      <c r="U8" s="119">
        <v>-2.9654990867211799</v>
      </c>
      <c r="V8" s="119">
        <v>-0.92137312904054602</v>
      </c>
      <c r="W8" s="119">
        <v>2.7891067928354101</v>
      </c>
      <c r="X8" s="119">
        <v>5.5105247795245296</v>
      </c>
      <c r="Y8" s="124">
        <v>-0.26293709715951302</v>
      </c>
      <c r="Z8" s="119"/>
      <c r="AA8" s="125">
        <v>45.771047944198202</v>
      </c>
      <c r="AB8" s="126">
        <v>47.868458804666297</v>
      </c>
      <c r="AC8" s="127">
        <v>46.851334568235998</v>
      </c>
      <c r="AD8" s="119"/>
      <c r="AE8" s="128">
        <v>14.6894045196257</v>
      </c>
      <c r="AG8" s="143">
        <v>70.909869296977803</v>
      </c>
      <c r="AH8" s="138">
        <v>61.932783288383597</v>
      </c>
      <c r="AI8" s="138">
        <v>71.871790489586203</v>
      </c>
      <c r="AJ8" s="138">
        <v>71.957399770950005</v>
      </c>
      <c r="AK8" s="138">
        <v>69.166331150798698</v>
      </c>
      <c r="AL8" s="144">
        <v>69.167634799339297</v>
      </c>
      <c r="AM8" s="138"/>
      <c r="AN8" s="145">
        <v>97.441996636513693</v>
      </c>
      <c r="AO8" s="146">
        <v>106.704017587168</v>
      </c>
      <c r="AP8" s="147">
        <v>102.07300711184</v>
      </c>
      <c r="AQ8" s="138"/>
      <c r="AR8" s="148">
        <v>78.569169745768306</v>
      </c>
      <c r="AS8" s="75"/>
      <c r="AT8" s="30">
        <v>-1.80378593396077</v>
      </c>
      <c r="AU8" s="119">
        <v>1.39064499443486</v>
      </c>
      <c r="AV8" s="119">
        <v>4.0106626786853399</v>
      </c>
      <c r="AW8" s="119">
        <v>2.8948255656964301</v>
      </c>
      <c r="AX8" s="119">
        <v>0.98118863273694701</v>
      </c>
      <c r="AY8" s="124">
        <v>1.4713702738001999</v>
      </c>
      <c r="AZ8" s="119"/>
      <c r="BA8" s="125">
        <v>0.415525891333411</v>
      </c>
      <c r="BB8" s="126">
        <v>-1.2570697942638001</v>
      </c>
      <c r="BC8" s="127">
        <v>-0.465720808580047</v>
      </c>
      <c r="BD8" s="119"/>
      <c r="BE8" s="128">
        <v>0.743614606307892</v>
      </c>
    </row>
    <row r="9" spans="1:57" ht="16" x14ac:dyDescent="0.45">
      <c r="A9" s="21" t="s">
        <v>20</v>
      </c>
      <c r="B9" s="46" t="s">
        <v>71</v>
      </c>
      <c r="C9" s="3"/>
      <c r="D9" s="24" t="s">
        <v>16</v>
      </c>
      <c r="E9" s="27" t="s">
        <v>17</v>
      </c>
      <c r="F9" s="3"/>
      <c r="G9" s="143">
        <v>50.361635626415499</v>
      </c>
      <c r="H9" s="138">
        <v>67.989807629790803</v>
      </c>
      <c r="I9" s="138">
        <v>75.967213145623305</v>
      </c>
      <c r="J9" s="138">
        <v>76.560661198205807</v>
      </c>
      <c r="K9" s="138">
        <v>73.471109703779305</v>
      </c>
      <c r="L9" s="144">
        <v>68.870085460762894</v>
      </c>
      <c r="M9" s="138"/>
      <c r="N9" s="145">
        <v>91.858838610827306</v>
      </c>
      <c r="O9" s="146">
        <v>97.002177163920507</v>
      </c>
      <c r="P9" s="147">
        <v>94.430507887373906</v>
      </c>
      <c r="Q9" s="138"/>
      <c r="R9" s="148">
        <v>76.173063296937499</v>
      </c>
      <c r="S9" s="75"/>
      <c r="T9" s="30">
        <v>-4.39805903943572E-2</v>
      </c>
      <c r="U9" s="119">
        <v>2.4049579637543101</v>
      </c>
      <c r="V9" s="119">
        <v>-5.0509001453940803</v>
      </c>
      <c r="W9" s="119">
        <v>-0.41398371454246702</v>
      </c>
      <c r="X9" s="119">
        <v>9.2073778160145903</v>
      </c>
      <c r="Y9" s="124">
        <v>1.0000495204655599</v>
      </c>
      <c r="Z9" s="119"/>
      <c r="AA9" s="125">
        <v>26.763220016421201</v>
      </c>
      <c r="AB9" s="126">
        <v>34.472847105536999</v>
      </c>
      <c r="AC9" s="127">
        <v>30.6092427240755</v>
      </c>
      <c r="AD9" s="119"/>
      <c r="AE9" s="128">
        <v>9.8180308419496001</v>
      </c>
      <c r="AG9" s="143">
        <v>49.085349991117802</v>
      </c>
      <c r="AH9" s="138">
        <v>62.537364029400003</v>
      </c>
      <c r="AI9" s="138">
        <v>75.240786084958003</v>
      </c>
      <c r="AJ9" s="138">
        <v>76.382675939290294</v>
      </c>
      <c r="AK9" s="138">
        <v>69.683575962606</v>
      </c>
      <c r="AL9" s="144">
        <v>66.585950401474406</v>
      </c>
      <c r="AM9" s="138"/>
      <c r="AN9" s="145">
        <v>80.428193810232202</v>
      </c>
      <c r="AO9" s="146">
        <v>85.094324710218899</v>
      </c>
      <c r="AP9" s="147">
        <v>82.7612592602256</v>
      </c>
      <c r="AQ9" s="138"/>
      <c r="AR9" s="148">
        <v>71.207467218260405</v>
      </c>
      <c r="AS9" s="75"/>
      <c r="AT9" s="30">
        <v>-3.00056915150514</v>
      </c>
      <c r="AU9" s="119">
        <v>3.2372886658198698</v>
      </c>
      <c r="AV9" s="119">
        <v>2.78293213634046</v>
      </c>
      <c r="AW9" s="119">
        <v>3.7482299836204098</v>
      </c>
      <c r="AX9" s="119">
        <v>5.3252905143297902</v>
      </c>
      <c r="AY9" s="124">
        <v>2.7031212554439401</v>
      </c>
      <c r="AZ9" s="119"/>
      <c r="BA9" s="125">
        <v>3.2410568054568998</v>
      </c>
      <c r="BB9" s="126">
        <v>1.1405186036038499</v>
      </c>
      <c r="BC9" s="127">
        <v>2.1503978219519801</v>
      </c>
      <c r="BD9" s="119"/>
      <c r="BE9" s="128">
        <v>2.5189145980961398</v>
      </c>
    </row>
    <row r="10" spans="1:57" x14ac:dyDescent="0.25">
      <c r="A10" s="21" t="s">
        <v>21</v>
      </c>
      <c r="B10" s="3" t="str">
        <f t="shared" si="0"/>
        <v>Virginia Area</v>
      </c>
      <c r="C10" s="3"/>
      <c r="D10" s="24" t="s">
        <v>16</v>
      </c>
      <c r="E10" s="27" t="s">
        <v>17</v>
      </c>
      <c r="F10" s="3"/>
      <c r="G10" s="143">
        <v>48.786704137104898</v>
      </c>
      <c r="H10" s="138">
        <v>61.366598636321697</v>
      </c>
      <c r="I10" s="138">
        <v>67.143455035474005</v>
      </c>
      <c r="J10" s="138">
        <v>70.760483506864404</v>
      </c>
      <c r="K10" s="138">
        <v>73.731720031327697</v>
      </c>
      <c r="L10" s="144">
        <v>64.357792269418496</v>
      </c>
      <c r="M10" s="138"/>
      <c r="N10" s="145">
        <v>147.65750714088199</v>
      </c>
      <c r="O10" s="146">
        <v>161.25052036303299</v>
      </c>
      <c r="P10" s="147">
        <v>154.45401375195701</v>
      </c>
      <c r="Q10" s="138"/>
      <c r="R10" s="148">
        <v>90.099569835858404</v>
      </c>
      <c r="S10" s="75"/>
      <c r="T10" s="30">
        <v>-1.49296794948237</v>
      </c>
      <c r="U10" s="119">
        <v>0.80205316903934198</v>
      </c>
      <c r="V10" s="119">
        <v>2.03995805960328</v>
      </c>
      <c r="W10" s="119">
        <v>6.5175816822409702</v>
      </c>
      <c r="X10" s="119">
        <v>3.56346095185165</v>
      </c>
      <c r="Y10" s="124">
        <v>2.5357146268200599</v>
      </c>
      <c r="Z10" s="119"/>
      <c r="AA10" s="125">
        <v>29.841575218465501</v>
      </c>
      <c r="AB10" s="126">
        <v>41.161109105222501</v>
      </c>
      <c r="AC10" s="127">
        <v>35.514483663035499</v>
      </c>
      <c r="AD10" s="119"/>
      <c r="AE10" s="128">
        <v>16.435789465934899</v>
      </c>
      <c r="AG10" s="143">
        <v>52.770592405325701</v>
      </c>
      <c r="AH10" s="138">
        <v>55.990134179489502</v>
      </c>
      <c r="AI10" s="138">
        <v>65.812077248226203</v>
      </c>
      <c r="AJ10" s="138">
        <v>70.198458548327594</v>
      </c>
      <c r="AK10" s="138">
        <v>74.611258465401207</v>
      </c>
      <c r="AL10" s="144">
        <v>63.876504169354</v>
      </c>
      <c r="AM10" s="138"/>
      <c r="AN10" s="145">
        <v>121.740765744494</v>
      </c>
      <c r="AO10" s="146">
        <v>123.897374113148</v>
      </c>
      <c r="AP10" s="147">
        <v>122.81906992882099</v>
      </c>
      <c r="AQ10" s="138"/>
      <c r="AR10" s="148">
        <v>80.717237243487602</v>
      </c>
      <c r="AS10" s="75"/>
      <c r="AT10" s="30">
        <v>0.136750990920739</v>
      </c>
      <c r="AU10" s="119">
        <v>4.5696222832890099</v>
      </c>
      <c r="AV10" s="119">
        <v>7.0249756895692697</v>
      </c>
      <c r="AW10" s="119">
        <v>5.3566445811050496</v>
      </c>
      <c r="AX10" s="119">
        <v>-3.0701009469398799</v>
      </c>
      <c r="AY10" s="124">
        <v>2.5838535571948902</v>
      </c>
      <c r="AZ10" s="119"/>
      <c r="BA10" s="125">
        <v>6.7902540215707399</v>
      </c>
      <c r="BB10" s="126">
        <v>3.6621297469067802</v>
      </c>
      <c r="BC10" s="127">
        <v>5.1901838010365697</v>
      </c>
      <c r="BD10" s="119"/>
      <c r="BE10" s="128">
        <v>3.7066515926310601</v>
      </c>
    </row>
    <row r="11" spans="1:57" x14ac:dyDescent="0.25">
      <c r="A11" s="34" t="s">
        <v>22</v>
      </c>
      <c r="B11" s="3" t="str">
        <f t="shared" si="0"/>
        <v>Washington, DC</v>
      </c>
      <c r="C11" s="3"/>
      <c r="D11" s="24" t="s">
        <v>16</v>
      </c>
      <c r="E11" s="27" t="s">
        <v>17</v>
      </c>
      <c r="F11" s="3"/>
      <c r="G11" s="143">
        <v>93.904039196264307</v>
      </c>
      <c r="H11" s="138">
        <v>138.78548526602501</v>
      </c>
      <c r="I11" s="138">
        <v>198.19351634356801</v>
      </c>
      <c r="J11" s="138">
        <v>203.97977094240801</v>
      </c>
      <c r="K11" s="138">
        <v>167.28301896136901</v>
      </c>
      <c r="L11" s="144">
        <v>160.429166141927</v>
      </c>
      <c r="M11" s="138"/>
      <c r="N11" s="145">
        <v>140.898134993632</v>
      </c>
      <c r="O11" s="146">
        <v>135.86901558299101</v>
      </c>
      <c r="P11" s="147">
        <v>138.38357528831099</v>
      </c>
      <c r="Q11" s="138"/>
      <c r="R11" s="148">
        <v>154.130425898037</v>
      </c>
      <c r="S11" s="75"/>
      <c r="T11" s="30">
        <v>10.343893814202501</v>
      </c>
      <c r="U11" s="119">
        <v>20.690343231113602</v>
      </c>
      <c r="V11" s="119">
        <v>34.161642454767502</v>
      </c>
      <c r="W11" s="119">
        <v>29.099174052377599</v>
      </c>
      <c r="X11" s="119">
        <v>19.840949494512401</v>
      </c>
      <c r="Y11" s="124">
        <v>24.284382731731402</v>
      </c>
      <c r="Z11" s="119"/>
      <c r="AA11" s="125">
        <v>9.6647865234557297</v>
      </c>
      <c r="AB11" s="126">
        <v>10.5276797370132</v>
      </c>
      <c r="AC11" s="127">
        <v>10.0895853525275</v>
      </c>
      <c r="AD11" s="119"/>
      <c r="AE11" s="128">
        <v>20.305954495716499</v>
      </c>
      <c r="AG11" s="143">
        <v>99.401635650087798</v>
      </c>
      <c r="AH11" s="138">
        <v>137.558409767271</v>
      </c>
      <c r="AI11" s="138">
        <v>178.29808450847401</v>
      </c>
      <c r="AJ11" s="138">
        <v>176.94535064096601</v>
      </c>
      <c r="AK11" s="138">
        <v>141.954924472568</v>
      </c>
      <c r="AL11" s="144">
        <v>146.83170198135701</v>
      </c>
      <c r="AM11" s="138"/>
      <c r="AN11" s="145">
        <v>124.641894000698</v>
      </c>
      <c r="AO11" s="146">
        <v>127.272109306942</v>
      </c>
      <c r="AP11" s="147">
        <v>125.95700165382</v>
      </c>
      <c r="AQ11" s="138"/>
      <c r="AR11" s="148">
        <v>140.86750000394801</v>
      </c>
      <c r="AS11" s="75"/>
      <c r="AT11" s="30">
        <v>9.8686892461381799</v>
      </c>
      <c r="AU11" s="119">
        <v>17.4499678699034</v>
      </c>
      <c r="AV11" s="119">
        <v>19.533512543987499</v>
      </c>
      <c r="AW11" s="119">
        <v>15.970899563068301</v>
      </c>
      <c r="AX11" s="119">
        <v>10.3100812855795</v>
      </c>
      <c r="AY11" s="124">
        <v>15.068239168609599</v>
      </c>
      <c r="AZ11" s="119"/>
      <c r="BA11" s="125">
        <v>8.9175256363222708</v>
      </c>
      <c r="BB11" s="126">
        <v>7.5683818782796397</v>
      </c>
      <c r="BC11" s="127">
        <v>8.2311722550562703</v>
      </c>
      <c r="BD11" s="119"/>
      <c r="BE11" s="128">
        <v>13.241330502482899</v>
      </c>
    </row>
    <row r="12" spans="1:57" x14ac:dyDescent="0.25">
      <c r="A12" s="21" t="s">
        <v>23</v>
      </c>
      <c r="B12" s="3" t="str">
        <f t="shared" si="0"/>
        <v>Arlington, VA</v>
      </c>
      <c r="C12" s="3"/>
      <c r="D12" s="24" t="s">
        <v>16</v>
      </c>
      <c r="E12" s="27" t="s">
        <v>17</v>
      </c>
      <c r="F12" s="3"/>
      <c r="G12" s="143">
        <v>114.49330547818001</v>
      </c>
      <c r="H12" s="138">
        <v>189.32035283194</v>
      </c>
      <c r="I12" s="138">
        <v>241.40390591148201</v>
      </c>
      <c r="J12" s="138">
        <v>241.92820282678201</v>
      </c>
      <c r="K12" s="138">
        <v>194.56591045083999</v>
      </c>
      <c r="L12" s="144">
        <v>196.34233549984501</v>
      </c>
      <c r="M12" s="138"/>
      <c r="N12" s="145">
        <v>142.40653770762401</v>
      </c>
      <c r="O12" s="146">
        <v>118.893258021252</v>
      </c>
      <c r="P12" s="147">
        <v>130.649897864438</v>
      </c>
      <c r="Q12" s="138"/>
      <c r="R12" s="148">
        <v>177.573067604014</v>
      </c>
      <c r="S12" s="75"/>
      <c r="T12" s="30">
        <v>22.9798420758279</v>
      </c>
      <c r="U12" s="119">
        <v>32.9813687682771</v>
      </c>
      <c r="V12" s="119">
        <v>40.916210096919599</v>
      </c>
      <c r="W12" s="119">
        <v>35.350084595442901</v>
      </c>
      <c r="X12" s="119">
        <v>39.479975062704902</v>
      </c>
      <c r="Y12" s="124">
        <v>35.406281467553399</v>
      </c>
      <c r="Z12" s="119"/>
      <c r="AA12" s="125">
        <v>35.306181646666303</v>
      </c>
      <c r="AB12" s="126">
        <v>24.380438428953799</v>
      </c>
      <c r="AC12" s="127">
        <v>30.149288526067298</v>
      </c>
      <c r="AD12" s="119"/>
      <c r="AE12" s="128">
        <v>34.3304313588201</v>
      </c>
      <c r="AG12" s="143">
        <v>108.173417156711</v>
      </c>
      <c r="AH12" s="138">
        <v>170.59435082017899</v>
      </c>
      <c r="AI12" s="138">
        <v>207.119776127102</v>
      </c>
      <c r="AJ12" s="138">
        <v>208.584835190343</v>
      </c>
      <c r="AK12" s="138">
        <v>159.06471603218799</v>
      </c>
      <c r="AL12" s="144">
        <v>170.70741906530401</v>
      </c>
      <c r="AM12" s="138"/>
      <c r="AN12" s="145">
        <v>119.017238213143</v>
      </c>
      <c r="AO12" s="146">
        <v>113.308516197255</v>
      </c>
      <c r="AP12" s="147">
        <v>116.162877205199</v>
      </c>
      <c r="AQ12" s="138"/>
      <c r="AR12" s="148">
        <v>155.12326424813099</v>
      </c>
      <c r="AS12" s="75"/>
      <c r="AT12" s="30">
        <v>6.7918503740338902</v>
      </c>
      <c r="AU12" s="119">
        <v>15.895004145219</v>
      </c>
      <c r="AV12" s="119">
        <v>15.756719534244301</v>
      </c>
      <c r="AW12" s="119">
        <v>15.286361543898</v>
      </c>
      <c r="AX12" s="119">
        <v>10.2760302279922</v>
      </c>
      <c r="AY12" s="124">
        <v>13.413633536417001</v>
      </c>
      <c r="AZ12" s="119"/>
      <c r="BA12" s="125">
        <v>13.310507123617599</v>
      </c>
      <c r="BB12" s="126">
        <v>11.762530478375901</v>
      </c>
      <c r="BC12" s="127">
        <v>12.553674314891399</v>
      </c>
      <c r="BD12" s="119"/>
      <c r="BE12" s="128">
        <v>13.2424098481009</v>
      </c>
    </row>
    <row r="13" spans="1:57" x14ac:dyDescent="0.25">
      <c r="A13" s="21" t="s">
        <v>24</v>
      </c>
      <c r="B13" s="3" t="str">
        <f t="shared" si="0"/>
        <v>Suburban Virginia Area</v>
      </c>
      <c r="C13" s="3"/>
      <c r="D13" s="24" t="s">
        <v>16</v>
      </c>
      <c r="E13" s="27" t="s">
        <v>17</v>
      </c>
      <c r="F13" s="3"/>
      <c r="G13" s="143">
        <v>61.140123982467102</v>
      </c>
      <c r="H13" s="138">
        <v>87.967963681903498</v>
      </c>
      <c r="I13" s="138">
        <v>108.75585848465801</v>
      </c>
      <c r="J13" s="138">
        <v>108.047292423293</v>
      </c>
      <c r="K13" s="138">
        <v>101.26697808390701</v>
      </c>
      <c r="L13" s="144">
        <v>93.435643331245998</v>
      </c>
      <c r="M13" s="138"/>
      <c r="N13" s="145">
        <v>115.850766437069</v>
      </c>
      <c r="O13" s="146">
        <v>128.195777082028</v>
      </c>
      <c r="P13" s="147">
        <v>122.023271759549</v>
      </c>
      <c r="Q13" s="138"/>
      <c r="R13" s="148">
        <v>101.60353716790399</v>
      </c>
      <c r="S13" s="75"/>
      <c r="T13" s="30">
        <v>-7.1575783344828201</v>
      </c>
      <c r="U13" s="119">
        <v>13.688195934157401</v>
      </c>
      <c r="V13" s="119">
        <v>29.7783257223467</v>
      </c>
      <c r="W13" s="119">
        <v>25.343312486564599</v>
      </c>
      <c r="X13" s="119">
        <v>11.842005546682</v>
      </c>
      <c r="Y13" s="124">
        <v>15.701988850776701</v>
      </c>
      <c r="Z13" s="119"/>
      <c r="AA13" s="125">
        <v>1.1399142806881</v>
      </c>
      <c r="AB13" s="126">
        <v>0.36421919526913099</v>
      </c>
      <c r="AC13" s="127">
        <v>0.73095868485614102</v>
      </c>
      <c r="AD13" s="119"/>
      <c r="AE13" s="128">
        <v>10.087717748219999</v>
      </c>
      <c r="AG13" s="143">
        <v>70.180670632435806</v>
      </c>
      <c r="AH13" s="138">
        <v>81.560544458359402</v>
      </c>
      <c r="AI13" s="138">
        <v>103.098756105197</v>
      </c>
      <c r="AJ13" s="138">
        <v>102.25542391984899</v>
      </c>
      <c r="AK13" s="138">
        <v>92.078805259862193</v>
      </c>
      <c r="AL13" s="144">
        <v>89.834840075140804</v>
      </c>
      <c r="AM13" s="138"/>
      <c r="AN13" s="145">
        <v>110.43702035065699</v>
      </c>
      <c r="AO13" s="146">
        <v>124.008141202254</v>
      </c>
      <c r="AP13" s="147">
        <v>117.222580776455</v>
      </c>
      <c r="AQ13" s="138"/>
      <c r="AR13" s="148">
        <v>97.6599088469451</v>
      </c>
      <c r="AS13" s="75"/>
      <c r="AT13" s="30">
        <v>0.153032791431925</v>
      </c>
      <c r="AU13" s="119">
        <v>12.4237265990952</v>
      </c>
      <c r="AV13" s="119">
        <v>21.950454902323401</v>
      </c>
      <c r="AW13" s="119">
        <v>17.860569133785599</v>
      </c>
      <c r="AX13" s="119">
        <v>6.00030590274618</v>
      </c>
      <c r="AY13" s="124">
        <v>12.072600191338401</v>
      </c>
      <c r="AZ13" s="119"/>
      <c r="BA13" s="125">
        <v>-4.2665913029857698</v>
      </c>
      <c r="BB13" s="126">
        <v>-0.68037433704331796</v>
      </c>
      <c r="BC13" s="127">
        <v>-2.4025790986575299</v>
      </c>
      <c r="BD13" s="119"/>
      <c r="BE13" s="128">
        <v>6.64802958971877</v>
      </c>
    </row>
    <row r="14" spans="1:57" x14ac:dyDescent="0.25">
      <c r="A14" s="21" t="s">
        <v>25</v>
      </c>
      <c r="B14" s="3" t="str">
        <f t="shared" si="0"/>
        <v>Alexandria, VA</v>
      </c>
      <c r="C14" s="3"/>
      <c r="D14" s="24" t="s">
        <v>16</v>
      </c>
      <c r="E14" s="27" t="s">
        <v>17</v>
      </c>
      <c r="F14" s="3"/>
      <c r="G14" s="143">
        <v>88.512455713789507</v>
      </c>
      <c r="H14" s="138">
        <v>116.651978696306</v>
      </c>
      <c r="I14" s="138">
        <v>160.65539539191801</v>
      </c>
      <c r="J14" s="138">
        <v>162.130090309135</v>
      </c>
      <c r="K14" s="138">
        <v>131.48689822855101</v>
      </c>
      <c r="L14" s="144">
        <v>131.88736366794001</v>
      </c>
      <c r="M14" s="138"/>
      <c r="N14" s="145">
        <v>112.881993747829</v>
      </c>
      <c r="O14" s="146">
        <v>107.904099803172</v>
      </c>
      <c r="P14" s="147">
        <v>110.3930467755</v>
      </c>
      <c r="Q14" s="138"/>
      <c r="R14" s="148">
        <v>125.7461302701</v>
      </c>
      <c r="S14" s="75"/>
      <c r="T14" s="30">
        <v>13.678106056773499</v>
      </c>
      <c r="U14" s="119">
        <v>14.032574209798</v>
      </c>
      <c r="V14" s="119">
        <v>37.195144802974902</v>
      </c>
      <c r="W14" s="119">
        <v>41.4054785742861</v>
      </c>
      <c r="X14" s="119">
        <v>24.253062078528501</v>
      </c>
      <c r="Y14" s="124">
        <v>27.368985581374002</v>
      </c>
      <c r="Z14" s="119"/>
      <c r="AA14" s="125">
        <v>12.710323747111801</v>
      </c>
      <c r="AB14" s="126">
        <v>7.6855010550228702</v>
      </c>
      <c r="AC14" s="127">
        <v>10.197276802568</v>
      </c>
      <c r="AD14" s="119"/>
      <c r="AE14" s="128">
        <v>22.577900564143398</v>
      </c>
      <c r="AG14" s="143">
        <v>93.516972617807099</v>
      </c>
      <c r="AH14" s="138">
        <v>120.85765080467699</v>
      </c>
      <c r="AI14" s="138">
        <v>151.57259436146799</v>
      </c>
      <c r="AJ14" s="138">
        <v>147.86127966886599</v>
      </c>
      <c r="AK14" s="138">
        <v>114.21607531550301</v>
      </c>
      <c r="AL14" s="144">
        <v>125.604914553664</v>
      </c>
      <c r="AM14" s="138"/>
      <c r="AN14" s="145">
        <v>98.0801348847979</v>
      </c>
      <c r="AO14" s="146">
        <v>102.36942977885801</v>
      </c>
      <c r="AP14" s="147">
        <v>100.224782331828</v>
      </c>
      <c r="AQ14" s="138"/>
      <c r="AR14" s="148">
        <v>118.353448204568</v>
      </c>
      <c r="AS14" s="75"/>
      <c r="AT14" s="30">
        <v>8.7710185057847401</v>
      </c>
      <c r="AU14" s="119">
        <v>16.748510614446602</v>
      </c>
      <c r="AV14" s="119">
        <v>23.734203918496799</v>
      </c>
      <c r="AW14" s="119">
        <v>22.324572214514699</v>
      </c>
      <c r="AX14" s="119">
        <v>14.746754135145499</v>
      </c>
      <c r="AY14" s="124">
        <v>17.9592881948174</v>
      </c>
      <c r="AZ14" s="119"/>
      <c r="BA14" s="125">
        <v>2.9985777149441399</v>
      </c>
      <c r="BB14" s="126">
        <v>-1.59924991877228</v>
      </c>
      <c r="BC14" s="127">
        <v>0.59803768060887796</v>
      </c>
      <c r="BD14" s="119"/>
      <c r="BE14" s="128">
        <v>13.231218839105299</v>
      </c>
    </row>
    <row r="15" spans="1:57" x14ac:dyDescent="0.25">
      <c r="A15" s="21" t="s">
        <v>26</v>
      </c>
      <c r="B15" s="3" t="str">
        <f t="shared" si="0"/>
        <v>Fairfax/Tysons Corner, VA</v>
      </c>
      <c r="C15" s="3"/>
      <c r="D15" s="24" t="s">
        <v>16</v>
      </c>
      <c r="E15" s="27" t="s">
        <v>17</v>
      </c>
      <c r="F15" s="3"/>
      <c r="G15" s="143">
        <v>85.200049682264506</v>
      </c>
      <c r="H15" s="138">
        <v>139.31949508954301</v>
      </c>
      <c r="I15" s="138">
        <v>183.709364529173</v>
      </c>
      <c r="J15" s="138">
        <v>175.73439745811601</v>
      </c>
      <c r="K15" s="138">
        <v>120.503264009243</v>
      </c>
      <c r="L15" s="144">
        <v>140.893314153668</v>
      </c>
      <c r="M15" s="138"/>
      <c r="N15" s="145">
        <v>100.637936452917</v>
      </c>
      <c r="O15" s="146">
        <v>97.571923743500804</v>
      </c>
      <c r="P15" s="147">
        <v>99.104930098209095</v>
      </c>
      <c r="Q15" s="138"/>
      <c r="R15" s="148">
        <v>128.95377585210801</v>
      </c>
      <c r="S15" s="75"/>
      <c r="T15" s="30">
        <v>21.431978927920301</v>
      </c>
      <c r="U15" s="119">
        <v>39.492713317544997</v>
      </c>
      <c r="V15" s="119">
        <v>42.573389639560403</v>
      </c>
      <c r="W15" s="119">
        <v>37.749547479016798</v>
      </c>
      <c r="X15" s="119">
        <v>26.9006445874866</v>
      </c>
      <c r="Y15" s="124">
        <v>35.104067098085302</v>
      </c>
      <c r="Z15" s="119"/>
      <c r="AA15" s="125">
        <v>23.203130858709201</v>
      </c>
      <c r="AB15" s="126">
        <v>14.761353796439501</v>
      </c>
      <c r="AC15" s="127">
        <v>18.897751062422401</v>
      </c>
      <c r="AD15" s="119"/>
      <c r="AE15" s="128">
        <v>31.177937650700201</v>
      </c>
      <c r="AG15" s="143">
        <v>81.330866551126505</v>
      </c>
      <c r="AH15" s="138">
        <v>121.94450751010901</v>
      </c>
      <c r="AI15" s="138">
        <v>161.08438330444801</v>
      </c>
      <c r="AJ15" s="138">
        <v>158.12792287694899</v>
      </c>
      <c r="AK15" s="138">
        <v>111.970286828422</v>
      </c>
      <c r="AL15" s="144">
        <v>126.891593414211</v>
      </c>
      <c r="AM15" s="138"/>
      <c r="AN15" s="145">
        <v>92.602097342576499</v>
      </c>
      <c r="AO15" s="146">
        <v>95.642485557481194</v>
      </c>
      <c r="AP15" s="147">
        <v>94.122291450028797</v>
      </c>
      <c r="AQ15" s="138"/>
      <c r="AR15" s="148">
        <v>117.528935710159</v>
      </c>
      <c r="AS15" s="75"/>
      <c r="AT15" s="30">
        <v>17.861169664026001</v>
      </c>
      <c r="AU15" s="119">
        <v>25.349524726069099</v>
      </c>
      <c r="AV15" s="119">
        <v>27.080242419458202</v>
      </c>
      <c r="AW15" s="119">
        <v>28.216827524703</v>
      </c>
      <c r="AX15" s="119">
        <v>20.451950073858001</v>
      </c>
      <c r="AY15" s="124">
        <v>24.566134829960099</v>
      </c>
      <c r="AZ15" s="119"/>
      <c r="BA15" s="125">
        <v>14.633326558379199</v>
      </c>
      <c r="BB15" s="126">
        <v>11.179176471297501</v>
      </c>
      <c r="BC15" s="127">
        <v>12.851952209315201</v>
      </c>
      <c r="BD15" s="119"/>
      <c r="BE15" s="128">
        <v>21.676199045754199</v>
      </c>
    </row>
    <row r="16" spans="1:57" x14ac:dyDescent="0.25">
      <c r="A16" s="21" t="s">
        <v>27</v>
      </c>
      <c r="B16" s="3" t="str">
        <f t="shared" si="0"/>
        <v>I-95 Fredericksburg, VA</v>
      </c>
      <c r="C16" s="3"/>
      <c r="D16" s="24" t="s">
        <v>16</v>
      </c>
      <c r="E16" s="27" t="s">
        <v>17</v>
      </c>
      <c r="F16" s="3"/>
      <c r="G16" s="143">
        <v>48.913315621678997</v>
      </c>
      <c r="H16" s="138">
        <v>58.635528397685597</v>
      </c>
      <c r="I16" s="138">
        <v>65.297124808123698</v>
      </c>
      <c r="J16" s="138">
        <v>71.675802337938293</v>
      </c>
      <c r="K16" s="138">
        <v>71.781484236627705</v>
      </c>
      <c r="L16" s="144">
        <v>63.260651080410902</v>
      </c>
      <c r="M16" s="138"/>
      <c r="N16" s="145">
        <v>82.155914511748705</v>
      </c>
      <c r="O16" s="146">
        <v>78.469644586137605</v>
      </c>
      <c r="P16" s="147">
        <v>80.312779548943197</v>
      </c>
      <c r="Q16" s="138"/>
      <c r="R16" s="148">
        <v>68.132687785705798</v>
      </c>
      <c r="S16" s="75"/>
      <c r="T16" s="30">
        <v>-5.0143377058057599</v>
      </c>
      <c r="U16" s="119">
        <v>1.1171065950325401</v>
      </c>
      <c r="V16" s="119">
        <v>2.9164448087144401</v>
      </c>
      <c r="W16" s="119">
        <v>6.20904648196385</v>
      </c>
      <c r="X16" s="119">
        <v>6.7549081692432402</v>
      </c>
      <c r="Y16" s="124">
        <v>2.8110041043170102</v>
      </c>
      <c r="Z16" s="119"/>
      <c r="AA16" s="125">
        <v>9.1041294786933005</v>
      </c>
      <c r="AB16" s="126">
        <v>7.9167106569080001</v>
      </c>
      <c r="AC16" s="127">
        <v>8.5207982298783893</v>
      </c>
      <c r="AD16" s="119"/>
      <c r="AE16" s="128">
        <v>4.6657010075883401</v>
      </c>
      <c r="AG16" s="143">
        <v>51.5249140984767</v>
      </c>
      <c r="AH16" s="138">
        <v>55.866691758176799</v>
      </c>
      <c r="AI16" s="138">
        <v>64.044149545400799</v>
      </c>
      <c r="AJ16" s="138">
        <v>66.888323296729197</v>
      </c>
      <c r="AK16" s="138">
        <v>64.433090093281294</v>
      </c>
      <c r="AL16" s="144">
        <v>60.551433758412998</v>
      </c>
      <c r="AM16" s="138"/>
      <c r="AN16" s="145">
        <v>75.715556145944007</v>
      </c>
      <c r="AO16" s="146">
        <v>76.349891073326205</v>
      </c>
      <c r="AP16" s="147">
        <v>76.032723609635099</v>
      </c>
      <c r="AQ16" s="138"/>
      <c r="AR16" s="148">
        <v>64.974659430190698</v>
      </c>
      <c r="AS16" s="75"/>
      <c r="AT16" s="30">
        <v>-1.6382294272439699</v>
      </c>
      <c r="AU16" s="119">
        <v>0.78762346055607302</v>
      </c>
      <c r="AV16" s="119">
        <v>4.6129665510381903</v>
      </c>
      <c r="AW16" s="119">
        <v>4.9113988099567703</v>
      </c>
      <c r="AX16" s="119">
        <v>3.1783971544537701</v>
      </c>
      <c r="AY16" s="124">
        <v>2.5466531079661201</v>
      </c>
      <c r="AZ16" s="119"/>
      <c r="BA16" s="125">
        <v>-0.52549055853345505</v>
      </c>
      <c r="BB16" s="126">
        <v>-3.21219300824017</v>
      </c>
      <c r="BC16" s="127">
        <v>-1.89283374682696</v>
      </c>
      <c r="BD16" s="119"/>
      <c r="BE16" s="128">
        <v>1.01831079644504</v>
      </c>
    </row>
    <row r="17" spans="1:70" x14ac:dyDescent="0.25">
      <c r="A17" s="21" t="s">
        <v>28</v>
      </c>
      <c r="B17" s="3" t="str">
        <f t="shared" si="0"/>
        <v>Dulles Airport Area, VA</v>
      </c>
      <c r="C17" s="3"/>
      <c r="D17" s="24" t="s">
        <v>16</v>
      </c>
      <c r="E17" s="27" t="s">
        <v>17</v>
      </c>
      <c r="F17" s="3"/>
      <c r="G17" s="143">
        <v>72.511768165433494</v>
      </c>
      <c r="H17" s="138">
        <v>106.02378960349</v>
      </c>
      <c r="I17" s="138">
        <v>128.986410548283</v>
      </c>
      <c r="J17" s="138">
        <v>131.363717510908</v>
      </c>
      <c r="K17" s="138">
        <v>99.240650730411602</v>
      </c>
      <c r="L17" s="144">
        <v>107.625267311705</v>
      </c>
      <c r="M17" s="138"/>
      <c r="N17" s="145">
        <v>88.455216277746104</v>
      </c>
      <c r="O17" s="146">
        <v>83.801929425156501</v>
      </c>
      <c r="P17" s="147">
        <v>86.128572851451295</v>
      </c>
      <c r="Q17" s="138"/>
      <c r="R17" s="148">
        <v>101.483354608775</v>
      </c>
      <c r="S17" s="75"/>
      <c r="T17" s="30">
        <v>10.072468327955299</v>
      </c>
      <c r="U17" s="119">
        <v>6.9520383359854501</v>
      </c>
      <c r="V17" s="119">
        <v>10.6047202136638</v>
      </c>
      <c r="W17" s="119">
        <v>12.348635317081101</v>
      </c>
      <c r="X17" s="119">
        <v>5.3008547638434704</v>
      </c>
      <c r="Y17" s="124">
        <v>9.1982291660184092</v>
      </c>
      <c r="Z17" s="119"/>
      <c r="AA17" s="125">
        <v>12.1281299792076</v>
      </c>
      <c r="AB17" s="126">
        <v>13.376634216799401</v>
      </c>
      <c r="AC17" s="127">
        <v>12.732065671218299</v>
      </c>
      <c r="AD17" s="119"/>
      <c r="AE17" s="128">
        <v>10.0346267203722</v>
      </c>
      <c r="AG17" s="143">
        <v>71.776661686586905</v>
      </c>
      <c r="AH17" s="138">
        <v>100.02941709353</v>
      </c>
      <c r="AI17" s="138">
        <v>125.889186824132</v>
      </c>
      <c r="AJ17" s="138">
        <v>124.806443748814</v>
      </c>
      <c r="AK17" s="138">
        <v>96.052440239043804</v>
      </c>
      <c r="AL17" s="144">
        <v>103.710829918421</v>
      </c>
      <c r="AM17" s="138"/>
      <c r="AN17" s="145">
        <v>85.063782963384497</v>
      </c>
      <c r="AO17" s="146">
        <v>88.066103206222706</v>
      </c>
      <c r="AP17" s="147">
        <v>86.564943084803602</v>
      </c>
      <c r="AQ17" s="138"/>
      <c r="AR17" s="148">
        <v>98.812005108816393</v>
      </c>
      <c r="AS17" s="75"/>
      <c r="AT17" s="30">
        <v>9.7817181590098592</v>
      </c>
      <c r="AU17" s="119">
        <v>9.3495107322585795</v>
      </c>
      <c r="AV17" s="119">
        <v>14.2881055433744</v>
      </c>
      <c r="AW17" s="119">
        <v>14.6179930486001</v>
      </c>
      <c r="AX17" s="119">
        <v>6.5506119216479597</v>
      </c>
      <c r="AY17" s="124">
        <v>11.2669543269133</v>
      </c>
      <c r="AZ17" s="119"/>
      <c r="BA17" s="125">
        <v>9.4379402202861904</v>
      </c>
      <c r="BB17" s="126">
        <v>12.538602255689</v>
      </c>
      <c r="BC17" s="127">
        <v>10.993501787758399</v>
      </c>
      <c r="BD17" s="119"/>
      <c r="BE17" s="128">
        <v>11.1983822714962</v>
      </c>
    </row>
    <row r="18" spans="1:70" x14ac:dyDescent="0.25">
      <c r="A18" s="21" t="s">
        <v>29</v>
      </c>
      <c r="B18" s="3" t="str">
        <f t="shared" si="0"/>
        <v>Williamsburg, VA</v>
      </c>
      <c r="C18" s="3"/>
      <c r="D18" s="24" t="s">
        <v>16</v>
      </c>
      <c r="E18" s="27" t="s">
        <v>17</v>
      </c>
      <c r="F18" s="3"/>
      <c r="G18" s="143">
        <v>49.545462371201197</v>
      </c>
      <c r="H18" s="138">
        <v>42.792097300117298</v>
      </c>
      <c r="I18" s="138">
        <v>45.605504108517003</v>
      </c>
      <c r="J18" s="138">
        <v>49.793251597756601</v>
      </c>
      <c r="K18" s="138">
        <v>53.445678883526803</v>
      </c>
      <c r="L18" s="144">
        <v>48.2363988522238</v>
      </c>
      <c r="M18" s="138"/>
      <c r="N18" s="145">
        <v>94.297584452849804</v>
      </c>
      <c r="O18" s="146">
        <v>112.111136037563</v>
      </c>
      <c r="P18" s="147">
        <v>103.204360245206</v>
      </c>
      <c r="Q18" s="138"/>
      <c r="R18" s="148">
        <v>63.941530678790301</v>
      </c>
      <c r="S18" s="75"/>
      <c r="T18" s="30">
        <v>-5.5447927929278604</v>
      </c>
      <c r="U18" s="119">
        <v>4.6106366674640897</v>
      </c>
      <c r="V18" s="119">
        <v>5.2252988322147003</v>
      </c>
      <c r="W18" s="119">
        <v>1.5791026880296</v>
      </c>
      <c r="X18" s="119">
        <v>-8.6690387050403093</v>
      </c>
      <c r="Y18" s="124">
        <v>-1.25151686837577</v>
      </c>
      <c r="Z18" s="119"/>
      <c r="AA18" s="125">
        <v>24.041659846105201</v>
      </c>
      <c r="AB18" s="126">
        <v>32.943160323083497</v>
      </c>
      <c r="AC18" s="127">
        <v>28.723043474444601</v>
      </c>
      <c r="AD18" s="119"/>
      <c r="AE18" s="128">
        <v>10.6282996398921</v>
      </c>
      <c r="AG18" s="143">
        <v>56.622944111125598</v>
      </c>
      <c r="AH18" s="138">
        <v>39.246598734837598</v>
      </c>
      <c r="AI18" s="138">
        <v>39.467138059214797</v>
      </c>
      <c r="AJ18" s="138">
        <v>42.618337680970299</v>
      </c>
      <c r="AK18" s="138">
        <v>47.4057092082952</v>
      </c>
      <c r="AL18" s="144">
        <v>45.0721455588887</v>
      </c>
      <c r="AM18" s="138"/>
      <c r="AN18" s="145">
        <v>86.071594821964197</v>
      </c>
      <c r="AO18" s="146">
        <v>100.82465044998</v>
      </c>
      <c r="AP18" s="147">
        <v>93.448122635972297</v>
      </c>
      <c r="AQ18" s="138"/>
      <c r="AR18" s="148">
        <v>58.893853295198298</v>
      </c>
      <c r="AS18" s="75"/>
      <c r="AT18" s="30">
        <v>-4.87857540250151</v>
      </c>
      <c r="AU18" s="119">
        <v>1.1894396728943399</v>
      </c>
      <c r="AV18" s="119">
        <v>-2.2177706083157802</v>
      </c>
      <c r="AW18" s="119">
        <v>-5.7650130561541602</v>
      </c>
      <c r="AX18" s="119">
        <v>-11.3046159539794</v>
      </c>
      <c r="AY18" s="124">
        <v>-5.05048117667135</v>
      </c>
      <c r="AZ18" s="119"/>
      <c r="BA18" s="125">
        <v>-10.4568263802154</v>
      </c>
      <c r="BB18" s="126">
        <v>-11.8757295366159</v>
      </c>
      <c r="BC18" s="127">
        <v>-11.2279070709032</v>
      </c>
      <c r="BD18" s="119"/>
      <c r="BE18" s="128">
        <v>-7.9542847039342197</v>
      </c>
    </row>
    <row r="19" spans="1:70" x14ac:dyDescent="0.25">
      <c r="A19" s="21" t="s">
        <v>30</v>
      </c>
      <c r="B19" s="3" t="str">
        <f t="shared" si="0"/>
        <v>Virginia Beach, VA</v>
      </c>
      <c r="C19" s="3"/>
      <c r="D19" s="24" t="s">
        <v>16</v>
      </c>
      <c r="E19" s="27" t="s">
        <v>17</v>
      </c>
      <c r="F19" s="3"/>
      <c r="G19" s="143">
        <v>52.272981513530503</v>
      </c>
      <c r="H19" s="138">
        <v>60.481653799559403</v>
      </c>
      <c r="I19" s="138">
        <v>72.318695169918101</v>
      </c>
      <c r="J19" s="138">
        <v>73.965253657960901</v>
      </c>
      <c r="K19" s="138">
        <v>76.130844910320903</v>
      </c>
      <c r="L19" s="144">
        <v>67.033885810257999</v>
      </c>
      <c r="M19" s="138"/>
      <c r="N19" s="145">
        <v>134.317177847702</v>
      </c>
      <c r="O19" s="146">
        <v>143.9115780601</v>
      </c>
      <c r="P19" s="147">
        <v>139.114377953901</v>
      </c>
      <c r="Q19" s="138"/>
      <c r="R19" s="148">
        <v>87.628312137013296</v>
      </c>
      <c r="S19" s="75"/>
      <c r="T19" s="30">
        <v>-19.231153401851</v>
      </c>
      <c r="U19" s="119">
        <v>-10.9839601373611</v>
      </c>
      <c r="V19" s="119">
        <v>-7.8373526173923302</v>
      </c>
      <c r="W19" s="119">
        <v>-2.4321261796607598</v>
      </c>
      <c r="X19" s="119">
        <v>8.8268866631925906</v>
      </c>
      <c r="Y19" s="124">
        <v>-6.08801581047915</v>
      </c>
      <c r="Z19" s="119"/>
      <c r="AA19" s="125">
        <v>74.252370023505506</v>
      </c>
      <c r="AB19" s="126">
        <v>79.075054612516695</v>
      </c>
      <c r="AC19" s="127">
        <v>76.713975134845398</v>
      </c>
      <c r="AD19" s="119"/>
      <c r="AE19" s="128">
        <v>19.258535888089298</v>
      </c>
      <c r="AG19" s="143">
        <v>97.5419088676054</v>
      </c>
      <c r="AH19" s="138">
        <v>76.768258456576405</v>
      </c>
      <c r="AI19" s="138">
        <v>93.874201378618594</v>
      </c>
      <c r="AJ19" s="138">
        <v>91.735889745909304</v>
      </c>
      <c r="AK19" s="138">
        <v>86.171756605962798</v>
      </c>
      <c r="AL19" s="144">
        <v>89.218403010934495</v>
      </c>
      <c r="AM19" s="138"/>
      <c r="AN19" s="145">
        <v>126.966704458385</v>
      </c>
      <c r="AO19" s="146">
        <v>138.666844613357</v>
      </c>
      <c r="AP19" s="147">
        <v>132.81677453587099</v>
      </c>
      <c r="AQ19" s="138"/>
      <c r="AR19" s="148">
        <v>101.675080589487</v>
      </c>
      <c r="AS19" s="75"/>
      <c r="AT19" s="30">
        <v>-5.1972392493488098</v>
      </c>
      <c r="AU19" s="119">
        <v>-0.33332398050172801</v>
      </c>
      <c r="AV19" s="119">
        <v>5.7684963104094402</v>
      </c>
      <c r="AW19" s="119">
        <v>2.7684933461272698</v>
      </c>
      <c r="AX19" s="119">
        <v>2.60147468775406</v>
      </c>
      <c r="AY19" s="124">
        <v>0.94402333829462903</v>
      </c>
      <c r="AZ19" s="119"/>
      <c r="BA19" s="125">
        <v>2.0450676870455</v>
      </c>
      <c r="BB19" s="126">
        <v>5.1113466491323999E-2</v>
      </c>
      <c r="BC19" s="127">
        <v>0.99436436496359404</v>
      </c>
      <c r="BD19" s="119"/>
      <c r="BE19" s="128">
        <v>0.96280598111458404</v>
      </c>
    </row>
    <row r="20" spans="1:70" x14ac:dyDescent="0.25">
      <c r="A20" s="34" t="s">
        <v>31</v>
      </c>
      <c r="B20" s="3" t="str">
        <f t="shared" si="0"/>
        <v>Norfolk/Portsmouth, VA</v>
      </c>
      <c r="C20" s="3"/>
      <c r="D20" s="24" t="s">
        <v>16</v>
      </c>
      <c r="E20" s="27" t="s">
        <v>17</v>
      </c>
      <c r="F20" s="3"/>
      <c r="G20" s="143">
        <v>65.059710240646396</v>
      </c>
      <c r="H20" s="138">
        <v>75.056659388722906</v>
      </c>
      <c r="I20" s="138">
        <v>91.400136817143803</v>
      </c>
      <c r="J20" s="138">
        <v>82.221352134199805</v>
      </c>
      <c r="K20" s="138">
        <v>74.719479852450306</v>
      </c>
      <c r="L20" s="144">
        <v>77.691467686632706</v>
      </c>
      <c r="M20" s="138"/>
      <c r="N20" s="145">
        <v>99.530937537326494</v>
      </c>
      <c r="O20" s="146">
        <v>102.31463834533599</v>
      </c>
      <c r="P20" s="147">
        <v>100.92278794133099</v>
      </c>
      <c r="Q20" s="138"/>
      <c r="R20" s="148">
        <v>84.328987759403702</v>
      </c>
      <c r="S20" s="75"/>
      <c r="T20" s="30">
        <v>12.755082953311801</v>
      </c>
      <c r="U20" s="119">
        <v>-4.0596380744770499</v>
      </c>
      <c r="V20" s="119">
        <v>0.34826120590000098</v>
      </c>
      <c r="W20" s="119">
        <v>4.7432089992406397</v>
      </c>
      <c r="X20" s="119">
        <v>4.0964805717427497</v>
      </c>
      <c r="Y20" s="124">
        <v>2.9591542875385799</v>
      </c>
      <c r="Z20" s="119"/>
      <c r="AA20" s="125">
        <v>27.705311608876301</v>
      </c>
      <c r="AB20" s="126">
        <v>26.899593603188698</v>
      </c>
      <c r="AC20" s="127">
        <v>27.295622098689901</v>
      </c>
      <c r="AD20" s="119"/>
      <c r="AE20" s="128">
        <v>10.1605110487379</v>
      </c>
      <c r="AG20" s="143">
        <v>67.720149978043196</v>
      </c>
      <c r="AH20" s="138">
        <v>69.685446592306306</v>
      </c>
      <c r="AI20" s="138">
        <v>80.824768250483004</v>
      </c>
      <c r="AJ20" s="138">
        <v>78.899419256103897</v>
      </c>
      <c r="AK20" s="138">
        <v>75.387553284735603</v>
      </c>
      <c r="AL20" s="144">
        <v>74.503467472334407</v>
      </c>
      <c r="AM20" s="138"/>
      <c r="AN20" s="145">
        <v>95.362803350606001</v>
      </c>
      <c r="AO20" s="146">
        <v>103.60425645968699</v>
      </c>
      <c r="AP20" s="147">
        <v>99.483529905146597</v>
      </c>
      <c r="AQ20" s="138"/>
      <c r="AR20" s="148">
        <v>81.6406281674236</v>
      </c>
      <c r="AS20" s="75"/>
      <c r="AT20" s="30">
        <v>0.98825885044645501</v>
      </c>
      <c r="AU20" s="119">
        <v>-3.9715510581061499</v>
      </c>
      <c r="AV20" s="119">
        <v>-3.6492435161993901</v>
      </c>
      <c r="AW20" s="119">
        <v>-2.8148043265029798</v>
      </c>
      <c r="AX20" s="119">
        <v>-2.9612339408475798</v>
      </c>
      <c r="AY20" s="124">
        <v>-2.5802024400930699</v>
      </c>
      <c r="AZ20" s="119"/>
      <c r="BA20" s="125">
        <v>3.87280908329409</v>
      </c>
      <c r="BB20" s="126">
        <v>6.2763884094480096</v>
      </c>
      <c r="BC20" s="127">
        <v>5.1106499309635902</v>
      </c>
      <c r="BD20" s="119"/>
      <c r="BE20" s="128">
        <v>-3.3615284375691001E-2</v>
      </c>
    </row>
    <row r="21" spans="1:70" x14ac:dyDescent="0.25">
      <c r="A21" s="35" t="s">
        <v>32</v>
      </c>
      <c r="B21" s="3" t="str">
        <f t="shared" si="0"/>
        <v>Newport News/Hampton, VA</v>
      </c>
      <c r="C21" s="3"/>
      <c r="D21" s="24" t="s">
        <v>16</v>
      </c>
      <c r="E21" s="27" t="s">
        <v>17</v>
      </c>
      <c r="F21" s="3"/>
      <c r="G21" s="143">
        <v>44.950266805815403</v>
      </c>
      <c r="H21" s="138">
        <v>52.295539441485502</v>
      </c>
      <c r="I21" s="138">
        <v>58.820770087807603</v>
      </c>
      <c r="J21" s="138">
        <v>59.750074319850199</v>
      </c>
      <c r="K21" s="138">
        <v>56.213602461494098</v>
      </c>
      <c r="L21" s="144">
        <v>54.406050623290596</v>
      </c>
      <c r="M21" s="138"/>
      <c r="N21" s="145">
        <v>80.440180308046607</v>
      </c>
      <c r="O21" s="146">
        <v>87.267014754570297</v>
      </c>
      <c r="P21" s="147">
        <v>83.853597531308395</v>
      </c>
      <c r="Q21" s="138"/>
      <c r="R21" s="148">
        <v>62.819635454152802</v>
      </c>
      <c r="S21" s="75"/>
      <c r="T21" s="30">
        <v>8.0014850048803599</v>
      </c>
      <c r="U21" s="119">
        <v>2.19786137615064</v>
      </c>
      <c r="V21" s="119">
        <v>2.7426491870495</v>
      </c>
      <c r="W21" s="119">
        <v>8.4235680010371592</v>
      </c>
      <c r="X21" s="119">
        <v>17.9189126068264</v>
      </c>
      <c r="Y21" s="124">
        <v>7.59799754820137</v>
      </c>
      <c r="Z21" s="119"/>
      <c r="AA21" s="125">
        <v>51.772064454670797</v>
      </c>
      <c r="AB21" s="126">
        <v>46.380894978746397</v>
      </c>
      <c r="AC21" s="127">
        <v>48.9181261942649</v>
      </c>
      <c r="AD21" s="119"/>
      <c r="AE21" s="128">
        <v>20.331624592942699</v>
      </c>
      <c r="AG21" s="143">
        <v>50.857375730531103</v>
      </c>
      <c r="AH21" s="138">
        <v>50.431085871599201</v>
      </c>
      <c r="AI21" s="138">
        <v>58.161858115013601</v>
      </c>
      <c r="AJ21" s="138">
        <v>59.697478105657098</v>
      </c>
      <c r="AK21" s="138">
        <v>57.540579962573702</v>
      </c>
      <c r="AL21" s="144">
        <v>55.337675557074903</v>
      </c>
      <c r="AM21" s="138"/>
      <c r="AN21" s="145">
        <v>72.4136444544407</v>
      </c>
      <c r="AO21" s="146">
        <v>77.034477997696797</v>
      </c>
      <c r="AP21" s="147">
        <v>74.724061226068798</v>
      </c>
      <c r="AQ21" s="138"/>
      <c r="AR21" s="148">
        <v>60.876642891073203</v>
      </c>
      <c r="AS21" s="75"/>
      <c r="AT21" s="30">
        <v>10.030403537776101</v>
      </c>
      <c r="AU21" s="119">
        <v>6.3780018131221601</v>
      </c>
      <c r="AV21" s="119">
        <v>9.5966943647940592</v>
      </c>
      <c r="AW21" s="119">
        <v>12.706390771123599</v>
      </c>
      <c r="AX21" s="119">
        <v>12.6165612243702</v>
      </c>
      <c r="AY21" s="124">
        <v>10.3403023002605</v>
      </c>
      <c r="AZ21" s="119"/>
      <c r="BA21" s="125">
        <v>6.0839930766607502</v>
      </c>
      <c r="BB21" s="126">
        <v>1.8230214768338699</v>
      </c>
      <c r="BC21" s="127">
        <v>3.8440400233532901</v>
      </c>
      <c r="BD21" s="119"/>
      <c r="BE21" s="128">
        <v>7.9714785337221503</v>
      </c>
    </row>
    <row r="22" spans="1:70" x14ac:dyDescent="0.25">
      <c r="A22" s="36" t="s">
        <v>33</v>
      </c>
      <c r="B22" s="3" t="str">
        <f t="shared" si="0"/>
        <v>Chesapeake/Suffolk, VA</v>
      </c>
      <c r="C22" s="3"/>
      <c r="D22" s="25" t="s">
        <v>16</v>
      </c>
      <c r="E22" s="28" t="s">
        <v>17</v>
      </c>
      <c r="F22" s="3"/>
      <c r="G22" s="149">
        <v>53.108738949022303</v>
      </c>
      <c r="H22" s="150">
        <v>68.960828212290494</v>
      </c>
      <c r="I22" s="150">
        <v>75.384804643854693</v>
      </c>
      <c r="J22" s="150">
        <v>76.061957454608901</v>
      </c>
      <c r="K22" s="150">
        <v>69.761244832402198</v>
      </c>
      <c r="L22" s="151">
        <v>68.655514818435705</v>
      </c>
      <c r="M22" s="138"/>
      <c r="N22" s="152">
        <v>79.738037622206704</v>
      </c>
      <c r="O22" s="153">
        <v>77.762637447625593</v>
      </c>
      <c r="P22" s="154">
        <v>78.750337534916198</v>
      </c>
      <c r="Q22" s="138"/>
      <c r="R22" s="155">
        <v>71.539749880287303</v>
      </c>
      <c r="S22" s="75"/>
      <c r="T22" s="31">
        <v>-9.5824117413849805</v>
      </c>
      <c r="U22" s="129">
        <v>4.7267410810026904</v>
      </c>
      <c r="V22" s="129">
        <v>4.7273001480206798</v>
      </c>
      <c r="W22" s="129">
        <v>7.9444442759043001</v>
      </c>
      <c r="X22" s="129">
        <v>4.5909208302338804</v>
      </c>
      <c r="Y22" s="130">
        <v>2.8606676327103502</v>
      </c>
      <c r="Z22" s="119"/>
      <c r="AA22" s="131">
        <v>20.302310779077001</v>
      </c>
      <c r="AB22" s="132">
        <v>16.182683727936901</v>
      </c>
      <c r="AC22" s="133">
        <v>18.2324471275099</v>
      </c>
      <c r="AD22" s="119"/>
      <c r="AE22" s="134">
        <v>7.24603177654605</v>
      </c>
      <c r="AG22" s="149">
        <v>58.419491026536299</v>
      </c>
      <c r="AH22" s="150">
        <v>65.618676514490204</v>
      </c>
      <c r="AI22" s="150">
        <v>74.145781546787703</v>
      </c>
      <c r="AJ22" s="150">
        <v>75.303625916550203</v>
      </c>
      <c r="AK22" s="150">
        <v>68.4701712246857</v>
      </c>
      <c r="AL22" s="151">
        <v>68.391549245809998</v>
      </c>
      <c r="AM22" s="138"/>
      <c r="AN22" s="152">
        <v>79.559244343575401</v>
      </c>
      <c r="AO22" s="153">
        <v>82.703822459846293</v>
      </c>
      <c r="AP22" s="154">
        <v>81.131533401710797</v>
      </c>
      <c r="AQ22" s="138"/>
      <c r="AR22" s="155">
        <v>72.031544718924494</v>
      </c>
      <c r="AS22" s="75"/>
      <c r="AT22" s="31">
        <v>-1.7462593638244901</v>
      </c>
      <c r="AU22" s="129">
        <v>6.2910554230598104</v>
      </c>
      <c r="AV22" s="129">
        <v>5.9915395246234002</v>
      </c>
      <c r="AW22" s="129">
        <v>6.5060099840537102</v>
      </c>
      <c r="AX22" s="129">
        <v>1.9684728404343801</v>
      </c>
      <c r="AY22" s="130">
        <v>3.9388009502450201</v>
      </c>
      <c r="AZ22" s="119"/>
      <c r="BA22" s="131">
        <v>0.67005956815586198</v>
      </c>
      <c r="BB22" s="132">
        <v>-0.54419418006493303</v>
      </c>
      <c r="BC22" s="133">
        <v>4.7484979251488098E-2</v>
      </c>
      <c r="BD22" s="119"/>
      <c r="BE22" s="134">
        <v>2.65391450551913</v>
      </c>
    </row>
    <row r="23" spans="1:70" ht="13" x14ac:dyDescent="0.3">
      <c r="A23" s="35" t="s">
        <v>111</v>
      </c>
      <c r="B23" s="3" t="s">
        <v>111</v>
      </c>
      <c r="C23" s="9"/>
      <c r="D23" s="23" t="s">
        <v>16</v>
      </c>
      <c r="E23" s="26" t="s">
        <v>17</v>
      </c>
      <c r="F23" s="3"/>
      <c r="G23" s="135">
        <v>63.400523763336501</v>
      </c>
      <c r="H23" s="136">
        <v>101.05769802780399</v>
      </c>
      <c r="I23" s="136">
        <v>125.355347559004</v>
      </c>
      <c r="J23" s="136">
        <v>127.985881021661</v>
      </c>
      <c r="K23" s="136">
        <v>115.448199159392</v>
      </c>
      <c r="L23" s="137">
        <v>106.649529906239</v>
      </c>
      <c r="M23" s="138"/>
      <c r="N23" s="139">
        <v>168.79429356611701</v>
      </c>
      <c r="O23" s="140">
        <v>164.90626576139601</v>
      </c>
      <c r="P23" s="141">
        <v>166.850279663756</v>
      </c>
      <c r="Q23" s="138"/>
      <c r="R23" s="142">
        <v>123.849744122673</v>
      </c>
      <c r="S23" s="75"/>
      <c r="T23" s="29">
        <v>-0.104893399745719</v>
      </c>
      <c r="U23" s="117">
        <v>3.1832417811261799</v>
      </c>
      <c r="V23" s="117">
        <v>-18.635022869612602</v>
      </c>
      <c r="W23" s="117">
        <v>-15.5454653410616</v>
      </c>
      <c r="X23" s="117">
        <v>-0.61502308621535595</v>
      </c>
      <c r="Y23" s="118">
        <v>-8.5619815317422301</v>
      </c>
      <c r="Z23" s="119"/>
      <c r="AA23" s="120">
        <v>42.6360158452581</v>
      </c>
      <c r="AB23" s="121">
        <v>35.891205150190601</v>
      </c>
      <c r="AC23" s="122">
        <v>39.221225154648202</v>
      </c>
      <c r="AD23" s="119"/>
      <c r="AE23" s="123">
        <v>5.3566144119928101</v>
      </c>
      <c r="AF23" s="75"/>
      <c r="AG23" s="135">
        <v>61.035712900096897</v>
      </c>
      <c r="AH23" s="136">
        <v>92.644932104752598</v>
      </c>
      <c r="AI23" s="136">
        <v>124.49655593275099</v>
      </c>
      <c r="AJ23" s="136">
        <v>127.813648561267</v>
      </c>
      <c r="AK23" s="136">
        <v>110.183967022308</v>
      </c>
      <c r="AL23" s="137">
        <v>103.234963304235</v>
      </c>
      <c r="AM23" s="138"/>
      <c r="AN23" s="139">
        <v>134.59672890397599</v>
      </c>
      <c r="AO23" s="140">
        <v>142.863023763336</v>
      </c>
      <c r="AP23" s="141">
        <v>138.72987633365599</v>
      </c>
      <c r="AQ23" s="138"/>
      <c r="AR23" s="142">
        <v>113.376367026927</v>
      </c>
      <c r="AS23" s="75"/>
      <c r="AT23" s="29">
        <v>-9.1497532382159594</v>
      </c>
      <c r="AU23" s="117">
        <v>4.1949256926321699</v>
      </c>
      <c r="AV23" s="117">
        <v>-0.65662421356170997</v>
      </c>
      <c r="AW23" s="117">
        <v>1.45558973568955</v>
      </c>
      <c r="AX23" s="117">
        <v>4.0523978787647001</v>
      </c>
      <c r="AY23" s="118">
        <v>0.56204694384254905</v>
      </c>
      <c r="AZ23" s="119"/>
      <c r="BA23" s="120">
        <v>1.9592282202828299</v>
      </c>
      <c r="BB23" s="121">
        <v>-1.52391446087739</v>
      </c>
      <c r="BC23" s="122">
        <v>0.13554832032143799</v>
      </c>
      <c r="BD23" s="119"/>
      <c r="BE23" s="123">
        <v>0.41252784453461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3">
        <v>49.892682899207202</v>
      </c>
      <c r="H24" s="138">
        <v>66.649117780294404</v>
      </c>
      <c r="I24" s="138">
        <v>75.587377123442806</v>
      </c>
      <c r="J24" s="138">
        <v>74.692101925254804</v>
      </c>
      <c r="K24" s="138">
        <v>76.728741789354402</v>
      </c>
      <c r="L24" s="144">
        <v>68.710004303510701</v>
      </c>
      <c r="M24" s="138"/>
      <c r="N24" s="145">
        <v>92.349570781426905</v>
      </c>
      <c r="O24" s="146">
        <v>101.03299433748499</v>
      </c>
      <c r="P24" s="147">
        <v>96.691282559456297</v>
      </c>
      <c r="Q24" s="138"/>
      <c r="R24" s="148">
        <v>76.704655233780898</v>
      </c>
      <c r="S24" s="75"/>
      <c r="T24" s="30">
        <v>1.59832039968136</v>
      </c>
      <c r="U24" s="119">
        <v>4.6746657364240498</v>
      </c>
      <c r="V24" s="119">
        <v>0.26979835013276798</v>
      </c>
      <c r="W24" s="119">
        <v>5.6773616240096798</v>
      </c>
      <c r="X24" s="119">
        <v>19.280092607435101</v>
      </c>
      <c r="Y24" s="124">
        <v>6.3061810768717601</v>
      </c>
      <c r="Z24" s="119"/>
      <c r="AA24" s="125">
        <v>27.0230703619312</v>
      </c>
      <c r="AB24" s="126">
        <v>35.106315839648801</v>
      </c>
      <c r="AC24" s="127">
        <v>31.121621278963701</v>
      </c>
      <c r="AD24" s="119"/>
      <c r="AE24" s="128">
        <v>14.0823115670176</v>
      </c>
      <c r="AF24" s="75"/>
      <c r="AG24" s="143">
        <v>47.0095342582106</v>
      </c>
      <c r="AH24" s="138">
        <v>58.391729898074701</v>
      </c>
      <c r="AI24" s="138">
        <v>71.705392978482394</v>
      </c>
      <c r="AJ24" s="138">
        <v>71.839001132502801</v>
      </c>
      <c r="AK24" s="138">
        <v>65.632050396375902</v>
      </c>
      <c r="AL24" s="144">
        <v>62.915541732729302</v>
      </c>
      <c r="AM24" s="138"/>
      <c r="AN24" s="145">
        <v>75.544204133635304</v>
      </c>
      <c r="AO24" s="146">
        <v>82.253804360135902</v>
      </c>
      <c r="AP24" s="147">
        <v>78.899004246885596</v>
      </c>
      <c r="AQ24" s="138"/>
      <c r="AR24" s="148">
        <v>67.482245308202494</v>
      </c>
      <c r="AS24" s="75"/>
      <c r="AT24" s="30">
        <v>-0.34044111575262997</v>
      </c>
      <c r="AU24" s="119">
        <v>5.6302875666575103</v>
      </c>
      <c r="AV24" s="119">
        <v>6.6233834309958102</v>
      </c>
      <c r="AW24" s="119">
        <v>6.2811871957969698</v>
      </c>
      <c r="AX24" s="119">
        <v>6.8987873470711003</v>
      </c>
      <c r="AY24" s="124">
        <v>5.3190108111782104</v>
      </c>
      <c r="AZ24" s="119"/>
      <c r="BA24" s="125">
        <v>0.22059462392537801</v>
      </c>
      <c r="BB24" s="126">
        <v>-1.6560539536486301</v>
      </c>
      <c r="BC24" s="127">
        <v>-0.76647597046618299</v>
      </c>
      <c r="BD24" s="119"/>
      <c r="BE24" s="128">
        <v>3.2047882181217902</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3">
        <v>42.331444796691898</v>
      </c>
      <c r="H25" s="138">
        <v>55.004149483115</v>
      </c>
      <c r="I25" s="138">
        <v>59.290139421088902</v>
      </c>
      <c r="J25" s="138">
        <v>62.194670709855203</v>
      </c>
      <c r="K25" s="138">
        <v>57.059842625775303</v>
      </c>
      <c r="L25" s="144">
        <v>55.1760494073053</v>
      </c>
      <c r="M25" s="138"/>
      <c r="N25" s="145">
        <v>69.964122915230803</v>
      </c>
      <c r="O25" s="146">
        <v>79.618831461061305</v>
      </c>
      <c r="P25" s="147">
        <v>74.791477188146104</v>
      </c>
      <c r="Q25" s="138"/>
      <c r="R25" s="148">
        <v>60.780457344688301</v>
      </c>
      <c r="S25" s="75"/>
      <c r="T25" s="30">
        <v>-2.4994364660195698</v>
      </c>
      <c r="U25" s="119">
        <v>-1.9903474724191801</v>
      </c>
      <c r="V25" s="119">
        <v>-3.44849709005456</v>
      </c>
      <c r="W25" s="119">
        <v>13.3176728887665</v>
      </c>
      <c r="X25" s="119">
        <v>5.1166141995409999</v>
      </c>
      <c r="Y25" s="124">
        <v>2.1350439053933301</v>
      </c>
      <c r="Z25" s="119"/>
      <c r="AA25" s="125">
        <v>8.8321345684494794</v>
      </c>
      <c r="AB25" s="126">
        <v>28.099066972125701</v>
      </c>
      <c r="AC25" s="127">
        <v>18.303151521292499</v>
      </c>
      <c r="AD25" s="119"/>
      <c r="AE25" s="128">
        <v>7.2902151499768504</v>
      </c>
      <c r="AF25" s="75"/>
      <c r="AG25" s="143">
        <v>39.595255453135699</v>
      </c>
      <c r="AH25" s="138">
        <v>50.286457848035802</v>
      </c>
      <c r="AI25" s="138">
        <v>57.750808227084697</v>
      </c>
      <c r="AJ25" s="138">
        <v>59.812200353204602</v>
      </c>
      <c r="AK25" s="138">
        <v>59.1016224414197</v>
      </c>
      <c r="AL25" s="144">
        <v>53.309268864576097</v>
      </c>
      <c r="AM25" s="138"/>
      <c r="AN25" s="145">
        <v>73.244968039283194</v>
      </c>
      <c r="AO25" s="146">
        <v>74.293765006891704</v>
      </c>
      <c r="AP25" s="147">
        <v>73.769366523087498</v>
      </c>
      <c r="AQ25" s="138"/>
      <c r="AR25" s="148">
        <v>59.155011052722202</v>
      </c>
      <c r="AS25" s="75"/>
      <c r="AT25" s="30">
        <v>-8.0705268226901907</v>
      </c>
      <c r="AU25" s="119">
        <v>-3.3384788416740898</v>
      </c>
      <c r="AV25" s="119">
        <v>0.24073726851682101</v>
      </c>
      <c r="AW25" s="119">
        <v>3.74671859139813</v>
      </c>
      <c r="AX25" s="119">
        <v>8.7223648307680008</v>
      </c>
      <c r="AY25" s="124">
        <v>0.69030843475660997</v>
      </c>
      <c r="AZ25" s="119"/>
      <c r="BA25" s="125">
        <v>7.9657501579610699</v>
      </c>
      <c r="BB25" s="126">
        <v>3.8332860077339599</v>
      </c>
      <c r="BC25" s="127">
        <v>5.8445228768319799</v>
      </c>
      <c r="BD25" s="119"/>
      <c r="BE25" s="128">
        <v>2.4681766768631301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3">
        <v>48.762422003093498</v>
      </c>
      <c r="H26" s="138">
        <v>59.266602204176301</v>
      </c>
      <c r="I26" s="138">
        <v>60.503243194122099</v>
      </c>
      <c r="J26" s="138">
        <v>62.103181322505797</v>
      </c>
      <c r="K26" s="138">
        <v>58.305758681361098</v>
      </c>
      <c r="L26" s="144">
        <v>57.788241481051799</v>
      </c>
      <c r="M26" s="138"/>
      <c r="N26" s="145">
        <v>67.383295494972899</v>
      </c>
      <c r="O26" s="146">
        <v>71.678444373549794</v>
      </c>
      <c r="P26" s="147">
        <v>69.530869934261403</v>
      </c>
      <c r="Q26" s="138"/>
      <c r="R26" s="148">
        <v>61.143278181968803</v>
      </c>
      <c r="S26" s="75"/>
      <c r="T26" s="30">
        <v>2.35399936703659</v>
      </c>
      <c r="U26" s="119">
        <v>3.9317103292076201</v>
      </c>
      <c r="V26" s="119">
        <v>2.68598210477988</v>
      </c>
      <c r="W26" s="119">
        <v>5.16528837903941</v>
      </c>
      <c r="X26" s="119">
        <v>7.8939491561790804</v>
      </c>
      <c r="Y26" s="124">
        <v>4.4319382057903898</v>
      </c>
      <c r="Z26" s="119"/>
      <c r="AA26" s="125">
        <v>18.158052924268802</v>
      </c>
      <c r="AB26" s="126">
        <v>35.028756883562799</v>
      </c>
      <c r="AC26" s="127">
        <v>26.291246272681999</v>
      </c>
      <c r="AD26" s="119"/>
      <c r="AE26" s="128">
        <v>10.6548632006243</v>
      </c>
      <c r="AF26" s="75"/>
      <c r="AG26" s="143">
        <v>51.3212532724284</v>
      </c>
      <c r="AH26" s="138">
        <v>60.109907226411401</v>
      </c>
      <c r="AI26" s="138">
        <v>64.473187799690606</v>
      </c>
      <c r="AJ26" s="138">
        <v>64.825022467130694</v>
      </c>
      <c r="AK26" s="138">
        <v>60.051250314191797</v>
      </c>
      <c r="AL26" s="144">
        <v>60.1561242159706</v>
      </c>
      <c r="AM26" s="138"/>
      <c r="AN26" s="145">
        <v>65.537320238785696</v>
      </c>
      <c r="AO26" s="146">
        <v>67.687380790796496</v>
      </c>
      <c r="AP26" s="147">
        <v>66.612350514791103</v>
      </c>
      <c r="AQ26" s="138"/>
      <c r="AR26" s="148">
        <v>62.000760301347903</v>
      </c>
      <c r="AS26" s="75"/>
      <c r="AT26" s="30">
        <v>-0.38652196479068601</v>
      </c>
      <c r="AU26" s="119">
        <v>3.31751040410846</v>
      </c>
      <c r="AV26" s="119">
        <v>1.66459631852765</v>
      </c>
      <c r="AW26" s="119">
        <v>1.7522760908270301</v>
      </c>
      <c r="AX26" s="119">
        <v>1.86924857419416</v>
      </c>
      <c r="AY26" s="124">
        <v>1.6921234267126299</v>
      </c>
      <c r="AZ26" s="119"/>
      <c r="BA26" s="125">
        <v>4.9415963040319397</v>
      </c>
      <c r="BB26" s="126">
        <v>6.2765550973923103</v>
      </c>
      <c r="BC26" s="127">
        <v>5.6156298945613896</v>
      </c>
      <c r="BD26" s="119"/>
      <c r="BE26" s="128">
        <v>2.8651398681788001</v>
      </c>
      <c r="BF26" s="75"/>
      <c r="BG26" s="76"/>
      <c r="BH26" s="76"/>
      <c r="BI26" s="76"/>
      <c r="BJ26" s="76"/>
      <c r="BK26" s="76"/>
      <c r="BL26" s="76"/>
      <c r="BM26" s="76"/>
      <c r="BN26" s="76"/>
      <c r="BO26" s="76"/>
      <c r="BP26" s="76"/>
      <c r="BQ26" s="76"/>
      <c r="BR26" s="76"/>
    </row>
    <row r="27" spans="1:70" x14ac:dyDescent="0.25">
      <c r="A27" s="21" t="s">
        <v>97</v>
      </c>
      <c r="B27" s="156" t="s">
        <v>70</v>
      </c>
      <c r="C27" s="3"/>
      <c r="D27" s="24" t="s">
        <v>16</v>
      </c>
      <c r="E27" s="27" t="s">
        <v>17</v>
      </c>
      <c r="F27" s="3"/>
      <c r="G27" s="143">
        <v>48.195412700020199</v>
      </c>
      <c r="H27" s="138">
        <v>60.017946627506497</v>
      </c>
      <c r="I27" s="138">
        <v>64.510661839173494</v>
      </c>
      <c r="J27" s="138">
        <v>67.781521673080803</v>
      </c>
      <c r="K27" s="138">
        <v>68.118847478225604</v>
      </c>
      <c r="L27" s="144">
        <v>61.724878063601302</v>
      </c>
      <c r="M27" s="138"/>
      <c r="N27" s="145">
        <v>104.583411991087</v>
      </c>
      <c r="O27" s="146">
        <v>115.498199311322</v>
      </c>
      <c r="P27" s="147">
        <v>110.04080565120501</v>
      </c>
      <c r="Q27" s="138"/>
      <c r="R27" s="148">
        <v>75.529428802916698</v>
      </c>
      <c r="S27" s="75"/>
      <c r="T27" s="30">
        <v>-4.3385437821775303</v>
      </c>
      <c r="U27" s="119">
        <v>-3.9771172686174401</v>
      </c>
      <c r="V27" s="119">
        <v>-1.5697412292144299</v>
      </c>
      <c r="W27" s="119">
        <v>2.4750382431352902</v>
      </c>
      <c r="X27" s="119">
        <v>-0.58993491966298295</v>
      </c>
      <c r="Y27" s="124">
        <v>-1.4269296804204099</v>
      </c>
      <c r="Z27" s="119"/>
      <c r="AA27" s="125">
        <v>6.7749024852127402</v>
      </c>
      <c r="AB27" s="126">
        <v>18.9693946179544</v>
      </c>
      <c r="AC27" s="127">
        <v>12.8450971295372</v>
      </c>
      <c r="AD27" s="119"/>
      <c r="AE27" s="128">
        <v>4.0510303611453402</v>
      </c>
      <c r="AF27" s="75"/>
      <c r="AG27" s="143">
        <v>55.552776357099397</v>
      </c>
      <c r="AH27" s="138">
        <v>55.056816133279298</v>
      </c>
      <c r="AI27" s="138">
        <v>63.6940107859023</v>
      </c>
      <c r="AJ27" s="138">
        <v>68.464998860644101</v>
      </c>
      <c r="AK27" s="138">
        <v>71.493818867733395</v>
      </c>
      <c r="AL27" s="144">
        <v>62.852484200931698</v>
      </c>
      <c r="AM27" s="138"/>
      <c r="AN27" s="145">
        <v>100.4356637381</v>
      </c>
      <c r="AO27" s="146">
        <v>105.10416940956</v>
      </c>
      <c r="AP27" s="147">
        <v>102.76991657383</v>
      </c>
      <c r="AQ27" s="138"/>
      <c r="AR27" s="148">
        <v>74.257464878902695</v>
      </c>
      <c r="AS27" s="75"/>
      <c r="AT27" s="30">
        <v>1.2851200145644699</v>
      </c>
      <c r="AU27" s="119">
        <v>1.70069515602173</v>
      </c>
      <c r="AV27" s="119">
        <v>4.7362586296363203</v>
      </c>
      <c r="AW27" s="119">
        <v>6.6228712682510897</v>
      </c>
      <c r="AX27" s="119">
        <v>0.243508298486873</v>
      </c>
      <c r="AY27" s="124">
        <v>2.9254280132901598</v>
      </c>
      <c r="AZ27" s="119"/>
      <c r="BA27" s="125">
        <v>1.16374840405103</v>
      </c>
      <c r="BB27" s="126">
        <v>1.46958826409662</v>
      </c>
      <c r="BC27" s="127">
        <v>1.3199109686125701</v>
      </c>
      <c r="BD27" s="119"/>
      <c r="BE27" s="128">
        <v>2.2845314800899299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3">
        <v>48.788568062352702</v>
      </c>
      <c r="H28" s="138">
        <v>64.387886532535703</v>
      </c>
      <c r="I28" s="138">
        <v>69.968452057277503</v>
      </c>
      <c r="J28" s="138">
        <v>73.155899945622593</v>
      </c>
      <c r="K28" s="138">
        <v>74.7457513141199</v>
      </c>
      <c r="L28" s="144">
        <v>66.209311582381702</v>
      </c>
      <c r="M28" s="138"/>
      <c r="N28" s="145">
        <v>151.32356353090401</v>
      </c>
      <c r="O28" s="146">
        <v>165.38808591625801</v>
      </c>
      <c r="P28" s="147">
        <v>158.35582472358101</v>
      </c>
      <c r="Q28" s="138"/>
      <c r="R28" s="148">
        <v>92.536886765581698</v>
      </c>
      <c r="S28" s="75"/>
      <c r="T28" s="30">
        <v>5.5710684663254399</v>
      </c>
      <c r="U28" s="119">
        <v>11.172398448549901</v>
      </c>
      <c r="V28" s="119">
        <v>10.594618130546801</v>
      </c>
      <c r="W28" s="119">
        <v>11.6701469533663</v>
      </c>
      <c r="X28" s="119">
        <v>22.958224095809101</v>
      </c>
      <c r="Y28" s="124">
        <v>12.717015902943301</v>
      </c>
      <c r="Z28" s="119"/>
      <c r="AA28" s="125">
        <v>108.808750887122</v>
      </c>
      <c r="AB28" s="126">
        <v>112.374777851774</v>
      </c>
      <c r="AC28" s="127">
        <v>110.76350451539</v>
      </c>
      <c r="AD28" s="119"/>
      <c r="AE28" s="128">
        <v>46.011036290858499</v>
      </c>
      <c r="AF28" s="75"/>
      <c r="AG28" s="143">
        <v>48.265935290918897</v>
      </c>
      <c r="AH28" s="138">
        <v>59.078461573318798</v>
      </c>
      <c r="AI28" s="138">
        <v>70.078657331883207</v>
      </c>
      <c r="AJ28" s="138">
        <v>73.318221859706298</v>
      </c>
      <c r="AK28" s="138">
        <v>71.799203824542303</v>
      </c>
      <c r="AL28" s="144">
        <v>64.508095976073903</v>
      </c>
      <c r="AM28" s="138"/>
      <c r="AN28" s="145">
        <v>115.97171787203099</v>
      </c>
      <c r="AO28" s="146">
        <v>116.214540058002</v>
      </c>
      <c r="AP28" s="147">
        <v>116.093128965017</v>
      </c>
      <c r="AQ28" s="138"/>
      <c r="AR28" s="148">
        <v>79.246676830057694</v>
      </c>
      <c r="AS28" s="75"/>
      <c r="AT28" s="30">
        <v>7.3295645660804203</v>
      </c>
      <c r="AU28" s="119">
        <v>19.010507883053702</v>
      </c>
      <c r="AV28" s="119">
        <v>18.574254202486099</v>
      </c>
      <c r="AW28" s="119">
        <v>13.2037865094814</v>
      </c>
      <c r="AX28" s="119">
        <v>0.22719164560247901</v>
      </c>
      <c r="AY28" s="124">
        <v>11.1766411052809</v>
      </c>
      <c r="AZ28" s="119"/>
      <c r="BA28" s="125">
        <v>28.016266035374699</v>
      </c>
      <c r="BB28" s="126">
        <v>16.710598257615899</v>
      </c>
      <c r="BC28" s="127">
        <v>22.116657178407898</v>
      </c>
      <c r="BD28" s="119"/>
      <c r="BE28" s="128">
        <v>15.552504066483801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3">
        <v>62.494439295644099</v>
      </c>
      <c r="H29" s="138">
        <v>83.635532900834093</v>
      </c>
      <c r="I29" s="138">
        <v>93.694362835959197</v>
      </c>
      <c r="J29" s="138">
        <v>101.16906626506</v>
      </c>
      <c r="K29" s="138">
        <v>118.136816496756</v>
      </c>
      <c r="L29" s="144">
        <v>91.826043558850699</v>
      </c>
      <c r="M29" s="138"/>
      <c r="N29" s="145">
        <v>190.65208526413301</v>
      </c>
      <c r="O29" s="146">
        <v>207.57663809082399</v>
      </c>
      <c r="P29" s="147">
        <v>199.114361677479</v>
      </c>
      <c r="Q29" s="138"/>
      <c r="R29" s="148">
        <v>122.479848735601</v>
      </c>
      <c r="S29" s="75"/>
      <c r="T29" s="30">
        <v>-15.6398012973952</v>
      </c>
      <c r="U29" s="119">
        <v>2.5047967309984398</v>
      </c>
      <c r="V29" s="119">
        <v>7.5775915960072604</v>
      </c>
      <c r="W29" s="119">
        <v>9.5337991230463199</v>
      </c>
      <c r="X29" s="119">
        <v>1.09355539749514</v>
      </c>
      <c r="Y29" s="124">
        <v>1.5799050210369401</v>
      </c>
      <c r="Z29" s="119"/>
      <c r="AA29" s="125">
        <v>-9.2058657328371591</v>
      </c>
      <c r="AB29" s="126">
        <v>11.279806505753999</v>
      </c>
      <c r="AC29" s="127">
        <v>0.43128789909118898</v>
      </c>
      <c r="AD29" s="119"/>
      <c r="AE29" s="128">
        <v>1.04314149852418</v>
      </c>
      <c r="AF29" s="75"/>
      <c r="AG29" s="143">
        <v>74.539530236329895</v>
      </c>
      <c r="AH29" s="138">
        <v>76.512617585727497</v>
      </c>
      <c r="AI29" s="138">
        <v>93.453095458758099</v>
      </c>
      <c r="AJ29" s="138">
        <v>103.492644230769</v>
      </c>
      <c r="AK29" s="138">
        <v>124.925105421686</v>
      </c>
      <c r="AL29" s="144">
        <v>94.584598586654295</v>
      </c>
      <c r="AM29" s="138"/>
      <c r="AN29" s="145">
        <v>209.41491427247399</v>
      </c>
      <c r="AO29" s="146">
        <v>193.39173887859101</v>
      </c>
      <c r="AP29" s="147">
        <v>201.40332657553199</v>
      </c>
      <c r="AQ29" s="138"/>
      <c r="AR29" s="148">
        <v>125.104235154905</v>
      </c>
      <c r="AS29" s="75"/>
      <c r="AT29" s="30">
        <v>-6.5207891712832904</v>
      </c>
      <c r="AU29" s="119">
        <v>7.6483851990336102</v>
      </c>
      <c r="AV29" s="119">
        <v>18.557294778321999</v>
      </c>
      <c r="AW29" s="119">
        <v>18.216415365479801</v>
      </c>
      <c r="AX29" s="119">
        <v>13.601803865889201</v>
      </c>
      <c r="AY29" s="124">
        <v>10.7150148748795</v>
      </c>
      <c r="AZ29" s="119"/>
      <c r="BA29" s="125">
        <v>11.138073556810401</v>
      </c>
      <c r="BB29" s="126">
        <v>-0.32952223118269403</v>
      </c>
      <c r="BC29" s="127">
        <v>5.3202696120012201</v>
      </c>
      <c r="BD29" s="119"/>
      <c r="BE29" s="128">
        <v>8.1665506361785294</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3">
        <v>43.3050126544588</v>
      </c>
      <c r="H30" s="138">
        <v>60.643757629894203</v>
      </c>
      <c r="I30" s="138">
        <v>70.587376805121295</v>
      </c>
      <c r="J30" s="138">
        <v>69.927285990769604</v>
      </c>
      <c r="K30" s="138">
        <v>67.955609647163897</v>
      </c>
      <c r="L30" s="144">
        <v>62.483808545481601</v>
      </c>
      <c r="M30" s="138"/>
      <c r="N30" s="145">
        <v>85.675694506476106</v>
      </c>
      <c r="O30" s="146">
        <v>95.295761500669897</v>
      </c>
      <c r="P30" s="147">
        <v>90.485728003573001</v>
      </c>
      <c r="Q30" s="138"/>
      <c r="R30" s="148">
        <v>70.484356962079104</v>
      </c>
      <c r="S30" s="75"/>
      <c r="T30" s="30">
        <v>-13.585477450200701</v>
      </c>
      <c r="U30" s="119">
        <v>-3.1877666166626701</v>
      </c>
      <c r="V30" s="119">
        <v>6.25890398963445</v>
      </c>
      <c r="W30" s="119">
        <v>4.3884301293936598</v>
      </c>
      <c r="X30" s="119">
        <v>-11.1523292772451</v>
      </c>
      <c r="Y30" s="124">
        <v>-3.1728459056987202</v>
      </c>
      <c r="Z30" s="119"/>
      <c r="AA30" s="125">
        <v>-42.045308799253398</v>
      </c>
      <c r="AB30" s="126">
        <v>-36.2247755317592</v>
      </c>
      <c r="AC30" s="127">
        <v>-39.119453623177101</v>
      </c>
      <c r="AD30" s="119"/>
      <c r="AE30" s="128">
        <v>-20.4097262840545</v>
      </c>
      <c r="AF30" s="75"/>
      <c r="AG30" s="143">
        <v>50.398369063570001</v>
      </c>
      <c r="AH30" s="138">
        <v>53.628170314128297</v>
      </c>
      <c r="AI30" s="138">
        <v>67.701705746613001</v>
      </c>
      <c r="AJ30" s="138">
        <v>70.812516376358403</v>
      </c>
      <c r="AK30" s="138">
        <v>86.370669569748301</v>
      </c>
      <c r="AL30" s="144">
        <v>65.782286214083598</v>
      </c>
      <c r="AM30" s="138"/>
      <c r="AN30" s="145">
        <v>121.647301250558</v>
      </c>
      <c r="AO30" s="146">
        <v>128.24396456751501</v>
      </c>
      <c r="AP30" s="147">
        <v>124.94563290903599</v>
      </c>
      <c r="AQ30" s="138"/>
      <c r="AR30" s="148">
        <v>82.686099555498799</v>
      </c>
      <c r="AS30" s="75"/>
      <c r="AT30" s="30">
        <v>-5.2193619597090999</v>
      </c>
      <c r="AU30" s="119">
        <v>-2.58329449711999</v>
      </c>
      <c r="AV30" s="119">
        <v>0.23303254126404199</v>
      </c>
      <c r="AW30" s="119">
        <v>-3.83966690941967</v>
      </c>
      <c r="AX30" s="119">
        <v>-4.7117169305305504</v>
      </c>
      <c r="AY30" s="124">
        <v>-3.2755025610738602</v>
      </c>
      <c r="AZ30" s="119"/>
      <c r="BA30" s="125">
        <v>-10.000249582407699</v>
      </c>
      <c r="BB30" s="126">
        <v>-8.7361522830248592</v>
      </c>
      <c r="BC30" s="127">
        <v>-9.3559215518144097</v>
      </c>
      <c r="BD30" s="119"/>
      <c r="BE30" s="128">
        <v>-5.9979038258942197</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3">
        <v>47.5996706050841</v>
      </c>
      <c r="H31" s="138">
        <v>54.196469745793003</v>
      </c>
      <c r="I31" s="138">
        <v>58.782210884353702</v>
      </c>
      <c r="J31" s="138">
        <v>67.009323308270595</v>
      </c>
      <c r="K31" s="138">
        <v>69.251399928392402</v>
      </c>
      <c r="L31" s="144">
        <v>59.367814894378803</v>
      </c>
      <c r="M31" s="138"/>
      <c r="N31" s="145">
        <v>213.85457751521599</v>
      </c>
      <c r="O31" s="146">
        <v>228.40387397064001</v>
      </c>
      <c r="P31" s="147">
        <v>221.12922574292801</v>
      </c>
      <c r="Q31" s="138"/>
      <c r="R31" s="148">
        <v>105.585360851107</v>
      </c>
      <c r="S31" s="75"/>
      <c r="T31" s="30">
        <v>9.0954027479468298</v>
      </c>
      <c r="U31" s="119">
        <v>8.6053081128354005</v>
      </c>
      <c r="V31" s="119">
        <v>9.8792824631608394</v>
      </c>
      <c r="W31" s="119">
        <v>17.655138757022801</v>
      </c>
      <c r="X31" s="119">
        <v>4.5673734152128604</v>
      </c>
      <c r="Y31" s="124">
        <v>9.8544901084266208</v>
      </c>
      <c r="Z31" s="119"/>
      <c r="AA31" s="125">
        <v>20.701213020251</v>
      </c>
      <c r="AB31" s="126">
        <v>20.765831641594801</v>
      </c>
      <c r="AC31" s="127">
        <v>20.723738562405298</v>
      </c>
      <c r="AD31" s="119"/>
      <c r="AE31" s="128">
        <v>16.0171366170146</v>
      </c>
      <c r="AF31" s="75"/>
      <c r="AG31" s="143">
        <v>44.984197994987397</v>
      </c>
      <c r="AH31" s="138">
        <v>47.257499104905101</v>
      </c>
      <c r="AI31" s="138">
        <v>53.4689079842463</v>
      </c>
      <c r="AJ31" s="138">
        <v>56.291655925528097</v>
      </c>
      <c r="AK31" s="138">
        <v>60.630626566415998</v>
      </c>
      <c r="AL31" s="144">
        <v>52.526577515216601</v>
      </c>
      <c r="AM31" s="138"/>
      <c r="AN31" s="145">
        <v>118.74361036519799</v>
      </c>
      <c r="AO31" s="146">
        <v>123.070238990332</v>
      </c>
      <c r="AP31" s="147">
        <v>120.90692467776501</v>
      </c>
      <c r="AQ31" s="138"/>
      <c r="AR31" s="148">
        <v>72.063819561659201</v>
      </c>
      <c r="AS31" s="75"/>
      <c r="AT31" s="30">
        <v>-1.95185530690852</v>
      </c>
      <c r="AU31" s="119">
        <v>1.9559262279638401</v>
      </c>
      <c r="AV31" s="119">
        <v>2.6577016357996999</v>
      </c>
      <c r="AW31" s="119">
        <v>-1.1293946432767501</v>
      </c>
      <c r="AX31" s="119">
        <v>-2.1689089989903199</v>
      </c>
      <c r="AY31" s="124">
        <v>-0.22484793113322801</v>
      </c>
      <c r="AZ31" s="119"/>
      <c r="BA31" s="125">
        <v>2.8726273682145802</v>
      </c>
      <c r="BB31" s="126">
        <v>-0.52804161890954804</v>
      </c>
      <c r="BC31" s="127">
        <v>1.1108937545606401</v>
      </c>
      <c r="BD31" s="119"/>
      <c r="BE31" s="128">
        <v>0.39784993811082298</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3">
        <v>42.5312540685429</v>
      </c>
      <c r="H32" s="138">
        <v>51.126232050545603</v>
      </c>
      <c r="I32" s="138">
        <v>57.776496266513398</v>
      </c>
      <c r="J32" s="138">
        <v>57.2968485544706</v>
      </c>
      <c r="K32" s="138">
        <v>63.313157189354698</v>
      </c>
      <c r="L32" s="144">
        <v>54.408797625885498</v>
      </c>
      <c r="M32" s="138"/>
      <c r="N32" s="145">
        <v>230.64559831514401</v>
      </c>
      <c r="O32" s="146">
        <v>246.969402642159</v>
      </c>
      <c r="P32" s="147">
        <v>238.807500478652</v>
      </c>
      <c r="Q32" s="138"/>
      <c r="R32" s="148">
        <v>107.09414129810401</v>
      </c>
      <c r="S32" s="75"/>
      <c r="T32" s="30">
        <v>10.251159751268901</v>
      </c>
      <c r="U32" s="119">
        <v>10.6451489848902</v>
      </c>
      <c r="V32" s="119">
        <v>0.88279959805155295</v>
      </c>
      <c r="W32" s="119">
        <v>5.9616904182591703</v>
      </c>
      <c r="X32" s="119">
        <v>3.8123263803929799</v>
      </c>
      <c r="Y32" s="124">
        <v>5.8058295165820901</v>
      </c>
      <c r="Z32" s="119"/>
      <c r="AA32" s="125">
        <v>162.48194908182199</v>
      </c>
      <c r="AB32" s="126">
        <v>183.88353178042101</v>
      </c>
      <c r="AC32" s="127">
        <v>173.12923898864699</v>
      </c>
      <c r="AD32" s="119"/>
      <c r="AE32" s="128">
        <v>73.538591312204801</v>
      </c>
      <c r="AF32" s="75"/>
      <c r="AG32" s="143">
        <v>41.4392887229561</v>
      </c>
      <c r="AH32" s="138">
        <v>49.535319260961103</v>
      </c>
      <c r="AI32" s="138">
        <v>58.860155561937503</v>
      </c>
      <c r="AJ32" s="138">
        <v>60.426388569787399</v>
      </c>
      <c r="AK32" s="138">
        <v>60.216169825770599</v>
      </c>
      <c r="AL32" s="144">
        <v>54.095464388282501</v>
      </c>
      <c r="AM32" s="138"/>
      <c r="AN32" s="145">
        <v>148.42480901780499</v>
      </c>
      <c r="AO32" s="146">
        <v>152.85173846448399</v>
      </c>
      <c r="AP32" s="147">
        <v>150.63827374114399</v>
      </c>
      <c r="AQ32" s="138"/>
      <c r="AR32" s="148">
        <v>81.679124203386095</v>
      </c>
      <c r="AS32" s="75"/>
      <c r="AT32" s="30">
        <v>-0.90074485121341796</v>
      </c>
      <c r="AU32" s="119">
        <v>5.5650335029670597</v>
      </c>
      <c r="AV32" s="119">
        <v>-0.350561209650053</v>
      </c>
      <c r="AW32" s="119">
        <v>-12.382201823458299</v>
      </c>
      <c r="AX32" s="119">
        <v>-34.398886296179001</v>
      </c>
      <c r="AY32" s="124">
        <v>-12.343320467162901</v>
      </c>
      <c r="AZ32" s="119"/>
      <c r="BA32" s="125">
        <v>8.77663217435917</v>
      </c>
      <c r="BB32" s="126">
        <v>10.7172473389699</v>
      </c>
      <c r="BC32" s="127">
        <v>9.7526193057029609</v>
      </c>
      <c r="BD32" s="119"/>
      <c r="BE32" s="128">
        <v>-1.9407045004985599</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3">
        <v>46.075565850430102</v>
      </c>
      <c r="H33" s="138">
        <v>63.811929185969497</v>
      </c>
      <c r="I33" s="138">
        <v>72.915363997352699</v>
      </c>
      <c r="J33" s="138">
        <v>72.628163467901999</v>
      </c>
      <c r="K33" s="138">
        <v>71.428418266048894</v>
      </c>
      <c r="L33" s="144">
        <v>65.371888153540695</v>
      </c>
      <c r="M33" s="138"/>
      <c r="N33" s="145">
        <v>95.246310390469802</v>
      </c>
      <c r="O33" s="146">
        <v>114.23463931171401</v>
      </c>
      <c r="P33" s="147">
        <v>104.74047485109099</v>
      </c>
      <c r="Q33" s="138"/>
      <c r="R33" s="148">
        <v>76.620055781412404</v>
      </c>
      <c r="S33" s="75"/>
      <c r="T33" s="30">
        <v>1.66910698366542</v>
      </c>
      <c r="U33" s="119">
        <v>-10.7580054276411</v>
      </c>
      <c r="V33" s="119">
        <v>-7.7700977888404497</v>
      </c>
      <c r="W33" s="119">
        <v>1.2385407752792801</v>
      </c>
      <c r="X33" s="119">
        <v>0.115221387415903</v>
      </c>
      <c r="Y33" s="124">
        <v>-3.57207952709676</v>
      </c>
      <c r="Z33" s="119"/>
      <c r="AA33" s="125">
        <v>3.0012087157808298</v>
      </c>
      <c r="AB33" s="126">
        <v>9.1476553123383706</v>
      </c>
      <c r="AC33" s="127">
        <v>6.2644639111606901</v>
      </c>
      <c r="AD33" s="119"/>
      <c r="AE33" s="128">
        <v>4.4963879718433797E-2</v>
      </c>
      <c r="AF33" s="75"/>
      <c r="AG33" s="143">
        <v>45.700138153540699</v>
      </c>
      <c r="AH33" s="138">
        <v>54.438784745201801</v>
      </c>
      <c r="AI33" s="138">
        <v>67.218116313699497</v>
      </c>
      <c r="AJ33" s="138">
        <v>70.875441760423499</v>
      </c>
      <c r="AK33" s="138">
        <v>78.980582395764301</v>
      </c>
      <c r="AL33" s="144">
        <v>63.442612673726003</v>
      </c>
      <c r="AM33" s="138"/>
      <c r="AN33" s="145">
        <v>105.70195648577101</v>
      </c>
      <c r="AO33" s="146">
        <v>112.967015221707</v>
      </c>
      <c r="AP33" s="147">
        <v>109.334485853739</v>
      </c>
      <c r="AQ33" s="138"/>
      <c r="AR33" s="148">
        <v>76.554576439444006</v>
      </c>
      <c r="AS33" s="75"/>
      <c r="AT33" s="30">
        <v>-2.2977301673063502</v>
      </c>
      <c r="AU33" s="119">
        <v>-4.3032324215912503</v>
      </c>
      <c r="AV33" s="119">
        <v>-0.14048752108894899</v>
      </c>
      <c r="AW33" s="119">
        <v>0.875394175117575</v>
      </c>
      <c r="AX33" s="119">
        <v>-1.3909821395456901</v>
      </c>
      <c r="AY33" s="124">
        <v>-1.28103543401709</v>
      </c>
      <c r="AZ33" s="119"/>
      <c r="BA33" s="125">
        <v>-4.99338047225244</v>
      </c>
      <c r="BB33" s="126">
        <v>-5.1896445258494497</v>
      </c>
      <c r="BC33" s="127">
        <v>-5.0948741874477097</v>
      </c>
      <c r="BD33" s="119"/>
      <c r="BE33" s="128">
        <v>-2.8737113644577601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3">
        <v>51.368496202186698</v>
      </c>
      <c r="H34" s="138">
        <v>68.707474709628997</v>
      </c>
      <c r="I34" s="138">
        <v>76.599737048264501</v>
      </c>
      <c r="J34" s="138">
        <v>78.857844272625002</v>
      </c>
      <c r="K34" s="138">
        <v>78.731931264688797</v>
      </c>
      <c r="L34" s="144">
        <v>70.853096699478797</v>
      </c>
      <c r="M34" s="138"/>
      <c r="N34" s="145">
        <v>107.112266766579</v>
      </c>
      <c r="O34" s="146">
        <v>115.65010218331599</v>
      </c>
      <c r="P34" s="147">
        <v>111.381184474948</v>
      </c>
      <c r="Q34" s="138"/>
      <c r="R34" s="148">
        <v>82.432550349612896</v>
      </c>
      <c r="S34" s="75"/>
      <c r="T34" s="30">
        <v>-3.0959973602662401</v>
      </c>
      <c r="U34" s="119">
        <v>-0.20666145750811299</v>
      </c>
      <c r="V34" s="119">
        <v>-3.8981325661650099</v>
      </c>
      <c r="W34" s="119">
        <v>1.4340253046237501</v>
      </c>
      <c r="X34" s="119">
        <v>5.7259311956569201</v>
      </c>
      <c r="Y34" s="124">
        <v>0.138023676908619</v>
      </c>
      <c r="Z34" s="119"/>
      <c r="AA34" s="125">
        <v>11.708945045205301</v>
      </c>
      <c r="AB34" s="126">
        <v>22.4242895429147</v>
      </c>
      <c r="AC34" s="127">
        <v>17.0266920036998</v>
      </c>
      <c r="AD34" s="119"/>
      <c r="AE34" s="128">
        <v>6.0461595450224497</v>
      </c>
      <c r="AF34" s="75"/>
      <c r="AG34" s="143">
        <v>52.630852975237502</v>
      </c>
      <c r="AH34" s="138">
        <v>62.785166047889902</v>
      </c>
      <c r="AI34" s="138">
        <v>75.559474948056803</v>
      </c>
      <c r="AJ34" s="138">
        <v>78.561196651793296</v>
      </c>
      <c r="AK34" s="138">
        <v>77.860536462413506</v>
      </c>
      <c r="AL34" s="144">
        <v>69.479445417078196</v>
      </c>
      <c r="AM34" s="138"/>
      <c r="AN34" s="145">
        <v>102.37998918559801</v>
      </c>
      <c r="AO34" s="146">
        <v>104.466865611907</v>
      </c>
      <c r="AP34" s="147">
        <v>103.42342739875301</v>
      </c>
      <c r="AQ34" s="138"/>
      <c r="AR34" s="148">
        <v>79.177725983271102</v>
      </c>
      <c r="AS34" s="75"/>
      <c r="AT34" s="30">
        <v>-2.8856163861696902</v>
      </c>
      <c r="AU34" s="119">
        <v>2.78840607736181</v>
      </c>
      <c r="AV34" s="119">
        <v>4.27187669795443</v>
      </c>
      <c r="AW34" s="119">
        <v>5.4519968732342399</v>
      </c>
      <c r="AX34" s="119">
        <v>5.5788527163786998</v>
      </c>
      <c r="AY34" s="124">
        <v>3.3962207986044302</v>
      </c>
      <c r="AZ34" s="119"/>
      <c r="BA34" s="125">
        <v>3.9524593868101001</v>
      </c>
      <c r="BB34" s="126">
        <v>-0.42421832774565599</v>
      </c>
      <c r="BC34" s="127">
        <v>1.6949992829131399</v>
      </c>
      <c r="BD34" s="119"/>
      <c r="BE34" s="128">
        <v>2.7546998814434702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3">
        <v>58.170362116991598</v>
      </c>
      <c r="H35" s="138">
        <v>69.871541318477199</v>
      </c>
      <c r="I35" s="138">
        <v>73.523760445682399</v>
      </c>
      <c r="J35" s="138">
        <v>69.578987929433595</v>
      </c>
      <c r="K35" s="138">
        <v>68.460993500464198</v>
      </c>
      <c r="L35" s="144">
        <v>67.921129062209801</v>
      </c>
      <c r="M35" s="138"/>
      <c r="N35" s="145">
        <v>115.138969359331</v>
      </c>
      <c r="O35" s="146">
        <v>123.57567316620199</v>
      </c>
      <c r="P35" s="147">
        <v>119.35732126276601</v>
      </c>
      <c r="Q35" s="138"/>
      <c r="R35" s="148">
        <v>82.617183976654701</v>
      </c>
      <c r="S35" s="75"/>
      <c r="T35" s="30">
        <v>19.687438388636401</v>
      </c>
      <c r="U35" s="119">
        <v>6.5100185160599402</v>
      </c>
      <c r="V35" s="119">
        <v>-2.1899978593857199</v>
      </c>
      <c r="W35" s="119">
        <v>-11.015046080380101</v>
      </c>
      <c r="X35" s="119">
        <v>14.5883459832647</v>
      </c>
      <c r="Y35" s="124">
        <v>3.7566367119978001</v>
      </c>
      <c r="Z35" s="119"/>
      <c r="AA35" s="125">
        <v>61.408908733337903</v>
      </c>
      <c r="AB35" s="126">
        <v>53.553208861830697</v>
      </c>
      <c r="AC35" s="127">
        <v>57.244481060008297</v>
      </c>
      <c r="AD35" s="119"/>
      <c r="AE35" s="128">
        <v>20.704446626042099</v>
      </c>
      <c r="AF35" s="75"/>
      <c r="AG35" s="143">
        <v>64.8989554317548</v>
      </c>
      <c r="AH35" s="138">
        <v>63.036320798514303</v>
      </c>
      <c r="AI35" s="138">
        <v>71.150299442896895</v>
      </c>
      <c r="AJ35" s="138">
        <v>71.610250696378799</v>
      </c>
      <c r="AK35" s="138">
        <v>72.0674233983286</v>
      </c>
      <c r="AL35" s="144">
        <v>68.552649953574701</v>
      </c>
      <c r="AM35" s="138"/>
      <c r="AN35" s="145">
        <v>101.86884168987901</v>
      </c>
      <c r="AO35" s="146">
        <v>110.809155060352</v>
      </c>
      <c r="AP35" s="147">
        <v>106.33899837511601</v>
      </c>
      <c r="AQ35" s="138"/>
      <c r="AR35" s="148">
        <v>79.3487495025865</v>
      </c>
      <c r="AS35" s="75"/>
      <c r="AT35" s="30">
        <v>3.7334394470215302</v>
      </c>
      <c r="AU35" s="119">
        <v>-4.5306921375732898</v>
      </c>
      <c r="AV35" s="119">
        <v>-6.4786772548811697</v>
      </c>
      <c r="AW35" s="119">
        <v>-6.70941887015797</v>
      </c>
      <c r="AX35" s="119">
        <v>1.08384659954972</v>
      </c>
      <c r="AY35" s="124">
        <v>-2.8243331746143401</v>
      </c>
      <c r="AZ35" s="119"/>
      <c r="BA35" s="125">
        <v>6.1580507852606203</v>
      </c>
      <c r="BB35" s="126">
        <v>3.1574934781819399</v>
      </c>
      <c r="BC35" s="127">
        <v>4.5732494437357598</v>
      </c>
      <c r="BD35" s="119"/>
      <c r="BE35" s="128">
        <v>-0.118898972101282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3">
        <v>41.281171171171103</v>
      </c>
      <c r="H36" s="138">
        <v>51.5676022176022</v>
      </c>
      <c r="I36" s="138">
        <v>58.161573111573098</v>
      </c>
      <c r="J36" s="138">
        <v>65.049223839223799</v>
      </c>
      <c r="K36" s="138">
        <v>62.228828828828803</v>
      </c>
      <c r="L36" s="144">
        <v>55.657679833679801</v>
      </c>
      <c r="M36" s="138"/>
      <c r="N36" s="145">
        <v>112.798212058212</v>
      </c>
      <c r="O36" s="146">
        <v>126.948523908523</v>
      </c>
      <c r="P36" s="147">
        <v>119.873367983367</v>
      </c>
      <c r="Q36" s="138"/>
      <c r="R36" s="148">
        <v>74.005019305019303</v>
      </c>
      <c r="S36" s="75"/>
      <c r="T36" s="30">
        <v>-29.911002607008601</v>
      </c>
      <c r="U36" s="119">
        <v>-19.696803079776402</v>
      </c>
      <c r="V36" s="119">
        <v>-15.5500456677151</v>
      </c>
      <c r="W36" s="119">
        <v>-4.2360726049206097</v>
      </c>
      <c r="X36" s="119">
        <v>0.20250019165375999</v>
      </c>
      <c r="Y36" s="124">
        <v>-13.579087821900099</v>
      </c>
      <c r="Z36" s="119"/>
      <c r="AA36" s="125">
        <v>22.5546031099936</v>
      </c>
      <c r="AB36" s="126">
        <v>54.600552247550297</v>
      </c>
      <c r="AC36" s="127">
        <v>37.664402744688502</v>
      </c>
      <c r="AD36" s="119"/>
      <c r="AE36" s="128">
        <v>4.4071723387986896</v>
      </c>
      <c r="AF36" s="75"/>
      <c r="AG36" s="143">
        <v>66.424353776853707</v>
      </c>
      <c r="AH36" s="138">
        <v>58.628598406098398</v>
      </c>
      <c r="AI36" s="138">
        <v>64.373186070686003</v>
      </c>
      <c r="AJ36" s="138">
        <v>69.7083558558558</v>
      </c>
      <c r="AK36" s="138">
        <v>70.567678447678404</v>
      </c>
      <c r="AL36" s="144">
        <v>65.940434511434503</v>
      </c>
      <c r="AM36" s="138"/>
      <c r="AN36" s="145">
        <v>109.74351351351299</v>
      </c>
      <c r="AO36" s="146">
        <v>113.712065142065</v>
      </c>
      <c r="AP36" s="147">
        <v>111.727789327789</v>
      </c>
      <c r="AQ36" s="138"/>
      <c r="AR36" s="148">
        <v>79.022535887535795</v>
      </c>
      <c r="AS36" s="75"/>
      <c r="AT36" s="30">
        <v>-11.7193969843877</v>
      </c>
      <c r="AU36" s="119">
        <v>-7.4236867843618404</v>
      </c>
      <c r="AV36" s="119">
        <v>-9.6697103500063193</v>
      </c>
      <c r="AW36" s="119">
        <v>-1.42935492008363</v>
      </c>
      <c r="AX36" s="119">
        <v>-8.8157079334883708</v>
      </c>
      <c r="AY36" s="124">
        <v>-7.8905024106831103</v>
      </c>
      <c r="AZ36" s="119"/>
      <c r="BA36" s="125">
        <v>-4.2454990863680298</v>
      </c>
      <c r="BB36" s="126">
        <v>-4.6558180646262102</v>
      </c>
      <c r="BC36" s="127">
        <v>-4.4547425441772601</v>
      </c>
      <c r="BD36" s="119"/>
      <c r="BE36" s="128">
        <v>-6.5327666586906297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3">
        <v>52.033343741659898</v>
      </c>
      <c r="H37" s="138">
        <v>58.4098753669602</v>
      </c>
      <c r="I37" s="138">
        <v>67.475929276754698</v>
      </c>
      <c r="J37" s="138">
        <v>67.507138510808602</v>
      </c>
      <c r="K37" s="138">
        <v>65.963282092340506</v>
      </c>
      <c r="L37" s="144">
        <v>62.277913797704798</v>
      </c>
      <c r="M37" s="138"/>
      <c r="N37" s="145">
        <v>102.227996263677</v>
      </c>
      <c r="O37" s="146">
        <v>110.36692260475</v>
      </c>
      <c r="P37" s="147">
        <v>106.29745943421401</v>
      </c>
      <c r="Q37" s="138"/>
      <c r="R37" s="148">
        <v>74.854926836707406</v>
      </c>
      <c r="S37" s="75"/>
      <c r="T37" s="30">
        <v>-6.9830580658773203</v>
      </c>
      <c r="U37" s="119">
        <v>-3.1650941879915901</v>
      </c>
      <c r="V37" s="119">
        <v>-0.85997323094661005</v>
      </c>
      <c r="W37" s="119">
        <v>2.4621794739618799</v>
      </c>
      <c r="X37" s="119">
        <v>4.2963250284952501</v>
      </c>
      <c r="Y37" s="124">
        <v>-0.65761500970855802</v>
      </c>
      <c r="Z37" s="119"/>
      <c r="AA37" s="125">
        <v>44.357363017630703</v>
      </c>
      <c r="AB37" s="126">
        <v>46.7931669312214</v>
      </c>
      <c r="AC37" s="127">
        <v>45.611713348126599</v>
      </c>
      <c r="AD37" s="119"/>
      <c r="AE37" s="128">
        <v>14.0455051595117</v>
      </c>
      <c r="AF37" s="75"/>
      <c r="AG37" s="143">
        <v>69.776141846810702</v>
      </c>
      <c r="AH37" s="138">
        <v>61.005254470242797</v>
      </c>
      <c r="AI37" s="138">
        <v>70.776722444622294</v>
      </c>
      <c r="AJ37" s="138">
        <v>70.881970976781403</v>
      </c>
      <c r="AK37" s="138">
        <v>68.196828129170001</v>
      </c>
      <c r="AL37" s="144">
        <v>68.127383573525407</v>
      </c>
      <c r="AM37" s="138"/>
      <c r="AN37" s="145">
        <v>96.301818054443501</v>
      </c>
      <c r="AO37" s="146">
        <v>105.48492260475</v>
      </c>
      <c r="AP37" s="147">
        <v>100.893370329597</v>
      </c>
      <c r="AQ37" s="138"/>
      <c r="AR37" s="148">
        <v>77.489094075260198</v>
      </c>
      <c r="AS37" s="75"/>
      <c r="AT37" s="30">
        <v>-2.8280656148302601</v>
      </c>
      <c r="AU37" s="119">
        <v>0.52446268579127298</v>
      </c>
      <c r="AV37" s="119">
        <v>3.0651191196002898</v>
      </c>
      <c r="AW37" s="119">
        <v>2.0284599755272898</v>
      </c>
      <c r="AX37" s="119">
        <v>5.5656099547089298E-2</v>
      </c>
      <c r="AY37" s="124">
        <v>0.54297059647965795</v>
      </c>
      <c r="AZ37" s="119"/>
      <c r="BA37" s="125">
        <v>-0.51874279582392602</v>
      </c>
      <c r="BB37" s="126">
        <v>-2.23214079897603</v>
      </c>
      <c r="BC37" s="127">
        <v>-1.4218526184402001</v>
      </c>
      <c r="BD37" s="119"/>
      <c r="BE37" s="128">
        <v>-0.19704391396916801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3">
        <v>80.134854179134194</v>
      </c>
      <c r="H38" s="138">
        <v>119.450879712746</v>
      </c>
      <c r="I38" s="138">
        <v>152.77189946140001</v>
      </c>
      <c r="J38" s="138">
        <v>153.17631458208601</v>
      </c>
      <c r="K38" s="138">
        <v>122.256508078994</v>
      </c>
      <c r="L38" s="144">
        <v>125.55809120287201</v>
      </c>
      <c r="M38" s="138"/>
      <c r="N38" s="145">
        <v>106.223903052064</v>
      </c>
      <c r="O38" s="146">
        <v>100.03309036505</v>
      </c>
      <c r="P38" s="147">
        <v>103.12849670855699</v>
      </c>
      <c r="Q38" s="138"/>
      <c r="R38" s="148">
        <v>119.149635633068</v>
      </c>
      <c r="S38" s="75"/>
      <c r="T38" s="30">
        <v>11.6351361615194</v>
      </c>
      <c r="U38" s="119">
        <v>20.2340364066579</v>
      </c>
      <c r="V38" s="119">
        <v>30.475838580898898</v>
      </c>
      <c r="W38" s="119">
        <v>28.658555865238998</v>
      </c>
      <c r="X38" s="119">
        <v>21.6243523736882</v>
      </c>
      <c r="Y38" s="124">
        <v>23.630458098031198</v>
      </c>
      <c r="Z38" s="119"/>
      <c r="AA38" s="125">
        <v>17.015159034761499</v>
      </c>
      <c r="AB38" s="126">
        <v>12.365574594719799</v>
      </c>
      <c r="AC38" s="127">
        <v>14.7130354338223</v>
      </c>
      <c r="AD38" s="119"/>
      <c r="AE38" s="128">
        <v>21.2986096200625</v>
      </c>
      <c r="AF38" s="75"/>
      <c r="AG38" s="143">
        <v>80.529613006183894</v>
      </c>
      <c r="AH38" s="138">
        <v>111.481927488529</v>
      </c>
      <c r="AI38" s="138">
        <v>139.25451989826399</v>
      </c>
      <c r="AJ38" s="138">
        <v>138.59580331139</v>
      </c>
      <c r="AK38" s="138">
        <v>108.469148214641</v>
      </c>
      <c r="AL38" s="144">
        <v>115.666202383802</v>
      </c>
      <c r="AM38" s="138"/>
      <c r="AN38" s="145">
        <v>96.000584879313706</v>
      </c>
      <c r="AO38" s="146">
        <v>98.100901905046797</v>
      </c>
      <c r="AP38" s="147">
        <v>97.050743392180294</v>
      </c>
      <c r="AQ38" s="138"/>
      <c r="AR38" s="148">
        <v>110.347499814767</v>
      </c>
      <c r="AS38" s="75"/>
      <c r="AT38" s="30">
        <v>7.7180274288783499</v>
      </c>
      <c r="AU38" s="119">
        <v>14.522403079993399</v>
      </c>
      <c r="AV38" s="119">
        <v>18.6301452972906</v>
      </c>
      <c r="AW38" s="119">
        <v>18.104128558473501</v>
      </c>
      <c r="AX38" s="119">
        <v>10.9093938497604</v>
      </c>
      <c r="AY38" s="124">
        <v>14.6025834192401</v>
      </c>
      <c r="AZ38" s="119"/>
      <c r="BA38" s="125">
        <v>6.8061641227873499</v>
      </c>
      <c r="BB38" s="126">
        <v>5.6524411912814099</v>
      </c>
      <c r="BC38" s="127">
        <v>6.2199285987117197</v>
      </c>
      <c r="BD38" s="119"/>
      <c r="BE38" s="128">
        <v>12.374096368069299</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49">
        <v>46.616894741605499</v>
      </c>
      <c r="H39" s="150">
        <v>53.432585754366897</v>
      </c>
      <c r="I39" s="150">
        <v>58.359669653362197</v>
      </c>
      <c r="J39" s="150">
        <v>62.805658430627197</v>
      </c>
      <c r="K39" s="150">
        <v>65.792078921169306</v>
      </c>
      <c r="L39" s="151">
        <v>57.401377500226197</v>
      </c>
      <c r="M39" s="138"/>
      <c r="N39" s="152">
        <v>148.058558240564</v>
      </c>
      <c r="O39" s="153">
        <v>160.66266720970199</v>
      </c>
      <c r="P39" s="154">
        <v>154.360612725133</v>
      </c>
      <c r="Q39" s="138"/>
      <c r="R39" s="155">
        <v>85.104016135913994</v>
      </c>
      <c r="S39" s="75"/>
      <c r="T39" s="31">
        <v>1.72131429052179</v>
      </c>
      <c r="U39" s="129">
        <v>-1.7828588435494299</v>
      </c>
      <c r="V39" s="129">
        <v>2.8565019536199099</v>
      </c>
      <c r="W39" s="129">
        <v>6.975315679755</v>
      </c>
      <c r="X39" s="129">
        <v>-5.8160390504916801</v>
      </c>
      <c r="Y39" s="130">
        <v>0.51556743852265496</v>
      </c>
      <c r="Z39" s="119"/>
      <c r="AA39" s="131">
        <v>6.4074161110111003</v>
      </c>
      <c r="AB39" s="132">
        <v>12.2363392762547</v>
      </c>
      <c r="AC39" s="133">
        <v>9.3632129563453095</v>
      </c>
      <c r="AD39" s="119"/>
      <c r="AE39" s="134">
        <v>4.9141094685098201</v>
      </c>
      <c r="AF39" s="75"/>
      <c r="AG39" s="149">
        <v>47.299686849488602</v>
      </c>
      <c r="AH39" s="150">
        <v>47.317952982170297</v>
      </c>
      <c r="AI39" s="150">
        <v>54.068926599692197</v>
      </c>
      <c r="AJ39" s="150">
        <v>56.634568739252401</v>
      </c>
      <c r="AK39" s="150">
        <v>59.986700606389697</v>
      </c>
      <c r="AL39" s="151">
        <v>53.061567155398599</v>
      </c>
      <c r="AM39" s="138"/>
      <c r="AN39" s="152">
        <v>101.026211874377</v>
      </c>
      <c r="AO39" s="153">
        <v>105.91257217847701</v>
      </c>
      <c r="AP39" s="154">
        <v>103.469392026427</v>
      </c>
      <c r="AQ39" s="138"/>
      <c r="AR39" s="155">
        <v>67.463802832835498</v>
      </c>
      <c r="AS39" s="75"/>
      <c r="AT39" s="31">
        <v>-1.44744343131296</v>
      </c>
      <c r="AU39" s="129">
        <v>-0.97499256302370696</v>
      </c>
      <c r="AV39" s="129">
        <v>1.6916621217700201</v>
      </c>
      <c r="AW39" s="129">
        <v>-0.81811311536971998</v>
      </c>
      <c r="AX39" s="129">
        <v>-6.8356993617400201</v>
      </c>
      <c r="AY39" s="130">
        <v>-1.89680219800095</v>
      </c>
      <c r="AZ39" s="119"/>
      <c r="BA39" s="131">
        <v>-4.42190240492911</v>
      </c>
      <c r="BB39" s="132">
        <v>-5.4080193699136299</v>
      </c>
      <c r="BC39" s="133">
        <v>-4.9291582649033696</v>
      </c>
      <c r="BD39" s="119"/>
      <c r="BE39" s="134">
        <v>-3.2490648794468902</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35">
        <v>49.652581453633999</v>
      </c>
      <c r="H40" s="136">
        <v>67.919699248120295</v>
      </c>
      <c r="I40" s="136">
        <v>70.463350877192894</v>
      </c>
      <c r="J40" s="136">
        <v>71.001145363408497</v>
      </c>
      <c r="K40" s="136">
        <v>66.582441102756803</v>
      </c>
      <c r="L40" s="137">
        <v>65.123843609022501</v>
      </c>
      <c r="M40" s="138"/>
      <c r="N40" s="139">
        <v>84.551160401002505</v>
      </c>
      <c r="O40" s="140">
        <v>93.881729323308207</v>
      </c>
      <c r="P40" s="141">
        <v>89.216444862155299</v>
      </c>
      <c r="Q40" s="138"/>
      <c r="R40" s="142">
        <v>72.007443967060496</v>
      </c>
      <c r="S40" s="75"/>
      <c r="T40" s="29">
        <v>2.0466263422562001</v>
      </c>
      <c r="U40" s="117">
        <v>6.3604506832550403</v>
      </c>
      <c r="V40" s="117">
        <v>1.43666918260051</v>
      </c>
      <c r="W40" s="117">
        <v>3.1799331907142898</v>
      </c>
      <c r="X40" s="117">
        <v>6.0420901741162396</v>
      </c>
      <c r="Y40" s="118">
        <v>3.8386869934907399</v>
      </c>
      <c r="Z40" s="119"/>
      <c r="AA40" s="120">
        <v>15.418534048777699</v>
      </c>
      <c r="AB40" s="121">
        <v>25.963101054502001</v>
      </c>
      <c r="AC40" s="122">
        <v>20.736302850256099</v>
      </c>
      <c r="AD40" s="119"/>
      <c r="AE40" s="123">
        <v>9.2513874664126199</v>
      </c>
      <c r="AF40" s="75"/>
      <c r="AG40" s="135">
        <v>53.680301378446103</v>
      </c>
      <c r="AH40" s="136">
        <v>57.972515037593901</v>
      </c>
      <c r="AI40" s="136">
        <v>67.133970551378397</v>
      </c>
      <c r="AJ40" s="136">
        <v>72.923622807017495</v>
      </c>
      <c r="AK40" s="136">
        <v>76.036473057644102</v>
      </c>
      <c r="AL40" s="137">
        <v>65.549376566416001</v>
      </c>
      <c r="AM40" s="138"/>
      <c r="AN40" s="139">
        <v>89.967097117794395</v>
      </c>
      <c r="AO40" s="140">
        <v>94.818540100250601</v>
      </c>
      <c r="AP40" s="141">
        <v>92.392818609022498</v>
      </c>
      <c r="AQ40" s="138"/>
      <c r="AR40" s="142">
        <v>73.218931435732102</v>
      </c>
      <c r="AS40" s="75"/>
      <c r="AT40" s="29">
        <v>7.2038232107748401</v>
      </c>
      <c r="AU40" s="117">
        <v>11.6152358991542</v>
      </c>
      <c r="AV40" s="117">
        <v>12.081799706262</v>
      </c>
      <c r="AW40" s="117">
        <v>10.3004845423084</v>
      </c>
      <c r="AX40" s="117">
        <v>8.2372155993036902</v>
      </c>
      <c r="AY40" s="118">
        <v>9.8813383735600198</v>
      </c>
      <c r="AZ40" s="119"/>
      <c r="BA40" s="120">
        <v>9.1879375535659698</v>
      </c>
      <c r="BB40" s="121">
        <v>11.3721850197135</v>
      </c>
      <c r="BC40" s="122">
        <v>10.297923523046</v>
      </c>
      <c r="BD40" s="119"/>
      <c r="BE40" s="123">
        <v>10.031168435088199</v>
      </c>
      <c r="BF40" s="75"/>
    </row>
    <row r="41" spans="1:70" x14ac:dyDescent="0.25">
      <c r="A41" s="20" t="s">
        <v>84</v>
      </c>
      <c r="B41" s="3" t="str">
        <f t="shared" si="0"/>
        <v>Southwest Virginia - Blue Ridge Highlands</v>
      </c>
      <c r="C41" s="10"/>
      <c r="D41" s="24" t="s">
        <v>16</v>
      </c>
      <c r="E41" s="27" t="s">
        <v>17</v>
      </c>
      <c r="F41" s="3"/>
      <c r="G41" s="143">
        <v>46.088073676131998</v>
      </c>
      <c r="H41" s="138">
        <v>55.100610130468098</v>
      </c>
      <c r="I41" s="138">
        <v>59.494604758250098</v>
      </c>
      <c r="J41" s="138">
        <v>62.812649015093299</v>
      </c>
      <c r="K41" s="138">
        <v>69.476464568943399</v>
      </c>
      <c r="L41" s="144">
        <v>58.594480429777398</v>
      </c>
      <c r="M41" s="138"/>
      <c r="N41" s="145">
        <v>174.91225505244299</v>
      </c>
      <c r="O41" s="146">
        <v>186.0413136352</v>
      </c>
      <c r="P41" s="147">
        <v>180.47678434382101</v>
      </c>
      <c r="Q41" s="138"/>
      <c r="R41" s="148">
        <v>93.417995833790101</v>
      </c>
      <c r="S41" s="75"/>
      <c r="T41" s="30">
        <v>-2.8212253070962601</v>
      </c>
      <c r="U41" s="119">
        <v>2.31307125595721</v>
      </c>
      <c r="V41" s="119">
        <v>-0.83479652246267599</v>
      </c>
      <c r="W41" s="119">
        <v>5.9657486044667198</v>
      </c>
      <c r="X41" s="119">
        <v>-2.4438784645947398</v>
      </c>
      <c r="Y41" s="124">
        <v>0.41220538472667101</v>
      </c>
      <c r="Z41" s="119"/>
      <c r="AA41" s="125">
        <v>59.883529069302298</v>
      </c>
      <c r="AB41" s="126">
        <v>73.8272663682597</v>
      </c>
      <c r="AC41" s="127">
        <v>66.778946712561094</v>
      </c>
      <c r="AD41" s="119"/>
      <c r="AE41" s="128">
        <v>28.675925340269799</v>
      </c>
      <c r="AF41" s="75"/>
      <c r="AG41" s="143">
        <v>48.556536518291097</v>
      </c>
      <c r="AH41" s="138">
        <v>50.916564978255302</v>
      </c>
      <c r="AI41" s="138">
        <v>61.146961818879497</v>
      </c>
      <c r="AJ41" s="138">
        <v>65.641771552826796</v>
      </c>
      <c r="AK41" s="138">
        <v>73.889457342031207</v>
      </c>
      <c r="AL41" s="144">
        <v>60.030258442056699</v>
      </c>
      <c r="AM41" s="138"/>
      <c r="AN41" s="145">
        <v>142.30759976976199</v>
      </c>
      <c r="AO41" s="146">
        <v>144.34868956254701</v>
      </c>
      <c r="AP41" s="147">
        <v>143.328144666155</v>
      </c>
      <c r="AQ41" s="138"/>
      <c r="AR41" s="148">
        <v>83.829654506084793</v>
      </c>
      <c r="AS41" s="75"/>
      <c r="AT41" s="30">
        <v>-4.1366744381745404</v>
      </c>
      <c r="AU41" s="119">
        <v>-0.93115425327125001</v>
      </c>
      <c r="AV41" s="119">
        <v>-0.29850167703687602</v>
      </c>
      <c r="AW41" s="119">
        <v>-4.6508474344794397</v>
      </c>
      <c r="AX41" s="119">
        <v>-20.744863810825102</v>
      </c>
      <c r="AY41" s="124">
        <v>-7.7735825375785499</v>
      </c>
      <c r="AZ41" s="119"/>
      <c r="BA41" s="125">
        <v>2.3568879625755899</v>
      </c>
      <c r="BB41" s="126">
        <v>3.0524357491035499</v>
      </c>
      <c r="BC41" s="127">
        <v>2.7059605386980001</v>
      </c>
      <c r="BD41" s="119"/>
      <c r="BE41" s="128">
        <v>-2.9355046234148698</v>
      </c>
      <c r="BF41" s="75"/>
    </row>
    <row r="42" spans="1:70" x14ac:dyDescent="0.25">
      <c r="A42" s="21" t="s">
        <v>85</v>
      </c>
      <c r="B42" s="3" t="str">
        <f t="shared" si="0"/>
        <v>Southwest Virginia - Heart of Appalachia</v>
      </c>
      <c r="C42" s="3"/>
      <c r="D42" s="24" t="s">
        <v>16</v>
      </c>
      <c r="E42" s="27" t="s">
        <v>17</v>
      </c>
      <c r="F42" s="3"/>
      <c r="G42" s="143">
        <v>34.558692579505298</v>
      </c>
      <c r="H42" s="138">
        <v>48.459300353356802</v>
      </c>
      <c r="I42" s="138">
        <v>54.544197879858601</v>
      </c>
      <c r="J42" s="138">
        <v>56.306678445229601</v>
      </c>
      <c r="K42" s="138">
        <v>46.989519434628903</v>
      </c>
      <c r="L42" s="144">
        <v>48.171677738515903</v>
      </c>
      <c r="M42" s="138"/>
      <c r="N42" s="145">
        <v>61.2803886925795</v>
      </c>
      <c r="O42" s="146">
        <v>65.322466431095407</v>
      </c>
      <c r="P42" s="147">
        <v>63.3014275618374</v>
      </c>
      <c r="Q42" s="138"/>
      <c r="R42" s="148">
        <v>52.494463402321998</v>
      </c>
      <c r="S42" s="75"/>
      <c r="T42" s="30">
        <v>-17.9523726430448</v>
      </c>
      <c r="U42" s="119">
        <v>-19.2400546299288</v>
      </c>
      <c r="V42" s="119">
        <v>-12.290246175854399</v>
      </c>
      <c r="W42" s="119">
        <v>-7.68693251481141</v>
      </c>
      <c r="X42" s="119">
        <v>-17.939822114130799</v>
      </c>
      <c r="Y42" s="124">
        <v>-14.761267130455799</v>
      </c>
      <c r="Z42" s="119"/>
      <c r="AA42" s="125">
        <v>-16.0226043875778</v>
      </c>
      <c r="AB42" s="126">
        <v>-4.4759764515847298</v>
      </c>
      <c r="AC42" s="127">
        <v>-10.436724299528199</v>
      </c>
      <c r="AD42" s="119"/>
      <c r="AE42" s="128">
        <v>-13.319268795163</v>
      </c>
      <c r="AF42" s="75"/>
      <c r="AG42" s="143">
        <v>38.326931095406302</v>
      </c>
      <c r="AH42" s="138">
        <v>45.078906360424</v>
      </c>
      <c r="AI42" s="138">
        <v>53.426291519434599</v>
      </c>
      <c r="AJ42" s="138">
        <v>55.682959363957501</v>
      </c>
      <c r="AK42" s="138">
        <v>53.267494699646598</v>
      </c>
      <c r="AL42" s="144">
        <v>49.156516607773803</v>
      </c>
      <c r="AM42" s="138"/>
      <c r="AN42" s="145">
        <v>69.086787985865698</v>
      </c>
      <c r="AO42" s="146">
        <v>68.394614840989306</v>
      </c>
      <c r="AP42" s="147">
        <v>68.740701413427502</v>
      </c>
      <c r="AQ42" s="138"/>
      <c r="AR42" s="148">
        <v>54.751997980817698</v>
      </c>
      <c r="AS42" s="75"/>
      <c r="AT42" s="30">
        <v>-14.798022067476699</v>
      </c>
      <c r="AU42" s="119">
        <v>-13.3043843488056</v>
      </c>
      <c r="AV42" s="119">
        <v>-10.4656692372177</v>
      </c>
      <c r="AW42" s="119">
        <v>-8.3506723716079208</v>
      </c>
      <c r="AX42" s="119">
        <v>-14.2294146654508</v>
      </c>
      <c r="AY42" s="124">
        <v>-12.0675097388024</v>
      </c>
      <c r="AZ42" s="119"/>
      <c r="BA42" s="125">
        <v>-8.0700677728112602</v>
      </c>
      <c r="BB42" s="126">
        <v>-9.3260658054747303</v>
      </c>
      <c r="BC42" s="127">
        <v>-8.6992246075386408</v>
      </c>
      <c r="BD42" s="119"/>
      <c r="BE42" s="128">
        <v>-10.8882339670945</v>
      </c>
      <c r="BF42" s="75"/>
    </row>
    <row r="43" spans="1:70" x14ac:dyDescent="0.25">
      <c r="A43" s="22" t="s">
        <v>86</v>
      </c>
      <c r="B43" s="3" t="str">
        <f t="shared" si="0"/>
        <v>Virginia Mountains</v>
      </c>
      <c r="C43" s="3"/>
      <c r="D43" s="25" t="s">
        <v>16</v>
      </c>
      <c r="E43" s="28" t="s">
        <v>17</v>
      </c>
      <c r="F43" s="3"/>
      <c r="G43" s="149">
        <v>46.737889329223499</v>
      </c>
      <c r="H43" s="150">
        <v>62.678483781006797</v>
      </c>
      <c r="I43" s="150">
        <v>68.028670189343899</v>
      </c>
      <c r="J43" s="150">
        <v>70.815580507852601</v>
      </c>
      <c r="K43" s="150">
        <v>73.965386760604702</v>
      </c>
      <c r="L43" s="151">
        <v>64.4452021136063</v>
      </c>
      <c r="M43" s="138"/>
      <c r="N43" s="152">
        <v>142.43940995156299</v>
      </c>
      <c r="O43" s="153">
        <v>155.545957727873</v>
      </c>
      <c r="P43" s="154">
        <v>148.99268383971801</v>
      </c>
      <c r="Q43" s="138"/>
      <c r="R43" s="155">
        <v>88.601625463923995</v>
      </c>
      <c r="S43" s="75"/>
      <c r="T43" s="31">
        <v>1.2813138189376401</v>
      </c>
      <c r="U43" s="129">
        <v>8.2154430411265</v>
      </c>
      <c r="V43" s="129">
        <v>5.6577220059847297</v>
      </c>
      <c r="W43" s="129">
        <v>6.7102070723086902</v>
      </c>
      <c r="X43" s="129">
        <v>17.6615605462347</v>
      </c>
      <c r="Y43" s="130">
        <v>8.2465193724849808</v>
      </c>
      <c r="Z43" s="119"/>
      <c r="AA43" s="131">
        <v>79.657545805104704</v>
      </c>
      <c r="AB43" s="132">
        <v>85.774922421879907</v>
      </c>
      <c r="AC43" s="133">
        <v>82.856524501735706</v>
      </c>
      <c r="AD43" s="119"/>
      <c r="AE43" s="134">
        <v>34.745273159951303</v>
      </c>
      <c r="AF43" s="75"/>
      <c r="AG43" s="149">
        <v>53.225140540143798</v>
      </c>
      <c r="AH43" s="150">
        <v>58.726781887567803</v>
      </c>
      <c r="AI43" s="150">
        <v>69.699648466167602</v>
      </c>
      <c r="AJ43" s="150">
        <v>73.644786437692602</v>
      </c>
      <c r="AK43" s="150">
        <v>74.562865110817498</v>
      </c>
      <c r="AL43" s="151">
        <v>65.971844488477899</v>
      </c>
      <c r="AM43" s="138"/>
      <c r="AN43" s="152">
        <v>118.75624211067</v>
      </c>
      <c r="AO43" s="153">
        <v>119.77237120211301</v>
      </c>
      <c r="AP43" s="154">
        <v>119.26430665639199</v>
      </c>
      <c r="AQ43" s="138"/>
      <c r="AR43" s="155">
        <v>81.198262250739106</v>
      </c>
      <c r="AS43" s="75"/>
      <c r="AT43" s="31">
        <v>8.9414697033646</v>
      </c>
      <c r="AU43" s="129">
        <v>16.744655765613199</v>
      </c>
      <c r="AV43" s="129">
        <v>18.408348792414301</v>
      </c>
      <c r="AW43" s="129">
        <v>13.3476828797153</v>
      </c>
      <c r="AX43" s="129">
        <v>4.0089278483100603</v>
      </c>
      <c r="AY43" s="130">
        <v>11.9360490970546</v>
      </c>
      <c r="AZ43" s="119"/>
      <c r="BA43" s="131">
        <v>27.211628525066299</v>
      </c>
      <c r="BB43" s="132">
        <v>19.223894955321001</v>
      </c>
      <c r="BC43" s="133">
        <v>23.084082929220401</v>
      </c>
      <c r="BD43" s="119"/>
      <c r="BE43" s="134">
        <v>16.395269890093399</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L12" sqref="L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22" t="str">
        <f>HYPERLINK("http://www.str.com/data-insights/resources/glossary", "For all STR definitions, please visit www.str.com/data-insights/resources/glossary")</f>
        <v>For all STR definitions, please visit www.str.com/data-insights/resources/glossary</v>
      </c>
      <c r="B5" s="222"/>
      <c r="C5" s="222"/>
      <c r="D5" s="222"/>
      <c r="E5" s="222"/>
      <c r="F5" s="22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22" t="str">
        <f>HYPERLINK("http://www.str.com/data-insights/resources/FAQ", "For all STR FAQs, please click here or visit http://www.str.com/data-insights/resources/FAQ")</f>
        <v>For all STR FAQs, please click here or visit http://www.str.com/data-insights/resources/FAQ</v>
      </c>
      <c r="B9" s="222"/>
      <c r="C9" s="222"/>
      <c r="D9" s="222"/>
      <c r="E9" s="222"/>
      <c r="F9" s="22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22" t="str">
        <f>HYPERLINK("http://www.str.com/contact", "For additional support, please contact your regional office")</f>
        <v>For additional support, please contact your regional office</v>
      </c>
      <c r="B12" s="222"/>
      <c r="C12" s="222"/>
      <c r="D12" s="222"/>
      <c r="E12" s="222"/>
      <c r="F12" s="222"/>
      <c r="G12" s="222"/>
      <c r="H12" s="222"/>
      <c r="I12" s="222"/>
      <c r="J12" s="22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21" t="str">
        <f>HYPERLINK("http://www.hotelnewsnow.com/", "For the latest in industry news, visit HotelNewsNow.com.")</f>
        <v>For the latest in industry news, visit HotelNewsNow.com.</v>
      </c>
      <c r="B14" s="221"/>
      <c r="C14" s="221"/>
      <c r="D14" s="221"/>
      <c r="E14" s="221"/>
      <c r="F14" s="221"/>
      <c r="G14" s="221"/>
      <c r="H14" s="221"/>
      <c r="I14" s="22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21" t="str">
        <f>HYPERLINK("http://www.hoteldataconference.com/", "To learn more about the Hotel Data Conference, visit HotelDataConference.com.")</f>
        <v>To learn more about the Hotel Data Conference, visit HotelDataConference.com.</v>
      </c>
      <c r="B15" s="221"/>
      <c r="C15" s="221"/>
      <c r="D15" s="221"/>
      <c r="E15" s="221"/>
      <c r="F15" s="221"/>
      <c r="G15" s="221"/>
      <c r="H15" s="221"/>
      <c r="I15" s="22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FECEB93-27C9-42AB-9CFA-EE159ADBD5EA}"/>
</file>

<file path=customXml/itemProps2.xml><?xml version="1.0" encoding="utf-8"?>
<ds:datastoreItem xmlns:ds="http://schemas.openxmlformats.org/officeDocument/2006/customXml" ds:itemID="{0E831A38-DE42-44D7-B018-380B1B7859D7}"/>
</file>

<file path=customXml/itemProps3.xml><?xml version="1.0" encoding="utf-8"?>
<ds:datastoreItem xmlns:ds="http://schemas.openxmlformats.org/officeDocument/2006/customXml" ds:itemID="{69EC9592-1E8C-48EB-8058-DD996353C4E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2023-10-06T13:59:13Z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