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28" documentId="8_{479C9B4C-252E-4F46-A05B-8D1960F0B2C8}" xr6:coauthVersionLast="47" xr6:coauthVersionMax="47" xr10:uidLastSave="{B3B05DBC-D274-4AB7-94AE-ECAF099908EA}"/>
  <workbookProtection workbookAlgorithmName="SHA-512" workbookHashValue="j+2Vq02+4IQKJAZ2bfnppBa2Uxl6seXVokTRLtUcEq/d5ARVhCnYfKoggqOBwT6ydNzdH2XRRobQz7tfHgtL6g==" workbookSaltValue="IZ34JpnMLM1jCTH8lQyPxQ=="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<sst xmlns="http://schemas.openxmlformats.org/spreadsheetml/2006/main" count="845" uniqueCount="133">
  <si>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</si>
  <si>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</si>
  <si>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</si>
  <si>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</si>
  <si>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</si>
  <si>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</si>
  <si>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</si>
  <si>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</si>
  <si>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</si>
  <si>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</si>
  <si>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</si>
  <si>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</si>
  <si>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</si>
  <si>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</si>
  <si>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</si>
  <si>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</si>
  <si>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</si>
  <si>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</si>
  <si>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</si>
  <si>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</si>
  <si>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</si>
  <si>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</si>
  <si>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</si>
  <si>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</si>
  <si>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</si>
  <si>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</si>
  <si>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</si>
  <si>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</si>
  <si>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</si>
  <si>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</si>
  <si>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</si>
  <si>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</si>
  <si>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</si>
  <si>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</si>
  <si>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</si>
  <si>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</si>
  <si>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</si>
  <si>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</si>
  <si>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</si>
  <si>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</si>
  <si>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</si>
  <si>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</si>
  <si>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</si>
  <si>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</si>
  <si>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</si>
  <si>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</si>
  <si>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</si>
  <si>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</si>
  <si>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</si>
  <si>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</si>
  <si>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</si>
  <si>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</si>
  <si>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</si>
  <si>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</si>
  <si>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</si>
  <si>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</si>
  <si>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</si>
  <si>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</si>
  <si>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</si>
  <si>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</si>
  <si>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</si>
  <si>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</si>
  <si>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</si>
  <si>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</si>
  <si>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</si>
  <si>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</si>
  <si>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</si>
  <si>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</si>
  <si>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</si>
  <si>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</si>
  <si>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</si>
  <si>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</si>
  <si>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</si>
  <si>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</si>
  <si>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</si>
  <si>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</si>
  <si>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</si>
  <si>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</si>
  <si>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</si>
  <si>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</si>
  <si>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</si>
  <si>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</si>
  <si>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</si>
  <si>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</si>
  <si>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</si>
  <si>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</si>
  <si>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</si>
  <si>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</si>
  <si>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</si>
  <si>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</si>
  <si>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</si>
  <si>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</si>
  <si>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</si>
  <si>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</si>
  <si>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</si>
  <si>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</si>
  <si>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</si>
  <si>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</si>
  <si>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</si>
  <si>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</si>
  <si>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</si>
  <si>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</si>
  <si>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</si>
  <si>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</si>
  <si>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</si>
  <si>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</si>
  <si>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</si>
  <si>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</si>
  <si>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</si>
  <si>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</si>
  <si>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</si>
  <si>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</si>
  <si>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</si>
  <si>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</si>
  <si>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</si>
  <si>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</si>
  <si>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</si>
  <si>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</si>
  <si>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</si>
  <si>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</si>
  <si>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</si>
  <si>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</si>
  <si>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</si>
  <si>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</si>
  <si>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</si>
  <si>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Jul</t>
  </si>
  <si>
    <t>Jul / Aug</t>
  </si>
  <si>
    <t>Aug</t>
  </si>
  <si>
    <r>
      <t>Note:</t>
    </r>
    <r>
      <rPr>
        <sz val="10"/>
        <rFont val="Arial"/>
        <family val="2"/>
      </rPr>
      <t xml:space="preserve"> Weekdays - Sunday through Thursday,  Weekends - Friday and Saturday</t>
    </r>
  </si>
  <si>
    <t>For the Week of August 11, 2024 to August 17, 2024</t>
  </si>
  <si>
    <t>Aug / Sep</t>
  </si>
  <si>
    <t>Week of August 11, 2024 to August 17, 2024</t>
  </si>
  <si>
    <t>July 21, 2024 - August 17,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</si>
</sst>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xf numFmtId="0" fontId="1" fillId="0" borderId="0" xfId="0" applyFont="1" applyAlignment="1">
      <alignment horizontal="right"/>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1" t="str">
        <f>'Occupancy Raw Data'!B1</f>
        <v>Week of August 11, 2024 to August 17, 2024</v>
      </c>
      <c r="B1" s="147" t="s">
        <v>66</v>
      </c>
      <c r="C1" s="148"/>
      <c r="D1" s="148"/>
      <c r="E1" s="148"/>
      <c r="F1" s="148"/>
      <c r="G1" s="148"/>
      <c r="H1" s="148"/>
      <c r="I1" s="148"/>
      <c r="J1" s="148"/>
      <c r="K1" s="149"/>
      <c r="L1" s="40"/>
      <c r="M1" s="147" t="s">
        <v>73</v>
      </c>
      <c r="N1" s="148"/>
      <c r="O1" s="148"/>
      <c r="P1" s="148"/>
      <c r="Q1" s="148"/>
      <c r="R1" s="148"/>
      <c r="S1" s="148"/>
      <c r="T1" s="148"/>
      <c r="U1" s="148"/>
      <c r="V1" s="149"/>
      <c r="W1" s="40"/>
      <c r="X1" s="147" t="s">
        <v>67</v>
      </c>
      <c r="Y1" s="148"/>
      <c r="Z1" s="148"/>
      <c r="AA1" s="148"/>
      <c r="AB1" s="148"/>
      <c r="AC1" s="148"/>
      <c r="AD1" s="148"/>
      <c r="AE1" s="148"/>
      <c r="AF1" s="148"/>
      <c r="AG1" s="149"/>
      <c r="AH1" s="40"/>
      <c r="AI1" s="147" t="s">
        <v>74</v>
      </c>
      <c r="AJ1" s="148"/>
      <c r="AK1" s="148"/>
      <c r="AL1" s="148"/>
      <c r="AM1" s="148"/>
      <c r="AN1" s="148"/>
      <c r="AO1" s="148"/>
      <c r="AP1" s="148"/>
      <c r="AQ1" s="148"/>
      <c r="AR1" s="149"/>
      <c r="AS1" s="40"/>
      <c r="AT1" s="147" t="s">
        <v>68</v>
      </c>
      <c r="AU1" s="148"/>
      <c r="AV1" s="148"/>
      <c r="AW1" s="148"/>
      <c r="AX1" s="148"/>
      <c r="AY1" s="148"/>
      <c r="AZ1" s="148"/>
      <c r="BA1" s="148"/>
      <c r="BB1" s="148"/>
      <c r="BC1" s="149"/>
      <c r="BD1" s="40"/>
      <c r="BE1" s="147" t="s">
        <v>75</v>
      </c>
      <c r="BF1" s="148"/>
      <c r="BG1" s="148"/>
      <c r="BH1" s="148"/>
      <c r="BI1" s="148"/>
      <c r="BJ1" s="148"/>
      <c r="BK1" s="148"/>
      <c r="BL1" s="148"/>
      <c r="BM1" s="148"/>
      <c r="BN1" s="149"/>
    </row>
    <row r="2" spans="1:66" x14ac:dyDescent="0.25">
      <c r="A2" s="151"/>
      <c r="B2" s="42"/>
      <c r="C2" s="43"/>
      <c r="D2" s="43"/>
      <c r="E2" s="43"/>
      <c r="F2" s="43"/>
      <c r="G2" s="145" t="s">
        <v>64</v>
      </c>
      <c r="H2" s="43"/>
      <c r="I2" s="43"/>
      <c r="J2" s="145" t="s">
        <v>65</v>
      </c>
      <c r="K2" s="146" t="s">
        <v>56</v>
      </c>
      <c r="L2" s="44"/>
      <c r="M2" s="42"/>
      <c r="N2" s="43"/>
      <c r="O2" s="43"/>
      <c r="P2" s="43"/>
      <c r="Q2" s="43"/>
      <c r="R2" s="145" t="s">
        <v>64</v>
      </c>
      <c r="S2" s="43"/>
      <c r="T2" s="43"/>
      <c r="U2" s="145" t="s">
        <v>65</v>
      </c>
      <c r="V2" s="146" t="s">
        <v>56</v>
      </c>
      <c r="W2" s="44"/>
      <c r="X2" s="42"/>
      <c r="Y2" s="43"/>
      <c r="Z2" s="43"/>
      <c r="AA2" s="43"/>
      <c r="AB2" s="43"/>
      <c r="AC2" s="145" t="s">
        <v>64</v>
      </c>
      <c r="AD2" s="43"/>
      <c r="AE2" s="43"/>
      <c r="AF2" s="145" t="s">
        <v>65</v>
      </c>
      <c r="AG2" s="146" t="s">
        <v>56</v>
      </c>
      <c r="AH2" s="44"/>
      <c r="AI2" s="42"/>
      <c r="AJ2" s="43"/>
      <c r="AK2" s="43"/>
      <c r="AL2" s="43"/>
      <c r="AM2" s="43"/>
      <c r="AN2" s="145" t="s">
        <v>64</v>
      </c>
      <c r="AO2" s="43"/>
      <c r="AP2" s="43"/>
      <c r="AQ2" s="145" t="s">
        <v>65</v>
      </c>
      <c r="AR2" s="146" t="s">
        <v>56</v>
      </c>
      <c r="AS2" s="40"/>
      <c r="AT2" s="42"/>
      <c r="AU2" s="43"/>
      <c r="AV2" s="43"/>
      <c r="AW2" s="43"/>
      <c r="AX2" s="43"/>
      <c r="AY2" s="145" t="s">
        <v>64</v>
      </c>
      <c r="AZ2" s="43"/>
      <c r="BA2" s="43"/>
      <c r="BB2" s="145" t="s">
        <v>65</v>
      </c>
      <c r="BC2" s="146" t="s">
        <v>56</v>
      </c>
      <c r="BD2" s="44"/>
      <c r="BE2" s="42"/>
      <c r="BF2" s="43"/>
      <c r="BG2" s="43"/>
      <c r="BH2" s="43"/>
      <c r="BI2" s="43"/>
      <c r="BJ2" s="145" t="s">
        <v>64</v>
      </c>
      <c r="BK2" s="43"/>
      <c r="BL2" s="43"/>
      <c r="BM2" s="145" t="s">
        <v>65</v>
      </c>
      <c r="BN2" s="146" t="s">
        <v>56</v>
      </c>
    </row>
    <row r="3" spans="1:66" x14ac:dyDescent="0.25">
      <c r="A3" s="151"/>
      <c r="B3" s="45" t="s">
        <v>57</v>
      </c>
      <c r="C3" s="44" t="s">
        <v>58</v>
      </c>
      <c r="D3" s="44" t="s">
        <v>59</v>
      </c>
      <c r="E3" s="44" t="s">
        <v>60</v>
      </c>
      <c r="F3" s="44" t="s">
        <v>61</v>
      </c>
      <c r="G3" s="145"/>
      <c r="H3" s="44" t="s">
        <v>62</v>
      </c>
      <c r="I3" s="44" t="s">
        <v>63</v>
      </c>
      <c r="J3" s="145"/>
      <c r="K3" s="146"/>
      <c r="L3" s="44"/>
      <c r="M3" s="45" t="s">
        <v>57</v>
      </c>
      <c r="N3" s="44" t="s">
        <v>58</v>
      </c>
      <c r="O3" s="44" t="s">
        <v>59</v>
      </c>
      <c r="P3" s="44" t="s">
        <v>60</v>
      </c>
      <c r="Q3" s="44" t="s">
        <v>61</v>
      </c>
      <c r="R3" s="145"/>
      <c r="S3" s="44" t="s">
        <v>62</v>
      </c>
      <c r="T3" s="44" t="s">
        <v>63</v>
      </c>
      <c r="U3" s="145"/>
      <c r="V3" s="146"/>
      <c r="W3" s="44"/>
      <c r="X3" s="45" t="s">
        <v>57</v>
      </c>
      <c r="Y3" s="44" t="s">
        <v>58</v>
      </c>
      <c r="Z3" s="44" t="s">
        <v>59</v>
      </c>
      <c r="AA3" s="44" t="s">
        <v>60</v>
      </c>
      <c r="AB3" s="44" t="s">
        <v>61</v>
      </c>
      <c r="AC3" s="145"/>
      <c r="AD3" s="44" t="s">
        <v>62</v>
      </c>
      <c r="AE3" s="44" t="s">
        <v>63</v>
      </c>
      <c r="AF3" s="145"/>
      <c r="AG3" s="146"/>
      <c r="AH3" s="44"/>
      <c r="AI3" s="45" t="s">
        <v>57</v>
      </c>
      <c r="AJ3" s="44" t="s">
        <v>58</v>
      </c>
      <c r="AK3" s="44" t="s">
        <v>59</v>
      </c>
      <c r="AL3" s="44" t="s">
        <v>60</v>
      </c>
      <c r="AM3" s="44" t="s">
        <v>61</v>
      </c>
      <c r="AN3" s="145"/>
      <c r="AO3" s="44" t="s">
        <v>62</v>
      </c>
      <c r="AP3" s="44" t="s">
        <v>63</v>
      </c>
      <c r="AQ3" s="145"/>
      <c r="AR3" s="146"/>
      <c r="AS3" s="40"/>
      <c r="AT3" s="45" t="s">
        <v>57</v>
      </c>
      <c r="AU3" s="44" t="s">
        <v>58</v>
      </c>
      <c r="AV3" s="44" t="s">
        <v>59</v>
      </c>
      <c r="AW3" s="44" t="s">
        <v>60</v>
      </c>
      <c r="AX3" s="44" t="s">
        <v>61</v>
      </c>
      <c r="AY3" s="145"/>
      <c r="AZ3" s="44" t="s">
        <v>62</v>
      </c>
      <c r="BA3" s="44" t="s">
        <v>63</v>
      </c>
      <c r="BB3" s="145"/>
      <c r="BC3" s="146"/>
      <c r="BD3" s="44"/>
      <c r="BE3" s="45" t="s">
        <v>57</v>
      </c>
      <c r="BF3" s="44" t="s">
        <v>58</v>
      </c>
      <c r="BG3" s="44" t="s">
        <v>59</v>
      </c>
      <c r="BH3" s="44" t="s">
        <v>60</v>
      </c>
      <c r="BI3" s="44" t="s">
        <v>61</v>
      </c>
      <c r="BJ3" s="145"/>
      <c r="BK3" s="44" t="s">
        <v>62</v>
      </c>
      <c r="BL3" s="44" t="s">
        <v>63</v>
      </c>
      <c r="BM3" s="145"/>
      <c r="BN3" s="146"/>
    </row>
    <row r="4" spans="1:66" x14ac:dyDescent="0.25">
      <c r="A4" s="46" t="s">
        <v>15</v>
      </c>
      <c r="B4" s="47">
        <f>VLOOKUP($A4,'Occupancy Raw Data'!$B$8:$BE$45,'Occupancy Raw Data'!G$3,FALSE)</f>
        <v>55.226005319019201</v>
      </c>
      <c r="C4" s="48">
        <f>VLOOKUP($A4,'Occupancy Raw Data'!$B$8:$BE$45,'Occupancy Raw Data'!H$3,FALSE)</f>
        <v>64.159000379655794</v>
      </c>
      <c r="D4" s="48">
        <f>VLOOKUP($A4,'Occupancy Raw Data'!$B$8:$BE$45,'Occupancy Raw Data'!I$3,FALSE)</f>
        <v>68.2085301693525</v>
      </c>
      <c r="E4" s="48">
        <f>VLOOKUP($A4,'Occupancy Raw Data'!$B$8:$BE$45,'Occupancy Raw Data'!J$3,FALSE)</f>
        <v>68.6318984719057</v>
      </c>
      <c r="F4" s="48">
        <f>VLOOKUP($A4,'Occupancy Raw Data'!$B$8:$BE$45,'Occupancy Raw Data'!K$3,FALSE)</f>
        <v>66.518736775306195</v>
      </c>
      <c r="G4" s="49">
        <f>VLOOKUP($A4,'Occupancy Raw Data'!$B$8:$BE$45,'Occupancy Raw Data'!L$3,FALSE)</f>
        <v>64.548811399249203</v>
      </c>
      <c r="H4" s="48">
        <f>VLOOKUP($A4,'Occupancy Raw Data'!$B$8:$BE$45,'Occupancy Raw Data'!N$3,FALSE)</f>
        <v>71.153994283028894</v>
      </c>
      <c r="I4" s="48">
        <f>VLOOKUP($A4,'Occupancy Raw Data'!$B$8:$BE$45,'Occupancy Raw Data'!O$3,FALSE)</f>
        <v>74.128126578968704</v>
      </c>
      <c r="J4" s="49">
        <f>VLOOKUP($A4,'Occupancy Raw Data'!$B$8:$BE$45,'Occupancy Raw Data'!P$3,FALSE)</f>
        <v>72.641060430998806</v>
      </c>
      <c r="K4" s="50">
        <f>VLOOKUP($A4,'Occupancy Raw Data'!$B$8:$BE$45,'Occupancy Raw Data'!R$3,FALSE)</f>
        <v>66.860868896736505</v>
      </c>
      <c r="M4" s="47">
        <f>VLOOKUP($A4,'Occupancy Raw Data'!$B$8:$BE$45,'Occupancy Raw Data'!T$3,FALSE)</f>
        <v>-0.28488449813723099</v>
      </c>
      <c r="N4" s="48">
        <f>VLOOKUP($A4,'Occupancy Raw Data'!$B$8:$BE$45,'Occupancy Raw Data'!U$3,FALSE)</f>
        <v>0.48195562315211299</v>
      </c>
      <c r="O4" s="48">
        <f>VLOOKUP($A4,'Occupancy Raw Data'!$B$8:$BE$45,'Occupancy Raw Data'!V$3,FALSE)</f>
        <v>0.19879194536856201</v>
      </c>
      <c r="P4" s="48">
        <f>VLOOKUP($A4,'Occupancy Raw Data'!$B$8:$BE$45,'Occupancy Raw Data'!W$3,FALSE)</f>
        <v>0.20163456340564101</v>
      </c>
      <c r="Q4" s="48">
        <f>VLOOKUP($A4,'Occupancy Raw Data'!$B$8:$BE$45,'Occupancy Raw Data'!X$3,FALSE)</f>
        <v>-0.40952616552808102</v>
      </c>
      <c r="R4" s="49">
        <f>VLOOKUP($A4,'Occupancy Raw Data'!$B$8:$BE$45,'Occupancy Raw Data'!Y$3,FALSE)</f>
        <v>4.6425842097251403E-2</v>
      </c>
      <c r="S4" s="48">
        <f>VLOOKUP($A4,'Occupancy Raw Data'!$B$8:$BE$45,'Occupancy Raw Data'!AA$3,FALSE)</f>
        <v>-1.02666327240139</v>
      </c>
      <c r="T4" s="48">
        <f>VLOOKUP($A4,'Occupancy Raw Data'!$B$8:$BE$45,'Occupancy Raw Data'!AB$3,FALSE)</f>
        <v>-0.33279719621366999</v>
      </c>
      <c r="U4" s="49">
        <f>VLOOKUP($A4,'Occupancy Raw Data'!$B$8:$BE$45,'Occupancy Raw Data'!AC$3,FALSE)</f>
        <v>-0.67383946151750695</v>
      </c>
      <c r="V4" s="50">
        <f>VLOOKUP($A4,'Occupancy Raw Data'!$B$8:$BE$45,'Occupancy Raw Data'!AE$3,FALSE)</f>
        <v>-0.178289192558031</v>
      </c>
      <c r="X4" s="51">
        <f>VLOOKUP($A4,'ADR Raw Data'!$B$6:$BE$43,'ADR Raw Data'!G$1,FALSE)</f>
        <v>145.96414998975001</v>
      </c>
      <c r="Y4" s="52">
        <f>VLOOKUP($A4,'ADR Raw Data'!$B$6:$BE$43,'ADR Raw Data'!H$1,FALSE)</f>
        <v>149.68632985754701</v>
      </c>
      <c r="Z4" s="52">
        <f>VLOOKUP($A4,'ADR Raw Data'!$B$6:$BE$43,'ADR Raw Data'!I$1,FALSE)</f>
        <v>152.88214346515599</v>
      </c>
      <c r="AA4" s="52">
        <f>VLOOKUP($A4,'ADR Raw Data'!$B$6:$BE$43,'ADR Raw Data'!J$1,FALSE)</f>
        <v>152.85313980429001</v>
      </c>
      <c r="AB4" s="52">
        <f>VLOOKUP($A4,'ADR Raw Data'!$B$6:$BE$43,'ADR Raw Data'!K$1,FALSE)</f>
        <v>151.701229367526</v>
      </c>
      <c r="AC4" s="53">
        <f>VLOOKUP($A4,'ADR Raw Data'!$B$6:$BE$43,'ADR Raw Data'!L$1,FALSE)</f>
        <v>150.81350744254101</v>
      </c>
      <c r="AD4" s="52">
        <f>VLOOKUP($A4,'ADR Raw Data'!$B$6:$BE$43,'ADR Raw Data'!N$1,FALSE)</f>
        <v>166.68870317715599</v>
      </c>
      <c r="AE4" s="52">
        <f>VLOOKUP($A4,'ADR Raw Data'!$B$6:$BE$43,'ADR Raw Data'!O$1,FALSE)</f>
        <v>170.52042422280201</v>
      </c>
      <c r="AF4" s="53">
        <f>VLOOKUP($A4,'ADR Raw Data'!$B$6:$BE$43,'ADR Raw Data'!P$1,FALSE)</f>
        <v>168.64378409834299</v>
      </c>
      <c r="AG4" s="54">
        <f>VLOOKUP($A4,'ADR Raw Data'!$B$6:$BE$43,'ADR Raw Data'!R$1,FALSE)</f>
        <v>156.34825263711201</v>
      </c>
      <c r="AI4" s="47">
        <f>VLOOKUP($A4,'ADR Raw Data'!$B$6:$BE$43,'ADR Raw Data'!T$1,FALSE)</f>
        <v>1.14612252722446</v>
      </c>
      <c r="AJ4" s="48">
        <f>VLOOKUP($A4,'ADR Raw Data'!$B$6:$BE$43,'ADR Raw Data'!U$1,FALSE)</f>
        <v>2.1736477480237801</v>
      </c>
      <c r="AK4" s="48">
        <f>VLOOKUP($A4,'ADR Raw Data'!$B$6:$BE$43,'ADR Raw Data'!V$1,FALSE)</f>
        <v>2.0139047932390701</v>
      </c>
      <c r="AL4" s="48">
        <f>VLOOKUP($A4,'ADR Raw Data'!$B$6:$BE$43,'ADR Raw Data'!W$1,FALSE)</f>
        <v>1.61798256644589</v>
      </c>
      <c r="AM4" s="48">
        <f>VLOOKUP($A4,'ADR Raw Data'!$B$6:$BE$43,'ADR Raw Data'!X$1,FALSE)</f>
        <v>1.4884784986455299</v>
      </c>
      <c r="AN4" s="49">
        <f>VLOOKUP($A4,'ADR Raw Data'!$B$6:$BE$43,'ADR Raw Data'!Y$1,FALSE)</f>
        <v>1.70674892371279</v>
      </c>
      <c r="AO4" s="48">
        <f>VLOOKUP($A4,'ADR Raw Data'!$B$6:$BE$43,'ADR Raw Data'!AA$1,FALSE)</f>
        <v>-0.31554534134918699</v>
      </c>
      <c r="AP4" s="48">
        <f>VLOOKUP($A4,'ADR Raw Data'!$B$6:$BE$43,'ADR Raw Data'!AB$1,FALSE)</f>
        <v>-0.123642636024381</v>
      </c>
      <c r="AQ4" s="49">
        <f>VLOOKUP($A4,'ADR Raw Data'!$B$6:$BE$43,'ADR Raw Data'!AC$1,FALSE)</f>
        <v>-0.21300875761094601</v>
      </c>
      <c r="AR4" s="50">
        <f>VLOOKUP($A4,'ADR Raw Data'!$B$6:$BE$43,'ADR Raw Data'!AE$1,FALSE)</f>
        <v>1.0348151896069799</v>
      </c>
      <c r="AS4" s="40"/>
      <c r="AT4" s="51">
        <f>VLOOKUP($A4,'RevPAR Raw Data'!$B$6:$BE$43,'RevPAR Raw Data'!G$1,FALSE)</f>
        <v>80.610169237200907</v>
      </c>
      <c r="AU4" s="52">
        <f>VLOOKUP($A4,'RevPAR Raw Data'!$B$6:$BE$43,'RevPAR Raw Data'!H$1,FALSE)</f>
        <v>96.037252941596904</v>
      </c>
      <c r="AV4" s="52">
        <f>VLOOKUP($A4,'RevPAR Raw Data'!$B$6:$BE$43,'RevPAR Raw Data'!I$1,FALSE)</f>
        <v>104.278662948983</v>
      </c>
      <c r="AW4" s="52">
        <f>VLOOKUP($A4,'RevPAR Raw Data'!$B$6:$BE$43,'RevPAR Raw Data'!J$1,FALSE)</f>
        <v>104.9060117216</v>
      </c>
      <c r="AX4" s="52">
        <f>VLOOKUP($A4,'RevPAR Raw Data'!$B$6:$BE$43,'RevPAR Raw Data'!K$1,FALSE)</f>
        <v>100.909741447888</v>
      </c>
      <c r="AY4" s="53">
        <f>VLOOKUP($A4,'RevPAR Raw Data'!$B$6:$BE$43,'RevPAR Raw Data'!L$1,FALSE)</f>
        <v>97.348326483678605</v>
      </c>
      <c r="AZ4" s="52">
        <f>VLOOKUP($A4,'RevPAR Raw Data'!$B$6:$BE$43,'RevPAR Raw Data'!N$1,FALSE)</f>
        <v>118.605670329129</v>
      </c>
      <c r="BA4" s="52">
        <f>VLOOKUP($A4,'RevPAR Raw Data'!$B$6:$BE$43,'RevPAR Raw Data'!O$1,FALSE)</f>
        <v>126.40359591087299</v>
      </c>
      <c r="BB4" s="53">
        <f>VLOOKUP($A4,'RevPAR Raw Data'!$B$6:$BE$43,'RevPAR Raw Data'!P$1,FALSE)</f>
        <v>122.504633120001</v>
      </c>
      <c r="BC4" s="54">
        <f>VLOOKUP($A4,'RevPAR Raw Data'!$B$6:$BE$43,'RevPAR Raw Data'!R$1,FALSE)</f>
        <v>104.53580021803801</v>
      </c>
      <c r="BE4" s="47">
        <f>VLOOKUP($A4,'RevPAR Raw Data'!$B$6:$BE$43,'RevPAR Raw Data'!T$1,FALSE)</f>
        <v>0.857972903677511</v>
      </c>
      <c r="BF4" s="48">
        <f>VLOOKUP($A4,'RevPAR Raw Data'!$B$6:$BE$43,'RevPAR Raw Data'!U$1,FALSE)</f>
        <v>2.6660793887250098</v>
      </c>
      <c r="BG4" s="48">
        <f>VLOOKUP($A4,'RevPAR Raw Data'!$B$6:$BE$43,'RevPAR Raw Data'!V$1,FALSE)</f>
        <v>2.21670021912399</v>
      </c>
      <c r="BH4" s="48">
        <f>VLOOKUP($A4,'RevPAR Raw Data'!$B$6:$BE$43,'RevPAR Raw Data'!W$1,FALSE)</f>
        <v>1.8228795419353601</v>
      </c>
      <c r="BI4" s="48">
        <f>VLOOKUP($A4,'RevPAR Raw Data'!$B$6:$BE$43,'RevPAR Raw Data'!X$1,FALSE)</f>
        <v>1.0728566241972299</v>
      </c>
      <c r="BJ4" s="49">
        <f>VLOOKUP($A4,'RevPAR Raw Data'!$B$6:$BE$43,'RevPAR Raw Data'!Y$1,FALSE)</f>
        <v>1.7539671383703599</v>
      </c>
      <c r="BK4" s="48">
        <f>VLOOKUP($A4,'RevPAR Raw Data'!$B$6:$BE$43,'RevPAR Raw Data'!AA$1,FALSE)</f>
        <v>-1.3389690256231701</v>
      </c>
      <c r="BL4" s="48">
        <f>VLOOKUP($A4,'RevPAR Raw Data'!$B$6:$BE$43,'RevPAR Raw Data'!AB$1,FALSE)</f>
        <v>-0.45602835301203698</v>
      </c>
      <c r="BM4" s="49">
        <f>VLOOKUP($A4,'RevPAR Raw Data'!$B$6:$BE$43,'RevPAR Raw Data'!AC$1,FALSE)</f>
        <v>-0.88541288206318203</v>
      </c>
      <c r="BN4" s="50">
        <f>VLOOKUP($A4,'RevPAR Raw Data'!$B$6:$BE$43,'RevPAR Raw Data'!AE$1,FALSE)</f>
        <v>0.854681033402934</v>
      </c>
    </row>
    <row r="5" spans="1:66" x14ac:dyDescent="0.25">
      <c r="A5" s="46" t="s">
        <v>69</v>
      </c>
      <c r="B5" s="47">
        <f>VLOOKUP($A5,'Occupancy Raw Data'!$B$8:$BE$45,'Occupancy Raw Data'!G$3,FALSE)</f>
        <v>56.002491047796902</v>
      </c>
      <c r="C5" s="48">
        <f>VLOOKUP($A5,'Occupancy Raw Data'!$B$8:$BE$45,'Occupancy Raw Data'!H$3,FALSE)</f>
        <v>64.999532928538002</v>
      </c>
      <c r="D5" s="48">
        <f>VLOOKUP($A5,'Occupancy Raw Data'!$B$8:$BE$45,'Occupancy Raw Data'!I$3,FALSE)</f>
        <v>69.610462400747295</v>
      </c>
      <c r="E5" s="48">
        <f>VLOOKUP($A5,'Occupancy Raw Data'!$B$8:$BE$45,'Occupancy Raw Data'!J$3,FALSE)</f>
        <v>69.971664331309299</v>
      </c>
      <c r="F5" s="48">
        <f>VLOOKUP($A5,'Occupancy Raw Data'!$B$8:$BE$45,'Occupancy Raw Data'!K$3,FALSE)</f>
        <v>67.664954071306198</v>
      </c>
      <c r="G5" s="49">
        <f>VLOOKUP($A5,'Occupancy Raw Data'!$B$8:$BE$45,'Occupancy Raw Data'!L$3,FALSE)</f>
        <v>65.649820955939504</v>
      </c>
      <c r="H5" s="48">
        <f>VLOOKUP($A5,'Occupancy Raw Data'!$B$8:$BE$45,'Occupancy Raw Data'!N$3,FALSE)</f>
        <v>73.002646738284199</v>
      </c>
      <c r="I5" s="48">
        <f>VLOOKUP($A5,'Occupancy Raw Data'!$B$8:$BE$45,'Occupancy Raw Data'!O$3,FALSE)</f>
        <v>73.848357465358802</v>
      </c>
      <c r="J5" s="49">
        <f>VLOOKUP($A5,'Occupancy Raw Data'!$B$8:$BE$45,'Occupancy Raw Data'!P$3,FALSE)</f>
        <v>73.425502101821493</v>
      </c>
      <c r="K5" s="50">
        <f>VLOOKUP($A5,'Occupancy Raw Data'!$B$8:$BE$45,'Occupancy Raw Data'!R$3,FALSE)</f>
        <v>67.871444140477294</v>
      </c>
      <c r="M5" s="47">
        <f>VLOOKUP($A5,'Occupancy Raw Data'!$B$8:$BE$45,'Occupancy Raw Data'!T$3,FALSE)</f>
        <v>-0.84226844450099303</v>
      </c>
      <c r="N5" s="48">
        <f>VLOOKUP($A5,'Occupancy Raw Data'!$B$8:$BE$45,'Occupancy Raw Data'!U$3,FALSE)</f>
        <v>-2.7114453726758101</v>
      </c>
      <c r="O5" s="48">
        <f>VLOOKUP($A5,'Occupancy Raw Data'!$B$8:$BE$45,'Occupancy Raw Data'!V$3,FALSE)</f>
        <v>-2.1771573758462099</v>
      </c>
      <c r="P5" s="48">
        <f>VLOOKUP($A5,'Occupancy Raw Data'!$B$8:$BE$45,'Occupancy Raw Data'!W$3,FALSE)</f>
        <v>-2.9949746099780299</v>
      </c>
      <c r="Q5" s="48">
        <f>VLOOKUP($A5,'Occupancy Raw Data'!$B$8:$BE$45,'Occupancy Raw Data'!X$3,FALSE)</f>
        <v>-3.0508536530744799</v>
      </c>
      <c r="R5" s="49">
        <f>VLOOKUP($A5,'Occupancy Raw Data'!$B$8:$BE$45,'Occupancy Raw Data'!Y$3,FALSE)</f>
        <v>-2.4156447973734001</v>
      </c>
      <c r="S5" s="48">
        <f>VLOOKUP($A5,'Occupancy Raw Data'!$B$8:$BE$45,'Occupancy Raw Data'!AA$3,FALSE)</f>
        <v>-3.46174043388217</v>
      </c>
      <c r="T5" s="48">
        <f>VLOOKUP($A5,'Occupancy Raw Data'!$B$8:$BE$45,'Occupancy Raw Data'!AB$3,FALSE)</f>
        <v>-2.6158890301189501</v>
      </c>
      <c r="U5" s="49">
        <f>VLOOKUP($A5,'Occupancy Raw Data'!$B$8:$BE$45,'Occupancy Raw Data'!AC$3,FALSE)</f>
        <v>-3.0382238192420599</v>
      </c>
      <c r="V5" s="50">
        <f>VLOOKUP($A5,'Occupancy Raw Data'!$B$8:$BE$45,'Occupancy Raw Data'!AE$3,FALSE)</f>
        <v>-2.60890862800116</v>
      </c>
      <c r="X5" s="51">
        <f>VLOOKUP($A5,'ADR Raw Data'!$B$6:$BE$43,'ADR Raw Data'!G$1,FALSE)</f>
        <v>123.273136635678</v>
      </c>
      <c r="Y5" s="52">
        <f>VLOOKUP($A5,'ADR Raw Data'!$B$6:$BE$43,'ADR Raw Data'!H$1,FALSE)</f>
        <v>128.953590174662</v>
      </c>
      <c r="Z5" s="52">
        <f>VLOOKUP($A5,'ADR Raw Data'!$B$6:$BE$43,'ADR Raw Data'!I$1,FALSE)</f>
        <v>132.61459831092199</v>
      </c>
      <c r="AA5" s="52">
        <f>VLOOKUP($A5,'ADR Raw Data'!$B$6:$BE$43,'ADR Raw Data'!J$1,FALSE)</f>
        <v>132.25600394278899</v>
      </c>
      <c r="AB5" s="52">
        <f>VLOOKUP($A5,'ADR Raw Data'!$B$6:$BE$43,'ADR Raw Data'!K$1,FALSE)</f>
        <v>129.77698469899499</v>
      </c>
      <c r="AC5" s="53">
        <f>VLOOKUP($A5,'ADR Raw Data'!$B$6:$BE$43,'ADR Raw Data'!L$1,FALSE)</f>
        <v>129.634521996979</v>
      </c>
      <c r="AD5" s="52">
        <f>VLOOKUP($A5,'ADR Raw Data'!$B$6:$BE$43,'ADR Raw Data'!N$1,FALSE)</f>
        <v>146.984544659796</v>
      </c>
      <c r="AE5" s="52">
        <f>VLOOKUP($A5,'ADR Raw Data'!$B$6:$BE$43,'ADR Raw Data'!O$1,FALSE)</f>
        <v>147.83486494240199</v>
      </c>
      <c r="AF5" s="53">
        <f>VLOOKUP($A5,'ADR Raw Data'!$B$6:$BE$43,'ADR Raw Data'!P$1,FALSE)</f>
        <v>147.412153286175</v>
      </c>
      <c r="AG5" s="54">
        <f>VLOOKUP($A5,'ADR Raw Data'!$B$6:$BE$43,'ADR Raw Data'!R$1,FALSE)</f>
        <v>135.12949654616901</v>
      </c>
      <c r="AI5" s="47">
        <f>VLOOKUP($A5,'ADR Raw Data'!$B$6:$BE$43,'ADR Raw Data'!T$1,FALSE)</f>
        <v>-0.27336735672620599</v>
      </c>
      <c r="AJ5" s="48">
        <f>VLOOKUP($A5,'ADR Raw Data'!$B$6:$BE$43,'ADR Raw Data'!U$1,FALSE)</f>
        <v>-1.2343679646319099</v>
      </c>
      <c r="AK5" s="48">
        <f>VLOOKUP($A5,'ADR Raw Data'!$B$6:$BE$43,'ADR Raw Data'!V$1,FALSE)</f>
        <v>-1.6218921094565699</v>
      </c>
      <c r="AL5" s="48">
        <f>VLOOKUP($A5,'ADR Raw Data'!$B$6:$BE$43,'ADR Raw Data'!W$1,FALSE)</f>
        <v>-1.7303685001514899</v>
      </c>
      <c r="AM5" s="48">
        <f>VLOOKUP($A5,'ADR Raw Data'!$B$6:$BE$43,'ADR Raw Data'!X$1,FALSE)</f>
        <v>-3.13231453127201</v>
      </c>
      <c r="AN5" s="49">
        <f>VLOOKUP($A5,'ADR Raw Data'!$B$6:$BE$43,'ADR Raw Data'!Y$1,FALSE)</f>
        <v>-1.68978803966916</v>
      </c>
      <c r="AO5" s="48">
        <f>VLOOKUP($A5,'ADR Raw Data'!$B$6:$BE$43,'ADR Raw Data'!AA$1,FALSE)</f>
        <v>-3.0285007987313999</v>
      </c>
      <c r="AP5" s="48">
        <f>VLOOKUP($A5,'ADR Raw Data'!$B$6:$BE$43,'ADR Raw Data'!AB$1,FALSE)</f>
        <v>-2.04875439359787</v>
      </c>
      <c r="AQ5" s="49">
        <f>VLOOKUP($A5,'ADR Raw Data'!$B$6:$BE$43,'ADR Raw Data'!AC$1,FALSE)</f>
        <v>-2.5377664514416001</v>
      </c>
      <c r="AR5" s="50">
        <f>VLOOKUP($A5,'ADR Raw Data'!$B$6:$BE$43,'ADR Raw Data'!AE$1,FALSE)</f>
        <v>-1.9961947129959901</v>
      </c>
      <c r="AS5" s="40"/>
      <c r="AT5" s="51">
        <f>VLOOKUP($A5,'RevPAR Raw Data'!$B$6:$BE$43,'RevPAR Raw Data'!G$1,FALSE)</f>
        <v>69.036027308734205</v>
      </c>
      <c r="AU5" s="52">
        <f>VLOOKUP($A5,'RevPAR Raw Data'!$B$6:$BE$43,'RevPAR Raw Data'!H$1,FALSE)</f>
        <v>83.819231308111398</v>
      </c>
      <c r="AV5" s="52">
        <f>VLOOKUP($A5,'RevPAR Raw Data'!$B$6:$BE$43,'RevPAR Raw Data'!I$1,FALSE)</f>
        <v>92.313635095126799</v>
      </c>
      <c r="AW5" s="52">
        <f>VLOOKUP($A5,'RevPAR Raw Data'!$B$6:$BE$43,'RevPAR Raw Data'!J$1,FALSE)</f>
        <v>92.541727136851904</v>
      </c>
      <c r="AX5" s="52">
        <f>VLOOKUP($A5,'RevPAR Raw Data'!$B$6:$BE$43,'RevPAR Raw Data'!K$1,FALSE)</f>
        <v>87.813537091701605</v>
      </c>
      <c r="AY5" s="53">
        <f>VLOOKUP($A5,'RevPAR Raw Data'!$B$6:$BE$43,'RevPAR Raw Data'!L$1,FALSE)</f>
        <v>85.104831588105199</v>
      </c>
      <c r="AZ5" s="52">
        <f>VLOOKUP($A5,'RevPAR Raw Data'!$B$6:$BE$43,'RevPAR Raw Data'!N$1,FALSE)</f>
        <v>107.30260789786701</v>
      </c>
      <c r="BA5" s="52">
        <f>VLOOKUP($A5,'RevPAR Raw Data'!$B$6:$BE$43,'RevPAR Raw Data'!O$1,FALSE)</f>
        <v>109.173619521096</v>
      </c>
      <c r="BB5" s="53">
        <f>VLOOKUP($A5,'RevPAR Raw Data'!$B$6:$BE$43,'RevPAR Raw Data'!P$1,FALSE)</f>
        <v>108.238113709481</v>
      </c>
      <c r="BC5" s="54">
        <f>VLOOKUP($A5,'RevPAR Raw Data'!$B$6:$BE$43,'RevPAR Raw Data'!R$1,FALSE)</f>
        <v>91.714340765641296</v>
      </c>
      <c r="BE5" s="47">
        <f>VLOOKUP($A5,'RevPAR Raw Data'!$B$6:$BE$43,'RevPAR Raw Data'!T$1,FALSE)</f>
        <v>-1.1133333142439199</v>
      </c>
      <c r="BF5" s="48">
        <f>VLOOKUP($A5,'RevPAR Raw Data'!$B$6:$BE$43,'RevPAR Raw Data'!U$1,FALSE)</f>
        <v>-3.9123441242489201</v>
      </c>
      <c r="BG5" s="48">
        <f>VLOOKUP($A5,'RevPAR Raw Data'!$B$6:$BE$43,'RevPAR Raw Data'!V$1,FALSE)</f>
        <v>-3.76373834161349</v>
      </c>
      <c r="BH5" s="48">
        <f>VLOOKUP($A5,'RevPAR Raw Data'!$B$6:$BE$43,'RevPAR Raw Data'!W$1,FALSE)</f>
        <v>-4.6735190128909299</v>
      </c>
      <c r="BI5" s="48">
        <f>VLOOKUP($A5,'RevPAR Raw Data'!$B$6:$BE$43,'RevPAR Raw Data'!X$1,FALSE)</f>
        <v>-6.0876058520433904</v>
      </c>
      <c r="BJ5" s="49">
        <f>VLOOKUP($A5,'RevPAR Raw Data'!$B$6:$BE$43,'RevPAR Raw Data'!Y$1,FALSE)</f>
        <v>-4.0646135601756601</v>
      </c>
      <c r="BK5" s="48">
        <f>VLOOKUP($A5,'RevPAR Raw Data'!$B$6:$BE$43,'RevPAR Raw Data'!AA$1,FALSE)</f>
        <v>-6.3854023959234496</v>
      </c>
      <c r="BL5" s="48">
        <f>VLOOKUP($A5,'RevPAR Raw Data'!$B$6:$BE$43,'RevPAR Raw Data'!AB$1,FALSE)</f>
        <v>-4.6110502822806296</v>
      </c>
      <c r="BM5" s="49">
        <f>VLOOKUP($A5,'RevPAR Raw Data'!$B$6:$BE$43,'RevPAR Raw Data'!AC$1,FALSE)</f>
        <v>-5.4988872458792297</v>
      </c>
      <c r="BN5" s="50">
        <f>VLOOKUP($A5,'RevPAR Raw Data'!$B$6:$BE$43,'RevPAR Raw Data'!AE$1,FALSE)</f>
        <v>-4.5530244448981003</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56.295843520782299</v>
      </c>
      <c r="C8" s="48">
        <f>VLOOKUP($A8,'Occupancy Raw Data'!$B$8:$BE$51,'Occupancy Raw Data'!H$3,FALSE)</f>
        <v>65.464547677261606</v>
      </c>
      <c r="D8" s="48">
        <f>VLOOKUP($A8,'Occupancy Raw Data'!$B$8:$BE$51,'Occupancy Raw Data'!I$3,FALSE)</f>
        <v>67.451100244498704</v>
      </c>
      <c r="E8" s="48">
        <f>VLOOKUP($A8,'Occupancy Raw Data'!$B$8:$BE$51,'Occupancy Raw Data'!J$3,FALSE)</f>
        <v>70.996332518337397</v>
      </c>
      <c r="F8" s="48">
        <f>VLOOKUP($A8,'Occupancy Raw Data'!$B$8:$BE$51,'Occupancy Raw Data'!K$3,FALSE)</f>
        <v>65.281173594131999</v>
      </c>
      <c r="G8" s="49">
        <f>VLOOKUP($A8,'Occupancy Raw Data'!$B$8:$BE$51,'Occupancy Raw Data'!L$3,FALSE)</f>
        <v>65.097799511002407</v>
      </c>
      <c r="H8" s="48">
        <f>VLOOKUP($A8,'Occupancy Raw Data'!$B$8:$BE$51,'Occupancy Raw Data'!N$3,FALSE)</f>
        <v>73.533007334963301</v>
      </c>
      <c r="I8" s="48">
        <f>VLOOKUP($A8,'Occupancy Raw Data'!$B$8:$BE$51,'Occupancy Raw Data'!O$3,FALSE)</f>
        <v>78.698044009779906</v>
      </c>
      <c r="J8" s="49">
        <f>VLOOKUP($A8,'Occupancy Raw Data'!$B$8:$BE$51,'Occupancy Raw Data'!P$3,FALSE)</f>
        <v>76.115525672371604</v>
      </c>
      <c r="K8" s="50">
        <f>VLOOKUP($A8,'Occupancy Raw Data'!$B$8:$BE$51,'Occupancy Raw Data'!R$3,FALSE)</f>
        <v>68.245721271393606</v>
      </c>
      <c r="M8" s="47">
        <f>VLOOKUP($A8,'Occupancy Raw Data'!$B$8:$BE$51,'Occupancy Raw Data'!T$3,FALSE)</f>
        <v>-2.2811671087533099</v>
      </c>
      <c r="N8" s="48">
        <f>VLOOKUP($A8,'Occupancy Raw Data'!$B$8:$BE$51,'Occupancy Raw Data'!U$3,FALSE)</f>
        <v>8.4556962025316391</v>
      </c>
      <c r="O8" s="48">
        <f>VLOOKUP($A8,'Occupancy Raw Data'!$B$8:$BE$51,'Occupancy Raw Data'!V$3,FALSE)</f>
        <v>9.2033646709549704</v>
      </c>
      <c r="P8" s="48">
        <f>VLOOKUP($A8,'Occupancy Raw Data'!$B$8:$BE$51,'Occupancy Raw Data'!W$3,FALSE)</f>
        <v>15.744892874937699</v>
      </c>
      <c r="Q8" s="48">
        <f>VLOOKUP($A8,'Occupancy Raw Data'!$B$8:$BE$51,'Occupancy Raw Data'!X$3,FALSE)</f>
        <v>0.75471698113207497</v>
      </c>
      <c r="R8" s="49">
        <f>VLOOKUP($A8,'Occupancy Raw Data'!$B$8:$BE$51,'Occupancy Raw Data'!Y$3,FALSE)</f>
        <v>6.4148681055155796</v>
      </c>
      <c r="S8" s="48">
        <f>VLOOKUP($A8,'Occupancy Raw Data'!$B$8:$BE$51,'Occupancy Raw Data'!AA$3,FALSE)</f>
        <v>-2.2745735174654702</v>
      </c>
      <c r="T8" s="48">
        <f>VLOOKUP($A8,'Occupancy Raw Data'!$B$8:$BE$51,'Occupancy Raw Data'!AB$3,FALSE)</f>
        <v>2.2231044065105201</v>
      </c>
      <c r="U8" s="49">
        <f>VLOOKUP($A8,'Occupancy Raw Data'!$B$8:$BE$51,'Occupancy Raw Data'!AC$3,FALSE)</f>
        <v>0</v>
      </c>
      <c r="V8" s="50">
        <f>VLOOKUP($A8,'Occupancy Raw Data'!$B$8:$BE$51,'Occupancy Raw Data'!AE$3,FALSE)</f>
        <v>4.2831409700446903</v>
      </c>
      <c r="X8" s="51">
        <f>VLOOKUP($A8,'ADR Raw Data'!$B$6:$BE$49,'ADR Raw Data'!G$1,FALSE)</f>
        <v>292.93364277958699</v>
      </c>
      <c r="Y8" s="52">
        <f>VLOOKUP($A8,'ADR Raw Data'!$B$6:$BE$49,'ADR Raw Data'!H$1,FALSE)</f>
        <v>291.29971988795501</v>
      </c>
      <c r="Z8" s="52">
        <f>VLOOKUP($A8,'ADR Raw Data'!$B$6:$BE$49,'ADR Raw Data'!I$1,FALSE)</f>
        <v>288.59416402356101</v>
      </c>
      <c r="AA8" s="52">
        <f>VLOOKUP($A8,'ADR Raw Data'!$B$6:$BE$49,'ADR Raw Data'!J$1,FALSE)</f>
        <v>279.837279380111</v>
      </c>
      <c r="AB8" s="52">
        <f>VLOOKUP($A8,'ADR Raw Data'!$B$6:$BE$49,'ADR Raw Data'!K$1,FALSE)</f>
        <v>306.03163857677902</v>
      </c>
      <c r="AC8" s="53">
        <f>VLOOKUP($A8,'ADR Raw Data'!$B$6:$BE$49,'ADR Raw Data'!L$1,FALSE)</f>
        <v>291.47611924882602</v>
      </c>
      <c r="AD8" s="52">
        <f>VLOOKUP($A8,'ADR Raw Data'!$B$6:$BE$49,'ADR Raw Data'!N$1,FALSE)</f>
        <v>358.00913133832</v>
      </c>
      <c r="AE8" s="52">
        <f>VLOOKUP($A8,'ADR Raw Data'!$B$6:$BE$49,'ADR Raw Data'!O$1,FALSE)</f>
        <v>349.70059805825201</v>
      </c>
      <c r="AF8" s="53">
        <f>VLOOKUP($A8,'ADR Raw Data'!$B$6:$BE$49,'ADR Raw Data'!P$1,FALSE)</f>
        <v>353.71391487653</v>
      </c>
      <c r="AG8" s="54">
        <f>VLOOKUP($A8,'ADR Raw Data'!$B$6:$BE$49,'ADR Raw Data'!R$1,FALSE)</f>
        <v>311.30891689591101</v>
      </c>
      <c r="AI8" s="47">
        <f>VLOOKUP($A8,'ADR Raw Data'!$B$6:$BE$49,'ADR Raw Data'!T$1,FALSE)</f>
        <v>6.75455258211037</v>
      </c>
      <c r="AJ8" s="48">
        <f>VLOOKUP($A8,'ADR Raw Data'!$B$6:$BE$49,'ADR Raw Data'!U$1,FALSE)</f>
        <v>5.6172203741320002E-2</v>
      </c>
      <c r="AK8" s="48">
        <f>VLOOKUP($A8,'ADR Raw Data'!$B$6:$BE$49,'ADR Raw Data'!V$1,FALSE)</f>
        <v>1.1562702190019201</v>
      </c>
      <c r="AL8" s="48">
        <f>VLOOKUP($A8,'ADR Raw Data'!$B$6:$BE$49,'ADR Raw Data'!W$1,FALSE)</f>
        <v>-3.17864426656452</v>
      </c>
      <c r="AM8" s="48">
        <f>VLOOKUP($A8,'ADR Raw Data'!$B$6:$BE$49,'ADR Raw Data'!X$1,FALSE)</f>
        <v>-9.6934547019062407</v>
      </c>
      <c r="AN8" s="49">
        <f>VLOOKUP($A8,'ADR Raw Data'!$B$6:$BE$49,'ADR Raw Data'!Y$1,FALSE)</f>
        <v>-1.69259857829404</v>
      </c>
      <c r="AO8" s="48">
        <f>VLOOKUP($A8,'ADR Raw Data'!$B$6:$BE$49,'ADR Raw Data'!AA$1,FALSE)</f>
        <v>-1.81118129578696</v>
      </c>
      <c r="AP8" s="48">
        <f>VLOOKUP($A8,'ADR Raw Data'!$B$6:$BE$49,'ADR Raw Data'!AB$1,FALSE)</f>
        <v>-1.85774770327342</v>
      </c>
      <c r="AQ8" s="49">
        <f>VLOOKUP($A8,'ADR Raw Data'!$B$6:$BE$49,'ADR Raw Data'!AC$1,FALSE)</f>
        <v>-1.86038031615296</v>
      </c>
      <c r="AR8" s="50">
        <f>VLOOKUP($A8,'ADR Raw Data'!$B$6:$BE$49,'ADR Raw Data'!AE$1,FALSE)</f>
        <v>-2.0231925484723399</v>
      </c>
      <c r="AS8" s="40"/>
      <c r="AT8" s="51">
        <f>VLOOKUP($A8,'RevPAR Raw Data'!$B$6:$BE$49,'RevPAR Raw Data'!G$1,FALSE)</f>
        <v>164.90946515892401</v>
      </c>
      <c r="AU8" s="52">
        <f>VLOOKUP($A8,'RevPAR Raw Data'!$B$6:$BE$49,'RevPAR Raw Data'!H$1,FALSE)</f>
        <v>190.69804400977901</v>
      </c>
      <c r="AV8" s="52">
        <f>VLOOKUP($A8,'RevPAR Raw Data'!$B$6:$BE$49,'RevPAR Raw Data'!I$1,FALSE)</f>
        <v>194.65993887530499</v>
      </c>
      <c r="AW8" s="52">
        <f>VLOOKUP($A8,'RevPAR Raw Data'!$B$6:$BE$49,'RevPAR Raw Data'!J$1,FALSE)</f>
        <v>198.674205378973</v>
      </c>
      <c r="AX8" s="52">
        <f>VLOOKUP($A8,'RevPAR Raw Data'!$B$6:$BE$49,'RevPAR Raw Data'!K$1,FALSE)</f>
        <v>199.78104523227299</v>
      </c>
      <c r="AY8" s="53">
        <f>VLOOKUP($A8,'RevPAR Raw Data'!$B$6:$BE$49,'RevPAR Raw Data'!L$1,FALSE)</f>
        <v>189.74453973105099</v>
      </c>
      <c r="AZ8" s="52">
        <f>VLOOKUP($A8,'RevPAR Raw Data'!$B$6:$BE$49,'RevPAR Raw Data'!N$1,FALSE)</f>
        <v>263.25488080684499</v>
      </c>
      <c r="BA8" s="52">
        <f>VLOOKUP($A8,'RevPAR Raw Data'!$B$6:$BE$49,'RevPAR Raw Data'!O$1,FALSE)</f>
        <v>275.20753056234702</v>
      </c>
      <c r="BB8" s="53">
        <f>VLOOKUP($A8,'RevPAR Raw Data'!$B$6:$BE$49,'RevPAR Raw Data'!P$1,FALSE)</f>
        <v>269.23120568459598</v>
      </c>
      <c r="BC8" s="54">
        <f>VLOOKUP($A8,'RevPAR Raw Data'!$B$6:$BE$49,'RevPAR Raw Data'!R$1,FALSE)</f>
        <v>212.455015717778</v>
      </c>
      <c r="BE8" s="47">
        <f>VLOOKUP($A8,'RevPAR Raw Data'!$B$6:$BE$49,'RevPAR Raw Data'!T$1,FALSE)</f>
        <v>4.3193028415105097</v>
      </c>
      <c r="BF8" s="48">
        <f>VLOOKUP($A8,'RevPAR Raw Data'!$B$6:$BE$49,'RevPAR Raw Data'!U$1,FALSE)</f>
        <v>8.5166181571715907</v>
      </c>
      <c r="BG8" s="48">
        <f>VLOOKUP($A8,'RevPAR Raw Data'!$B$6:$BE$49,'RevPAR Raw Data'!V$1,FALSE)</f>
        <v>10.4660506547932</v>
      </c>
      <c r="BH8" s="48">
        <f>VLOOKUP($A8,'RevPAR Raw Data'!$B$6:$BE$49,'RevPAR Raw Data'!W$1,FALSE)</f>
        <v>12.065774473727201</v>
      </c>
      <c r="BI8" s="48">
        <f>VLOOKUP($A8,'RevPAR Raw Data'!$B$6:$BE$49,'RevPAR Raw Data'!X$1,FALSE)</f>
        <v>-9.0118958694678</v>
      </c>
      <c r="BJ8" s="49">
        <f>VLOOKUP($A8,'RevPAR Raw Data'!$B$6:$BE$49,'RevPAR Raw Data'!Y$1,FALSE)</f>
        <v>4.6136915608681397</v>
      </c>
      <c r="BK8" s="48">
        <f>VLOOKUP($A8,'RevPAR Raw Data'!$B$6:$BE$49,'RevPAR Raw Data'!AA$1,FALSE)</f>
        <v>-4.0445581631451697</v>
      </c>
      <c r="BL8" s="48">
        <f>VLOOKUP($A8,'RevPAR Raw Data'!$B$6:$BE$49,'RevPAR Raw Data'!AB$1,FALSE)</f>
        <v>0.32405703218377002</v>
      </c>
      <c r="BM8" s="49">
        <f>VLOOKUP($A8,'RevPAR Raw Data'!$B$6:$BE$49,'RevPAR Raw Data'!AC$1,FALSE)</f>
        <v>-1.86038031615296</v>
      </c>
      <c r="BN8" s="50">
        <f>VLOOKUP($A8,'RevPAR Raw Data'!$B$6:$BE$49,'RevPAR Raw Data'!AE$1,FALSE)</f>
        <v>2.1732922326258399</v>
      </c>
    </row>
    <row r="9" spans="1:66" x14ac:dyDescent="0.25">
      <c r="A9" s="63" t="s">
        <v>118</v>
      </c>
      <c r="B9" s="47">
        <f>VLOOKUP($A9,'Occupancy Raw Data'!$B$8:$BE$51,'Occupancy Raw Data'!G$3,FALSE)</f>
        <v>55.333627602442398</v>
      </c>
      <c r="C9" s="48">
        <f>VLOOKUP($A9,'Occupancy Raw Data'!$B$8:$BE$51,'Occupancy Raw Data'!H$3,FALSE)</f>
        <v>68.870006621054898</v>
      </c>
      <c r="D9" s="48">
        <f>VLOOKUP($A9,'Occupancy Raw Data'!$B$8:$BE$51,'Occupancy Raw Data'!I$3,FALSE)</f>
        <v>77.256676230412694</v>
      </c>
      <c r="E9" s="48">
        <f>VLOOKUP($A9,'Occupancy Raw Data'!$B$8:$BE$51,'Occupancy Raw Data'!J$3,FALSE)</f>
        <v>74.185242404178595</v>
      </c>
      <c r="F9" s="48">
        <f>VLOOKUP($A9,'Occupancy Raw Data'!$B$8:$BE$51,'Occupancy Raw Data'!K$3,FALSE)</f>
        <v>66.482748473478907</v>
      </c>
      <c r="G9" s="49">
        <f>VLOOKUP($A9,'Occupancy Raw Data'!$B$8:$BE$51,'Occupancy Raw Data'!L$3,FALSE)</f>
        <v>68.4256602663135</v>
      </c>
      <c r="H9" s="48">
        <f>VLOOKUP($A9,'Occupancy Raw Data'!$B$8:$BE$51,'Occupancy Raw Data'!N$3,FALSE)</f>
        <v>69.307731920841604</v>
      </c>
      <c r="I9" s="48">
        <f>VLOOKUP($A9,'Occupancy Raw Data'!$B$8:$BE$51,'Occupancy Raw Data'!O$3,FALSE)</f>
        <v>72.232031192525497</v>
      </c>
      <c r="J9" s="49">
        <f>VLOOKUP($A9,'Occupancy Raw Data'!$B$8:$BE$51,'Occupancy Raw Data'!P$3,FALSE)</f>
        <v>70.769881556683501</v>
      </c>
      <c r="K9" s="50">
        <f>VLOOKUP($A9,'Occupancy Raw Data'!$B$8:$BE$51,'Occupancy Raw Data'!R$3,FALSE)</f>
        <v>69.095437777847806</v>
      </c>
      <c r="M9" s="47">
        <f>VLOOKUP($A9,'Occupancy Raw Data'!$B$8:$BE$51,'Occupancy Raw Data'!T$3,FALSE)</f>
        <v>2.2695857880016801</v>
      </c>
      <c r="N9" s="48">
        <f>VLOOKUP($A9,'Occupancy Raw Data'!$B$8:$BE$51,'Occupancy Raw Data'!U$3,FALSE)</f>
        <v>0.53403477476905703</v>
      </c>
      <c r="O9" s="48">
        <f>VLOOKUP($A9,'Occupancy Raw Data'!$B$8:$BE$51,'Occupancy Raw Data'!V$3,FALSE)</f>
        <v>5.1568695789374699</v>
      </c>
      <c r="P9" s="48">
        <f>VLOOKUP($A9,'Occupancy Raw Data'!$B$8:$BE$51,'Occupancy Raw Data'!W$3,FALSE)</f>
        <v>2.3761658491184399</v>
      </c>
      <c r="Q9" s="48">
        <f>VLOOKUP($A9,'Occupancy Raw Data'!$B$8:$BE$51,'Occupancy Raw Data'!X$3,FALSE)</f>
        <v>-1.3600935002422301</v>
      </c>
      <c r="R9" s="49">
        <f>VLOOKUP($A9,'Occupancy Raw Data'!$B$8:$BE$51,'Occupancy Raw Data'!Y$3,FALSE)</f>
        <v>1.8418773826863699</v>
      </c>
      <c r="S9" s="48">
        <f>VLOOKUP($A9,'Occupancy Raw Data'!$B$8:$BE$51,'Occupancy Raw Data'!AA$3,FALSE)</f>
        <v>-4.5160332704441997</v>
      </c>
      <c r="T9" s="48">
        <f>VLOOKUP($A9,'Occupancy Raw Data'!$B$8:$BE$51,'Occupancy Raw Data'!AB$3,FALSE)</f>
        <v>-0.76097374868202505</v>
      </c>
      <c r="U9" s="49">
        <f>VLOOKUP($A9,'Occupancy Raw Data'!$B$8:$BE$51,'Occupancy Raw Data'!AC$3,FALSE)</f>
        <v>-2.63591803990718</v>
      </c>
      <c r="V9" s="50">
        <f>VLOOKUP($A9,'Occupancy Raw Data'!$B$8:$BE$51,'Occupancy Raw Data'!AE$3,FALSE)</f>
        <v>0.48944065808739401</v>
      </c>
      <c r="X9" s="51">
        <f>VLOOKUP($A9,'ADR Raw Data'!$B$6:$BE$49,'ADR Raw Data'!G$1,FALSE)</f>
        <v>175.16377318354</v>
      </c>
      <c r="Y9" s="52">
        <f>VLOOKUP($A9,'ADR Raw Data'!$B$6:$BE$49,'ADR Raw Data'!H$1,FALSE)</f>
        <v>185.08454734818099</v>
      </c>
      <c r="Z9" s="52">
        <f>VLOOKUP($A9,'ADR Raw Data'!$B$6:$BE$49,'ADR Raw Data'!I$1,FALSE)</f>
        <v>188.57302052087701</v>
      </c>
      <c r="AA9" s="52">
        <f>VLOOKUP($A9,'ADR Raw Data'!$B$6:$BE$49,'ADR Raw Data'!J$1,FALSE)</f>
        <v>189.06771122570399</v>
      </c>
      <c r="AB9" s="52">
        <f>VLOOKUP($A9,'ADR Raw Data'!$B$6:$BE$49,'ADR Raw Data'!K$1,FALSE)</f>
        <v>181.92823337390701</v>
      </c>
      <c r="AC9" s="53">
        <f>VLOOKUP($A9,'ADR Raw Data'!$B$6:$BE$49,'ADR Raw Data'!L$1,FALSE)</f>
        <v>184.518113556461</v>
      </c>
      <c r="AD9" s="52">
        <f>VLOOKUP($A9,'ADR Raw Data'!$B$6:$BE$49,'ADR Raw Data'!N$1,FALSE)</f>
        <v>195.67186126738099</v>
      </c>
      <c r="AE9" s="52">
        <f>VLOOKUP($A9,'ADR Raw Data'!$B$6:$BE$49,'ADR Raw Data'!O$1,FALSE)</f>
        <v>196.29632683200001</v>
      </c>
      <c r="AF9" s="53">
        <f>VLOOKUP($A9,'ADR Raw Data'!$B$6:$BE$49,'ADR Raw Data'!P$1,FALSE)</f>
        <v>195.990544972582</v>
      </c>
      <c r="AG9" s="54">
        <f>VLOOKUP($A9,'ADR Raw Data'!$B$6:$BE$49,'ADR Raw Data'!R$1,FALSE)</f>
        <v>187.87538550460101</v>
      </c>
      <c r="AI9" s="47">
        <f>VLOOKUP($A9,'ADR Raw Data'!$B$6:$BE$49,'ADR Raw Data'!T$1,FALSE)</f>
        <v>1.0690355589174101</v>
      </c>
      <c r="AJ9" s="48">
        <f>VLOOKUP($A9,'ADR Raw Data'!$B$6:$BE$49,'ADR Raw Data'!U$1,FALSE)</f>
        <v>0.36119560486779501</v>
      </c>
      <c r="AK9" s="48">
        <f>VLOOKUP($A9,'ADR Raw Data'!$B$6:$BE$49,'ADR Raw Data'!V$1,FALSE)</f>
        <v>1.0242876038209501</v>
      </c>
      <c r="AL9" s="48">
        <f>VLOOKUP($A9,'ADR Raw Data'!$B$6:$BE$49,'ADR Raw Data'!W$1,FALSE)</f>
        <v>0.89431322713386596</v>
      </c>
      <c r="AM9" s="48">
        <f>VLOOKUP($A9,'ADR Raw Data'!$B$6:$BE$49,'ADR Raw Data'!X$1,FALSE)</f>
        <v>-2.1650874300660399</v>
      </c>
      <c r="AN9" s="49">
        <f>VLOOKUP($A9,'ADR Raw Data'!$B$6:$BE$49,'ADR Raw Data'!Y$1,FALSE)</f>
        <v>0.24373636522511499</v>
      </c>
      <c r="AO9" s="48">
        <f>VLOOKUP($A9,'ADR Raw Data'!$B$6:$BE$49,'ADR Raw Data'!AA$1,FALSE)</f>
        <v>-0.792211090277949</v>
      </c>
      <c r="AP9" s="48">
        <f>VLOOKUP($A9,'ADR Raw Data'!$B$6:$BE$49,'ADR Raw Data'!AB$1,FALSE)</f>
        <v>-0.827143933767303</v>
      </c>
      <c r="AQ9" s="49">
        <f>VLOOKUP($A9,'ADR Raw Data'!$B$6:$BE$49,'ADR Raw Data'!AC$1,FALSE)</f>
        <v>-0.80668518194521699</v>
      </c>
      <c r="AR9" s="50">
        <f>VLOOKUP($A9,'ADR Raw Data'!$B$6:$BE$49,'ADR Raw Data'!AE$1,FALSE)</f>
        <v>-0.14670728905230501</v>
      </c>
      <c r="AS9" s="40"/>
      <c r="AT9" s="51">
        <f>VLOOKUP($A9,'RevPAR Raw Data'!$B$6:$BE$49,'RevPAR Raw Data'!G$1,FALSE)</f>
        <v>96.924469947767193</v>
      </c>
      <c r="AU9" s="52">
        <f>VLOOKUP($A9,'RevPAR Raw Data'!$B$6:$BE$49,'RevPAR Raw Data'!H$1,FALSE)</f>
        <v>127.46774001324199</v>
      </c>
      <c r="AV9" s="52">
        <f>VLOOKUP($A9,'RevPAR Raw Data'!$B$6:$BE$49,'RevPAR Raw Data'!I$1,FALSE)</f>
        <v>145.685247921724</v>
      </c>
      <c r="AW9" s="52">
        <f>VLOOKUP($A9,'RevPAR Raw Data'!$B$6:$BE$49,'RevPAR Raw Data'!J$1,FALSE)</f>
        <v>140.26033988082099</v>
      </c>
      <c r="AX9" s="52">
        <f>VLOOKUP($A9,'RevPAR Raw Data'!$B$6:$BE$49,'RevPAR Raw Data'!K$1,FALSE)</f>
        <v>120.95088979621799</v>
      </c>
      <c r="AY9" s="53">
        <f>VLOOKUP($A9,'RevPAR Raw Data'!$B$6:$BE$49,'RevPAR Raw Data'!L$1,FALSE)</f>
        <v>126.25773751195401</v>
      </c>
      <c r="AZ9" s="52">
        <f>VLOOKUP($A9,'RevPAR Raw Data'!$B$6:$BE$49,'RevPAR Raw Data'!N$1,FALSE)</f>
        <v>135.61572905171701</v>
      </c>
      <c r="BA9" s="52">
        <f>VLOOKUP($A9,'RevPAR Raw Data'!$B$6:$BE$49,'RevPAR Raw Data'!O$1,FALSE)</f>
        <v>141.788824027072</v>
      </c>
      <c r="BB9" s="53">
        <f>VLOOKUP($A9,'RevPAR Raw Data'!$B$6:$BE$49,'RevPAR Raw Data'!P$1,FALSE)</f>
        <v>138.702276539395</v>
      </c>
      <c r="BC9" s="54">
        <f>VLOOKUP($A9,'RevPAR Raw Data'!$B$6:$BE$49,'RevPAR Raw Data'!R$1,FALSE)</f>
        <v>129.81332009122301</v>
      </c>
      <c r="BE9" s="47">
        <f>VLOOKUP($A9,'RevPAR Raw Data'!$B$6:$BE$49,'RevPAR Raw Data'!T$1,FALSE)</f>
        <v>3.3628840260329702</v>
      </c>
      <c r="BF9" s="48">
        <f>VLOOKUP($A9,'RevPAR Raw Data'!$B$6:$BE$49,'RevPAR Raw Data'!U$1,FALSE)</f>
        <v>0.89715928977178405</v>
      </c>
      <c r="BG9" s="48">
        <f>VLOOKUP($A9,'RevPAR Raw Data'!$B$6:$BE$49,'RevPAR Raw Data'!V$1,FALSE)</f>
        <v>6.2339783586006998</v>
      </c>
      <c r="BH9" s="48">
        <f>VLOOKUP($A9,'RevPAR Raw Data'!$B$6:$BE$49,'RevPAR Raw Data'!W$1,FALSE)</f>
        <v>3.2917294417396099</v>
      </c>
      <c r="BI9" s="48">
        <f>VLOOKUP($A9,'RevPAR Raw Data'!$B$6:$BE$49,'RevPAR Raw Data'!X$1,FALSE)</f>
        <v>-3.4957337168973801</v>
      </c>
      <c r="BJ9" s="49">
        <f>VLOOKUP($A9,'RevPAR Raw Data'!$B$6:$BE$49,'RevPAR Raw Data'!Y$1,FALSE)</f>
        <v>2.0901030728959502</v>
      </c>
      <c r="BK9" s="48">
        <f>VLOOKUP($A9,'RevPAR Raw Data'!$B$6:$BE$49,'RevPAR Raw Data'!AA$1,FALSE)</f>
        <v>-5.2724678443130504</v>
      </c>
      <c r="BL9" s="48">
        <f>VLOOKUP($A9,'RevPAR Raw Data'!$B$6:$BE$49,'RevPAR Raw Data'!AB$1,FALSE)</f>
        <v>-1.58182333424954</v>
      </c>
      <c r="BM9" s="49">
        <f>VLOOKUP($A9,'RevPAR Raw Data'!$B$6:$BE$49,'RevPAR Raw Data'!AC$1,FALSE)</f>
        <v>-3.4213396616162499</v>
      </c>
      <c r="BN9" s="50">
        <f>VLOOKUP($A9,'RevPAR Raw Data'!$B$6:$BE$49,'RevPAR Raw Data'!AE$1,FALSE)</f>
        <v>0.34201532391408901</v>
      </c>
    </row>
    <row r="10" spans="1:66" x14ac:dyDescent="0.25">
      <c r="A10" s="63" t="s">
        <v>119</v>
      </c>
      <c r="B10" s="47">
        <f>VLOOKUP($A10,'Occupancy Raw Data'!$B$8:$BE$51,'Occupancy Raw Data'!G$3,FALSE)</f>
        <v>59.688834473079098</v>
      </c>
      <c r="C10" s="48">
        <f>VLOOKUP($A10,'Occupancy Raw Data'!$B$8:$BE$51,'Occupancy Raw Data'!H$3,FALSE)</f>
        <v>71.376952250126905</v>
      </c>
      <c r="D10" s="48">
        <f>VLOOKUP($A10,'Occupancy Raw Data'!$B$8:$BE$51,'Occupancy Raw Data'!I$3,FALSE)</f>
        <v>77.707767193239107</v>
      </c>
      <c r="E10" s="48">
        <f>VLOOKUP($A10,'Occupancy Raw Data'!$B$8:$BE$51,'Occupancy Raw Data'!J$3,FALSE)</f>
        <v>76.979126228088504</v>
      </c>
      <c r="F10" s="48">
        <f>VLOOKUP($A10,'Occupancy Raw Data'!$B$8:$BE$51,'Occupancy Raw Data'!K$3,FALSE)</f>
        <v>73.061187923671795</v>
      </c>
      <c r="G10" s="49">
        <f>VLOOKUP($A10,'Occupancy Raw Data'!$B$8:$BE$51,'Occupancy Raw Data'!L$3,FALSE)</f>
        <v>71.762773613641102</v>
      </c>
      <c r="H10" s="48">
        <f>VLOOKUP($A10,'Occupancy Raw Data'!$B$8:$BE$51,'Occupancy Raw Data'!N$3,FALSE)</f>
        <v>77.988473138829903</v>
      </c>
      <c r="I10" s="48">
        <f>VLOOKUP($A10,'Occupancy Raw Data'!$B$8:$BE$51,'Occupancy Raw Data'!O$3,FALSE)</f>
        <v>78.496132827664397</v>
      </c>
      <c r="J10" s="49">
        <f>VLOOKUP($A10,'Occupancy Raw Data'!$B$8:$BE$51,'Occupancy Raw Data'!P$3,FALSE)</f>
        <v>78.2423029832472</v>
      </c>
      <c r="K10" s="50">
        <f>VLOOKUP($A10,'Occupancy Raw Data'!$B$8:$BE$51,'Occupancy Raw Data'!R$3,FALSE)</f>
        <v>73.614067719242797</v>
      </c>
      <c r="M10" s="47">
        <f>VLOOKUP($A10,'Occupancy Raw Data'!$B$8:$BE$51,'Occupancy Raw Data'!T$3,FALSE)</f>
        <v>-1.31752629269274</v>
      </c>
      <c r="N10" s="48">
        <f>VLOOKUP($A10,'Occupancy Raw Data'!$B$8:$BE$51,'Occupancy Raw Data'!U$3,FALSE)</f>
        <v>-3.8909050836384398</v>
      </c>
      <c r="O10" s="48">
        <f>VLOOKUP($A10,'Occupancy Raw Data'!$B$8:$BE$51,'Occupancy Raw Data'!V$3,FALSE)</f>
        <v>-3.4450705632335601</v>
      </c>
      <c r="P10" s="48">
        <f>VLOOKUP($A10,'Occupancy Raw Data'!$B$8:$BE$51,'Occupancy Raw Data'!W$3,FALSE)</f>
        <v>-4.4143010846859898</v>
      </c>
      <c r="Q10" s="48">
        <f>VLOOKUP($A10,'Occupancy Raw Data'!$B$8:$BE$51,'Occupancy Raw Data'!X$3,FALSE)</f>
        <v>-3.9188259386739799</v>
      </c>
      <c r="R10" s="49">
        <f>VLOOKUP($A10,'Occupancy Raw Data'!$B$8:$BE$51,'Occupancy Raw Data'!Y$3,FALSE)</f>
        <v>-3.4948423198393499</v>
      </c>
      <c r="S10" s="48">
        <f>VLOOKUP($A10,'Occupancy Raw Data'!$B$8:$BE$51,'Occupancy Raw Data'!AA$3,FALSE)</f>
        <v>-3.5367051010902202</v>
      </c>
      <c r="T10" s="48">
        <f>VLOOKUP($A10,'Occupancy Raw Data'!$B$8:$BE$51,'Occupancy Raw Data'!AB$3,FALSE)</f>
        <v>-2.4437680896546898</v>
      </c>
      <c r="U10" s="49">
        <f>VLOOKUP($A10,'Occupancy Raw Data'!$B$8:$BE$51,'Occupancy Raw Data'!AC$3,FALSE)</f>
        <v>-2.9915421204430599</v>
      </c>
      <c r="V10" s="50">
        <f>VLOOKUP($A10,'Occupancy Raw Data'!$B$8:$BE$51,'Occupancy Raw Data'!AE$3,FALSE)</f>
        <v>-3.3425543560454698</v>
      </c>
      <c r="X10" s="51">
        <f>VLOOKUP($A10,'ADR Raw Data'!$B$6:$BE$49,'ADR Raw Data'!G$1,FALSE)</f>
        <v>143.18611767060199</v>
      </c>
      <c r="Y10" s="52">
        <f>VLOOKUP($A10,'ADR Raw Data'!$B$6:$BE$49,'ADR Raw Data'!H$1,FALSE)</f>
        <v>147.07346540038401</v>
      </c>
      <c r="Z10" s="52">
        <f>VLOOKUP($A10,'ADR Raw Data'!$B$6:$BE$49,'ADR Raw Data'!I$1,FALSE)</f>
        <v>152.07617246944801</v>
      </c>
      <c r="AA10" s="52">
        <f>VLOOKUP($A10,'ADR Raw Data'!$B$6:$BE$49,'ADR Raw Data'!J$1,FALSE)</f>
        <v>151.724920086895</v>
      </c>
      <c r="AB10" s="52">
        <f>VLOOKUP($A10,'ADR Raw Data'!$B$6:$BE$49,'ADR Raw Data'!K$1,FALSE)</f>
        <v>150.824808305403</v>
      </c>
      <c r="AC10" s="53">
        <f>VLOOKUP($A10,'ADR Raw Data'!$B$6:$BE$49,'ADR Raw Data'!L$1,FALSE)</f>
        <v>149.271988082159</v>
      </c>
      <c r="AD10" s="52">
        <f>VLOOKUP($A10,'ADR Raw Data'!$B$6:$BE$49,'ADR Raw Data'!N$1,FALSE)</f>
        <v>166.70001263593099</v>
      </c>
      <c r="AE10" s="52">
        <f>VLOOKUP($A10,'ADR Raw Data'!$B$6:$BE$49,'ADR Raw Data'!O$1,FALSE)</f>
        <v>166.75931332268101</v>
      </c>
      <c r="AF10" s="53">
        <f>VLOOKUP($A10,'ADR Raw Data'!$B$6:$BE$49,'ADR Raw Data'!P$1,FALSE)</f>
        <v>166.72975916949699</v>
      </c>
      <c r="AG10" s="54">
        <f>VLOOKUP($A10,'ADR Raw Data'!$B$6:$BE$49,'ADR Raw Data'!R$1,FALSE)</f>
        <v>154.57352217805001</v>
      </c>
      <c r="AI10" s="47">
        <f>VLOOKUP($A10,'ADR Raw Data'!$B$6:$BE$49,'ADR Raw Data'!T$1,FALSE)</f>
        <v>-1.57348375621624</v>
      </c>
      <c r="AJ10" s="48">
        <f>VLOOKUP($A10,'ADR Raw Data'!$B$6:$BE$49,'ADR Raw Data'!U$1,FALSE)</f>
        <v>-3.2177247458581899</v>
      </c>
      <c r="AK10" s="48">
        <f>VLOOKUP($A10,'ADR Raw Data'!$B$6:$BE$49,'ADR Raw Data'!V$1,FALSE)</f>
        <v>-4.2722915214450099</v>
      </c>
      <c r="AL10" s="48">
        <f>VLOOKUP($A10,'ADR Raw Data'!$B$6:$BE$49,'ADR Raw Data'!W$1,FALSE)</f>
        <v>-4.7913647768149197</v>
      </c>
      <c r="AM10" s="48">
        <f>VLOOKUP($A10,'ADR Raw Data'!$B$6:$BE$49,'ADR Raw Data'!X$1,FALSE)</f>
        <v>-3.0938035739002698</v>
      </c>
      <c r="AN10" s="49">
        <f>VLOOKUP($A10,'ADR Raw Data'!$B$6:$BE$49,'ADR Raw Data'!Y$1,FALSE)</f>
        <v>-3.5433531558976301</v>
      </c>
      <c r="AO10" s="48">
        <f>VLOOKUP($A10,'ADR Raw Data'!$B$6:$BE$49,'ADR Raw Data'!AA$1,FALSE)</f>
        <v>-4.1587654384792598</v>
      </c>
      <c r="AP10" s="48">
        <f>VLOOKUP($A10,'ADR Raw Data'!$B$6:$BE$49,'ADR Raw Data'!AB$1,FALSE)</f>
        <v>-2.4988305701504898</v>
      </c>
      <c r="AQ10" s="49">
        <f>VLOOKUP($A10,'ADR Raw Data'!$B$6:$BE$49,'ADR Raw Data'!AC$1,FALSE)</f>
        <v>-3.3376618723824998</v>
      </c>
      <c r="AR10" s="50">
        <f>VLOOKUP($A10,'ADR Raw Data'!$B$6:$BE$49,'ADR Raw Data'!AE$1,FALSE)</f>
        <v>-3.4643284146315598</v>
      </c>
      <c r="AS10" s="40"/>
      <c r="AT10" s="51">
        <f>VLOOKUP($A10,'RevPAR Raw Data'!$B$6:$BE$49,'RevPAR Raw Data'!G$1,FALSE)</f>
        <v>85.466124764834106</v>
      </c>
      <c r="AU10" s="52">
        <f>VLOOKUP($A10,'RevPAR Raw Data'!$B$6:$BE$49,'RevPAR Raw Data'!H$1,FALSE)</f>
        <v>104.976557171439</v>
      </c>
      <c r="AV10" s="52">
        <f>VLOOKUP($A10,'RevPAR Raw Data'!$B$6:$BE$49,'RevPAR Raw Data'!I$1,FALSE)</f>
        <v>118.17499805894801</v>
      </c>
      <c r="AW10" s="52">
        <f>VLOOKUP($A10,'RevPAR Raw Data'!$B$6:$BE$49,'RevPAR Raw Data'!J$1,FALSE)</f>
        <v>116.796517753157</v>
      </c>
      <c r="AX10" s="52">
        <f>VLOOKUP($A10,'RevPAR Raw Data'!$B$6:$BE$49,'RevPAR Raw Data'!K$1,FALSE)</f>
        <v>110.19439663152799</v>
      </c>
      <c r="AY10" s="53">
        <f>VLOOKUP($A10,'RevPAR Raw Data'!$B$6:$BE$49,'RevPAR Raw Data'!L$1,FALSE)</f>
        <v>107.121718875981</v>
      </c>
      <c r="AZ10" s="52">
        <f>VLOOKUP($A10,'RevPAR Raw Data'!$B$6:$BE$49,'RevPAR Raw Data'!N$1,FALSE)</f>
        <v>130.00679457699999</v>
      </c>
      <c r="BA10" s="52">
        <f>VLOOKUP($A10,'RevPAR Raw Data'!$B$6:$BE$49,'RevPAR Raw Data'!O$1,FALSE)</f>
        <v>130.89961208827299</v>
      </c>
      <c r="BB10" s="53">
        <f>VLOOKUP($A10,'RevPAR Raw Data'!$B$6:$BE$49,'RevPAR Raw Data'!P$1,FALSE)</f>
        <v>130.45320333263601</v>
      </c>
      <c r="BC10" s="54">
        <f>VLOOKUP($A10,'RevPAR Raw Data'!$B$6:$BE$49,'RevPAR Raw Data'!R$1,FALSE)</f>
        <v>113.787857292168</v>
      </c>
      <c r="BE10" s="47">
        <f>VLOOKUP($A10,'RevPAR Raw Data'!$B$6:$BE$49,'RevPAR Raw Data'!T$1,FALSE)</f>
        <v>-2.8702789867095801</v>
      </c>
      <c r="BF10" s="48">
        <f>VLOOKUP($A10,'RevPAR Raw Data'!$B$6:$BE$49,'RevPAR Raw Data'!U$1,FALSE)</f>
        <v>-6.9834312137825396</v>
      </c>
      <c r="BG10" s="48">
        <f>VLOOKUP($A10,'RevPAR Raw Data'!$B$6:$BE$49,'RevPAR Raw Data'!V$1,FALSE)</f>
        <v>-7.5701786270977403</v>
      </c>
      <c r="BH10" s="48">
        <f>VLOOKUP($A10,'RevPAR Raw Data'!$B$6:$BE$49,'RevPAR Raw Data'!W$1,FALSE)</f>
        <v>-8.9941605941867095</v>
      </c>
      <c r="BI10" s="48">
        <f>VLOOKUP($A10,'RevPAR Raw Data'!$B$6:$BE$49,'RevPAR Raw Data'!X$1,FALSE)</f>
        <v>-6.8913887356286301</v>
      </c>
      <c r="BJ10" s="49">
        <f>VLOOKUP($A10,'RevPAR Raw Data'!$B$6:$BE$49,'RevPAR Raw Data'!Y$1,FALSE)</f>
        <v>-6.9143608701033097</v>
      </c>
      <c r="BK10" s="48">
        <f>VLOOKUP($A10,'RevPAR Raw Data'!$B$6:$BE$49,'RevPAR Raw Data'!AA$1,FALSE)</f>
        <v>-7.5483872701644099</v>
      </c>
      <c r="BL10" s="48">
        <f>VLOOKUP($A10,'RevPAR Raw Data'!$B$6:$BE$49,'RevPAR Raw Data'!AB$1,FALSE)</f>
        <v>-4.8815330357173101</v>
      </c>
      <c r="BM10" s="49">
        <f>VLOOKUP($A10,'RevPAR Raw Data'!$B$6:$BE$49,'RevPAR Raw Data'!AC$1,FALSE)</f>
        <v>-6.2293564320752797</v>
      </c>
      <c r="BN10" s="50">
        <f>VLOOKUP($A10,'RevPAR Raw Data'!$B$6:$BE$49,'RevPAR Raw Data'!AE$1,FALSE)</f>
        <v>-6.6910857103460497</v>
      </c>
    </row>
    <row r="11" spans="1:66" x14ac:dyDescent="0.25">
      <c r="A11" s="63" t="s">
        <v>120</v>
      </c>
      <c r="B11" s="47">
        <f>VLOOKUP($A11,'Occupancy Raw Data'!$B$8:$BE$51,'Occupancy Raw Data'!G$3,FALSE)</f>
        <v>58.194756739393597</v>
      </c>
      <c r="C11" s="48">
        <f>VLOOKUP($A11,'Occupancy Raw Data'!$B$8:$BE$51,'Occupancy Raw Data'!H$3,FALSE)</f>
        <v>68.159916977588793</v>
      </c>
      <c r="D11" s="48">
        <f>VLOOKUP($A11,'Occupancy Raw Data'!$B$8:$BE$51,'Occupancy Raw Data'!I$3,FALSE)</f>
        <v>73.012774579328394</v>
      </c>
      <c r="E11" s="48">
        <f>VLOOKUP($A11,'Occupancy Raw Data'!$B$8:$BE$51,'Occupancy Raw Data'!J$3,FALSE)</f>
        <v>74.562032072348103</v>
      </c>
      <c r="F11" s="48">
        <f>VLOOKUP($A11,'Occupancy Raw Data'!$B$8:$BE$51,'Occupancy Raw Data'!K$3,FALSE)</f>
        <v>73.210446986731199</v>
      </c>
      <c r="G11" s="49">
        <f>VLOOKUP($A11,'Occupancy Raw Data'!$B$8:$BE$51,'Occupancy Raw Data'!L$3,FALSE)</f>
        <v>69.427985471078003</v>
      </c>
      <c r="H11" s="48">
        <f>VLOOKUP($A11,'Occupancy Raw Data'!$B$8:$BE$51,'Occupancy Raw Data'!N$3,FALSE)</f>
        <v>79.083788391687804</v>
      </c>
      <c r="I11" s="48">
        <f>VLOOKUP($A11,'Occupancy Raw Data'!$B$8:$BE$51,'Occupancy Raw Data'!O$3,FALSE)</f>
        <v>78.960243137061099</v>
      </c>
      <c r="J11" s="49">
        <f>VLOOKUP($A11,'Occupancy Raw Data'!$B$8:$BE$51,'Occupancy Raw Data'!P$3,FALSE)</f>
        <v>79.022015764374402</v>
      </c>
      <c r="K11" s="50">
        <f>VLOOKUP($A11,'Occupancy Raw Data'!$B$8:$BE$51,'Occupancy Raw Data'!R$3,FALSE)</f>
        <v>72.169136983448396</v>
      </c>
      <c r="M11" s="47">
        <f>VLOOKUP($A11,'Occupancy Raw Data'!$B$8:$BE$51,'Occupancy Raw Data'!T$3,FALSE)</f>
        <v>-1.7481194520205501</v>
      </c>
      <c r="N11" s="48">
        <f>VLOOKUP($A11,'Occupancy Raw Data'!$B$8:$BE$51,'Occupancy Raw Data'!U$3,FALSE)</f>
        <v>-5.26358695260872</v>
      </c>
      <c r="O11" s="48">
        <f>VLOOKUP($A11,'Occupancy Raw Data'!$B$8:$BE$51,'Occupancy Raw Data'!V$3,FALSE)</f>
        <v>-5.4499397137294796</v>
      </c>
      <c r="P11" s="48">
        <f>VLOOKUP($A11,'Occupancy Raw Data'!$B$8:$BE$51,'Occupancy Raw Data'!W$3,FALSE)</f>
        <v>-4.9721565660604696</v>
      </c>
      <c r="Q11" s="48">
        <f>VLOOKUP($A11,'Occupancy Raw Data'!$B$8:$BE$51,'Occupancy Raw Data'!X$3,FALSE)</f>
        <v>-4.8848918088932303</v>
      </c>
      <c r="R11" s="49">
        <f>VLOOKUP($A11,'Occupancy Raw Data'!$B$8:$BE$51,'Occupancy Raw Data'!Y$3,FALSE)</f>
        <v>-4.5878734541554396</v>
      </c>
      <c r="S11" s="48">
        <f>VLOOKUP($A11,'Occupancy Raw Data'!$B$8:$BE$51,'Occupancy Raw Data'!AA$3,FALSE)</f>
        <v>-3.6198826098915302</v>
      </c>
      <c r="T11" s="48">
        <f>VLOOKUP($A11,'Occupancy Raw Data'!$B$8:$BE$51,'Occupancy Raw Data'!AB$3,FALSE)</f>
        <v>-3.0440420957204699</v>
      </c>
      <c r="U11" s="49">
        <f>VLOOKUP($A11,'Occupancy Raw Data'!$B$8:$BE$51,'Occupancy Raw Data'!AC$3,FALSE)</f>
        <v>-3.3330449757473</v>
      </c>
      <c r="V11" s="50">
        <f>VLOOKUP($A11,'Occupancy Raw Data'!$B$8:$BE$51,'Occupancy Raw Data'!AE$3,FALSE)</f>
        <v>-4.1988231856981599</v>
      </c>
      <c r="X11" s="51">
        <f>VLOOKUP($A11,'ADR Raw Data'!$B$6:$BE$49,'ADR Raw Data'!G$1,FALSE)</f>
        <v>120.02368758491799</v>
      </c>
      <c r="Y11" s="52">
        <f>VLOOKUP($A11,'ADR Raw Data'!$B$6:$BE$49,'ADR Raw Data'!H$1,FALSE)</f>
        <v>123.513822367228</v>
      </c>
      <c r="Z11" s="52">
        <f>VLOOKUP($A11,'ADR Raw Data'!$B$6:$BE$49,'ADR Raw Data'!I$1,FALSE)</f>
        <v>125.83425564316801</v>
      </c>
      <c r="AA11" s="52">
        <f>VLOOKUP($A11,'ADR Raw Data'!$B$6:$BE$49,'ADR Raw Data'!J$1,FALSE)</f>
        <v>126.77005235948999</v>
      </c>
      <c r="AB11" s="52">
        <f>VLOOKUP($A11,'ADR Raw Data'!$B$6:$BE$49,'ADR Raw Data'!K$1,FALSE)</f>
        <v>126.948349252421</v>
      </c>
      <c r="AC11" s="53">
        <f>VLOOKUP($A11,'ADR Raw Data'!$B$6:$BE$49,'ADR Raw Data'!L$1,FALSE)</f>
        <v>124.840515335501</v>
      </c>
      <c r="AD11" s="52">
        <f>VLOOKUP($A11,'ADR Raw Data'!$B$6:$BE$49,'ADR Raw Data'!N$1,FALSE)</f>
        <v>149.08300693619901</v>
      </c>
      <c r="AE11" s="52">
        <f>VLOOKUP($A11,'ADR Raw Data'!$B$6:$BE$49,'ADR Raw Data'!O$1,FALSE)</f>
        <v>148.70131336838099</v>
      </c>
      <c r="AF11" s="53">
        <f>VLOOKUP($A11,'ADR Raw Data'!$B$6:$BE$49,'ADR Raw Data'!P$1,FALSE)</f>
        <v>148.89230933991999</v>
      </c>
      <c r="AG11" s="54">
        <f>VLOOKUP($A11,'ADR Raw Data'!$B$6:$BE$49,'ADR Raw Data'!R$1,FALSE)</f>
        <v>132.364987209774</v>
      </c>
      <c r="AI11" s="47">
        <f>VLOOKUP($A11,'ADR Raw Data'!$B$6:$BE$49,'ADR Raw Data'!T$1,FALSE)</f>
        <v>-0.41953653736229402</v>
      </c>
      <c r="AJ11" s="48">
        <f>VLOOKUP($A11,'ADR Raw Data'!$B$6:$BE$49,'ADR Raw Data'!U$1,FALSE)</f>
        <v>-1.3688633518542901</v>
      </c>
      <c r="AK11" s="48">
        <f>VLOOKUP($A11,'ADR Raw Data'!$B$6:$BE$49,'ADR Raw Data'!V$1,FALSE)</f>
        <v>-3.4019392249263301</v>
      </c>
      <c r="AL11" s="48">
        <f>VLOOKUP($A11,'ADR Raw Data'!$B$6:$BE$49,'ADR Raw Data'!W$1,FALSE)</f>
        <v>-3.2318302884449701</v>
      </c>
      <c r="AM11" s="48">
        <f>VLOOKUP($A11,'ADR Raw Data'!$B$6:$BE$49,'ADR Raw Data'!X$1,FALSE)</f>
        <v>-3.3985642772074498</v>
      </c>
      <c r="AN11" s="49">
        <f>VLOOKUP($A11,'ADR Raw Data'!$B$6:$BE$49,'ADR Raw Data'!Y$1,FALSE)</f>
        <v>-2.5343990520147699</v>
      </c>
      <c r="AO11" s="48">
        <f>VLOOKUP($A11,'ADR Raw Data'!$B$6:$BE$49,'ADR Raw Data'!AA$1,FALSE)</f>
        <v>-3.6146833088063999</v>
      </c>
      <c r="AP11" s="48">
        <f>VLOOKUP($A11,'ADR Raw Data'!$B$6:$BE$49,'ADR Raw Data'!AB$1,FALSE)</f>
        <v>-3.2157843658990499</v>
      </c>
      <c r="AQ11" s="49">
        <f>VLOOKUP($A11,'ADR Raw Data'!$B$6:$BE$49,'ADR Raw Data'!AC$1,FALSE)</f>
        <v>-3.41702001844215</v>
      </c>
      <c r="AR11" s="50">
        <f>VLOOKUP($A11,'ADR Raw Data'!$B$6:$BE$49,'ADR Raw Data'!AE$1,FALSE)</f>
        <v>-2.7947104701156502</v>
      </c>
      <c r="AS11" s="40"/>
      <c r="AT11" s="51">
        <f>VLOOKUP($A11,'RevPAR Raw Data'!$B$6:$BE$49,'RevPAR Raw Data'!G$1,FALSE)</f>
        <v>69.847493019693104</v>
      </c>
      <c r="AU11" s="52">
        <f>VLOOKUP($A11,'RevPAR Raw Data'!$B$6:$BE$49,'RevPAR Raw Data'!H$1,FALSE)</f>
        <v>84.186918781349604</v>
      </c>
      <c r="AV11" s="52">
        <f>VLOOKUP($A11,'RevPAR Raw Data'!$B$6:$BE$49,'RevPAR Raw Data'!I$1,FALSE)</f>
        <v>91.875081416322701</v>
      </c>
      <c r="AW11" s="52">
        <f>VLOOKUP($A11,'RevPAR Raw Data'!$B$6:$BE$49,'RevPAR Raw Data'!J$1,FALSE)</f>
        <v>94.522327098416099</v>
      </c>
      <c r="AX11" s="52">
        <f>VLOOKUP($A11,'RevPAR Raw Data'!$B$6:$BE$49,'RevPAR Raw Data'!K$1,FALSE)</f>
        <v>92.939453929974505</v>
      </c>
      <c r="AY11" s="53">
        <f>VLOOKUP($A11,'RevPAR Raw Data'!$B$6:$BE$49,'RevPAR Raw Data'!L$1,FALSE)</f>
        <v>86.674254849151197</v>
      </c>
      <c r="AZ11" s="52">
        <f>VLOOKUP($A11,'RevPAR Raw Data'!$B$6:$BE$49,'RevPAR Raw Data'!N$1,FALSE)</f>
        <v>117.90048973338899</v>
      </c>
      <c r="BA11" s="52">
        <f>VLOOKUP($A11,'RevPAR Raw Data'!$B$6:$BE$49,'RevPAR Raw Data'!O$1,FALSE)</f>
        <v>117.41491858367699</v>
      </c>
      <c r="BB11" s="53">
        <f>VLOOKUP($A11,'RevPAR Raw Data'!$B$6:$BE$49,'RevPAR Raw Data'!P$1,FALSE)</f>
        <v>117.65770415853299</v>
      </c>
      <c r="BC11" s="54">
        <f>VLOOKUP($A11,'RevPAR Raw Data'!$B$6:$BE$49,'RevPAR Raw Data'!R$1,FALSE)</f>
        <v>95.526668937546106</v>
      </c>
      <c r="BE11" s="47">
        <f>VLOOKUP($A11,'RevPAR Raw Data'!$B$6:$BE$49,'RevPAR Raw Data'!T$1,FALSE)</f>
        <v>-2.16032198956488</v>
      </c>
      <c r="BF11" s="48">
        <f>VLOOKUP($A11,'RevPAR Raw Data'!$B$6:$BE$49,'RevPAR Raw Data'!U$1,FALSE)</f>
        <v>-6.5603989916757701</v>
      </c>
      <c r="BG11" s="48">
        <f>VLOOKUP($A11,'RevPAR Raw Data'!$B$6:$BE$49,'RevPAR Raw Data'!V$1,FALSE)</f>
        <v>-8.6664753017996201</v>
      </c>
      <c r="BH11" s="48">
        <f>VLOOKUP($A11,'RevPAR Raw Data'!$B$6:$BE$49,'RevPAR Raw Data'!W$1,FALSE)</f>
        <v>-8.0432951926146004</v>
      </c>
      <c r="BI11" s="48">
        <f>VLOOKUP($A11,'RevPAR Raw Data'!$B$6:$BE$49,'RevPAR Raw Data'!X$1,FALSE)</f>
        <v>-8.1174398981034095</v>
      </c>
      <c r="BJ11" s="49">
        <f>VLOOKUP($A11,'RevPAR Raw Data'!$B$6:$BE$49,'RevPAR Raw Data'!Y$1,FALSE)</f>
        <v>-7.00599748484046</v>
      </c>
      <c r="BK11" s="48">
        <f>VLOOKUP($A11,'RevPAR Raw Data'!$B$6:$BE$49,'RevPAR Raw Data'!AA$1,FALSE)</f>
        <v>-7.10371862619981</v>
      </c>
      <c r="BL11" s="48">
        <f>VLOOKUP($A11,'RevPAR Raw Data'!$B$6:$BE$49,'RevPAR Raw Data'!AB$1,FALSE)</f>
        <v>-6.1619366318139699</v>
      </c>
      <c r="BM11" s="49">
        <f>VLOOKUP($A11,'RevPAR Raw Data'!$B$6:$BE$49,'RevPAR Raw Data'!AC$1,FALSE)</f>
        <v>-6.6361741801444802</v>
      </c>
      <c r="BN11" s="50">
        <f>VLOOKUP($A11,'RevPAR Raw Data'!$B$6:$BE$49,'RevPAR Raw Data'!AE$1,FALSE)</f>
        <v>-6.8761887046214696</v>
      </c>
    </row>
    <row r="12" spans="1:66" x14ac:dyDescent="0.25">
      <c r="A12" s="63" t="s">
        <v>121</v>
      </c>
      <c r="B12" s="47">
        <f>VLOOKUP($A12,'Occupancy Raw Data'!$B$8:$BE$51,'Occupancy Raw Data'!G$3,FALSE)</f>
        <v>56.1125769569041</v>
      </c>
      <c r="C12" s="48">
        <f>VLOOKUP($A12,'Occupancy Raw Data'!$B$8:$BE$51,'Occupancy Raw Data'!H$3,FALSE)</f>
        <v>62.944961347960898</v>
      </c>
      <c r="D12" s="48">
        <f>VLOOKUP($A12,'Occupancy Raw Data'!$B$8:$BE$51,'Occupancy Raw Data'!I$3,FALSE)</f>
        <v>65.157616997639195</v>
      </c>
      <c r="E12" s="48">
        <f>VLOOKUP($A12,'Occupancy Raw Data'!$B$8:$BE$51,'Occupancy Raw Data'!J$3,FALSE)</f>
        <v>66.495394158218701</v>
      </c>
      <c r="F12" s="48">
        <f>VLOOKUP($A12,'Occupancy Raw Data'!$B$8:$BE$51,'Occupancy Raw Data'!K$3,FALSE)</f>
        <v>65.972318659445406</v>
      </c>
      <c r="G12" s="49">
        <f>VLOOKUP($A12,'Occupancy Raw Data'!$B$8:$BE$51,'Occupancy Raw Data'!L$3,FALSE)</f>
        <v>63.336573624033598</v>
      </c>
      <c r="H12" s="48">
        <f>VLOOKUP($A12,'Occupancy Raw Data'!$B$8:$BE$51,'Occupancy Raw Data'!N$3,FALSE)</f>
        <v>71.267879461185899</v>
      </c>
      <c r="I12" s="48">
        <f>VLOOKUP($A12,'Occupancy Raw Data'!$B$8:$BE$51,'Occupancy Raw Data'!O$3,FALSE)</f>
        <v>71.383604129056096</v>
      </c>
      <c r="J12" s="49">
        <f>VLOOKUP($A12,'Occupancy Raw Data'!$B$8:$BE$51,'Occupancy Raw Data'!P$3,FALSE)</f>
        <v>71.325741795121004</v>
      </c>
      <c r="K12" s="50">
        <f>VLOOKUP($A12,'Occupancy Raw Data'!$B$8:$BE$51,'Occupancy Raw Data'!R$3,FALSE)</f>
        <v>65.619193101487198</v>
      </c>
      <c r="M12" s="47">
        <f>VLOOKUP($A12,'Occupancy Raw Data'!$B$8:$BE$51,'Occupancy Raw Data'!T$3,FALSE)</f>
        <v>-0.43427848604518599</v>
      </c>
      <c r="N12" s="48">
        <f>VLOOKUP($A12,'Occupancy Raw Data'!$B$8:$BE$51,'Occupancy Raw Data'!U$3,FALSE)</f>
        <v>-2.3322400227882798</v>
      </c>
      <c r="O12" s="48">
        <f>VLOOKUP($A12,'Occupancy Raw Data'!$B$8:$BE$51,'Occupancy Raw Data'!V$3,FALSE)</f>
        <v>-2.7138690232207798</v>
      </c>
      <c r="P12" s="48">
        <f>VLOOKUP($A12,'Occupancy Raw Data'!$B$8:$BE$51,'Occupancy Raw Data'!W$3,FALSE)</f>
        <v>-3.0415744895514298</v>
      </c>
      <c r="Q12" s="48">
        <f>VLOOKUP($A12,'Occupancy Raw Data'!$B$8:$BE$51,'Occupancy Raw Data'!X$3,FALSE)</f>
        <v>-2.0726936010086598</v>
      </c>
      <c r="R12" s="49">
        <f>VLOOKUP($A12,'Occupancy Raw Data'!$B$8:$BE$51,'Occupancy Raw Data'!Y$3,FALSE)</f>
        <v>-2.1770414666975402</v>
      </c>
      <c r="S12" s="48">
        <f>VLOOKUP($A12,'Occupancy Raw Data'!$B$8:$BE$51,'Occupancy Raw Data'!AA$3,FALSE)</f>
        <v>-2.1702436140210701</v>
      </c>
      <c r="T12" s="48">
        <f>VLOOKUP($A12,'Occupancy Raw Data'!$B$8:$BE$51,'Occupancy Raw Data'!AB$3,FALSE)</f>
        <v>-1.30277952078215</v>
      </c>
      <c r="U12" s="49">
        <f>VLOOKUP($A12,'Occupancy Raw Data'!$B$8:$BE$51,'Occupancy Raw Data'!AC$3,FALSE)</f>
        <v>-1.7380741920235701</v>
      </c>
      <c r="V12" s="50">
        <f>VLOOKUP($A12,'Occupancy Raw Data'!$B$8:$BE$51,'Occupancy Raw Data'!AE$3,FALSE)</f>
        <v>-2.0411356697619998</v>
      </c>
      <c r="X12" s="51">
        <f>VLOOKUP($A12,'ADR Raw Data'!$B$6:$BE$49,'ADR Raw Data'!G$1,FALSE)</f>
        <v>85.321633393829401</v>
      </c>
      <c r="Y12" s="52">
        <f>VLOOKUP($A12,'ADR Raw Data'!$B$6:$BE$49,'ADR Raw Data'!H$1,FALSE)</f>
        <v>87.865085306662706</v>
      </c>
      <c r="Z12" s="52">
        <f>VLOOKUP($A12,'ADR Raw Data'!$B$6:$BE$49,'ADR Raw Data'!I$1,FALSE)</f>
        <v>88.950318982665493</v>
      </c>
      <c r="AA12" s="52">
        <f>VLOOKUP($A12,'ADR Raw Data'!$B$6:$BE$49,'ADR Raw Data'!J$1,FALSE)</f>
        <v>90.8125910198398</v>
      </c>
      <c r="AB12" s="52">
        <f>VLOOKUP($A12,'ADR Raw Data'!$B$6:$BE$49,'ADR Raw Data'!K$1,FALSE)</f>
        <v>91.495131209654701</v>
      </c>
      <c r="AC12" s="53">
        <f>VLOOKUP($A12,'ADR Raw Data'!$B$6:$BE$49,'ADR Raw Data'!L$1,FALSE)</f>
        <v>89.012825632555206</v>
      </c>
      <c r="AD12" s="52">
        <f>VLOOKUP($A12,'ADR Raw Data'!$B$6:$BE$49,'ADR Raw Data'!N$1,FALSE)</f>
        <v>108.300265003897</v>
      </c>
      <c r="AE12" s="52">
        <f>VLOOKUP($A12,'ADR Raw Data'!$B$6:$BE$49,'ADR Raw Data'!O$1,FALSE)</f>
        <v>108.77851825432801</v>
      </c>
      <c r="AF12" s="53">
        <f>VLOOKUP($A12,'ADR Raw Data'!$B$6:$BE$49,'ADR Raw Data'!P$1,FALSE)</f>
        <v>108.539585618327</v>
      </c>
      <c r="AG12" s="54">
        <f>VLOOKUP($A12,'ADR Raw Data'!$B$6:$BE$49,'ADR Raw Data'!R$1,FALSE)</f>
        <v>95.077082031643599</v>
      </c>
      <c r="AI12" s="47">
        <f>VLOOKUP($A12,'ADR Raw Data'!$B$6:$BE$49,'ADR Raw Data'!T$1,FALSE)</f>
        <v>-2.5332672579064401</v>
      </c>
      <c r="AJ12" s="48">
        <f>VLOOKUP($A12,'ADR Raw Data'!$B$6:$BE$49,'ADR Raw Data'!U$1,FALSE)</f>
        <v>-2.78973919877272</v>
      </c>
      <c r="AK12" s="48">
        <f>VLOOKUP($A12,'ADR Raw Data'!$B$6:$BE$49,'ADR Raw Data'!V$1,FALSE)</f>
        <v>-4.6355250903226004</v>
      </c>
      <c r="AL12" s="48">
        <f>VLOOKUP($A12,'ADR Raw Data'!$B$6:$BE$49,'ADR Raw Data'!W$1,FALSE)</f>
        <v>-3.5814239545951501</v>
      </c>
      <c r="AM12" s="48">
        <f>VLOOKUP($A12,'ADR Raw Data'!$B$6:$BE$49,'ADR Raw Data'!X$1,FALSE)</f>
        <v>-3.2040900013020499</v>
      </c>
      <c r="AN12" s="49">
        <f>VLOOKUP($A12,'ADR Raw Data'!$B$6:$BE$49,'ADR Raw Data'!Y$1,FALSE)</f>
        <v>-3.4087028380147002</v>
      </c>
      <c r="AO12" s="48">
        <f>VLOOKUP($A12,'ADR Raw Data'!$B$6:$BE$49,'ADR Raw Data'!AA$1,FALSE)</f>
        <v>-2.8354848066213298</v>
      </c>
      <c r="AP12" s="48">
        <f>VLOOKUP($A12,'ADR Raw Data'!$B$6:$BE$49,'ADR Raw Data'!AB$1,FALSE)</f>
        <v>-1.43017770404572</v>
      </c>
      <c r="AQ12" s="49">
        <f>VLOOKUP($A12,'ADR Raw Data'!$B$6:$BE$49,'ADR Raw Data'!AC$1,FALSE)</f>
        <v>-2.1379077941921301</v>
      </c>
      <c r="AR12" s="50">
        <f>VLOOKUP($A12,'ADR Raw Data'!$B$6:$BE$49,'ADR Raw Data'!AE$1,FALSE)</f>
        <v>-2.9441581377618302</v>
      </c>
      <c r="AS12" s="40"/>
      <c r="AT12" s="51">
        <f>VLOOKUP($A12,'RevPAR Raw Data'!$B$6:$BE$49,'RevPAR Raw Data'!G$1,FALSE)</f>
        <v>47.876167199000101</v>
      </c>
      <c r="AU12" s="52">
        <f>VLOOKUP($A12,'RevPAR Raw Data'!$B$6:$BE$49,'RevPAR Raw Data'!H$1,FALSE)</f>
        <v>55.306643984631698</v>
      </c>
      <c r="AV12" s="52">
        <f>VLOOKUP($A12,'RevPAR Raw Data'!$B$6:$BE$49,'RevPAR Raw Data'!I$1,FALSE)</f>
        <v>57.9579081609035</v>
      </c>
      <c r="AW12" s="52">
        <f>VLOOKUP($A12,'RevPAR Raw Data'!$B$6:$BE$49,'RevPAR Raw Data'!J$1,FALSE)</f>
        <v>60.386190343933698</v>
      </c>
      <c r="AX12" s="52">
        <f>VLOOKUP($A12,'RevPAR Raw Data'!$B$6:$BE$49,'RevPAR Raw Data'!K$1,FALSE)</f>
        <v>60.361459519511101</v>
      </c>
      <c r="AY12" s="53">
        <f>VLOOKUP($A12,'RevPAR Raw Data'!$B$6:$BE$49,'RevPAR Raw Data'!L$1,FALSE)</f>
        <v>56.377673841596</v>
      </c>
      <c r="AZ12" s="52">
        <f>VLOOKUP($A12,'RevPAR Raw Data'!$B$6:$BE$49,'RevPAR Raw Data'!N$1,FALSE)</f>
        <v>77.183302319122305</v>
      </c>
      <c r="BA12" s="52">
        <f>VLOOKUP($A12,'RevPAR Raw Data'!$B$6:$BE$49,'RevPAR Raw Data'!O$1,FALSE)</f>
        <v>77.650026848122906</v>
      </c>
      <c r="BB12" s="53">
        <f>VLOOKUP($A12,'RevPAR Raw Data'!$B$6:$BE$49,'RevPAR Raw Data'!P$1,FALSE)</f>
        <v>77.416664583622605</v>
      </c>
      <c r="BC12" s="54">
        <f>VLOOKUP($A12,'RevPAR Raw Data'!$B$6:$BE$49,'RevPAR Raw Data'!R$1,FALSE)</f>
        <v>62.388814053603603</v>
      </c>
      <c r="BE12" s="47">
        <f>VLOOKUP($A12,'RevPAR Raw Data'!$B$6:$BE$49,'RevPAR Raw Data'!T$1,FALSE)</f>
        <v>-2.9565443092565098</v>
      </c>
      <c r="BF12" s="48">
        <f>VLOOKUP($A12,'RevPAR Raw Data'!$B$6:$BE$49,'RevPAR Raw Data'!U$1,FALSE)</f>
        <v>-5.0569158074358098</v>
      </c>
      <c r="BG12" s="48">
        <f>VLOOKUP($A12,'RevPAR Raw Data'!$B$6:$BE$49,'RevPAR Raw Data'!V$1,FALSE)</f>
        <v>-7.2235920340534898</v>
      </c>
      <c r="BH12" s="48">
        <f>VLOOKUP($A12,'RevPAR Raw Data'!$B$6:$BE$49,'RevPAR Raw Data'!W$1,FALSE)</f>
        <v>-6.51406676678093</v>
      </c>
      <c r="BI12" s="48">
        <f>VLOOKUP($A12,'RevPAR Raw Data'!$B$6:$BE$49,'RevPAR Raw Data'!X$1,FALSE)</f>
        <v>-5.2103726338831704</v>
      </c>
      <c r="BJ12" s="49">
        <f>VLOOKUP($A12,'RevPAR Raw Data'!$B$6:$BE$49,'RevPAR Raw Data'!Y$1,FALSE)</f>
        <v>-5.5115354304521702</v>
      </c>
      <c r="BK12" s="48">
        <f>VLOOKUP($A12,'RevPAR Raw Data'!$B$6:$BE$49,'RevPAR Raw Data'!AA$1,FALSE)</f>
        <v>-4.9441914927001598</v>
      </c>
      <c r="BL12" s="48">
        <f>VLOOKUP($A12,'RevPAR Raw Data'!$B$6:$BE$49,'RevPAR Raw Data'!AB$1,FALSE)</f>
        <v>-2.7143251625887701</v>
      </c>
      <c r="BM12" s="49">
        <f>VLOOKUP($A12,'RevPAR Raw Data'!$B$6:$BE$49,'RevPAR Raw Data'!AC$1,FALSE)</f>
        <v>-3.8388235625956</v>
      </c>
      <c r="BN12" s="50">
        <f>VLOOKUP($A12,'RevPAR Raw Data'!$B$6:$BE$49,'RevPAR Raw Data'!AE$1,FALSE)</f>
        <v>-4.9251995455997699</v>
      </c>
    </row>
    <row r="13" spans="1:66" x14ac:dyDescent="0.25">
      <c r="A13" s="63" t="s">
        <v>122</v>
      </c>
      <c r="B13" s="47">
        <f>VLOOKUP($A13,'Occupancy Raw Data'!$B$8:$BE$51,'Occupancy Raw Data'!G$3,FALSE)</f>
        <v>50.292279198981298</v>
      </c>
      <c r="C13" s="48">
        <f>VLOOKUP($A13,'Occupancy Raw Data'!$B$8:$BE$51,'Occupancy Raw Data'!H$3,FALSE)</f>
        <v>53.313462206273798</v>
      </c>
      <c r="D13" s="48">
        <f>VLOOKUP($A13,'Occupancy Raw Data'!$B$8:$BE$51,'Occupancy Raw Data'!I$3,FALSE)</f>
        <v>54.751707373538601</v>
      </c>
      <c r="E13" s="48">
        <f>VLOOKUP($A13,'Occupancy Raw Data'!$B$8:$BE$51,'Occupancy Raw Data'!J$3,FALSE)</f>
        <v>56.566153489987201</v>
      </c>
      <c r="F13" s="48">
        <f>VLOOKUP($A13,'Occupancy Raw Data'!$B$8:$BE$51,'Occupancy Raw Data'!K$3,FALSE)</f>
        <v>58.1548790369255</v>
      </c>
      <c r="G13" s="49">
        <f>VLOOKUP($A13,'Occupancy Raw Data'!$B$8:$BE$51,'Occupancy Raw Data'!L$3,FALSE)</f>
        <v>54.615696261141302</v>
      </c>
      <c r="H13" s="48">
        <f>VLOOKUP($A13,'Occupancy Raw Data'!$B$8:$BE$51,'Occupancy Raw Data'!N$3,FALSE)</f>
        <v>64.9901608982521</v>
      </c>
      <c r="I13" s="48">
        <f>VLOOKUP($A13,'Occupancy Raw Data'!$B$8:$BE$51,'Occupancy Raw Data'!O$3,FALSE)</f>
        <v>65.710730408612093</v>
      </c>
      <c r="J13" s="49">
        <f>VLOOKUP($A13,'Occupancy Raw Data'!$B$8:$BE$51,'Occupancy Raw Data'!P$3,FALSE)</f>
        <v>65.350445653432104</v>
      </c>
      <c r="K13" s="50">
        <f>VLOOKUP($A13,'Occupancy Raw Data'!$B$8:$BE$51,'Occupancy Raw Data'!R$3,FALSE)</f>
        <v>57.682767516081498</v>
      </c>
      <c r="M13" s="47">
        <f>VLOOKUP($A13,'Occupancy Raw Data'!$B$8:$BE$51,'Occupancy Raw Data'!T$3,FALSE)</f>
        <v>-1.8550772374520501</v>
      </c>
      <c r="N13" s="48">
        <f>VLOOKUP($A13,'Occupancy Raw Data'!$B$8:$BE$51,'Occupancy Raw Data'!U$3,FALSE)</f>
        <v>-2.0512201135572399</v>
      </c>
      <c r="O13" s="48">
        <f>VLOOKUP($A13,'Occupancy Raw Data'!$B$8:$BE$51,'Occupancy Raw Data'!V$3,FALSE)</f>
        <v>-3.6756931434776798</v>
      </c>
      <c r="P13" s="48">
        <f>VLOOKUP($A13,'Occupancy Raw Data'!$B$8:$BE$51,'Occupancy Raw Data'!W$3,FALSE)</f>
        <v>-5.2044995670561596</v>
      </c>
      <c r="Q13" s="48">
        <f>VLOOKUP($A13,'Occupancy Raw Data'!$B$8:$BE$51,'Occupancy Raw Data'!X$3,FALSE)</f>
        <v>-1.97146195127139</v>
      </c>
      <c r="R13" s="49">
        <f>VLOOKUP($A13,'Occupancy Raw Data'!$B$8:$BE$51,'Occupancy Raw Data'!Y$3,FALSE)</f>
        <v>-2.99471149151322</v>
      </c>
      <c r="S13" s="48">
        <f>VLOOKUP($A13,'Occupancy Raw Data'!$B$8:$BE$51,'Occupancy Raw Data'!AA$3,FALSE)</f>
        <v>-3.39277734817518</v>
      </c>
      <c r="T13" s="48">
        <f>VLOOKUP($A13,'Occupancy Raw Data'!$B$8:$BE$51,'Occupancy Raw Data'!AB$3,FALSE)</f>
        <v>-5.2329259940248898</v>
      </c>
      <c r="U13" s="49">
        <f>VLOOKUP($A13,'Occupancy Raw Data'!$B$8:$BE$51,'Occupancy Raw Data'!AC$3,FALSE)</f>
        <v>-4.3267703343181498</v>
      </c>
      <c r="V13" s="50">
        <f>VLOOKUP($A13,'Occupancy Raw Data'!$B$8:$BE$51,'Occupancy Raw Data'!AE$3,FALSE)</f>
        <v>-3.4297491604527099</v>
      </c>
      <c r="X13" s="51">
        <f>VLOOKUP($A13,'ADR Raw Data'!$B$6:$BE$49,'ADR Raw Data'!G$1,FALSE)</f>
        <v>68.347823528396304</v>
      </c>
      <c r="Y13" s="52">
        <f>VLOOKUP($A13,'ADR Raw Data'!$B$6:$BE$49,'ADR Raw Data'!H$1,FALSE)</f>
        <v>67.996683346903296</v>
      </c>
      <c r="Z13" s="52">
        <f>VLOOKUP($A13,'ADR Raw Data'!$B$6:$BE$49,'ADR Raw Data'!I$1,FALSE)</f>
        <v>68.608256627906897</v>
      </c>
      <c r="AA13" s="52">
        <f>VLOOKUP($A13,'ADR Raw Data'!$B$6:$BE$49,'ADR Raw Data'!J$1,FALSE)</f>
        <v>69.351167698368002</v>
      </c>
      <c r="AB13" s="52">
        <f>VLOOKUP($A13,'ADR Raw Data'!$B$6:$BE$49,'ADR Raw Data'!K$1,FALSE)</f>
        <v>69.833958922173494</v>
      </c>
      <c r="AC13" s="53">
        <f>VLOOKUP($A13,'ADR Raw Data'!$B$6:$BE$49,'ADR Raw Data'!L$1,FALSE)</f>
        <v>68.855809371059095</v>
      </c>
      <c r="AD13" s="52">
        <f>VLOOKUP($A13,'ADR Raw Data'!$B$6:$BE$49,'ADR Raw Data'!N$1,FALSE)</f>
        <v>84.1311761154154</v>
      </c>
      <c r="AE13" s="52">
        <f>VLOOKUP($A13,'ADR Raw Data'!$B$6:$BE$49,'ADR Raw Data'!O$1,FALSE)</f>
        <v>86.431317857929201</v>
      </c>
      <c r="AF13" s="53">
        <f>VLOOKUP($A13,'ADR Raw Data'!$B$6:$BE$49,'ADR Raw Data'!P$1,FALSE)</f>
        <v>85.287587463744003</v>
      </c>
      <c r="AG13" s="54">
        <f>VLOOKUP($A13,'ADR Raw Data'!$B$6:$BE$49,'ADR Raw Data'!R$1,FALSE)</f>
        <v>74.174674543825702</v>
      </c>
      <c r="AI13" s="47">
        <f>VLOOKUP($A13,'ADR Raw Data'!$B$6:$BE$49,'ADR Raw Data'!T$1,FALSE)</f>
        <v>-3.06478543878307</v>
      </c>
      <c r="AJ13" s="48">
        <f>VLOOKUP($A13,'ADR Raw Data'!$B$6:$BE$49,'ADR Raw Data'!U$1,FALSE)</f>
        <v>-3.38856349827297</v>
      </c>
      <c r="AK13" s="48">
        <f>VLOOKUP($A13,'ADR Raw Data'!$B$6:$BE$49,'ADR Raw Data'!V$1,FALSE)</f>
        <v>-4.2769748672607903</v>
      </c>
      <c r="AL13" s="48">
        <f>VLOOKUP($A13,'ADR Raw Data'!$B$6:$BE$49,'ADR Raw Data'!W$1,FALSE)</f>
        <v>-3.0740290541984301</v>
      </c>
      <c r="AM13" s="48">
        <f>VLOOKUP($A13,'ADR Raw Data'!$B$6:$BE$49,'ADR Raw Data'!X$1,FALSE)</f>
        <v>-2.4747001017569299</v>
      </c>
      <c r="AN13" s="49">
        <f>VLOOKUP($A13,'ADR Raw Data'!$B$6:$BE$49,'ADR Raw Data'!Y$1,FALSE)</f>
        <v>-3.2536084275686501</v>
      </c>
      <c r="AO13" s="48">
        <f>VLOOKUP($A13,'ADR Raw Data'!$B$6:$BE$49,'ADR Raw Data'!AA$1,FALSE)</f>
        <v>-3.6440478219021002</v>
      </c>
      <c r="AP13" s="48">
        <f>VLOOKUP($A13,'ADR Raw Data'!$B$6:$BE$49,'ADR Raw Data'!AB$1,FALSE)</f>
        <v>-5.0025596418923097</v>
      </c>
      <c r="AQ13" s="49">
        <f>VLOOKUP($A13,'ADR Raw Data'!$B$6:$BE$49,'ADR Raw Data'!AC$1,FALSE)</f>
        <v>-4.35995273759971</v>
      </c>
      <c r="AR13" s="50">
        <f>VLOOKUP($A13,'ADR Raw Data'!$B$6:$BE$49,'ADR Raw Data'!AE$1,FALSE)</f>
        <v>-3.7364246001655199</v>
      </c>
      <c r="AS13" s="40"/>
      <c r="AT13" s="51">
        <f>VLOOKUP($A13,'RevPAR Raw Data'!$B$6:$BE$49,'RevPAR Raw Data'!G$1,FALSE)</f>
        <v>34.3736782353281</v>
      </c>
      <c r="AU13" s="52">
        <f>VLOOKUP($A13,'RevPAR Raw Data'!$B$6:$BE$49,'RevPAR Raw Data'!H$1,FALSE)</f>
        <v>36.251386077671</v>
      </c>
      <c r="AV13" s="52">
        <f>VLOOKUP($A13,'RevPAR Raw Data'!$B$6:$BE$49,'RevPAR Raw Data'!I$1,FALSE)</f>
        <v>37.564191902997997</v>
      </c>
      <c r="AW13" s="52">
        <f>VLOOKUP($A13,'RevPAR Raw Data'!$B$6:$BE$49,'RevPAR Raw Data'!J$1,FALSE)</f>
        <v>39.229287967357301</v>
      </c>
      <c r="AX13" s="52">
        <f>VLOOKUP($A13,'RevPAR Raw Data'!$B$6:$BE$49,'RevPAR Raw Data'!K$1,FALSE)</f>
        <v>40.6118543378863</v>
      </c>
      <c r="AY13" s="53">
        <f>VLOOKUP($A13,'RevPAR Raw Data'!$B$6:$BE$49,'RevPAR Raw Data'!L$1,FALSE)</f>
        <v>37.606079704248103</v>
      </c>
      <c r="AZ13" s="52">
        <f>VLOOKUP($A13,'RevPAR Raw Data'!$B$6:$BE$49,'RevPAR Raw Data'!N$1,FALSE)</f>
        <v>54.676986723000297</v>
      </c>
      <c r="BA13" s="52">
        <f>VLOOKUP($A13,'RevPAR Raw Data'!$B$6:$BE$49,'RevPAR Raw Data'!O$1,FALSE)</f>
        <v>56.794650266234498</v>
      </c>
      <c r="BB13" s="53">
        <f>VLOOKUP($A13,'RevPAR Raw Data'!$B$6:$BE$49,'RevPAR Raw Data'!P$1,FALSE)</f>
        <v>55.735818494617398</v>
      </c>
      <c r="BC13" s="54">
        <f>VLOOKUP($A13,'RevPAR Raw Data'!$B$6:$BE$49,'RevPAR Raw Data'!R$1,FALSE)</f>
        <v>42.7860050729251</v>
      </c>
      <c r="BE13" s="47">
        <f>VLOOKUP($A13,'RevPAR Raw Data'!$B$6:$BE$49,'RevPAR Raw Data'!T$1,FALSE)</f>
        <v>-4.8630085391835198</v>
      </c>
      <c r="BF13" s="48">
        <f>VLOOKUP($A13,'RevPAR Raw Data'!$B$6:$BE$49,'RevPAR Raw Data'!U$1,FALSE)</f>
        <v>-5.3702767157929703</v>
      </c>
      <c r="BG13" s="48">
        <f>VLOOKUP($A13,'RevPAR Raw Data'!$B$6:$BE$49,'RevPAR Raw Data'!V$1,FALSE)</f>
        <v>-7.7954595387943</v>
      </c>
      <c r="BH13" s="48">
        <f>VLOOKUP($A13,'RevPAR Raw Data'!$B$6:$BE$49,'RevPAR Raw Data'!W$1,FALSE)</f>
        <v>-8.1185407924376491</v>
      </c>
      <c r="BI13" s="48">
        <f>VLOOKUP($A13,'RevPAR Raw Data'!$B$6:$BE$49,'RevPAR Raw Data'!X$1,FALSE)</f>
        <v>-4.39737428211411</v>
      </c>
      <c r="BJ13" s="49">
        <f>VLOOKUP($A13,'RevPAR Raw Data'!$B$6:$BE$49,'RevPAR Raw Data'!Y$1,FALSE)</f>
        <v>-6.1508837336126296</v>
      </c>
      <c r="BK13" s="48">
        <f>VLOOKUP($A13,'RevPAR Raw Data'!$B$6:$BE$49,'RevPAR Raw Data'!AA$1,FALSE)</f>
        <v>-6.9131907410191298</v>
      </c>
      <c r="BL13" s="48">
        <f>VLOOKUP($A13,'RevPAR Raw Data'!$B$6:$BE$49,'RevPAR Raw Data'!AB$1,FALSE)</f>
        <v>-9.9737053920500198</v>
      </c>
      <c r="BM13" s="49">
        <f>VLOOKUP($A13,'RevPAR Raw Data'!$B$6:$BE$49,'RevPAR Raw Data'!AC$1,FALSE)</f>
        <v>-8.4980779302771001</v>
      </c>
      <c r="BN13" s="50">
        <f>VLOOKUP($A13,'RevPAR Raw Data'!$B$6:$BE$49,'RevPAR Raw Data'!AE$1,FALSE)</f>
        <v>-7.03802376926311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54.4380514673636</v>
      </c>
      <c r="C15" s="48">
        <f>VLOOKUP($A15,'Occupancy Raw Data'!$B$8:$BE$45,'Occupancy Raw Data'!H$3,FALSE)</f>
        <v>64.970968477555303</v>
      </c>
      <c r="D15" s="48">
        <f>VLOOKUP($A15,'Occupancy Raw Data'!$B$8:$BE$45,'Occupancy Raw Data'!I$3,FALSE)</f>
        <v>71.196519725647704</v>
      </c>
      <c r="E15" s="48">
        <f>VLOOKUP($A15,'Occupancy Raw Data'!$B$8:$BE$45,'Occupancy Raw Data'!J$3,FALSE)</f>
        <v>69.727401898012502</v>
      </c>
      <c r="F15" s="48">
        <f>VLOOKUP($A15,'Occupancy Raw Data'!$B$8:$BE$45,'Occupancy Raw Data'!K$3,FALSE)</f>
        <v>64.181591734348402</v>
      </c>
      <c r="G15" s="49">
        <f>VLOOKUP($A15,'Occupancy Raw Data'!$B$8:$BE$45,'Occupancy Raw Data'!L$3,FALSE)</f>
        <v>64.902906660585501</v>
      </c>
      <c r="H15" s="48">
        <f>VLOOKUP($A15,'Occupancy Raw Data'!$B$8:$BE$45,'Occupancy Raw Data'!N$3,FALSE)</f>
        <v>67.852193590260796</v>
      </c>
      <c r="I15" s="48">
        <f>VLOOKUP($A15,'Occupancy Raw Data'!$B$8:$BE$45,'Occupancy Raw Data'!O$3,FALSE)</f>
        <v>71.387724314557801</v>
      </c>
      <c r="J15" s="49">
        <f>VLOOKUP($A15,'Occupancy Raw Data'!$B$8:$BE$45,'Occupancy Raw Data'!P$3,FALSE)</f>
        <v>69.619958952409306</v>
      </c>
      <c r="K15" s="50">
        <f>VLOOKUP($A15,'Occupancy Raw Data'!$B$8:$BE$45,'Occupancy Raw Data'!R$3,FALSE)</f>
        <v>66.250635886820902</v>
      </c>
      <c r="M15" s="47">
        <f>VLOOKUP($A15,'Occupancy Raw Data'!$B$8:$BE$45,'Occupancy Raw Data'!T$3,FALSE)</f>
        <v>3.8380255645401098</v>
      </c>
      <c r="N15" s="48">
        <f>VLOOKUP($A15,'Occupancy Raw Data'!$B$8:$BE$45,'Occupancy Raw Data'!U$3,FALSE)</f>
        <v>5.04121431798887</v>
      </c>
      <c r="O15" s="48">
        <f>VLOOKUP($A15,'Occupancy Raw Data'!$B$8:$BE$45,'Occupancy Raw Data'!V$3,FALSE)</f>
        <v>6.4319114372461597</v>
      </c>
      <c r="P15" s="48">
        <f>VLOOKUP($A15,'Occupancy Raw Data'!$B$8:$BE$45,'Occupancy Raw Data'!W$3,FALSE)</f>
        <v>2.5744494367603701</v>
      </c>
      <c r="Q15" s="48">
        <f>VLOOKUP($A15,'Occupancy Raw Data'!$B$8:$BE$45,'Occupancy Raw Data'!X$3,FALSE)</f>
        <v>-2.9343992108130199</v>
      </c>
      <c r="R15" s="49">
        <f>VLOOKUP($A15,'Occupancy Raw Data'!$B$8:$BE$45,'Occupancy Raw Data'!Y$3,FALSE)</f>
        <v>2.93162069065141</v>
      </c>
      <c r="S15" s="48">
        <f>VLOOKUP($A15,'Occupancy Raw Data'!$B$8:$BE$45,'Occupancy Raw Data'!AA$3,FALSE)</f>
        <v>-4.8923657846356701</v>
      </c>
      <c r="T15" s="48">
        <f>VLOOKUP($A15,'Occupancy Raw Data'!$B$8:$BE$45,'Occupancy Raw Data'!AB$3,FALSE)</f>
        <v>-1.38891957428309</v>
      </c>
      <c r="U15" s="49">
        <f>VLOOKUP($A15,'Occupancy Raw Data'!$B$8:$BE$45,'Occupancy Raw Data'!AC$3,FALSE)</f>
        <v>-3.1278379696419401</v>
      </c>
      <c r="V15" s="50">
        <f>VLOOKUP($A15,'Occupancy Raw Data'!$B$8:$BE$45,'Occupancy Raw Data'!AE$3,FALSE)</f>
        <v>1.03413448566452</v>
      </c>
      <c r="X15" s="51">
        <f>VLOOKUP($A15,'ADR Raw Data'!$B$6:$BE$43,'ADR Raw Data'!G$1,FALSE)</f>
        <v>139.60773357822899</v>
      </c>
      <c r="Y15" s="52">
        <f>VLOOKUP($A15,'ADR Raw Data'!$B$6:$BE$43,'ADR Raw Data'!H$1,FALSE)</f>
        <v>151.43981734974801</v>
      </c>
      <c r="Z15" s="52">
        <f>VLOOKUP($A15,'ADR Raw Data'!$B$6:$BE$43,'ADR Raw Data'!I$1,FALSE)</f>
        <v>157.290608322862</v>
      </c>
      <c r="AA15" s="52">
        <f>VLOOKUP($A15,'ADR Raw Data'!$B$6:$BE$43,'ADR Raw Data'!J$1,FALSE)</f>
        <v>153.55107485628699</v>
      </c>
      <c r="AB15" s="52">
        <f>VLOOKUP($A15,'ADR Raw Data'!$B$6:$BE$43,'ADR Raw Data'!K$1,FALSE)</f>
        <v>145.63741294959999</v>
      </c>
      <c r="AC15" s="53">
        <f>VLOOKUP($A15,'ADR Raw Data'!$B$6:$BE$43,'ADR Raw Data'!L$1,FALSE)</f>
        <v>150.04464199225899</v>
      </c>
      <c r="AD15" s="52">
        <f>VLOOKUP($A15,'ADR Raw Data'!$B$6:$BE$43,'ADR Raw Data'!N$1,FALSE)</f>
        <v>142.953253448119</v>
      </c>
      <c r="AE15" s="52">
        <f>VLOOKUP($A15,'ADR Raw Data'!$B$6:$BE$43,'ADR Raw Data'!O$1,FALSE)</f>
        <v>144.33262151071301</v>
      </c>
      <c r="AF15" s="53">
        <f>VLOOKUP($A15,'ADR Raw Data'!$B$6:$BE$43,'ADR Raw Data'!P$1,FALSE)</f>
        <v>143.66044969228901</v>
      </c>
      <c r="AG15" s="54">
        <f>VLOOKUP($A15,'ADR Raw Data'!$B$6:$BE$43,'ADR Raw Data'!R$1,FALSE)</f>
        <v>148.127820688611</v>
      </c>
      <c r="AI15" s="47">
        <f>VLOOKUP($A15,'ADR Raw Data'!$B$6:$BE$43,'ADR Raw Data'!T$1,FALSE)</f>
        <v>0.96761698563504595</v>
      </c>
      <c r="AJ15" s="48">
        <f>VLOOKUP($A15,'ADR Raw Data'!$B$6:$BE$43,'ADR Raw Data'!U$1,FALSE)</f>
        <v>2.9927825073982901</v>
      </c>
      <c r="AK15" s="48">
        <f>VLOOKUP($A15,'ADR Raw Data'!$B$6:$BE$43,'ADR Raw Data'!V$1,FALSE)</f>
        <v>4.5397434729061699</v>
      </c>
      <c r="AL15" s="48">
        <f>VLOOKUP($A15,'ADR Raw Data'!$B$6:$BE$43,'ADR Raw Data'!W$1,FALSE)</f>
        <v>1.1339582441707201</v>
      </c>
      <c r="AM15" s="48">
        <f>VLOOKUP($A15,'ADR Raw Data'!$B$6:$BE$43,'ADR Raw Data'!X$1,FALSE)</f>
        <v>-3.5090108201784802</v>
      </c>
      <c r="AN15" s="49">
        <f>VLOOKUP($A15,'ADR Raw Data'!$B$6:$BE$43,'ADR Raw Data'!Y$1,FALSE)</f>
        <v>1.2744668505947701</v>
      </c>
      <c r="AO15" s="48">
        <f>VLOOKUP($A15,'ADR Raw Data'!$B$6:$BE$43,'ADR Raw Data'!AA$1,FALSE)</f>
        <v>-4.16267875297802</v>
      </c>
      <c r="AP15" s="48">
        <f>VLOOKUP($A15,'ADR Raw Data'!$B$6:$BE$43,'ADR Raw Data'!AB$1,FALSE)</f>
        <v>-3.5358485375267201</v>
      </c>
      <c r="AQ15" s="49">
        <f>VLOOKUP($A15,'ADR Raw Data'!$B$6:$BE$43,'ADR Raw Data'!AC$1,FALSE)</f>
        <v>-3.8381419136625601</v>
      </c>
      <c r="AR15" s="50">
        <f>VLOOKUP($A15,'ADR Raw Data'!$B$6:$BE$43,'ADR Raw Data'!AE$1,FALSE)</f>
        <v>-0.28024266323628499</v>
      </c>
      <c r="AS15" s="40"/>
      <c r="AT15" s="51">
        <f>VLOOKUP($A15,'RevPAR Raw Data'!$B$6:$BE$43,'RevPAR Raw Data'!G$1,FALSE)</f>
        <v>75.999729857736696</v>
      </c>
      <c r="AU15" s="52">
        <f>VLOOKUP($A15,'RevPAR Raw Data'!$B$6:$BE$43,'RevPAR Raw Data'!H$1,FALSE)</f>
        <v>98.391915992772795</v>
      </c>
      <c r="AV15" s="52">
        <f>VLOOKUP($A15,'RevPAR Raw Data'!$B$6:$BE$43,'RevPAR Raw Data'!I$1,FALSE)</f>
        <v>111.985438981177</v>
      </c>
      <c r="AW15" s="52">
        <f>VLOOKUP($A15,'RevPAR Raw Data'!$B$6:$BE$43,'RevPAR Raw Data'!J$1,FALSE)</f>
        <v>107.067175083761</v>
      </c>
      <c r="AX15" s="52">
        <f>VLOOKUP($A15,'RevPAR Raw Data'!$B$6:$BE$43,'RevPAR Raw Data'!K$1,FALSE)</f>
        <v>93.472409791779896</v>
      </c>
      <c r="AY15" s="53">
        <f>VLOOKUP($A15,'RevPAR Raw Data'!$B$6:$BE$43,'RevPAR Raw Data'!L$1,FALSE)</f>
        <v>97.383333941445699</v>
      </c>
      <c r="AZ15" s="52">
        <f>VLOOKUP($A15,'RevPAR Raw Data'!$B$6:$BE$43,'RevPAR Raw Data'!N$1,FALSE)</f>
        <v>96.996918273194495</v>
      </c>
      <c r="BA15" s="52">
        <f>VLOOKUP($A15,'RevPAR Raw Data'!$B$6:$BE$43,'RevPAR Raw Data'!O$1,FALSE)</f>
        <v>103.03577394004201</v>
      </c>
      <c r="BB15" s="53">
        <f>VLOOKUP($A15,'RevPAR Raw Data'!$B$6:$BE$43,'RevPAR Raw Data'!P$1,FALSE)</f>
        <v>100.016346106618</v>
      </c>
      <c r="BC15" s="54">
        <f>VLOOKUP($A15,'RevPAR Raw Data'!$B$6:$BE$43,'RevPAR Raw Data'!R$1,FALSE)</f>
        <v>98.135623131495095</v>
      </c>
      <c r="BE15" s="47">
        <f>VLOOKUP($A15,'RevPAR Raw Data'!$B$6:$BE$43,'RevPAR Raw Data'!T$1,FALSE)</f>
        <v>4.8427799374506604</v>
      </c>
      <c r="BF15" s="48">
        <f>VLOOKUP($A15,'RevPAR Raw Data'!$B$6:$BE$43,'RevPAR Raw Data'!U$1,FALSE)</f>
        <v>8.1848694056563893</v>
      </c>
      <c r="BG15" s="48">
        <f>VLOOKUP($A15,'RevPAR Raw Data'!$B$6:$BE$43,'RevPAR Raw Data'!V$1,FALSE)</f>
        <v>11.2636471898078</v>
      </c>
      <c r="BH15" s="48">
        <f>VLOOKUP($A15,'RevPAR Raw Data'!$B$6:$BE$43,'RevPAR Raw Data'!W$1,FALSE)</f>
        <v>3.73760086256125</v>
      </c>
      <c r="BI15" s="48">
        <f>VLOOKUP($A15,'RevPAR Raw Data'!$B$6:$BE$43,'RevPAR Raw Data'!X$1,FALSE)</f>
        <v>-6.3404416451768402</v>
      </c>
      <c r="BJ15" s="49">
        <f>VLOOKUP($A15,'RevPAR Raw Data'!$B$6:$BE$43,'RevPAR Raw Data'!Y$1,FALSE)</f>
        <v>4.2434500751337101</v>
      </c>
      <c r="BK15" s="48">
        <f>VLOOKUP($A15,'RevPAR Raw Data'!$B$6:$BE$43,'RevPAR Raw Data'!AA$1,FALSE)</f>
        <v>-8.8513910665786995</v>
      </c>
      <c r="BL15" s="48">
        <f>VLOOKUP($A15,'RevPAR Raw Data'!$B$6:$BE$43,'RevPAR Raw Data'!AB$1,FALSE)</f>
        <v>-4.8756580193551002</v>
      </c>
      <c r="BM15" s="49">
        <f>VLOOKUP($A15,'RevPAR Raw Data'!$B$6:$BE$43,'RevPAR Raw Data'!AC$1,FALSE)</f>
        <v>-6.8459290232002301</v>
      </c>
      <c r="BN15" s="50">
        <f>VLOOKUP($A15,'RevPAR Raw Data'!$B$6:$BE$43,'RevPAR Raw Data'!AE$1,FALSE)</f>
        <v>0.750993736404165</v>
      </c>
    </row>
    <row r="16" spans="1:66" x14ac:dyDescent="0.25">
      <c r="A16" s="63" t="s">
        <v>88</v>
      </c>
      <c r="B16" s="47">
        <f>VLOOKUP($A16,'Occupancy Raw Data'!$B$8:$BE$45,'Occupancy Raw Data'!G$3,FALSE)</f>
        <v>54.289849080008203</v>
      </c>
      <c r="C16" s="48">
        <f>VLOOKUP($A16,'Occupancy Raw Data'!$B$8:$BE$45,'Occupancy Raw Data'!H$3,FALSE)</f>
        <v>69.888360554062402</v>
      </c>
      <c r="D16" s="48">
        <f>VLOOKUP($A16,'Occupancy Raw Data'!$B$8:$BE$45,'Occupancy Raw Data'!I$3,FALSE)</f>
        <v>75.666735579904795</v>
      </c>
      <c r="E16" s="48">
        <f>VLOOKUP($A16,'Occupancy Raw Data'!$B$8:$BE$45,'Occupancy Raw Data'!J$3,FALSE)</f>
        <v>75.377299979325997</v>
      </c>
      <c r="F16" s="48">
        <f>VLOOKUP($A16,'Occupancy Raw Data'!$B$8:$BE$45,'Occupancy Raw Data'!K$3,FALSE)</f>
        <v>65.991316931982595</v>
      </c>
      <c r="G16" s="49">
        <f>VLOOKUP($A16,'Occupancy Raw Data'!$B$8:$BE$45,'Occupancy Raw Data'!L$3,FALSE)</f>
        <v>68.242712425056794</v>
      </c>
      <c r="H16" s="48">
        <f>VLOOKUP($A16,'Occupancy Raw Data'!$B$8:$BE$45,'Occupancy Raw Data'!N$3,FALSE)</f>
        <v>69.650609882158307</v>
      </c>
      <c r="I16" s="48">
        <f>VLOOKUP($A16,'Occupancy Raw Data'!$B$8:$BE$45,'Occupancy Raw Data'!O$3,FALSE)</f>
        <v>68.958031837915996</v>
      </c>
      <c r="J16" s="49">
        <f>VLOOKUP($A16,'Occupancy Raw Data'!$B$8:$BE$45,'Occupancy Raw Data'!P$3,FALSE)</f>
        <v>69.304320860037194</v>
      </c>
      <c r="K16" s="50">
        <f>VLOOKUP($A16,'Occupancy Raw Data'!$B$8:$BE$45,'Occupancy Raw Data'!R$3,FALSE)</f>
        <v>68.546029120765496</v>
      </c>
      <c r="M16" s="47">
        <f>VLOOKUP($A16,'Occupancy Raw Data'!$B$8:$BE$45,'Occupancy Raw Data'!T$3,FALSE)</f>
        <v>-3.2428476024866399</v>
      </c>
      <c r="N16" s="48">
        <f>VLOOKUP($A16,'Occupancy Raw Data'!$B$8:$BE$45,'Occupancy Raw Data'!U$3,FALSE)</f>
        <v>-1.0782626688774399</v>
      </c>
      <c r="O16" s="48">
        <f>VLOOKUP($A16,'Occupancy Raw Data'!$B$8:$BE$45,'Occupancy Raw Data'!V$3,FALSE)</f>
        <v>2.3322634709390702</v>
      </c>
      <c r="P16" s="48">
        <f>VLOOKUP($A16,'Occupancy Raw Data'!$B$8:$BE$45,'Occupancy Raw Data'!W$3,FALSE)</f>
        <v>2.1689798293004898</v>
      </c>
      <c r="Q16" s="48">
        <f>VLOOKUP($A16,'Occupancy Raw Data'!$B$8:$BE$45,'Occupancy Raw Data'!X$3,FALSE)</f>
        <v>-4.8994852660749899</v>
      </c>
      <c r="R16" s="49">
        <f>VLOOKUP($A16,'Occupancy Raw Data'!$B$8:$BE$45,'Occupancy Raw Data'!Y$3,FALSE)</f>
        <v>-0.77250331640693404</v>
      </c>
      <c r="S16" s="48">
        <f>VLOOKUP($A16,'Occupancy Raw Data'!$B$8:$BE$45,'Occupancy Raw Data'!AA$3,FALSE)</f>
        <v>2.1350952903443098E-3</v>
      </c>
      <c r="T16" s="48">
        <f>VLOOKUP($A16,'Occupancy Raw Data'!$B$8:$BE$45,'Occupancy Raw Data'!AB$3,FALSE)</f>
        <v>3.3410653432426001</v>
      </c>
      <c r="U16" s="49">
        <f>VLOOKUP($A16,'Occupancy Raw Data'!$B$8:$BE$45,'Occupancy Raw Data'!AC$3,FALSE)</f>
        <v>1.63584852572994</v>
      </c>
      <c r="V16" s="50">
        <f>VLOOKUP($A16,'Occupancy Raw Data'!$B$8:$BE$45,'Occupancy Raw Data'!AE$3,FALSE)</f>
        <v>-8.85947382343618E-2</v>
      </c>
      <c r="X16" s="51">
        <f>VLOOKUP($A16,'ADR Raw Data'!$B$6:$BE$43,'ADR Raw Data'!G$1,FALSE)</f>
        <v>146.60015803503401</v>
      </c>
      <c r="Y16" s="52">
        <f>VLOOKUP($A16,'ADR Raw Data'!$B$6:$BE$43,'ADR Raw Data'!H$1,FALSE)</f>
        <v>164.41135335009599</v>
      </c>
      <c r="Z16" s="52">
        <f>VLOOKUP($A16,'ADR Raw Data'!$B$6:$BE$43,'ADR Raw Data'!I$1,FALSE)</f>
        <v>171.20078688524501</v>
      </c>
      <c r="AA16" s="52">
        <f>VLOOKUP($A16,'ADR Raw Data'!$B$6:$BE$43,'ADR Raw Data'!J$1,FALSE)</f>
        <v>168.32554306088801</v>
      </c>
      <c r="AB16" s="52">
        <f>VLOOKUP($A16,'ADR Raw Data'!$B$6:$BE$43,'ADR Raw Data'!K$1,FALSE)</f>
        <v>152.53124530075101</v>
      </c>
      <c r="AC16" s="53">
        <f>VLOOKUP($A16,'ADR Raw Data'!$B$6:$BE$43,'ADR Raw Data'!L$1,FALSE)</f>
        <v>161.650103911054</v>
      </c>
      <c r="AD16" s="52">
        <f>VLOOKUP($A16,'ADR Raw Data'!$B$6:$BE$43,'ADR Raw Data'!N$1,FALSE)</f>
        <v>131.336875927574</v>
      </c>
      <c r="AE16" s="52">
        <f>VLOOKUP($A16,'ADR Raw Data'!$B$6:$BE$43,'ADR Raw Data'!O$1,FALSE)</f>
        <v>129.72314795382999</v>
      </c>
      <c r="AF16" s="53">
        <f>VLOOKUP($A16,'ADR Raw Data'!$B$6:$BE$43,'ADR Raw Data'!P$1,FALSE)</f>
        <v>130.53404355283701</v>
      </c>
      <c r="AG16" s="54">
        <f>VLOOKUP($A16,'ADR Raw Data'!$B$6:$BE$43,'ADR Raw Data'!R$1,FALSE)</f>
        <v>152.66145180748799</v>
      </c>
      <c r="AI16" s="47">
        <f>VLOOKUP($A16,'ADR Raw Data'!$B$6:$BE$43,'ADR Raw Data'!T$1,FALSE)</f>
        <v>-0.54255295954635296</v>
      </c>
      <c r="AJ16" s="48">
        <f>VLOOKUP($A16,'ADR Raw Data'!$B$6:$BE$43,'ADR Raw Data'!U$1,FALSE)</f>
        <v>1.0765786857772599</v>
      </c>
      <c r="AK16" s="48">
        <f>VLOOKUP($A16,'ADR Raw Data'!$B$6:$BE$43,'ADR Raw Data'!V$1,FALSE)</f>
        <v>1.8845887819529701</v>
      </c>
      <c r="AL16" s="48">
        <f>VLOOKUP($A16,'ADR Raw Data'!$B$6:$BE$43,'ADR Raw Data'!W$1,FALSE)</f>
        <v>3.1620562974817701</v>
      </c>
      <c r="AM16" s="48">
        <f>VLOOKUP($A16,'ADR Raw Data'!$B$6:$BE$43,'ADR Raw Data'!X$1,FALSE)</f>
        <v>1.13077525823075</v>
      </c>
      <c r="AN16" s="49">
        <f>VLOOKUP($A16,'ADR Raw Data'!$B$6:$BE$43,'ADR Raw Data'!Y$1,FALSE)</f>
        <v>1.6372520619008899</v>
      </c>
      <c r="AO16" s="48">
        <f>VLOOKUP($A16,'ADR Raw Data'!$B$6:$BE$43,'ADR Raw Data'!AA$1,FALSE)</f>
        <v>-0.26686873800410998</v>
      </c>
      <c r="AP16" s="48">
        <f>VLOOKUP($A16,'ADR Raw Data'!$B$6:$BE$43,'ADR Raw Data'!AB$1,FALSE)</f>
        <v>0.139419042464443</v>
      </c>
      <c r="AQ16" s="49">
        <f>VLOOKUP($A16,'ADR Raw Data'!$B$6:$BE$43,'ADR Raw Data'!AC$1,FALSE)</f>
        <v>-7.9883297582966598E-2</v>
      </c>
      <c r="AR16" s="50">
        <f>VLOOKUP($A16,'ADR Raw Data'!$B$6:$BE$43,'ADR Raw Data'!AE$1,FALSE)</f>
        <v>1.1143120231439001</v>
      </c>
      <c r="AS16" s="40"/>
      <c r="AT16" s="51">
        <f>VLOOKUP($A16,'RevPAR Raw Data'!$B$6:$BE$43,'RevPAR Raw Data'!G$1,FALSE)</f>
        <v>79.589004548273707</v>
      </c>
      <c r="AU16" s="52">
        <f>VLOOKUP($A16,'RevPAR Raw Data'!$B$6:$BE$43,'RevPAR Raw Data'!H$1,FALSE)</f>
        <v>114.90439942112801</v>
      </c>
      <c r="AV16" s="52">
        <f>VLOOKUP($A16,'RevPAR Raw Data'!$B$6:$BE$43,'RevPAR Raw Data'!I$1,FALSE)</f>
        <v>129.54204672317499</v>
      </c>
      <c r="AW16" s="52">
        <f>VLOOKUP($A16,'RevPAR Raw Data'!$B$6:$BE$43,'RevPAR Raw Data'!J$1,FALSE)</f>
        <v>126.879249534835</v>
      </c>
      <c r="AX16" s="52">
        <f>VLOOKUP($A16,'RevPAR Raw Data'!$B$6:$BE$43,'RevPAR Raw Data'!K$1,FALSE)</f>
        <v>100.657377506719</v>
      </c>
      <c r="AY16" s="53">
        <f>VLOOKUP($A16,'RevPAR Raw Data'!$B$6:$BE$43,'RevPAR Raw Data'!L$1,FALSE)</f>
        <v>110.314415546826</v>
      </c>
      <c r="AZ16" s="52">
        <f>VLOOKUP($A16,'RevPAR Raw Data'!$B$6:$BE$43,'RevPAR Raw Data'!N$1,FALSE)</f>
        <v>91.476935083729501</v>
      </c>
      <c r="BA16" s="52">
        <f>VLOOKUP($A16,'RevPAR Raw Data'!$B$6:$BE$43,'RevPAR Raw Data'!O$1,FALSE)</f>
        <v>89.454529667149004</v>
      </c>
      <c r="BB16" s="53">
        <f>VLOOKUP($A16,'RevPAR Raw Data'!$B$6:$BE$43,'RevPAR Raw Data'!P$1,FALSE)</f>
        <v>90.465732375439302</v>
      </c>
      <c r="BC16" s="54">
        <f>VLOOKUP($A16,'RevPAR Raw Data'!$B$6:$BE$43,'RevPAR Raw Data'!R$1,FALSE)</f>
        <v>104.643363212144</v>
      </c>
      <c r="BE16" s="47">
        <f>VLOOKUP($A16,'RevPAR Raw Data'!$B$6:$BE$43,'RevPAR Raw Data'!T$1,FALSE)</f>
        <v>-3.7678063963921198</v>
      </c>
      <c r="BF16" s="48">
        <f>VLOOKUP($A16,'RevPAR Raw Data'!$B$6:$BE$43,'RevPAR Raw Data'!U$1,FALSE)</f>
        <v>-1.32923291700124E-2</v>
      </c>
      <c r="BG16" s="48">
        <f>VLOOKUP($A16,'RevPAR Raw Data'!$B$6:$BE$43,'RevPAR Raw Data'!V$1,FALSE)</f>
        <v>4.26080582863095</v>
      </c>
      <c r="BH16" s="48">
        <f>VLOOKUP($A16,'RevPAR Raw Data'!$B$6:$BE$43,'RevPAR Raw Data'!W$1,FALSE)</f>
        <v>5.3996204900657698</v>
      </c>
      <c r="BI16" s="48">
        <f>VLOOKUP($A16,'RevPAR Raw Data'!$B$6:$BE$43,'RevPAR Raw Data'!X$1,FALSE)</f>
        <v>-3.8241121750136799</v>
      </c>
      <c r="BJ16" s="49">
        <f>VLOOKUP($A16,'RevPAR Raw Data'!$B$6:$BE$43,'RevPAR Raw Data'!Y$1,FALSE)</f>
        <v>0.85210091901783902</v>
      </c>
      <c r="BK16" s="48">
        <f>VLOOKUP($A16,'RevPAR Raw Data'!$B$6:$BE$43,'RevPAR Raw Data'!AA$1,FALSE)</f>
        <v>-0.26473934061562199</v>
      </c>
      <c r="BL16" s="48">
        <f>VLOOKUP($A16,'RevPAR Raw Data'!$B$6:$BE$43,'RevPAR Raw Data'!AB$1,FALSE)</f>
        <v>3.4851424670167002</v>
      </c>
      <c r="BM16" s="49">
        <f>VLOOKUP($A16,'RevPAR Raw Data'!$B$6:$BE$43,'RevPAR Raw Data'!AC$1,FALSE)</f>
        <v>1.55465845840116</v>
      </c>
      <c r="BN16" s="50">
        <f>VLOOKUP($A16,'RevPAR Raw Data'!$B$6:$BE$43,'RevPAR Raw Data'!AE$1,FALSE)</f>
        <v>1.02473006308952</v>
      </c>
    </row>
    <row r="17" spans="1:66" x14ac:dyDescent="0.25">
      <c r="A17" s="63" t="s">
        <v>89</v>
      </c>
      <c r="B17" s="47">
        <f>VLOOKUP($A17,'Occupancy Raw Data'!$B$8:$BE$45,'Occupancy Raw Data'!G$3,FALSE)</f>
        <v>49.965349965349901</v>
      </c>
      <c r="C17" s="48">
        <f>VLOOKUP($A17,'Occupancy Raw Data'!$B$8:$BE$45,'Occupancy Raw Data'!H$3,FALSE)</f>
        <v>60.914760914760897</v>
      </c>
      <c r="D17" s="48">
        <f>VLOOKUP($A17,'Occupancy Raw Data'!$B$8:$BE$45,'Occupancy Raw Data'!I$3,FALSE)</f>
        <v>65.523215523215498</v>
      </c>
      <c r="E17" s="48">
        <f>VLOOKUP($A17,'Occupancy Raw Data'!$B$8:$BE$45,'Occupancy Raw Data'!J$3,FALSE)</f>
        <v>65.303765303765303</v>
      </c>
      <c r="F17" s="48">
        <f>VLOOKUP($A17,'Occupancy Raw Data'!$B$8:$BE$45,'Occupancy Raw Data'!K$3,FALSE)</f>
        <v>58.6394086394086</v>
      </c>
      <c r="G17" s="49">
        <f>VLOOKUP($A17,'Occupancy Raw Data'!$B$8:$BE$45,'Occupancy Raw Data'!L$3,FALSE)</f>
        <v>60.069300069299999</v>
      </c>
      <c r="H17" s="48">
        <f>VLOOKUP($A17,'Occupancy Raw Data'!$B$8:$BE$45,'Occupancy Raw Data'!N$3,FALSE)</f>
        <v>59.436359436359403</v>
      </c>
      <c r="I17" s="48">
        <f>VLOOKUP($A17,'Occupancy Raw Data'!$B$8:$BE$45,'Occupancy Raw Data'!O$3,FALSE)</f>
        <v>60.4989604989604</v>
      </c>
      <c r="J17" s="49">
        <f>VLOOKUP($A17,'Occupancy Raw Data'!$B$8:$BE$45,'Occupancy Raw Data'!P$3,FALSE)</f>
        <v>59.967659967659898</v>
      </c>
      <c r="K17" s="50">
        <f>VLOOKUP($A17,'Occupancy Raw Data'!$B$8:$BE$45,'Occupancy Raw Data'!R$3,FALSE)</f>
        <v>60.040260040260002</v>
      </c>
      <c r="M17" s="47">
        <f>VLOOKUP($A17,'Occupancy Raw Data'!$B$8:$BE$45,'Occupancy Raw Data'!T$3,FALSE)</f>
        <v>1.25544994151282</v>
      </c>
      <c r="N17" s="48">
        <f>VLOOKUP($A17,'Occupancy Raw Data'!$B$8:$BE$45,'Occupancy Raw Data'!U$3,FALSE)</f>
        <v>1.1381757056497499</v>
      </c>
      <c r="O17" s="48">
        <f>VLOOKUP($A17,'Occupancy Raw Data'!$B$8:$BE$45,'Occupancy Raw Data'!V$3,FALSE)</f>
        <v>-1.3425357948326101E-2</v>
      </c>
      <c r="P17" s="48">
        <f>VLOOKUP($A17,'Occupancy Raw Data'!$B$8:$BE$45,'Occupancy Raw Data'!W$3,FALSE)</f>
        <v>0.37882557903913999</v>
      </c>
      <c r="Q17" s="48">
        <f>VLOOKUP($A17,'Occupancy Raw Data'!$B$8:$BE$45,'Occupancy Raw Data'!X$3,FALSE)</f>
        <v>-4.78124226009166</v>
      </c>
      <c r="R17" s="49">
        <f>VLOOKUP($A17,'Occupancy Raw Data'!$B$8:$BE$45,'Occupancy Raw Data'!Y$3,FALSE)</f>
        <v>-0.464556692014293</v>
      </c>
      <c r="S17" s="48">
        <f>VLOOKUP($A17,'Occupancy Raw Data'!$B$8:$BE$45,'Occupancy Raw Data'!AA$3,FALSE)</f>
        <v>-9.7482706659921803</v>
      </c>
      <c r="T17" s="48">
        <f>VLOOKUP($A17,'Occupancy Raw Data'!$B$8:$BE$45,'Occupancy Raw Data'!AB$3,FALSE)</f>
        <v>-9.5969685416052108</v>
      </c>
      <c r="U17" s="49">
        <f>VLOOKUP($A17,'Occupancy Raw Data'!$B$8:$BE$45,'Occupancy Raw Data'!AC$3,FALSE)</f>
        <v>-9.6720127065435708</v>
      </c>
      <c r="V17" s="50">
        <f>VLOOKUP($A17,'Occupancy Raw Data'!$B$8:$BE$45,'Occupancy Raw Data'!AE$3,FALSE)</f>
        <v>-3.2780686977329601</v>
      </c>
      <c r="X17" s="51">
        <f>VLOOKUP($A17,'ADR Raw Data'!$B$6:$BE$43,'ADR Raw Data'!G$1,FALSE)</f>
        <v>128.00354831252801</v>
      </c>
      <c r="Y17" s="52">
        <f>VLOOKUP($A17,'ADR Raw Data'!$B$6:$BE$43,'ADR Raw Data'!H$1,FALSE)</f>
        <v>136.794254835039</v>
      </c>
      <c r="Z17" s="52">
        <f>VLOOKUP($A17,'ADR Raw Data'!$B$6:$BE$43,'ADR Raw Data'!I$1,FALSE)</f>
        <v>139.70296492155799</v>
      </c>
      <c r="AA17" s="52">
        <f>VLOOKUP($A17,'ADR Raw Data'!$B$6:$BE$43,'ADR Raw Data'!J$1,FALSE)</f>
        <v>141.93104174036</v>
      </c>
      <c r="AB17" s="52">
        <f>VLOOKUP($A17,'ADR Raw Data'!$B$6:$BE$43,'ADR Raw Data'!K$1,FALSE)</f>
        <v>132.352219814851</v>
      </c>
      <c r="AC17" s="53">
        <f>VLOOKUP($A17,'ADR Raw Data'!$B$6:$BE$43,'ADR Raw Data'!L$1,FALSE)</f>
        <v>136.21602445777501</v>
      </c>
      <c r="AD17" s="52">
        <f>VLOOKUP($A17,'ADR Raw Data'!$B$6:$BE$43,'ADR Raw Data'!N$1,FALSE)</f>
        <v>124.87287213369601</v>
      </c>
      <c r="AE17" s="52">
        <f>VLOOKUP($A17,'ADR Raw Data'!$B$6:$BE$43,'ADR Raw Data'!O$1,FALSE)</f>
        <v>124.836344024436</v>
      </c>
      <c r="AF17" s="53">
        <f>VLOOKUP($A17,'ADR Raw Data'!$B$6:$BE$43,'ADR Raw Data'!P$1,FALSE)</f>
        <v>124.854446263482</v>
      </c>
      <c r="AG17" s="54">
        <f>VLOOKUP($A17,'ADR Raw Data'!$B$6:$BE$43,'ADR Raw Data'!R$1,FALSE)</f>
        <v>132.97378448939199</v>
      </c>
      <c r="AI17" s="47">
        <f>VLOOKUP($A17,'ADR Raw Data'!$B$6:$BE$43,'ADR Raw Data'!T$1,FALSE)</f>
        <v>2.9083441392056102</v>
      </c>
      <c r="AJ17" s="48">
        <f>VLOOKUP($A17,'ADR Raw Data'!$B$6:$BE$43,'ADR Raw Data'!U$1,FALSE)</f>
        <v>3.45029105736899</v>
      </c>
      <c r="AK17" s="48">
        <f>VLOOKUP($A17,'ADR Raw Data'!$B$6:$BE$43,'ADR Raw Data'!V$1,FALSE)</f>
        <v>3.2093604497471402</v>
      </c>
      <c r="AL17" s="48">
        <f>VLOOKUP($A17,'ADR Raw Data'!$B$6:$BE$43,'ADR Raw Data'!W$1,FALSE)</f>
        <v>5.31826217930697</v>
      </c>
      <c r="AM17" s="48">
        <f>VLOOKUP($A17,'ADR Raw Data'!$B$6:$BE$43,'ADR Raw Data'!X$1,FALSE)</f>
        <v>1.3712094747935899</v>
      </c>
      <c r="AN17" s="49">
        <f>VLOOKUP($A17,'ADR Raw Data'!$B$6:$BE$43,'ADR Raw Data'!Y$1,FALSE)</f>
        <v>3.3246788761050898</v>
      </c>
      <c r="AO17" s="48">
        <f>VLOOKUP($A17,'ADR Raw Data'!$B$6:$BE$43,'ADR Raw Data'!AA$1,FALSE)</f>
        <v>-1.0620571419870799</v>
      </c>
      <c r="AP17" s="48">
        <f>VLOOKUP($A17,'ADR Raw Data'!$B$6:$BE$43,'ADR Raw Data'!AB$1,FALSE)</f>
        <v>-0.32840283983164398</v>
      </c>
      <c r="AQ17" s="49">
        <f>VLOOKUP($A17,'ADR Raw Data'!$B$6:$BE$43,'ADR Raw Data'!AC$1,FALSE)</f>
        <v>-0.69370800530250099</v>
      </c>
      <c r="AR17" s="50">
        <f>VLOOKUP($A17,'ADR Raw Data'!$B$6:$BE$43,'ADR Raw Data'!AE$1,FALSE)</f>
        <v>2.31343444180765</v>
      </c>
      <c r="AS17" s="40"/>
      <c r="AT17" s="51">
        <f>VLOOKUP($A17,'RevPAR Raw Data'!$B$6:$BE$43,'RevPAR Raw Data'!G$1,FALSE)</f>
        <v>63.957420882420799</v>
      </c>
      <c r="AU17" s="52">
        <f>VLOOKUP($A17,'RevPAR Raw Data'!$B$6:$BE$43,'RevPAR Raw Data'!H$1,FALSE)</f>
        <v>83.327893277893196</v>
      </c>
      <c r="AV17" s="52">
        <f>VLOOKUP($A17,'RevPAR Raw Data'!$B$6:$BE$43,'RevPAR Raw Data'!I$1,FALSE)</f>
        <v>91.537874797874693</v>
      </c>
      <c r="AW17" s="52">
        <f>VLOOKUP($A17,'RevPAR Raw Data'!$B$6:$BE$43,'RevPAR Raw Data'!J$1,FALSE)</f>
        <v>92.686314391314298</v>
      </c>
      <c r="AX17" s="52">
        <f>VLOOKUP($A17,'RevPAR Raw Data'!$B$6:$BE$43,'RevPAR Raw Data'!K$1,FALSE)</f>
        <v>77.610559020558995</v>
      </c>
      <c r="AY17" s="53">
        <f>VLOOKUP($A17,'RevPAR Raw Data'!$B$6:$BE$43,'RevPAR Raw Data'!L$1,FALSE)</f>
        <v>81.824012474012406</v>
      </c>
      <c r="AZ17" s="52">
        <f>VLOOKUP($A17,'RevPAR Raw Data'!$B$6:$BE$43,'RevPAR Raw Data'!N$1,FALSE)</f>
        <v>74.219889119889103</v>
      </c>
      <c r="BA17" s="52">
        <f>VLOOKUP($A17,'RevPAR Raw Data'!$B$6:$BE$43,'RevPAR Raw Data'!O$1,FALSE)</f>
        <v>75.524690459690405</v>
      </c>
      <c r="BB17" s="53">
        <f>VLOOKUP($A17,'RevPAR Raw Data'!$B$6:$BE$43,'RevPAR Raw Data'!P$1,FALSE)</f>
        <v>74.872289789789704</v>
      </c>
      <c r="BC17" s="54">
        <f>VLOOKUP($A17,'RevPAR Raw Data'!$B$6:$BE$43,'RevPAR Raw Data'!R$1,FALSE)</f>
        <v>79.837805992805897</v>
      </c>
      <c r="BE17" s="47">
        <f>VLOOKUP($A17,'RevPAR Raw Data'!$B$6:$BE$43,'RevPAR Raw Data'!T$1,FALSE)</f>
        <v>4.2003068855130801</v>
      </c>
      <c r="BF17" s="48">
        <f>VLOOKUP($A17,'RevPAR Raw Data'!$B$6:$BE$43,'RevPAR Raw Data'!U$1,FALSE)</f>
        <v>4.6277371376079302</v>
      </c>
      <c r="BG17" s="48">
        <f>VLOOKUP($A17,'RevPAR Raw Data'!$B$6:$BE$43,'RevPAR Raw Data'!V$1,FALSE)</f>
        <v>3.19550422367058</v>
      </c>
      <c r="BH17" s="48">
        <f>VLOOKUP($A17,'RevPAR Raw Data'!$B$6:$BE$43,'RevPAR Raw Data'!W$1,FALSE)</f>
        <v>5.7172346958416798</v>
      </c>
      <c r="BI17" s="48">
        <f>VLOOKUP($A17,'RevPAR Raw Data'!$B$6:$BE$43,'RevPAR Raw Data'!X$1,FALSE)</f>
        <v>-3.4755936321812801</v>
      </c>
      <c r="BJ17" s="49">
        <f>VLOOKUP($A17,'RevPAR Raw Data'!$B$6:$BE$43,'RevPAR Raw Data'!Y$1,FALSE)</f>
        <v>2.8446771658838599</v>
      </c>
      <c r="BK17" s="48">
        <f>VLOOKUP($A17,'RevPAR Raw Data'!$B$6:$BE$43,'RevPAR Raw Data'!AA$1,FALSE)</f>
        <v>-10.7067956031508</v>
      </c>
      <c r="BL17" s="48">
        <f>VLOOKUP($A17,'RevPAR Raw Data'!$B$6:$BE$43,'RevPAR Raw Data'!AB$1,FALSE)</f>
        <v>-9.8938546642084795</v>
      </c>
      <c r="BM17" s="49">
        <f>VLOOKUP($A17,'RevPAR Raw Data'!$B$6:$BE$43,'RevPAR Raw Data'!AC$1,FALSE)</f>
        <v>-10.2986251854269</v>
      </c>
      <c r="BN17" s="50">
        <f>VLOOKUP($A17,'RevPAR Raw Data'!$B$6:$BE$43,'RevPAR Raw Data'!AE$1,FALSE)</f>
        <v>-1.04047022620478</v>
      </c>
    </row>
    <row r="18" spans="1:66" x14ac:dyDescent="0.25">
      <c r="A18" s="63" t="s">
        <v>26</v>
      </c>
      <c r="B18" s="47">
        <f>VLOOKUP($A18,'Occupancy Raw Data'!$B$8:$BE$45,'Occupancy Raw Data'!G$3,FALSE)</f>
        <v>56.045454545454497</v>
      </c>
      <c r="C18" s="48">
        <f>VLOOKUP($A18,'Occupancy Raw Data'!$B$8:$BE$45,'Occupancy Raw Data'!H$3,FALSE)</f>
        <v>73.886363636363598</v>
      </c>
      <c r="D18" s="48">
        <f>VLOOKUP($A18,'Occupancy Raw Data'!$B$8:$BE$45,'Occupancy Raw Data'!I$3,FALSE)</f>
        <v>81.147727272727195</v>
      </c>
      <c r="E18" s="48">
        <f>VLOOKUP($A18,'Occupancy Raw Data'!$B$8:$BE$45,'Occupancy Raw Data'!J$3,FALSE)</f>
        <v>75.170454545454504</v>
      </c>
      <c r="F18" s="48">
        <f>VLOOKUP($A18,'Occupancy Raw Data'!$B$8:$BE$45,'Occupancy Raw Data'!K$3,FALSE)</f>
        <v>64.375</v>
      </c>
      <c r="G18" s="49">
        <f>VLOOKUP($A18,'Occupancy Raw Data'!$B$8:$BE$45,'Occupancy Raw Data'!L$3,FALSE)</f>
        <v>70.125</v>
      </c>
      <c r="H18" s="48">
        <f>VLOOKUP($A18,'Occupancy Raw Data'!$B$8:$BE$45,'Occupancy Raw Data'!N$3,FALSE)</f>
        <v>63.943181818181799</v>
      </c>
      <c r="I18" s="48">
        <f>VLOOKUP($A18,'Occupancy Raw Data'!$B$8:$BE$45,'Occupancy Raw Data'!O$3,FALSE)</f>
        <v>69.431818181818102</v>
      </c>
      <c r="J18" s="49">
        <f>VLOOKUP($A18,'Occupancy Raw Data'!$B$8:$BE$45,'Occupancy Raw Data'!P$3,FALSE)</f>
        <v>66.6875</v>
      </c>
      <c r="K18" s="50">
        <f>VLOOKUP($A18,'Occupancy Raw Data'!$B$8:$BE$45,'Occupancy Raw Data'!R$3,FALSE)</f>
        <v>69.142857142857096</v>
      </c>
      <c r="M18" s="47">
        <f>VLOOKUP($A18,'Occupancy Raw Data'!$B$8:$BE$45,'Occupancy Raw Data'!T$3,FALSE)</f>
        <v>4.4291515803894699</v>
      </c>
      <c r="N18" s="48">
        <f>VLOOKUP($A18,'Occupancy Raw Data'!$B$8:$BE$45,'Occupancy Raw Data'!U$3,FALSE)</f>
        <v>17.293924664843502</v>
      </c>
      <c r="O18" s="48">
        <f>VLOOKUP($A18,'Occupancy Raw Data'!$B$8:$BE$45,'Occupancy Raw Data'!V$3,FALSE)</f>
        <v>9.1597108401390308</v>
      </c>
      <c r="P18" s="48">
        <f>VLOOKUP($A18,'Occupancy Raw Data'!$B$8:$BE$45,'Occupancy Raw Data'!W$3,FALSE)</f>
        <v>1.76760270466277</v>
      </c>
      <c r="Q18" s="48">
        <f>VLOOKUP($A18,'Occupancy Raw Data'!$B$8:$BE$45,'Occupancy Raw Data'!X$3,FALSE)</f>
        <v>-1.24678748670684</v>
      </c>
      <c r="R18" s="49">
        <f>VLOOKUP($A18,'Occupancy Raw Data'!$B$8:$BE$45,'Occupancy Raw Data'!Y$3,FALSE)</f>
        <v>6.2332624448645202</v>
      </c>
      <c r="S18" s="48">
        <f>VLOOKUP($A18,'Occupancy Raw Data'!$B$8:$BE$45,'Occupancy Raw Data'!AA$3,FALSE)</f>
        <v>-4.7291722092677499</v>
      </c>
      <c r="T18" s="48">
        <f>VLOOKUP($A18,'Occupancy Raw Data'!$B$8:$BE$45,'Occupancy Raw Data'!AB$3,FALSE)</f>
        <v>1.01401687067345</v>
      </c>
      <c r="U18" s="49">
        <f>VLOOKUP($A18,'Occupancy Raw Data'!$B$8:$BE$45,'Occupancy Raw Data'!AC$3,FALSE)</f>
        <v>-1.8233862051369201</v>
      </c>
      <c r="V18" s="50">
        <f>VLOOKUP($A18,'Occupancy Raw Data'!$B$8:$BE$45,'Occupancy Raw Data'!AE$3,FALSE)</f>
        <v>3.8840392818172802</v>
      </c>
      <c r="X18" s="51">
        <f>VLOOKUP($A18,'ADR Raw Data'!$B$6:$BE$43,'ADR Raw Data'!G$1,FALSE)</f>
        <v>135.165519059205</v>
      </c>
      <c r="Y18" s="52">
        <f>VLOOKUP($A18,'ADR Raw Data'!$B$6:$BE$43,'ADR Raw Data'!H$1,FALSE)</f>
        <v>156.61804829283199</v>
      </c>
      <c r="Z18" s="52">
        <f>VLOOKUP($A18,'ADR Raw Data'!$B$6:$BE$43,'ADR Raw Data'!I$1,FALSE)</f>
        <v>167.340716986416</v>
      </c>
      <c r="AA18" s="52">
        <f>VLOOKUP($A18,'ADR Raw Data'!$B$6:$BE$43,'ADR Raw Data'!J$1,FALSE)</f>
        <v>163.50510204081601</v>
      </c>
      <c r="AB18" s="52">
        <f>VLOOKUP($A18,'ADR Raw Data'!$B$6:$BE$43,'ADR Raw Data'!K$1,FALSE)</f>
        <v>141.66448014121801</v>
      </c>
      <c r="AC18" s="53">
        <f>VLOOKUP($A18,'ADR Raw Data'!$B$6:$BE$43,'ADR Raw Data'!L$1,FALSE)</f>
        <v>154.401636039539</v>
      </c>
      <c r="AD18" s="52">
        <f>VLOOKUP($A18,'ADR Raw Data'!$B$6:$BE$43,'ADR Raw Data'!N$1,FALSE)</f>
        <v>130.13712457792701</v>
      </c>
      <c r="AE18" s="52">
        <f>VLOOKUP($A18,'ADR Raw Data'!$B$6:$BE$43,'ADR Raw Data'!O$1,FALSE)</f>
        <v>131.45640916530201</v>
      </c>
      <c r="AF18" s="53">
        <f>VLOOKUP($A18,'ADR Raw Data'!$B$6:$BE$43,'ADR Raw Data'!P$1,FALSE)</f>
        <v>130.82391241373401</v>
      </c>
      <c r="AG18" s="54">
        <f>VLOOKUP($A18,'ADR Raw Data'!$B$6:$BE$43,'ADR Raw Data'!R$1,FALSE)</f>
        <v>147.90436560856401</v>
      </c>
      <c r="AI18" s="47">
        <f>VLOOKUP($A18,'ADR Raw Data'!$B$6:$BE$43,'ADR Raw Data'!T$1,FALSE)</f>
        <v>-1.3251887668365701</v>
      </c>
      <c r="AJ18" s="48">
        <f>VLOOKUP($A18,'ADR Raw Data'!$B$6:$BE$43,'ADR Raw Data'!U$1,FALSE)</f>
        <v>2.2788527647507899</v>
      </c>
      <c r="AK18" s="48">
        <f>VLOOKUP($A18,'ADR Raw Data'!$B$6:$BE$43,'ADR Raw Data'!V$1,FALSE)</f>
        <v>3.2525267712011199</v>
      </c>
      <c r="AL18" s="48">
        <f>VLOOKUP($A18,'ADR Raw Data'!$B$6:$BE$43,'ADR Raw Data'!W$1,FALSE)</f>
        <v>2.6638610995047101</v>
      </c>
      <c r="AM18" s="48">
        <f>VLOOKUP($A18,'ADR Raw Data'!$B$6:$BE$43,'ADR Raw Data'!X$1,FALSE)</f>
        <v>-1.8528616071998401</v>
      </c>
      <c r="AN18" s="49">
        <f>VLOOKUP($A18,'ADR Raw Data'!$B$6:$BE$43,'ADR Raw Data'!Y$1,FALSE)</f>
        <v>1.47765846766775</v>
      </c>
      <c r="AO18" s="48">
        <f>VLOOKUP($A18,'ADR Raw Data'!$B$6:$BE$43,'ADR Raw Data'!AA$1,FALSE)</f>
        <v>-0.32110856886980499</v>
      </c>
      <c r="AP18" s="48">
        <f>VLOOKUP($A18,'ADR Raw Data'!$B$6:$BE$43,'ADR Raw Data'!AB$1,FALSE)</f>
        <v>1.71263297427129</v>
      </c>
      <c r="AQ18" s="49">
        <f>VLOOKUP($A18,'ADR Raw Data'!$B$6:$BE$43,'ADR Raw Data'!AC$1,FALSE)</f>
        <v>0.71758138982811503</v>
      </c>
      <c r="AR18" s="50">
        <f>VLOOKUP($A18,'ADR Raw Data'!$B$6:$BE$43,'ADR Raw Data'!AE$1,FALSE)</f>
        <v>1.53933234410074</v>
      </c>
      <c r="AS18" s="40"/>
      <c r="AT18" s="51">
        <f>VLOOKUP($A18,'RevPAR Raw Data'!$B$6:$BE$43,'RevPAR Raw Data'!G$1,FALSE)</f>
        <v>75.754129545454504</v>
      </c>
      <c r="AU18" s="52">
        <f>VLOOKUP($A18,'RevPAR Raw Data'!$B$6:$BE$43,'RevPAR Raw Data'!H$1,FALSE)</f>
        <v>115.719380681818</v>
      </c>
      <c r="AV18" s="52">
        <f>VLOOKUP($A18,'RevPAR Raw Data'!$B$6:$BE$43,'RevPAR Raw Data'!I$1,FALSE)</f>
        <v>135.793188636363</v>
      </c>
      <c r="AW18" s="52">
        <f>VLOOKUP($A18,'RevPAR Raw Data'!$B$6:$BE$43,'RevPAR Raw Data'!J$1,FALSE)</f>
        <v>122.90752840909001</v>
      </c>
      <c r="AX18" s="52">
        <f>VLOOKUP($A18,'RevPAR Raw Data'!$B$6:$BE$43,'RevPAR Raw Data'!K$1,FALSE)</f>
        <v>91.196509090909004</v>
      </c>
      <c r="AY18" s="53">
        <f>VLOOKUP($A18,'RevPAR Raw Data'!$B$6:$BE$43,'RevPAR Raw Data'!L$1,FALSE)</f>
        <v>108.27414727272701</v>
      </c>
      <c r="AZ18" s="52">
        <f>VLOOKUP($A18,'RevPAR Raw Data'!$B$6:$BE$43,'RevPAR Raw Data'!N$1,FALSE)</f>
        <v>83.213818181818098</v>
      </c>
      <c r="BA18" s="52">
        <f>VLOOKUP($A18,'RevPAR Raw Data'!$B$6:$BE$43,'RevPAR Raw Data'!O$1,FALSE)</f>
        <v>91.272575000000003</v>
      </c>
      <c r="BB18" s="53">
        <f>VLOOKUP($A18,'RevPAR Raw Data'!$B$6:$BE$43,'RevPAR Raw Data'!P$1,FALSE)</f>
        <v>87.243196590908994</v>
      </c>
      <c r="BC18" s="54">
        <f>VLOOKUP($A18,'RevPAR Raw Data'!$B$6:$BE$43,'RevPAR Raw Data'!R$1,FALSE)</f>
        <v>102.265304220779</v>
      </c>
      <c r="BE18" s="47">
        <f>VLOOKUP($A18,'RevPAR Raw Data'!$B$6:$BE$43,'RevPAR Raw Data'!T$1,FALSE)</f>
        <v>3.0452681943434099</v>
      </c>
      <c r="BF18" s="48">
        <f>VLOOKUP($A18,'RevPAR Raw Data'!$B$6:$BE$43,'RevPAR Raw Data'!U$1,FALSE)</f>
        <v>19.9668805099531</v>
      </c>
      <c r="BG18" s="48">
        <f>VLOOKUP($A18,'RevPAR Raw Data'!$B$6:$BE$43,'RevPAR Raw Data'!V$1,FALSE)</f>
        <v>12.710159658580199</v>
      </c>
      <c r="BH18" s="48">
        <f>VLOOKUP($A18,'RevPAR Raw Data'!$B$6:$BE$43,'RevPAR Raw Data'!W$1,FALSE)</f>
        <v>4.4785502850107797</v>
      </c>
      <c r="BI18" s="48">
        <f>VLOOKUP($A18,'RevPAR Raw Data'!$B$6:$BE$43,'RevPAR Raw Data'!X$1,FALSE)</f>
        <v>-3.0765478472421202</v>
      </c>
      <c r="BJ18" s="49">
        <f>VLOOKUP($A18,'RevPAR Raw Data'!$B$6:$BE$43,'RevPAR Raw Data'!Y$1,FALSE)</f>
        <v>7.8030272428607699</v>
      </c>
      <c r="BK18" s="48">
        <f>VLOOKUP($A18,'RevPAR Raw Data'!$B$6:$BE$43,'RevPAR Raw Data'!AA$1,FALSE)</f>
        <v>-5.0350950009369804</v>
      </c>
      <c r="BL18" s="48">
        <f>VLOOKUP($A18,'RevPAR Raw Data'!$B$6:$BE$43,'RevPAR Raw Data'!AB$1,FALSE)</f>
        <v>2.7440162322365702</v>
      </c>
      <c r="BM18" s="49">
        <f>VLOOKUP($A18,'RevPAR Raw Data'!$B$6:$BE$43,'RevPAR Raw Data'!AC$1,FALSE)</f>
        <v>-1.11888909538156</v>
      </c>
      <c r="BN18" s="50">
        <f>VLOOKUP($A18,'RevPAR Raw Data'!$B$6:$BE$43,'RevPAR Raw Data'!AE$1,FALSE)</f>
        <v>5.4831598988406096</v>
      </c>
    </row>
    <row r="19" spans="1:66" x14ac:dyDescent="0.25">
      <c r="A19" s="63" t="s">
        <v>24</v>
      </c>
      <c r="B19" s="47">
        <f>VLOOKUP($A19,'Occupancy Raw Data'!$B$8:$BE$45,'Occupancy Raw Data'!G$3,FALSE)</f>
        <v>49.4845360824742</v>
      </c>
      <c r="C19" s="48">
        <f>VLOOKUP($A19,'Occupancy Raw Data'!$B$8:$BE$45,'Occupancy Raw Data'!H$3,FALSE)</f>
        <v>61.239627860196101</v>
      </c>
      <c r="D19" s="48">
        <f>VLOOKUP($A19,'Occupancy Raw Data'!$B$8:$BE$45,'Occupancy Raw Data'!I$3,FALSE)</f>
        <v>65.815941664571199</v>
      </c>
      <c r="E19" s="48">
        <f>VLOOKUP($A19,'Occupancy Raw Data'!$B$8:$BE$45,'Occupancy Raw Data'!J$3,FALSE)</f>
        <v>67.299471963791802</v>
      </c>
      <c r="F19" s="48">
        <f>VLOOKUP($A19,'Occupancy Raw Data'!$B$8:$BE$45,'Occupancy Raw Data'!K$3,FALSE)</f>
        <v>65.287905456374105</v>
      </c>
      <c r="G19" s="49">
        <f>VLOOKUP($A19,'Occupancy Raw Data'!$B$8:$BE$45,'Occupancy Raw Data'!L$3,FALSE)</f>
        <v>61.825496605481497</v>
      </c>
      <c r="H19" s="48">
        <f>VLOOKUP($A19,'Occupancy Raw Data'!$B$8:$BE$45,'Occupancy Raw Data'!N$3,FALSE)</f>
        <v>66.607995976866903</v>
      </c>
      <c r="I19" s="48">
        <f>VLOOKUP($A19,'Occupancy Raw Data'!$B$8:$BE$45,'Occupancy Raw Data'!O$3,FALSE)</f>
        <v>73.208448579331105</v>
      </c>
      <c r="J19" s="49">
        <f>VLOOKUP($A19,'Occupancy Raw Data'!$B$8:$BE$45,'Occupancy Raw Data'!P$3,FALSE)</f>
        <v>69.908222278099004</v>
      </c>
      <c r="K19" s="50">
        <f>VLOOKUP($A19,'Occupancy Raw Data'!$B$8:$BE$45,'Occupancy Raw Data'!R$3,FALSE)</f>
        <v>64.1348467976579</v>
      </c>
      <c r="M19" s="47">
        <f>VLOOKUP($A19,'Occupancy Raw Data'!$B$8:$BE$45,'Occupancy Raw Data'!T$3,FALSE)</f>
        <v>-1.3206794465324201</v>
      </c>
      <c r="N19" s="48">
        <f>VLOOKUP($A19,'Occupancy Raw Data'!$B$8:$BE$45,'Occupancy Raw Data'!U$3,FALSE)</f>
        <v>-2.2835597822537599</v>
      </c>
      <c r="O19" s="48">
        <f>VLOOKUP($A19,'Occupancy Raw Data'!$B$8:$BE$45,'Occupancy Raw Data'!V$3,FALSE)</f>
        <v>2.5330690251763799</v>
      </c>
      <c r="P19" s="48">
        <f>VLOOKUP($A19,'Occupancy Raw Data'!$B$8:$BE$45,'Occupancy Raw Data'!W$3,FALSE)</f>
        <v>2.2612539073484301</v>
      </c>
      <c r="Q19" s="48">
        <f>VLOOKUP($A19,'Occupancy Raw Data'!$B$8:$BE$45,'Occupancy Raw Data'!X$3,FALSE)</f>
        <v>1.8116988731393</v>
      </c>
      <c r="R19" s="49">
        <f>VLOOKUP($A19,'Occupancy Raw Data'!$B$8:$BE$45,'Occupancy Raw Data'!Y$3,FALSE)</f>
        <v>0.711041656768443</v>
      </c>
      <c r="S19" s="48">
        <f>VLOOKUP($A19,'Occupancy Raw Data'!$B$8:$BE$45,'Occupancy Raw Data'!AA$3,FALSE)</f>
        <v>-9.1993678233903395</v>
      </c>
      <c r="T19" s="48">
        <f>VLOOKUP($A19,'Occupancy Raw Data'!$B$8:$BE$45,'Occupancy Raw Data'!AB$3,FALSE)</f>
        <v>-6.02396300853803</v>
      </c>
      <c r="U19" s="49">
        <f>VLOOKUP($A19,'Occupancy Raw Data'!$B$8:$BE$45,'Occupancy Raw Data'!AC$3,FALSE)</f>
        <v>-7.5639593004135603</v>
      </c>
      <c r="V19" s="50">
        <f>VLOOKUP($A19,'Occupancy Raw Data'!$B$8:$BE$45,'Occupancy Raw Data'!AE$3,FALSE)</f>
        <v>-2.0206239792041498</v>
      </c>
      <c r="X19" s="51">
        <f>VLOOKUP($A19,'ADR Raw Data'!$B$6:$BE$43,'ADR Raw Data'!G$1,FALSE)</f>
        <v>123.021445630081</v>
      </c>
      <c r="Y19" s="52">
        <f>VLOOKUP($A19,'ADR Raw Data'!$B$6:$BE$43,'ADR Raw Data'!H$1,FALSE)</f>
        <v>127.15815233011701</v>
      </c>
      <c r="Z19" s="52">
        <f>VLOOKUP($A19,'ADR Raw Data'!$B$6:$BE$43,'ADR Raw Data'!I$1,FALSE)</f>
        <v>128.95858070678099</v>
      </c>
      <c r="AA19" s="52">
        <f>VLOOKUP($A19,'ADR Raw Data'!$B$6:$BE$43,'ADR Raw Data'!J$1,FALSE)</f>
        <v>126.279639454511</v>
      </c>
      <c r="AB19" s="52">
        <f>VLOOKUP($A19,'ADR Raw Data'!$B$6:$BE$43,'ADR Raw Data'!K$1,FALSE)</f>
        <v>139.15751203543201</v>
      </c>
      <c r="AC19" s="53">
        <f>VLOOKUP($A19,'ADR Raw Data'!$B$6:$BE$43,'ADR Raw Data'!L$1,FALSE)</f>
        <v>129.222295835366</v>
      </c>
      <c r="AD19" s="52">
        <f>VLOOKUP($A19,'ADR Raw Data'!$B$6:$BE$43,'ADR Raw Data'!N$1,FALSE)</f>
        <v>154.04892223480499</v>
      </c>
      <c r="AE19" s="52">
        <f>VLOOKUP($A19,'ADR Raw Data'!$B$6:$BE$43,'ADR Raw Data'!O$1,FALSE)</f>
        <v>154.51338657049601</v>
      </c>
      <c r="AF19" s="53">
        <f>VLOOKUP($A19,'ADR Raw Data'!$B$6:$BE$43,'ADR Raw Data'!P$1,FALSE)</f>
        <v>154.29211761532201</v>
      </c>
      <c r="AG19" s="54">
        <f>VLOOKUP($A19,'ADR Raw Data'!$B$6:$BE$43,'ADR Raw Data'!R$1,FALSE)</f>
        <v>137.029893024167</v>
      </c>
      <c r="AI19" s="47">
        <f>VLOOKUP($A19,'ADR Raw Data'!$B$6:$BE$43,'ADR Raw Data'!T$1,FALSE)</f>
        <v>3.2192613049158298</v>
      </c>
      <c r="AJ19" s="48">
        <f>VLOOKUP($A19,'ADR Raw Data'!$B$6:$BE$43,'ADR Raw Data'!U$1,FALSE)</f>
        <v>3.9814635868937698</v>
      </c>
      <c r="AK19" s="48">
        <f>VLOOKUP($A19,'ADR Raw Data'!$B$6:$BE$43,'ADR Raw Data'!V$1,FALSE)</f>
        <v>7.9680410105837298</v>
      </c>
      <c r="AL19" s="48">
        <f>VLOOKUP($A19,'ADR Raw Data'!$B$6:$BE$43,'ADR Raw Data'!W$1,FALSE)</f>
        <v>7.1807863748605101</v>
      </c>
      <c r="AM19" s="48">
        <f>VLOOKUP($A19,'ADR Raw Data'!$B$6:$BE$43,'ADR Raw Data'!X$1,FALSE)</f>
        <v>3.9084606217108102</v>
      </c>
      <c r="AN19" s="49">
        <f>VLOOKUP($A19,'ADR Raw Data'!$B$6:$BE$43,'ADR Raw Data'!Y$1,FALSE)</f>
        <v>5.35117838485617</v>
      </c>
      <c r="AO19" s="48">
        <f>VLOOKUP($A19,'ADR Raw Data'!$B$6:$BE$43,'ADR Raw Data'!AA$1,FALSE)</f>
        <v>2.7921271459594101</v>
      </c>
      <c r="AP19" s="48">
        <f>VLOOKUP($A19,'ADR Raw Data'!$B$6:$BE$43,'ADR Raw Data'!AB$1,FALSE)</f>
        <v>1.86327470691138</v>
      </c>
      <c r="AQ19" s="49">
        <f>VLOOKUP($A19,'ADR Raw Data'!$B$6:$BE$43,'ADR Raw Data'!AC$1,FALSE)</f>
        <v>2.3135850169132799</v>
      </c>
      <c r="AR19" s="50">
        <f>VLOOKUP($A19,'ADR Raw Data'!$B$6:$BE$43,'ADR Raw Data'!AE$1,FALSE)</f>
        <v>3.8503129413220698</v>
      </c>
      <c r="AS19" s="40"/>
      <c r="AT19" s="51">
        <f>VLOOKUP($A19,'RevPAR Raw Data'!$B$6:$BE$43,'RevPAR Raw Data'!G$1,FALSE)</f>
        <v>60.876591651998901</v>
      </c>
      <c r="AU19" s="52">
        <f>VLOOKUP($A19,'RevPAR Raw Data'!$B$6:$BE$43,'RevPAR Raw Data'!H$1,FALSE)</f>
        <v>77.871179280864894</v>
      </c>
      <c r="AV19" s="52">
        <f>VLOOKUP($A19,'RevPAR Raw Data'!$B$6:$BE$43,'RevPAR Raw Data'!I$1,FALSE)</f>
        <v>84.875304249434194</v>
      </c>
      <c r="AW19" s="52">
        <f>VLOOKUP($A19,'RevPAR Raw Data'!$B$6:$BE$43,'RevPAR Raw Data'!J$1,FALSE)</f>
        <v>84.985530550666297</v>
      </c>
      <c r="AX19" s="52">
        <f>VLOOKUP($A19,'RevPAR Raw Data'!$B$6:$BE$43,'RevPAR Raw Data'!K$1,FALSE)</f>
        <v>90.853024893135498</v>
      </c>
      <c r="AY19" s="53">
        <f>VLOOKUP($A19,'RevPAR Raw Data'!$B$6:$BE$43,'RevPAR Raw Data'!L$1,FALSE)</f>
        <v>79.892326125219995</v>
      </c>
      <c r="AZ19" s="52">
        <f>VLOOKUP($A19,'RevPAR Raw Data'!$B$6:$BE$43,'RevPAR Raw Data'!N$1,FALSE)</f>
        <v>102.608899924566</v>
      </c>
      <c r="BA19" s="52">
        <f>VLOOKUP($A19,'RevPAR Raw Data'!$B$6:$BE$43,'RevPAR Raw Data'!O$1,FALSE)</f>
        <v>113.11685315564399</v>
      </c>
      <c r="BB19" s="53">
        <f>VLOOKUP($A19,'RevPAR Raw Data'!$B$6:$BE$43,'RevPAR Raw Data'!P$1,FALSE)</f>
        <v>107.86287654010501</v>
      </c>
      <c r="BC19" s="54">
        <f>VLOOKUP($A19,'RevPAR Raw Data'!$B$6:$BE$43,'RevPAR Raw Data'!R$1,FALSE)</f>
        <v>87.883911958044393</v>
      </c>
      <c r="BE19" s="47">
        <f>VLOOKUP($A19,'RevPAR Raw Data'!$B$6:$BE$43,'RevPAR Raw Data'!T$1,FALSE)</f>
        <v>1.8560657359992101</v>
      </c>
      <c r="BF19" s="48">
        <f>VLOOKUP($A19,'RevPAR Raw Data'!$B$6:$BE$43,'RevPAR Raw Data'!U$1,FALSE)</f>
        <v>1.6069847034246201</v>
      </c>
      <c r="BG19" s="48">
        <f>VLOOKUP($A19,'RevPAR Raw Data'!$B$6:$BE$43,'RevPAR Raw Data'!V$1,FALSE)</f>
        <v>10.7029460145125</v>
      </c>
      <c r="BH19" s="48">
        <f>VLOOKUP($A19,'RevPAR Raw Data'!$B$6:$BE$43,'RevPAR Raw Data'!W$1,FALSE)</f>
        <v>9.6044160946888208</v>
      </c>
      <c r="BI19" s="48">
        <f>VLOOKUP($A19,'RevPAR Raw Data'!$B$6:$BE$43,'RevPAR Raw Data'!X$1,FALSE)</f>
        <v>5.7909690318907403</v>
      </c>
      <c r="BJ19" s="49">
        <f>VLOOKUP($A19,'RevPAR Raw Data'!$B$6:$BE$43,'RevPAR Raw Data'!Y$1,FALSE)</f>
        <v>6.1002691490689198</v>
      </c>
      <c r="BK19" s="48">
        <f>VLOOKUP($A19,'RevPAR Raw Data'!$B$6:$BE$43,'RevPAR Raw Data'!AA$1,FALSE)</f>
        <v>-6.66409872368446</v>
      </c>
      <c r="BL19" s="48">
        <f>VLOOKUP($A19,'RevPAR Raw Data'!$B$6:$BE$43,'RevPAR Raw Data'!AB$1,FALSE)</f>
        <v>-4.2729312807184199</v>
      </c>
      <c r="BM19" s="49">
        <f>VLOOKUP($A19,'RevPAR Raw Data'!$B$6:$BE$43,'RevPAR Raw Data'!AC$1,FALSE)</f>
        <v>-5.4253729125600696</v>
      </c>
      <c r="BN19" s="50">
        <f>VLOOKUP($A19,'RevPAR Raw Data'!$B$6:$BE$43,'RevPAR Raw Data'!AE$1,FALSE)</f>
        <v>1.7518886155511599</v>
      </c>
    </row>
    <row r="20" spans="1:66" x14ac:dyDescent="0.25">
      <c r="A20" s="63" t="s">
        <v>27</v>
      </c>
      <c r="B20" s="47">
        <f>VLOOKUP($A20,'Occupancy Raw Data'!$B$8:$BE$45,'Occupancy Raw Data'!G$3,FALSE)</f>
        <v>53.175067243597198</v>
      </c>
      <c r="C20" s="48">
        <f>VLOOKUP($A20,'Occupancy Raw Data'!$B$8:$BE$45,'Occupancy Raw Data'!H$3,FALSE)</f>
        <v>59.618758039995299</v>
      </c>
      <c r="D20" s="48">
        <f>VLOOKUP($A20,'Occupancy Raw Data'!$B$8:$BE$45,'Occupancy Raw Data'!I$3,FALSE)</f>
        <v>62.7762834756168</v>
      </c>
      <c r="E20" s="48">
        <f>VLOOKUP($A20,'Occupancy Raw Data'!$B$8:$BE$45,'Occupancy Raw Data'!J$3,FALSE)</f>
        <v>63.571512103847503</v>
      </c>
      <c r="F20" s="48">
        <f>VLOOKUP($A20,'Occupancy Raw Data'!$B$8:$BE$45,'Occupancy Raw Data'!K$3,FALSE)</f>
        <v>60.647877441234897</v>
      </c>
      <c r="G20" s="49">
        <f>VLOOKUP($A20,'Occupancy Raw Data'!$B$8:$BE$45,'Occupancy Raw Data'!L$3,FALSE)</f>
        <v>59.957899660858303</v>
      </c>
      <c r="H20" s="48">
        <f>VLOOKUP($A20,'Occupancy Raw Data'!$B$8:$BE$45,'Occupancy Raw Data'!N$3,FALSE)</f>
        <v>68.249327564027496</v>
      </c>
      <c r="I20" s="48">
        <f>VLOOKUP($A20,'Occupancy Raw Data'!$B$8:$BE$45,'Occupancy Raw Data'!O$3,FALSE)</f>
        <v>68.705414571395096</v>
      </c>
      <c r="J20" s="49">
        <f>VLOOKUP($A20,'Occupancy Raw Data'!$B$8:$BE$45,'Occupancy Raw Data'!P$3,FALSE)</f>
        <v>68.477371067711303</v>
      </c>
      <c r="K20" s="50">
        <f>VLOOKUP($A20,'Occupancy Raw Data'!$B$8:$BE$45,'Occupancy Raw Data'!R$3,FALSE)</f>
        <v>62.392034348530601</v>
      </c>
      <c r="M20" s="47">
        <f>VLOOKUP($A20,'Occupancy Raw Data'!$B$8:$BE$45,'Occupancy Raw Data'!T$3,FALSE)</f>
        <v>-6.8198542342178703</v>
      </c>
      <c r="N20" s="48">
        <f>VLOOKUP($A20,'Occupancy Raw Data'!$B$8:$BE$45,'Occupancy Raw Data'!U$3,FALSE)</f>
        <v>-6.6707464250054702</v>
      </c>
      <c r="O20" s="48">
        <f>VLOOKUP($A20,'Occupancy Raw Data'!$B$8:$BE$45,'Occupancy Raw Data'!V$3,FALSE)</f>
        <v>-7.1673922201851896</v>
      </c>
      <c r="P20" s="48">
        <f>VLOOKUP($A20,'Occupancy Raw Data'!$B$8:$BE$45,'Occupancy Raw Data'!W$3,FALSE)</f>
        <v>-4.9457740099780096</v>
      </c>
      <c r="Q20" s="48">
        <f>VLOOKUP($A20,'Occupancy Raw Data'!$B$8:$BE$45,'Occupancy Raw Data'!X$3,FALSE)</f>
        <v>-8.9475493618474093</v>
      </c>
      <c r="R20" s="49">
        <f>VLOOKUP($A20,'Occupancy Raw Data'!$B$8:$BE$45,'Occupancy Raw Data'!Y$3,FALSE)</f>
        <v>-6.9141242478809097</v>
      </c>
      <c r="S20" s="48">
        <f>VLOOKUP($A20,'Occupancy Raw Data'!$B$8:$BE$45,'Occupancy Raw Data'!AA$3,FALSE)</f>
        <v>-8.0198034468889592</v>
      </c>
      <c r="T20" s="48">
        <f>VLOOKUP($A20,'Occupancy Raw Data'!$B$8:$BE$45,'Occupancy Raw Data'!AB$3,FALSE)</f>
        <v>-9.6200441122793396</v>
      </c>
      <c r="U20" s="49">
        <f>VLOOKUP($A20,'Occupancy Raw Data'!$B$8:$BE$45,'Occupancy Raw Data'!AC$3,FALSE)</f>
        <v>-8.8296092481610309</v>
      </c>
      <c r="V20" s="50">
        <f>VLOOKUP($A20,'Occupancy Raw Data'!$B$8:$BE$45,'Occupancy Raw Data'!AE$3,FALSE)</f>
        <v>-7.5233899471474501</v>
      </c>
      <c r="X20" s="51">
        <f>VLOOKUP($A20,'ADR Raw Data'!$B$6:$BE$43,'ADR Raw Data'!G$1,FALSE)</f>
        <v>93.446333846492095</v>
      </c>
      <c r="Y20" s="52">
        <f>VLOOKUP($A20,'ADR Raw Data'!$B$6:$BE$43,'ADR Raw Data'!H$1,FALSE)</f>
        <v>97.522398979992104</v>
      </c>
      <c r="Z20" s="52">
        <f>VLOOKUP($A20,'ADR Raw Data'!$B$6:$BE$43,'ADR Raw Data'!I$1,FALSE)</f>
        <v>98.708079359165396</v>
      </c>
      <c r="AA20" s="52">
        <f>VLOOKUP($A20,'ADR Raw Data'!$B$6:$BE$43,'ADR Raw Data'!J$1,FALSE)</f>
        <v>98.035395511405397</v>
      </c>
      <c r="AB20" s="52">
        <f>VLOOKUP($A20,'ADR Raw Data'!$B$6:$BE$43,'ADR Raw Data'!K$1,FALSE)</f>
        <v>96.520368299267204</v>
      </c>
      <c r="AC20" s="53">
        <f>VLOOKUP($A20,'ADR Raw Data'!$B$6:$BE$43,'ADR Raw Data'!L$1,FALSE)</f>
        <v>96.953761653988593</v>
      </c>
      <c r="AD20" s="52">
        <f>VLOOKUP($A20,'ADR Raw Data'!$B$6:$BE$43,'ADR Raw Data'!N$1,FALSE)</f>
        <v>106.872832419465</v>
      </c>
      <c r="AE20" s="52">
        <f>VLOOKUP($A20,'ADR Raw Data'!$B$6:$BE$43,'ADR Raw Data'!O$1,FALSE)</f>
        <v>107.519974468085</v>
      </c>
      <c r="AF20" s="53">
        <f>VLOOKUP($A20,'ADR Raw Data'!$B$6:$BE$43,'ADR Raw Data'!P$1,FALSE)</f>
        <v>107.19748100076799</v>
      </c>
      <c r="AG20" s="54">
        <f>VLOOKUP($A20,'ADR Raw Data'!$B$6:$BE$43,'ADR Raw Data'!R$1,FALSE)</f>
        <v>100.165998500508</v>
      </c>
      <c r="AI20" s="47">
        <f>VLOOKUP($A20,'ADR Raw Data'!$B$6:$BE$43,'ADR Raw Data'!T$1,FALSE)</f>
        <v>1.0885644806432899</v>
      </c>
      <c r="AJ20" s="48">
        <f>VLOOKUP($A20,'ADR Raw Data'!$B$6:$BE$43,'ADR Raw Data'!U$1,FALSE)</f>
        <v>1.76925442173012</v>
      </c>
      <c r="AK20" s="48">
        <f>VLOOKUP($A20,'ADR Raw Data'!$B$6:$BE$43,'ADR Raw Data'!V$1,FALSE)</f>
        <v>1.89029087751247</v>
      </c>
      <c r="AL20" s="48">
        <f>VLOOKUP($A20,'ADR Raw Data'!$B$6:$BE$43,'ADR Raw Data'!W$1,FALSE)</f>
        <v>1.5912693000229501</v>
      </c>
      <c r="AM20" s="48">
        <f>VLOOKUP($A20,'ADR Raw Data'!$B$6:$BE$43,'ADR Raw Data'!X$1,FALSE)</f>
        <v>0.24959087938324301</v>
      </c>
      <c r="AN20" s="49">
        <f>VLOOKUP($A20,'ADR Raw Data'!$B$6:$BE$43,'ADR Raw Data'!Y$1,FALSE)</f>
        <v>1.3305278945894801</v>
      </c>
      <c r="AO20" s="48">
        <f>VLOOKUP($A20,'ADR Raw Data'!$B$6:$BE$43,'ADR Raw Data'!AA$1,FALSE)</f>
        <v>-1.5062881453799899</v>
      </c>
      <c r="AP20" s="48">
        <f>VLOOKUP($A20,'ADR Raw Data'!$B$6:$BE$43,'ADR Raw Data'!AB$1,FALSE)</f>
        <v>-2.60933949852055</v>
      </c>
      <c r="AQ20" s="49">
        <f>VLOOKUP($A20,'ADR Raw Data'!$B$6:$BE$43,'ADR Raw Data'!AC$1,FALSE)</f>
        <v>-2.07185302190919</v>
      </c>
      <c r="AR20" s="50">
        <f>VLOOKUP($A20,'ADR Raw Data'!$B$6:$BE$43,'ADR Raw Data'!AE$1,FALSE)</f>
        <v>0.100663903124217</v>
      </c>
      <c r="AS20" s="40"/>
      <c r="AT20" s="51">
        <f>VLOOKUP($A20,'RevPAR Raw Data'!$B$6:$BE$43,'RevPAR Raw Data'!G$1,FALSE)</f>
        <v>49.690150859548503</v>
      </c>
      <c r="AU20" s="52">
        <f>VLOOKUP($A20,'RevPAR Raw Data'!$B$6:$BE$43,'RevPAR Raw Data'!H$1,FALSE)</f>
        <v>58.141643082680297</v>
      </c>
      <c r="AV20" s="52">
        <f>VLOOKUP($A20,'RevPAR Raw Data'!$B$6:$BE$43,'RevPAR Raw Data'!I$1,FALSE)</f>
        <v>61.965263711846497</v>
      </c>
      <c r="AW20" s="52">
        <f>VLOOKUP($A20,'RevPAR Raw Data'!$B$6:$BE$43,'RevPAR Raw Data'!J$1,FALSE)</f>
        <v>62.3225833235878</v>
      </c>
      <c r="AX20" s="52">
        <f>VLOOKUP($A20,'RevPAR Raw Data'!$B$6:$BE$43,'RevPAR Raw Data'!K$1,FALSE)</f>
        <v>58.537554671968103</v>
      </c>
      <c r="AY20" s="53">
        <f>VLOOKUP($A20,'RevPAR Raw Data'!$B$6:$BE$43,'RevPAR Raw Data'!L$1,FALSE)</f>
        <v>58.131439129926299</v>
      </c>
      <c r="AZ20" s="52">
        <f>VLOOKUP($A20,'RevPAR Raw Data'!$B$6:$BE$43,'RevPAR Raw Data'!N$1,FALSE)</f>
        <v>72.939989474915194</v>
      </c>
      <c r="BA20" s="52">
        <f>VLOOKUP($A20,'RevPAR Raw Data'!$B$6:$BE$43,'RevPAR Raw Data'!O$1,FALSE)</f>
        <v>73.872044205356005</v>
      </c>
      <c r="BB20" s="53">
        <f>VLOOKUP($A20,'RevPAR Raw Data'!$B$6:$BE$43,'RevPAR Raw Data'!P$1,FALSE)</f>
        <v>73.406016840135607</v>
      </c>
      <c r="BC20" s="54">
        <f>VLOOKUP($A20,'RevPAR Raw Data'!$B$6:$BE$43,'RevPAR Raw Data'!R$1,FALSE)</f>
        <v>62.495604189986103</v>
      </c>
      <c r="BE20" s="47">
        <f>VLOOKUP($A20,'RevPAR Raw Data'!$B$6:$BE$43,'RevPAR Raw Data'!T$1,FALSE)</f>
        <v>-5.8055282643999204</v>
      </c>
      <c r="BF20" s="48">
        <f>VLOOKUP($A20,'RevPAR Raw Data'!$B$6:$BE$43,'RevPAR Raw Data'!U$1,FALSE)</f>
        <v>-5.01951447936215</v>
      </c>
      <c r="BG20" s="48">
        <f>VLOOKUP($A20,'RevPAR Raw Data'!$B$6:$BE$43,'RevPAR Raw Data'!V$1,FALSE)</f>
        <v>-5.4125859039664102</v>
      </c>
      <c r="BH20" s="48">
        <f>VLOOKUP($A20,'RevPAR Raw Data'!$B$6:$BE$43,'RevPAR Raw Data'!W$1,FALSE)</f>
        <v>-3.43320529342436</v>
      </c>
      <c r="BI20" s="48">
        <f>VLOOKUP($A20,'RevPAR Raw Data'!$B$6:$BE$43,'RevPAR Raw Data'!X$1,FALSE)</f>
        <v>-8.7202907495996502</v>
      </c>
      <c r="BJ20" s="49">
        <f>VLOOKUP($A20,'RevPAR Raw Data'!$B$6:$BE$43,'RevPAR Raw Data'!Y$1,FALSE)</f>
        <v>-5.6755907050760603</v>
      </c>
      <c r="BK20" s="48">
        <f>VLOOKUP($A20,'RevPAR Raw Data'!$B$6:$BE$43,'RevPAR Raw Data'!AA$1,FALSE)</f>
        <v>-9.4052902436656893</v>
      </c>
      <c r="BL20" s="48">
        <f>VLOOKUP($A20,'RevPAR Raw Data'!$B$6:$BE$43,'RevPAR Raw Data'!AB$1,FALSE)</f>
        <v>-11.978364000002999</v>
      </c>
      <c r="BM20" s="49">
        <f>VLOOKUP($A20,'RevPAR Raw Data'!$B$6:$BE$43,'RevPAR Raw Data'!AC$1,FALSE)</f>
        <v>-10.7185257440394</v>
      </c>
      <c r="BN20" s="50">
        <f>VLOOKUP($A20,'RevPAR Raw Data'!$B$6:$BE$43,'RevPAR Raw Data'!AE$1,FALSE)</f>
        <v>-7.4302993819912801</v>
      </c>
    </row>
    <row r="21" spans="1:66" x14ac:dyDescent="0.25">
      <c r="A21" s="63" t="s">
        <v>90</v>
      </c>
      <c r="B21" s="47">
        <f>VLOOKUP($A21,'Occupancy Raw Data'!$B$8:$BE$45,'Occupancy Raw Data'!G$3,FALSE)</f>
        <v>58.290646936065201</v>
      </c>
      <c r="C21" s="48">
        <f>VLOOKUP($A21,'Occupancy Raw Data'!$B$8:$BE$45,'Occupancy Raw Data'!H$3,FALSE)</f>
        <v>72.424587364826394</v>
      </c>
      <c r="D21" s="48">
        <f>VLOOKUP($A21,'Occupancy Raw Data'!$B$8:$BE$45,'Occupancy Raw Data'!I$3,FALSE)</f>
        <v>78.998292544109205</v>
      </c>
      <c r="E21" s="48">
        <f>VLOOKUP($A21,'Occupancy Raw Data'!$B$8:$BE$45,'Occupancy Raw Data'!J$3,FALSE)</f>
        <v>78.419654714475399</v>
      </c>
      <c r="F21" s="48">
        <f>VLOOKUP($A21,'Occupancy Raw Data'!$B$8:$BE$45,'Occupancy Raw Data'!K$3,FALSE)</f>
        <v>69.038133181559402</v>
      </c>
      <c r="G21" s="49">
        <f>VLOOKUP($A21,'Occupancy Raw Data'!$B$8:$BE$45,'Occupancy Raw Data'!L$3,FALSE)</f>
        <v>71.434262948207106</v>
      </c>
      <c r="H21" s="48">
        <f>VLOOKUP($A21,'Occupancy Raw Data'!$B$8:$BE$45,'Occupancy Raw Data'!N$3,FALSE)</f>
        <v>65.784481123126497</v>
      </c>
      <c r="I21" s="48">
        <f>VLOOKUP($A21,'Occupancy Raw Data'!$B$8:$BE$45,'Occupancy Raw Data'!O$3,FALSE)</f>
        <v>72.870423069626199</v>
      </c>
      <c r="J21" s="49">
        <f>VLOOKUP($A21,'Occupancy Raw Data'!$B$8:$BE$45,'Occupancy Raw Data'!P$3,FALSE)</f>
        <v>69.327452096376305</v>
      </c>
      <c r="K21" s="50">
        <f>VLOOKUP($A21,'Occupancy Raw Data'!$B$8:$BE$45,'Occupancy Raw Data'!R$3,FALSE)</f>
        <v>70.832316990541202</v>
      </c>
      <c r="M21" s="47">
        <f>VLOOKUP($A21,'Occupancy Raw Data'!$B$8:$BE$45,'Occupancy Raw Data'!T$3,FALSE)</f>
        <v>-4.6103694504812101</v>
      </c>
      <c r="N21" s="48">
        <f>VLOOKUP($A21,'Occupancy Raw Data'!$B$8:$BE$45,'Occupancy Raw Data'!U$3,FALSE)</f>
        <v>0.18370292612517999</v>
      </c>
      <c r="O21" s="48">
        <f>VLOOKUP($A21,'Occupancy Raw Data'!$B$8:$BE$45,'Occupancy Raw Data'!V$3,FALSE)</f>
        <v>6.1838582175188002</v>
      </c>
      <c r="P21" s="48">
        <f>VLOOKUP($A21,'Occupancy Raw Data'!$B$8:$BE$45,'Occupancy Raw Data'!W$3,FALSE)</f>
        <v>7.1826785945805698</v>
      </c>
      <c r="Q21" s="48">
        <f>VLOOKUP($A21,'Occupancy Raw Data'!$B$8:$BE$45,'Occupancy Raw Data'!X$3,FALSE)</f>
        <v>1.2943632567849599</v>
      </c>
      <c r="R21" s="49">
        <f>VLOOKUP($A21,'Occupancy Raw Data'!$B$8:$BE$45,'Occupancy Raw Data'!Y$3,FALSE)</f>
        <v>2.3068144766873102</v>
      </c>
      <c r="S21" s="48">
        <f>VLOOKUP($A21,'Occupancy Raw Data'!$B$8:$BE$45,'Occupancy Raw Data'!AA$3,FALSE)</f>
        <v>-5.1429353029681302</v>
      </c>
      <c r="T21" s="48">
        <f>VLOOKUP($A21,'Occupancy Raw Data'!$B$8:$BE$45,'Occupancy Raw Data'!AB$3,FALSE)</f>
        <v>4.6594005449591203</v>
      </c>
      <c r="U21" s="49">
        <f>VLOOKUP($A21,'Occupancy Raw Data'!$B$8:$BE$45,'Occupancy Raw Data'!AC$3,FALSE)</f>
        <v>-0.232066070575387</v>
      </c>
      <c r="V21" s="50">
        <f>VLOOKUP($A21,'Occupancy Raw Data'!$B$8:$BE$45,'Occupancy Raw Data'!AE$3,FALSE)</f>
        <v>1.58390826936157</v>
      </c>
      <c r="X21" s="51">
        <f>VLOOKUP($A21,'ADR Raw Data'!$B$6:$BE$43,'ADR Raw Data'!G$1,FALSE)</f>
        <v>111.65755736371</v>
      </c>
      <c r="Y21" s="52">
        <f>VLOOKUP($A21,'ADR Raw Data'!$B$6:$BE$43,'ADR Raw Data'!H$1,FALSE)</f>
        <v>127.88499148657399</v>
      </c>
      <c r="Z21" s="52">
        <f>VLOOKUP($A21,'ADR Raw Data'!$B$6:$BE$43,'ADR Raw Data'!I$1,FALSE)</f>
        <v>134.560599183477</v>
      </c>
      <c r="AA21" s="52">
        <f>VLOOKUP($A21,'ADR Raw Data'!$B$6:$BE$43,'ADR Raw Data'!J$1,FALSE)</f>
        <v>135.907707753719</v>
      </c>
      <c r="AB21" s="52">
        <f>VLOOKUP($A21,'ADR Raw Data'!$B$6:$BE$43,'ADR Raw Data'!K$1,FALSE)</f>
        <v>121.19105248694601</v>
      </c>
      <c r="AC21" s="53">
        <f>VLOOKUP($A21,'ADR Raw Data'!$B$6:$BE$43,'ADR Raw Data'!L$1,FALSE)</f>
        <v>127.180723182747</v>
      </c>
      <c r="AD21" s="52">
        <f>VLOOKUP($A21,'ADR Raw Data'!$B$6:$BE$43,'ADR Raw Data'!N$1,FALSE)</f>
        <v>111.358370583994</v>
      </c>
      <c r="AE21" s="52">
        <f>VLOOKUP($A21,'ADR Raw Data'!$B$6:$BE$43,'ADR Raw Data'!O$1,FALSE)</f>
        <v>110.80439859411599</v>
      </c>
      <c r="AF21" s="53">
        <f>VLOOKUP($A21,'ADR Raw Data'!$B$6:$BE$43,'ADR Raw Data'!P$1,FALSE)</f>
        <v>111.06722925360801</v>
      </c>
      <c r="AG21" s="54">
        <f>VLOOKUP($A21,'ADR Raw Data'!$B$6:$BE$43,'ADR Raw Data'!R$1,FALSE)</f>
        <v>122.67467878324</v>
      </c>
      <c r="AI21" s="47">
        <f>VLOOKUP($A21,'ADR Raw Data'!$B$6:$BE$43,'ADR Raw Data'!T$1,FALSE)</f>
        <v>-4.7162975729330396</v>
      </c>
      <c r="AJ21" s="48">
        <f>VLOOKUP($A21,'ADR Raw Data'!$B$6:$BE$43,'ADR Raw Data'!U$1,FALSE)</f>
        <v>-0.50359327044029201</v>
      </c>
      <c r="AK21" s="48">
        <f>VLOOKUP($A21,'ADR Raw Data'!$B$6:$BE$43,'ADR Raw Data'!V$1,FALSE)</f>
        <v>-0.43139782776360602</v>
      </c>
      <c r="AL21" s="48">
        <f>VLOOKUP($A21,'ADR Raw Data'!$B$6:$BE$43,'ADR Raw Data'!W$1,FALSE)</f>
        <v>3.1628902024919698</v>
      </c>
      <c r="AM21" s="48">
        <f>VLOOKUP($A21,'ADR Raw Data'!$B$6:$BE$43,'ADR Raw Data'!X$1,FALSE)</f>
        <v>-2.38277504151243</v>
      </c>
      <c r="AN21" s="49">
        <f>VLOOKUP($A21,'ADR Raw Data'!$B$6:$BE$43,'ADR Raw Data'!Y$1,FALSE)</f>
        <v>-0.46246851335653599</v>
      </c>
      <c r="AO21" s="48">
        <f>VLOOKUP($A21,'ADR Raw Data'!$B$6:$BE$43,'ADR Raw Data'!AA$1,FALSE)</f>
        <v>0.504927213903135</v>
      </c>
      <c r="AP21" s="48">
        <f>VLOOKUP($A21,'ADR Raw Data'!$B$6:$BE$43,'ADR Raw Data'!AB$1,FALSE)</f>
        <v>-1.3263683016283601</v>
      </c>
      <c r="AQ21" s="49">
        <f>VLOOKUP($A21,'ADR Raw Data'!$B$6:$BE$43,'ADR Raw Data'!AC$1,FALSE)</f>
        <v>-0.43086689830790298</v>
      </c>
      <c r="AR21" s="50">
        <f>VLOOKUP($A21,'ADR Raw Data'!$B$6:$BE$43,'ADR Raw Data'!AE$1,FALSE)</f>
        <v>-0.38771863427203901</v>
      </c>
      <c r="AS21" s="40"/>
      <c r="AT21" s="51">
        <f>VLOOKUP($A21,'RevPAR Raw Data'!$B$6:$BE$43,'RevPAR Raw Data'!G$1,FALSE)</f>
        <v>65.085912540314894</v>
      </c>
      <c r="AU21" s="52">
        <f>VLOOKUP($A21,'RevPAR Raw Data'!$B$6:$BE$43,'RevPAR Raw Data'!H$1,FALSE)</f>
        <v>92.6201773856953</v>
      </c>
      <c r="AV21" s="52">
        <f>VLOOKUP($A21,'RevPAR Raw Data'!$B$6:$BE$43,'RevPAR Raw Data'!I$1,FALSE)</f>
        <v>106.300575792069</v>
      </c>
      <c r="AW21" s="52">
        <f>VLOOKUP($A21,'RevPAR Raw Data'!$B$6:$BE$43,'RevPAR Raw Data'!J$1,FALSE)</f>
        <v>106.578355150825</v>
      </c>
      <c r="AX21" s="52">
        <f>VLOOKUP($A21,'RevPAR Raw Data'!$B$6:$BE$43,'RevPAR Raw Data'!K$1,FALSE)</f>
        <v>83.668040220072001</v>
      </c>
      <c r="AY21" s="53">
        <f>VLOOKUP($A21,'RevPAR Raw Data'!$B$6:$BE$43,'RevPAR Raw Data'!L$1,FALSE)</f>
        <v>90.850612217795401</v>
      </c>
      <c r="AZ21" s="52">
        <f>VLOOKUP($A21,'RevPAR Raw Data'!$B$6:$BE$43,'RevPAR Raw Data'!N$1,FALSE)</f>
        <v>73.256526275848898</v>
      </c>
      <c r="BA21" s="52">
        <f>VLOOKUP($A21,'RevPAR Raw Data'!$B$6:$BE$43,'RevPAR Raw Data'!O$1,FALSE)</f>
        <v>80.7436340352874</v>
      </c>
      <c r="BB21" s="53">
        <f>VLOOKUP($A21,'RevPAR Raw Data'!$B$6:$BE$43,'RevPAR Raw Data'!P$1,FALSE)</f>
        <v>77.000080155568199</v>
      </c>
      <c r="BC21" s="54">
        <f>VLOOKUP($A21,'RevPAR Raw Data'!$B$6:$BE$43,'RevPAR Raw Data'!R$1,FALSE)</f>
        <v>86.893317342873402</v>
      </c>
      <c r="BE21" s="47">
        <f>VLOOKUP($A21,'RevPAR Raw Data'!$B$6:$BE$43,'RevPAR Raw Data'!T$1,FALSE)</f>
        <v>-9.1092282809179608</v>
      </c>
      <c r="BF21" s="48">
        <f>VLOOKUP($A21,'RevPAR Raw Data'!$B$6:$BE$43,'RevPAR Raw Data'!U$1,FALSE)</f>
        <v>-0.32081545988867999</v>
      </c>
      <c r="BG21" s="48">
        <f>VLOOKUP($A21,'RevPAR Raw Data'!$B$6:$BE$43,'RevPAR Raw Data'!V$1,FALSE)</f>
        <v>5.7257833597328398</v>
      </c>
      <c r="BH21" s="48">
        <f>VLOOKUP($A21,'RevPAR Raw Data'!$B$6:$BE$43,'RevPAR Raw Data'!W$1,FALSE)</f>
        <v>10.572749034617001</v>
      </c>
      <c r="BI21" s="48">
        <f>VLOOKUP($A21,'RevPAR Raw Data'!$B$6:$BE$43,'RevPAR Raw Data'!X$1,FALSE)</f>
        <v>-1.11925354935664</v>
      </c>
      <c r="BJ21" s="49">
        <f>VLOOKUP($A21,'RevPAR Raw Data'!$B$6:$BE$43,'RevPAR Raw Data'!Y$1,FALSE)</f>
        <v>1.8336776727145501</v>
      </c>
      <c r="BK21" s="48">
        <f>VLOOKUP($A21,'RevPAR Raw Data'!$B$6:$BE$43,'RevPAR Raw Data'!AA$1,FALSE)</f>
        <v>-4.6639761690031101</v>
      </c>
      <c r="BL21" s="48">
        <f>VLOOKUP($A21,'RevPAR Raw Data'!$B$6:$BE$43,'RevPAR Raw Data'!AB$1,FALSE)</f>
        <v>3.2712314314565201</v>
      </c>
      <c r="BM21" s="49">
        <f>VLOOKUP($A21,'RevPAR Raw Data'!$B$6:$BE$43,'RevPAR Raw Data'!AC$1,FALSE)</f>
        <v>-0.66193307300297699</v>
      </c>
      <c r="BN21" s="50">
        <f>VLOOKUP($A21,'RevPAR Raw Data'!$B$6:$BE$43,'RevPAR Raw Data'!AE$1,FALSE)</f>
        <v>1.1900485275794399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62.608495276134803</v>
      </c>
      <c r="C23" s="48">
        <f>VLOOKUP($A23,'Occupancy Raw Data'!$B$8:$BE$45,'Occupancy Raw Data'!H$3,FALSE)</f>
        <v>70.402232634354903</v>
      </c>
      <c r="D23" s="48">
        <f>VLOOKUP($A23,'Occupancy Raw Data'!$B$8:$BE$45,'Occupancy Raw Data'!I$3,FALSE)</f>
        <v>73.674373351767898</v>
      </c>
      <c r="E23" s="48">
        <f>VLOOKUP($A23,'Occupancy Raw Data'!$B$8:$BE$45,'Occupancy Raw Data'!J$3,FALSE)</f>
        <v>73.469544511867198</v>
      </c>
      <c r="F23" s="48">
        <f>VLOOKUP($A23,'Occupancy Raw Data'!$B$8:$BE$45,'Occupancy Raw Data'!K$3,FALSE)</f>
        <v>77.322887062498296</v>
      </c>
      <c r="G23" s="49">
        <f>VLOOKUP($A23,'Occupancy Raw Data'!$B$8:$BE$45,'Occupancy Raw Data'!L$3,FALSE)</f>
        <v>71.495506567324597</v>
      </c>
      <c r="H23" s="48">
        <f>VLOOKUP($A23,'Occupancy Raw Data'!$B$8:$BE$45,'Occupancy Raw Data'!N$3,FALSE)</f>
        <v>87.277568681670303</v>
      </c>
      <c r="I23" s="48">
        <f>VLOOKUP($A23,'Occupancy Raw Data'!$B$8:$BE$45,'Occupancy Raw Data'!O$3,FALSE)</f>
        <v>87.922779527357406</v>
      </c>
      <c r="J23" s="49">
        <f>VLOOKUP($A23,'Occupancy Raw Data'!$B$8:$BE$45,'Occupancy Raw Data'!P$3,FALSE)</f>
        <v>87.600174104513897</v>
      </c>
      <c r="K23" s="50">
        <f>VLOOKUP($A23,'Occupancy Raw Data'!$B$8:$BE$45,'Occupancy Raw Data'!R$3,FALSE)</f>
        <v>76.096840149378707</v>
      </c>
      <c r="M23" s="47">
        <f>VLOOKUP($A23,'Occupancy Raw Data'!$B$8:$BE$45,'Occupancy Raw Data'!T$3,FALSE)</f>
        <v>-5.2736838037032001</v>
      </c>
      <c r="N23" s="48">
        <f>VLOOKUP($A23,'Occupancy Raw Data'!$B$8:$BE$45,'Occupancy Raw Data'!U$3,FALSE)</f>
        <v>-4.7909522105032698</v>
      </c>
      <c r="O23" s="48">
        <f>VLOOKUP($A23,'Occupancy Raw Data'!$B$8:$BE$45,'Occupancy Raw Data'!V$3,FALSE)</f>
        <v>-3.1466948618736299</v>
      </c>
      <c r="P23" s="48">
        <f>VLOOKUP($A23,'Occupancy Raw Data'!$B$8:$BE$45,'Occupancy Raw Data'!W$3,FALSE)</f>
        <v>-2.12140689906097</v>
      </c>
      <c r="Q23" s="48">
        <f>VLOOKUP($A23,'Occupancy Raw Data'!$B$8:$BE$45,'Occupancy Raw Data'!X$3,FALSE)</f>
        <v>3.10427553543696</v>
      </c>
      <c r="R23" s="49">
        <f>VLOOKUP($A23,'Occupancy Raw Data'!$B$8:$BE$45,'Occupancy Raw Data'!Y$3,FALSE)</f>
        <v>-2.3718267855055899</v>
      </c>
      <c r="S23" s="48">
        <f>VLOOKUP($A23,'Occupancy Raw Data'!$B$8:$BE$45,'Occupancy Raw Data'!AA$3,FALSE)</f>
        <v>1.0250432194532699</v>
      </c>
      <c r="T23" s="48">
        <f>VLOOKUP($A23,'Occupancy Raw Data'!$B$8:$BE$45,'Occupancy Raw Data'!AB$3,FALSE)</f>
        <v>0.11863655479948999</v>
      </c>
      <c r="U23" s="49">
        <f>VLOOKUP($A23,'Occupancy Raw Data'!$B$8:$BE$45,'Occupancy Raw Data'!AC$3,FALSE)</f>
        <v>0.568128681268674</v>
      </c>
      <c r="V23" s="50">
        <f>VLOOKUP($A23,'Occupancy Raw Data'!$B$8:$BE$45,'Occupancy Raw Data'!AE$3,FALSE)</f>
        <v>-1.4238664306420801</v>
      </c>
      <c r="X23" s="51">
        <f>VLOOKUP($A23,'ADR Raw Data'!$B$6:$BE$43,'ADR Raw Data'!G$1,FALSE)</f>
        <v>139.342839770171</v>
      </c>
      <c r="Y23" s="52">
        <f>VLOOKUP($A23,'ADR Raw Data'!$B$6:$BE$43,'ADR Raw Data'!H$1,FALSE)</f>
        <v>141.617522493362</v>
      </c>
      <c r="Z23" s="52">
        <f>VLOOKUP($A23,'ADR Raw Data'!$B$6:$BE$43,'ADR Raw Data'!I$1,FALSE)</f>
        <v>142.01817737271901</v>
      </c>
      <c r="AA23" s="52">
        <f>VLOOKUP($A23,'ADR Raw Data'!$B$6:$BE$43,'ADR Raw Data'!J$1,FALSE)</f>
        <v>141.288243917058</v>
      </c>
      <c r="AB23" s="52">
        <f>VLOOKUP($A23,'ADR Raw Data'!$B$6:$BE$43,'ADR Raw Data'!K$1,FALSE)</f>
        <v>142.76710221523101</v>
      </c>
      <c r="AC23" s="53">
        <f>VLOOKUP($A23,'ADR Raw Data'!$B$6:$BE$43,'ADR Raw Data'!L$1,FALSE)</f>
        <v>141.48268999355301</v>
      </c>
      <c r="AD23" s="52">
        <f>VLOOKUP($A23,'ADR Raw Data'!$B$6:$BE$43,'ADR Raw Data'!N$1,FALSE)</f>
        <v>184.923855987444</v>
      </c>
      <c r="AE23" s="52">
        <f>VLOOKUP($A23,'ADR Raw Data'!$B$6:$BE$43,'ADR Raw Data'!O$1,FALSE)</f>
        <v>190.56455384391299</v>
      </c>
      <c r="AF23" s="53">
        <f>VLOOKUP($A23,'ADR Raw Data'!$B$6:$BE$43,'ADR Raw Data'!P$1,FALSE)</f>
        <v>187.754591423101</v>
      </c>
      <c r="AG23" s="54">
        <f>VLOOKUP($A23,'ADR Raw Data'!$B$6:$BE$43,'ADR Raw Data'!R$1,FALSE)</f>
        <v>156.701743630316</v>
      </c>
      <c r="AI23" s="47">
        <f>VLOOKUP($A23,'ADR Raw Data'!$B$6:$BE$43,'ADR Raw Data'!T$1,FALSE)</f>
        <v>-3.5911398731959001</v>
      </c>
      <c r="AJ23" s="48">
        <f>VLOOKUP($A23,'ADR Raw Data'!$B$6:$BE$43,'ADR Raw Data'!U$1,FALSE)</f>
        <v>-3.53125279534683</v>
      </c>
      <c r="AK23" s="48">
        <f>VLOOKUP($A23,'ADR Raw Data'!$B$6:$BE$43,'ADR Raw Data'!V$1,FALSE)</f>
        <v>-3.0666409346941901</v>
      </c>
      <c r="AL23" s="48">
        <f>VLOOKUP($A23,'ADR Raw Data'!$B$6:$BE$43,'ADR Raw Data'!W$1,FALSE)</f>
        <v>-2.1140919278883499</v>
      </c>
      <c r="AM23" s="48">
        <f>VLOOKUP($A23,'ADR Raw Data'!$B$6:$BE$43,'ADR Raw Data'!X$1,FALSE)</f>
        <v>-0.57696803067394697</v>
      </c>
      <c r="AN23" s="49">
        <f>VLOOKUP($A23,'ADR Raw Data'!$B$6:$BE$43,'ADR Raw Data'!Y$1,FALSE)</f>
        <v>-2.54029972713291</v>
      </c>
      <c r="AO23" s="48">
        <f>VLOOKUP($A23,'ADR Raw Data'!$B$6:$BE$43,'ADR Raw Data'!AA$1,FALSE)</f>
        <v>-2.7029576967776401</v>
      </c>
      <c r="AP23" s="48">
        <f>VLOOKUP($A23,'ADR Raw Data'!$B$6:$BE$43,'ADR Raw Data'!AB$1,FALSE)</f>
        <v>-2.5975261403760799</v>
      </c>
      <c r="AQ23" s="49">
        <f>VLOOKUP($A23,'ADR Raw Data'!$B$6:$BE$43,'ADR Raw Data'!AC$1,FALSE)</f>
        <v>-2.6556361164505602</v>
      </c>
      <c r="AR23" s="50">
        <f>VLOOKUP($A23,'ADR Raw Data'!$B$6:$BE$43,'ADR Raw Data'!AE$1,FALSE)</f>
        <v>-2.39693372535314</v>
      </c>
      <c r="AS23" s="40"/>
      <c r="AT23" s="51">
        <f>VLOOKUP($A23,'RevPAR Raw Data'!$B$6:$BE$43,'RevPAR Raw Data'!G$1,FALSE)</f>
        <v>87.240455255139906</v>
      </c>
      <c r="AU23" s="52">
        <f>VLOOKUP($A23,'RevPAR Raw Data'!$B$6:$BE$43,'RevPAR Raw Data'!H$1,FALSE)</f>
        <v>99.701897636787194</v>
      </c>
      <c r="AV23" s="52">
        <f>VLOOKUP($A23,'RevPAR Raw Data'!$B$6:$BE$43,'RevPAR Raw Data'!I$1,FALSE)</f>
        <v>104.63100222495299</v>
      </c>
      <c r="AW23" s="52">
        <f>VLOOKUP($A23,'RevPAR Raw Data'!$B$6:$BE$43,'RevPAR Raw Data'!J$1,FALSE)</f>
        <v>103.803829254679</v>
      </c>
      <c r="AX23" s="52">
        <f>VLOOKUP($A23,'RevPAR Raw Data'!$B$6:$BE$43,'RevPAR Raw Data'!K$1,FALSE)</f>
        <v>110.391645208285</v>
      </c>
      <c r="AY23" s="53">
        <f>VLOOKUP($A23,'RevPAR Raw Data'!$B$6:$BE$43,'RevPAR Raw Data'!L$1,FALSE)</f>
        <v>101.15376591596799</v>
      </c>
      <c r="AZ23" s="52">
        <f>VLOOKUP($A23,'RevPAR Raw Data'!$B$6:$BE$43,'RevPAR Raw Data'!N$1,FALSE)</f>
        <v>161.397045418234</v>
      </c>
      <c r="BA23" s="52">
        <f>VLOOKUP($A23,'RevPAR Raw Data'!$B$6:$BE$43,'RevPAR Raw Data'!O$1,FALSE)</f>
        <v>167.54965253347601</v>
      </c>
      <c r="BB23" s="53">
        <f>VLOOKUP($A23,'RevPAR Raw Data'!$B$6:$BE$43,'RevPAR Raw Data'!P$1,FALSE)</f>
        <v>164.473348975855</v>
      </c>
      <c r="BC23" s="54">
        <f>VLOOKUP($A23,'RevPAR Raw Data'!$B$6:$BE$43,'RevPAR Raw Data'!R$1,FALSE)</f>
        <v>119.24507536165</v>
      </c>
      <c r="BE23" s="47">
        <f>VLOOKUP($A23,'RevPAR Raw Data'!$B$6:$BE$43,'RevPAR Raw Data'!T$1,FALSE)</f>
        <v>-8.6754383150380505</v>
      </c>
      <c r="BF23" s="48">
        <f>VLOOKUP($A23,'RevPAR Raw Data'!$B$6:$BE$43,'RevPAR Raw Data'!U$1,FALSE)</f>
        <v>-8.1530243719929807</v>
      </c>
      <c r="BG23" s="48">
        <f>VLOOKUP($A23,'RevPAR Raw Data'!$B$6:$BE$43,'RevPAR Raw Data'!V$1,FALSE)</f>
        <v>-6.1168379638437003</v>
      </c>
      <c r="BH23" s="48">
        <f>VLOOKUP($A23,'RevPAR Raw Data'!$B$6:$BE$43,'RevPAR Raw Data'!W$1,FALSE)</f>
        <v>-4.1906503349386099</v>
      </c>
      <c r="BI23" s="48">
        <f>VLOOKUP($A23,'RevPAR Raw Data'!$B$6:$BE$43,'RevPAR Raw Data'!X$1,FALSE)</f>
        <v>2.50939682733951</v>
      </c>
      <c r="BJ23" s="49">
        <f>VLOOKUP($A23,'RevPAR Raw Data'!$B$6:$BE$43,'RevPAR Raw Data'!Y$1,FALSE)</f>
        <v>-4.8518750032782503</v>
      </c>
      <c r="BK23" s="48">
        <f>VLOOKUP($A23,'RevPAR Raw Data'!$B$6:$BE$43,'RevPAR Raw Data'!AA$1,FALSE)</f>
        <v>-1.7056209619198699</v>
      </c>
      <c r="BL23" s="48">
        <f>VLOOKUP($A23,'RevPAR Raw Data'!$B$6:$BE$43,'RevPAR Raw Data'!AB$1,FALSE)</f>
        <v>-2.4819712010995501</v>
      </c>
      <c r="BM23" s="49">
        <f>VLOOKUP($A23,'RevPAR Raw Data'!$B$6:$BE$43,'RevPAR Raw Data'!AC$1,FALSE)</f>
        <v>-2.1025948656295701</v>
      </c>
      <c r="BN23" s="50">
        <f>VLOOKUP($A23,'RevPAR Raw Data'!$B$6:$BE$43,'RevPAR Raw Data'!AE$1,FALSE)</f>
        <v>-3.78667102131518</v>
      </c>
    </row>
    <row r="24" spans="1:66" x14ac:dyDescent="0.25">
      <c r="A24" s="63" t="s">
        <v>91</v>
      </c>
      <c r="B24" s="47">
        <f>VLOOKUP($A24,'Occupancy Raw Data'!$B$8:$BE$45,'Occupancy Raw Data'!G$3,FALSE)</f>
        <v>63.989681857265602</v>
      </c>
      <c r="C24" s="48">
        <f>VLOOKUP($A24,'Occupancy Raw Data'!$B$8:$BE$45,'Occupancy Raw Data'!H$3,FALSE)</f>
        <v>77.558039552880402</v>
      </c>
      <c r="D24" s="48">
        <f>VLOOKUP($A24,'Occupancy Raw Data'!$B$8:$BE$45,'Occupancy Raw Data'!I$3,FALSE)</f>
        <v>81.324161650902795</v>
      </c>
      <c r="E24" s="48">
        <f>VLOOKUP($A24,'Occupancy Raw Data'!$B$8:$BE$45,'Occupancy Raw Data'!J$3,FALSE)</f>
        <v>80.481513327600993</v>
      </c>
      <c r="F24" s="48">
        <f>VLOOKUP($A24,'Occupancy Raw Data'!$B$8:$BE$45,'Occupancy Raw Data'!K$3,FALSE)</f>
        <v>78.607050730868394</v>
      </c>
      <c r="G24" s="49">
        <f>VLOOKUP($A24,'Occupancy Raw Data'!$B$8:$BE$45,'Occupancy Raw Data'!L$3,FALSE)</f>
        <v>76.392089423903599</v>
      </c>
      <c r="H24" s="48">
        <f>VLOOKUP($A24,'Occupancy Raw Data'!$B$8:$BE$45,'Occupancy Raw Data'!N$3,FALSE)</f>
        <v>86.895958727429004</v>
      </c>
      <c r="I24" s="48">
        <f>VLOOKUP($A24,'Occupancy Raw Data'!$B$8:$BE$45,'Occupancy Raw Data'!O$3,FALSE)</f>
        <v>86.173688736027501</v>
      </c>
      <c r="J24" s="49">
        <f>VLOOKUP($A24,'Occupancy Raw Data'!$B$8:$BE$45,'Occupancy Raw Data'!P$3,FALSE)</f>
        <v>86.534823731728196</v>
      </c>
      <c r="K24" s="50">
        <f>VLOOKUP($A24,'Occupancy Raw Data'!$B$8:$BE$45,'Occupancy Raw Data'!R$3,FALSE)</f>
        <v>79.290013511853502</v>
      </c>
      <c r="M24" s="47">
        <f>VLOOKUP($A24,'Occupancy Raw Data'!$B$8:$BE$45,'Occupancy Raw Data'!T$3,FALSE)</f>
        <v>-10.558102079449</v>
      </c>
      <c r="N24" s="48">
        <f>VLOOKUP($A24,'Occupancy Raw Data'!$B$8:$BE$45,'Occupancy Raw Data'!U$3,FALSE)</f>
        <v>-7.0407092364721899</v>
      </c>
      <c r="O24" s="48">
        <f>VLOOKUP($A24,'Occupancy Raw Data'!$B$8:$BE$45,'Occupancy Raw Data'!V$3,FALSE)</f>
        <v>-5.6461823098295598</v>
      </c>
      <c r="P24" s="48">
        <f>VLOOKUP($A24,'Occupancy Raw Data'!$B$8:$BE$45,'Occupancy Raw Data'!W$3,FALSE)</f>
        <v>-5.6684861181709199</v>
      </c>
      <c r="Q24" s="48">
        <f>VLOOKUP($A24,'Occupancy Raw Data'!$B$8:$BE$45,'Occupancy Raw Data'!X$3,FALSE)</f>
        <v>-4.0568534868070598</v>
      </c>
      <c r="R24" s="49">
        <f>VLOOKUP($A24,'Occupancy Raw Data'!$B$8:$BE$45,'Occupancy Raw Data'!Y$3,FALSE)</f>
        <v>-6.4773257629904197</v>
      </c>
      <c r="S24" s="48">
        <f>VLOOKUP($A24,'Occupancy Raw Data'!$B$8:$BE$45,'Occupancy Raw Data'!AA$3,FALSE)</f>
        <v>-2.30813511467837</v>
      </c>
      <c r="T24" s="48">
        <f>VLOOKUP($A24,'Occupancy Raw Data'!$B$8:$BE$45,'Occupancy Raw Data'!AB$3,FALSE)</f>
        <v>-2.7191783445081499</v>
      </c>
      <c r="U24" s="49">
        <f>VLOOKUP($A24,'Occupancy Raw Data'!$B$8:$BE$45,'Occupancy Raw Data'!AC$3,FALSE)</f>
        <v>-2.5132323069446998</v>
      </c>
      <c r="V24" s="50">
        <f>VLOOKUP($A24,'Occupancy Raw Data'!$B$8:$BE$45,'Occupancy Raw Data'!AE$3,FALSE)</f>
        <v>-5.2762750120286803</v>
      </c>
      <c r="X24" s="51">
        <f>VLOOKUP($A24,'ADR Raw Data'!$B$6:$BE$43,'ADR Raw Data'!G$1,FALSE)</f>
        <v>102.54038691212</v>
      </c>
      <c r="Y24" s="52">
        <f>VLOOKUP($A24,'ADR Raw Data'!$B$6:$BE$43,'ADR Raw Data'!H$1,FALSE)</f>
        <v>106.633304789356</v>
      </c>
      <c r="Z24" s="52">
        <f>VLOOKUP($A24,'ADR Raw Data'!$B$6:$BE$43,'ADR Raw Data'!I$1,FALSE)</f>
        <v>109.435566123916</v>
      </c>
      <c r="AA24" s="52">
        <f>VLOOKUP($A24,'ADR Raw Data'!$B$6:$BE$43,'ADR Raw Data'!J$1,FALSE)</f>
        <v>109.444885363247</v>
      </c>
      <c r="AB24" s="52">
        <f>VLOOKUP($A24,'ADR Raw Data'!$B$6:$BE$43,'ADR Raw Data'!K$1,FALSE)</f>
        <v>108.497122336469</v>
      </c>
      <c r="AC24" s="53">
        <f>VLOOKUP($A24,'ADR Raw Data'!$B$6:$BE$43,'ADR Raw Data'!L$1,FALSE)</f>
        <v>107.52024610328201</v>
      </c>
      <c r="AD24" s="52">
        <f>VLOOKUP($A24,'ADR Raw Data'!$B$6:$BE$43,'ADR Raw Data'!N$1,FALSE)</f>
        <v>135.63013394023301</v>
      </c>
      <c r="AE24" s="52">
        <f>VLOOKUP($A24,'ADR Raw Data'!$B$6:$BE$43,'ADR Raw Data'!O$1,FALSE)</f>
        <v>136.43235962881599</v>
      </c>
      <c r="AF24" s="53">
        <f>VLOOKUP($A24,'ADR Raw Data'!$B$6:$BE$43,'ADR Raw Data'!P$1,FALSE)</f>
        <v>136.029572823926</v>
      </c>
      <c r="AG24" s="54">
        <f>VLOOKUP($A24,'ADR Raw Data'!$B$6:$BE$43,'ADR Raw Data'!R$1,FALSE)</f>
        <v>116.410032752904</v>
      </c>
      <c r="AI24" s="47">
        <f>VLOOKUP($A24,'ADR Raw Data'!$B$6:$BE$43,'ADR Raw Data'!T$1,FALSE)</f>
        <v>1.84607863378046</v>
      </c>
      <c r="AJ24" s="48">
        <f>VLOOKUP($A24,'ADR Raw Data'!$B$6:$BE$43,'ADR Raw Data'!U$1,FALSE)</f>
        <v>2.4526683265617799</v>
      </c>
      <c r="AK24" s="48">
        <f>VLOOKUP($A24,'ADR Raw Data'!$B$6:$BE$43,'ADR Raw Data'!V$1,FALSE)</f>
        <v>1.51621036956359</v>
      </c>
      <c r="AL24" s="48">
        <f>VLOOKUP($A24,'ADR Raw Data'!$B$6:$BE$43,'ADR Raw Data'!W$1,FALSE)</f>
        <v>2.4860948526745901</v>
      </c>
      <c r="AM24" s="48">
        <f>VLOOKUP($A24,'ADR Raw Data'!$B$6:$BE$43,'ADR Raw Data'!X$1,FALSE)</f>
        <v>3.0302779400902899</v>
      </c>
      <c r="AN24" s="49">
        <f>VLOOKUP($A24,'ADR Raw Data'!$B$6:$BE$43,'ADR Raw Data'!Y$1,FALSE)</f>
        <v>2.3201503143511299</v>
      </c>
      <c r="AO24" s="48">
        <f>VLOOKUP($A24,'ADR Raw Data'!$B$6:$BE$43,'ADR Raw Data'!AA$1,FALSE)</f>
        <v>0.883123030330356</v>
      </c>
      <c r="AP24" s="48">
        <f>VLOOKUP($A24,'ADR Raw Data'!$B$6:$BE$43,'ADR Raw Data'!AB$1,FALSE)</f>
        <v>-0.52681744301406797</v>
      </c>
      <c r="AQ24" s="49">
        <f>VLOOKUP($A24,'ADR Raw Data'!$B$6:$BE$43,'ADR Raw Data'!AC$1,FALSE)</f>
        <v>0.171946218472983</v>
      </c>
      <c r="AR24" s="50">
        <f>VLOOKUP($A24,'ADR Raw Data'!$B$6:$BE$43,'ADR Raw Data'!AE$1,FALSE)</f>
        <v>1.76773861391798</v>
      </c>
      <c r="AS24" s="40"/>
      <c r="AT24" s="51">
        <f>VLOOKUP($A24,'RevPAR Raw Data'!$B$6:$BE$43,'RevPAR Raw Data'!G$1,FALSE)</f>
        <v>65.615267360275098</v>
      </c>
      <c r="AU24" s="52">
        <f>VLOOKUP($A24,'RevPAR Raw Data'!$B$6:$BE$43,'RevPAR Raw Data'!H$1,FALSE)</f>
        <v>82.702700705072999</v>
      </c>
      <c r="AV24" s="52">
        <f>VLOOKUP($A24,'RevPAR Raw Data'!$B$6:$BE$43,'RevPAR Raw Data'!I$1,FALSE)</f>
        <v>88.997556698194302</v>
      </c>
      <c r="AW24" s="52">
        <f>VLOOKUP($A24,'RevPAR Raw Data'!$B$6:$BE$43,'RevPAR Raw Data'!J$1,FALSE)</f>
        <v>88.082899999999995</v>
      </c>
      <c r="AX24" s="52">
        <f>VLOOKUP($A24,'RevPAR Raw Data'!$B$6:$BE$43,'RevPAR Raw Data'!K$1,FALSE)</f>
        <v>85.286387996560606</v>
      </c>
      <c r="AY24" s="53">
        <f>VLOOKUP($A24,'RevPAR Raw Data'!$B$6:$BE$43,'RevPAR Raw Data'!L$1,FALSE)</f>
        <v>82.136962552020606</v>
      </c>
      <c r="AZ24" s="52">
        <f>VLOOKUP($A24,'RevPAR Raw Data'!$B$6:$BE$43,'RevPAR Raw Data'!N$1,FALSE)</f>
        <v>117.857105210662</v>
      </c>
      <c r="BA24" s="52">
        <f>VLOOKUP($A24,'RevPAR Raw Data'!$B$6:$BE$43,'RevPAR Raw Data'!O$1,FALSE)</f>
        <v>117.568796921754</v>
      </c>
      <c r="BB24" s="53">
        <f>VLOOKUP($A24,'RevPAR Raw Data'!$B$6:$BE$43,'RevPAR Raw Data'!P$1,FALSE)</f>
        <v>117.71295106620801</v>
      </c>
      <c r="BC24" s="54">
        <f>VLOOKUP($A24,'RevPAR Raw Data'!$B$6:$BE$43,'RevPAR Raw Data'!R$1,FALSE)</f>
        <v>92.301530698931302</v>
      </c>
      <c r="BE24" s="47">
        <f>VLOOKUP($A24,'RevPAR Raw Data'!$B$6:$BE$43,'RevPAR Raw Data'!T$1,FALSE)</f>
        <v>-8.9069343122899909</v>
      </c>
      <c r="BF24" s="48">
        <f>VLOOKUP($A24,'RevPAR Raw Data'!$B$6:$BE$43,'RevPAR Raw Data'!U$1,FALSE)</f>
        <v>-4.7607261553186699</v>
      </c>
      <c r="BG24" s="48">
        <f>VLOOKUP($A24,'RevPAR Raw Data'!$B$6:$BE$43,'RevPAR Raw Data'!V$1,FALSE)</f>
        <v>-4.2155799419320701</v>
      </c>
      <c r="BH24" s="48">
        <f>VLOOKUP($A24,'RevPAR Raw Data'!$B$6:$BE$43,'RevPAR Raw Data'!W$1,FALSE)</f>
        <v>-3.32331520710474</v>
      </c>
      <c r="BI24" s="48">
        <f>VLOOKUP($A24,'RevPAR Raw Data'!$B$6:$BE$43,'RevPAR Raw Data'!X$1,FALSE)</f>
        <v>-1.14950948298926</v>
      </c>
      <c r="BJ24" s="49">
        <f>VLOOKUP($A24,'RevPAR Raw Data'!$B$6:$BE$43,'RevPAR Raw Data'!Y$1,FALSE)</f>
        <v>-4.3074591426908597</v>
      </c>
      <c r="BK24" s="48">
        <f>VLOOKUP($A24,'RevPAR Raw Data'!$B$6:$BE$43,'RevPAR Raw Data'!AA$1,FALSE)</f>
        <v>-1.4453957571168801</v>
      </c>
      <c r="BL24" s="48">
        <f>VLOOKUP($A24,'RevPAR Raw Data'!$B$6:$BE$43,'RevPAR Raw Data'!AB$1,FALSE)</f>
        <v>-3.23167068169669</v>
      </c>
      <c r="BM24" s="49">
        <f>VLOOKUP($A24,'RevPAR Raw Data'!$B$6:$BE$43,'RevPAR Raw Data'!AC$1,FALSE)</f>
        <v>-2.3456074963849498</v>
      </c>
      <c r="BN24" s="50">
        <f>VLOOKUP($A24,'RevPAR Raw Data'!$B$6:$BE$43,'RevPAR Raw Data'!AE$1,FALSE)</f>
        <v>-3.6018071488748302</v>
      </c>
    </row>
    <row r="25" spans="1:66" x14ac:dyDescent="0.25">
      <c r="A25" s="63" t="s">
        <v>32</v>
      </c>
      <c r="B25" s="47">
        <f>VLOOKUP($A25,'Occupancy Raw Data'!$B$8:$BE$45,'Occupancy Raw Data'!G$3,FALSE)</f>
        <v>53.6568114301881</v>
      </c>
      <c r="C25" s="48">
        <f>VLOOKUP($A25,'Occupancy Raw Data'!$B$8:$BE$45,'Occupancy Raw Data'!H$3,FALSE)</f>
        <v>62.399207808742297</v>
      </c>
      <c r="D25" s="48">
        <f>VLOOKUP($A25,'Occupancy Raw Data'!$B$8:$BE$45,'Occupancy Raw Data'!I$3,FALSE)</f>
        <v>67.774791342481194</v>
      </c>
      <c r="E25" s="48">
        <f>VLOOKUP($A25,'Occupancy Raw Data'!$B$8:$BE$45,'Occupancy Raw Data'!J$3,FALSE)</f>
        <v>68.779176686942904</v>
      </c>
      <c r="F25" s="48">
        <f>VLOOKUP($A25,'Occupancy Raw Data'!$B$8:$BE$45,'Occupancy Raw Data'!K$3,FALSE)</f>
        <v>75.937190550289898</v>
      </c>
      <c r="G25" s="49">
        <f>VLOOKUP($A25,'Occupancy Raw Data'!$B$8:$BE$45,'Occupancy Raw Data'!L$3,FALSE)</f>
        <v>65.709435563728903</v>
      </c>
      <c r="H25" s="48">
        <f>VLOOKUP($A25,'Occupancy Raw Data'!$B$8:$BE$45,'Occupancy Raw Data'!N$3,FALSE)</f>
        <v>86.815674069882505</v>
      </c>
      <c r="I25" s="48">
        <f>VLOOKUP($A25,'Occupancy Raw Data'!$B$8:$BE$45,'Occupancy Raw Data'!O$3,FALSE)</f>
        <v>85.599094638562704</v>
      </c>
      <c r="J25" s="49">
        <f>VLOOKUP($A25,'Occupancy Raw Data'!$B$8:$BE$45,'Occupancy Raw Data'!P$3,FALSE)</f>
        <v>86.207384354222597</v>
      </c>
      <c r="K25" s="50">
        <f>VLOOKUP($A25,'Occupancy Raw Data'!$B$8:$BE$45,'Occupancy Raw Data'!R$3,FALSE)</f>
        <v>71.565992361012803</v>
      </c>
      <c r="M25" s="47">
        <f>VLOOKUP($A25,'Occupancy Raw Data'!$B$8:$BE$45,'Occupancy Raw Data'!T$3,FALSE)</f>
        <v>-12.630061913065999</v>
      </c>
      <c r="N25" s="48">
        <f>VLOOKUP($A25,'Occupancy Raw Data'!$B$8:$BE$45,'Occupancy Raw Data'!U$3,FALSE)</f>
        <v>-10.2567385934294</v>
      </c>
      <c r="O25" s="48">
        <f>VLOOKUP($A25,'Occupancy Raw Data'!$B$8:$BE$45,'Occupancy Raw Data'!V$3,FALSE)</f>
        <v>-7.5580584515979998</v>
      </c>
      <c r="P25" s="48">
        <f>VLOOKUP($A25,'Occupancy Raw Data'!$B$8:$BE$45,'Occupancy Raw Data'!W$3,FALSE)</f>
        <v>-6.0220807038584203</v>
      </c>
      <c r="Q25" s="48">
        <f>VLOOKUP($A25,'Occupancy Raw Data'!$B$8:$BE$45,'Occupancy Raw Data'!X$3,FALSE)</f>
        <v>-3.2437924182257598</v>
      </c>
      <c r="R25" s="49">
        <f>VLOOKUP($A25,'Occupancy Raw Data'!$B$8:$BE$45,'Occupancy Raw Data'!Y$3,FALSE)</f>
        <v>-7.6932555000427003</v>
      </c>
      <c r="S25" s="48">
        <f>VLOOKUP($A25,'Occupancy Raw Data'!$B$8:$BE$45,'Occupancy Raw Data'!AA$3,FALSE)</f>
        <v>-0.41352097778698899</v>
      </c>
      <c r="T25" s="48">
        <f>VLOOKUP($A25,'Occupancy Raw Data'!$B$8:$BE$45,'Occupancy Raw Data'!AB$3,FALSE)</f>
        <v>-2.2608858588769198</v>
      </c>
      <c r="U25" s="49">
        <f>VLOOKUP($A25,'Occupancy Raw Data'!$B$8:$BE$45,'Occupancy Raw Data'!AC$3,FALSE)</f>
        <v>-1.3393334717280401</v>
      </c>
      <c r="V25" s="50">
        <f>VLOOKUP($A25,'Occupancy Raw Data'!$B$8:$BE$45,'Occupancy Raw Data'!AE$3,FALSE)</f>
        <v>-5.6009002910007002</v>
      </c>
      <c r="X25" s="51">
        <f>VLOOKUP($A25,'ADR Raw Data'!$B$6:$BE$43,'ADR Raw Data'!G$1,FALSE)</f>
        <v>83.850223991563396</v>
      </c>
      <c r="Y25" s="52">
        <f>VLOOKUP($A25,'ADR Raw Data'!$B$6:$BE$43,'ADR Raw Data'!H$1,FALSE)</f>
        <v>90.521790546361302</v>
      </c>
      <c r="Z25" s="52">
        <f>VLOOKUP($A25,'ADR Raw Data'!$B$6:$BE$43,'ADR Raw Data'!I$1,FALSE)</f>
        <v>92.160261511166695</v>
      </c>
      <c r="AA25" s="52">
        <f>VLOOKUP($A25,'ADR Raw Data'!$B$6:$BE$43,'ADR Raw Data'!J$1,FALSE)</f>
        <v>90.872055203619894</v>
      </c>
      <c r="AB25" s="52">
        <f>VLOOKUP($A25,'ADR Raw Data'!$B$6:$BE$43,'ADR Raw Data'!K$1,FALSE)</f>
        <v>97.795719374068497</v>
      </c>
      <c r="AC25" s="53">
        <f>VLOOKUP($A25,'ADR Raw Data'!$B$6:$BE$43,'ADR Raw Data'!L$1,FALSE)</f>
        <v>91.524765752421899</v>
      </c>
      <c r="AD25" s="52">
        <f>VLOOKUP($A25,'ADR Raw Data'!$B$6:$BE$43,'ADR Raw Data'!N$1,FALSE)</f>
        <v>136.68783221443701</v>
      </c>
      <c r="AE25" s="52">
        <f>VLOOKUP($A25,'ADR Raw Data'!$B$6:$BE$43,'ADR Raw Data'!O$1,FALSE)</f>
        <v>131.39725914724801</v>
      </c>
      <c r="AF25" s="53">
        <f>VLOOKUP($A25,'ADR Raw Data'!$B$6:$BE$43,'ADR Raw Data'!P$1,FALSE)</f>
        <v>134.061211142106</v>
      </c>
      <c r="AG25" s="54">
        <f>VLOOKUP($A25,'ADR Raw Data'!$B$6:$BE$43,'ADR Raw Data'!R$1,FALSE)</f>
        <v>106.16442340383399</v>
      </c>
      <c r="AI25" s="47">
        <f>VLOOKUP($A25,'ADR Raw Data'!$B$6:$BE$43,'ADR Raw Data'!T$1,FALSE)</f>
        <v>-4.9014362509771896</v>
      </c>
      <c r="AJ25" s="48">
        <f>VLOOKUP($A25,'ADR Raw Data'!$B$6:$BE$43,'ADR Raw Data'!U$1,FALSE)</f>
        <v>-0.51989768403580405</v>
      </c>
      <c r="AK25" s="48">
        <f>VLOOKUP($A25,'ADR Raw Data'!$B$6:$BE$43,'ADR Raw Data'!V$1,FALSE)</f>
        <v>-0.67277754650405697</v>
      </c>
      <c r="AL25" s="48">
        <f>VLOOKUP($A25,'ADR Raw Data'!$B$6:$BE$43,'ADR Raw Data'!W$1,FALSE)</f>
        <v>-2.6238267220296301</v>
      </c>
      <c r="AM25" s="48">
        <f>VLOOKUP($A25,'ADR Raw Data'!$B$6:$BE$43,'ADR Raw Data'!X$1,FALSE)</f>
        <v>-0.20393291785302201</v>
      </c>
      <c r="AN25" s="49">
        <f>VLOOKUP($A25,'ADR Raw Data'!$B$6:$BE$43,'ADR Raw Data'!Y$1,FALSE)</f>
        <v>-1.4785455336428299</v>
      </c>
      <c r="AO25" s="48">
        <f>VLOOKUP($A25,'ADR Raw Data'!$B$6:$BE$43,'ADR Raw Data'!AA$1,FALSE)</f>
        <v>10.2115012752491</v>
      </c>
      <c r="AP25" s="48">
        <f>VLOOKUP($A25,'ADR Raw Data'!$B$6:$BE$43,'ADR Raw Data'!AB$1,FALSE)</f>
        <v>3.4421801720986398</v>
      </c>
      <c r="AQ25" s="49">
        <f>VLOOKUP($A25,'ADR Raw Data'!$B$6:$BE$43,'ADR Raw Data'!AC$1,FALSE)</f>
        <v>6.7982977100088204</v>
      </c>
      <c r="AR25" s="50">
        <f>VLOOKUP($A25,'ADR Raw Data'!$B$6:$BE$43,'ADR Raw Data'!AE$1,FALSE)</f>
        <v>2.4326584716788799</v>
      </c>
      <c r="AS25" s="40"/>
      <c r="AT25" s="51">
        <f>VLOOKUP($A25,'RevPAR Raw Data'!$B$6:$BE$43,'RevPAR Raw Data'!G$1,FALSE)</f>
        <v>44.991356570943502</v>
      </c>
      <c r="AU25" s="52">
        <f>VLOOKUP($A25,'RevPAR Raw Data'!$B$6:$BE$43,'RevPAR Raw Data'!H$1,FALSE)</f>
        <v>56.484880195218501</v>
      </c>
      <c r="AV25" s="52">
        <f>VLOOKUP($A25,'RevPAR Raw Data'!$B$6:$BE$43,'RevPAR Raw Data'!I$1,FALSE)</f>
        <v>62.461424939878299</v>
      </c>
      <c r="AW25" s="52">
        <f>VLOOKUP($A25,'RevPAR Raw Data'!$B$6:$BE$43,'RevPAR Raw Data'!J$1,FALSE)</f>
        <v>62.501051407554101</v>
      </c>
      <c r="AX25" s="52">
        <f>VLOOKUP($A25,'RevPAR Raw Data'!$B$6:$BE$43,'RevPAR Raw Data'!K$1,FALSE)</f>
        <v>74.263321771113297</v>
      </c>
      <c r="AY25" s="53">
        <f>VLOOKUP($A25,'RevPAR Raw Data'!$B$6:$BE$43,'RevPAR Raw Data'!L$1,FALSE)</f>
        <v>60.140406976941499</v>
      </c>
      <c r="AZ25" s="52">
        <f>VLOOKUP($A25,'RevPAR Raw Data'!$B$6:$BE$43,'RevPAR Raw Data'!N$1,FALSE)</f>
        <v>118.66646290847299</v>
      </c>
      <c r="BA25" s="52">
        <f>VLOOKUP($A25,'RevPAR Raw Data'!$B$6:$BE$43,'RevPAR Raw Data'!O$1,FALSE)</f>
        <v>112.47486420993</v>
      </c>
      <c r="BB25" s="53">
        <f>VLOOKUP($A25,'RevPAR Raw Data'!$B$6:$BE$43,'RevPAR Raw Data'!P$1,FALSE)</f>
        <v>115.570663559202</v>
      </c>
      <c r="BC25" s="54">
        <f>VLOOKUP($A25,'RevPAR Raw Data'!$B$6:$BE$43,'RevPAR Raw Data'!R$1,FALSE)</f>
        <v>75.977623143301699</v>
      </c>
      <c r="BE25" s="47">
        <f>VLOOKUP($A25,'RevPAR Raw Data'!$B$6:$BE$43,'RevPAR Raw Data'!T$1,FALSE)</f>
        <v>-16.9124437309153</v>
      </c>
      <c r="BF25" s="48">
        <f>VLOOKUP($A25,'RevPAR Raw Data'!$B$6:$BE$43,'RevPAR Raw Data'!U$1,FALSE)</f>
        <v>-10.7233117310604</v>
      </c>
      <c r="BG25" s="48">
        <f>VLOOKUP($A25,'RevPAR Raw Data'!$B$6:$BE$43,'RevPAR Raw Data'!V$1,FALSE)</f>
        <v>-8.1799870778880504</v>
      </c>
      <c r="BH25" s="48">
        <f>VLOOKUP($A25,'RevPAR Raw Data'!$B$6:$BE$43,'RevPAR Raw Data'!W$1,FALSE)</f>
        <v>-8.4878984631580305</v>
      </c>
      <c r="BI25" s="48">
        <f>VLOOKUP($A25,'RevPAR Raw Data'!$B$6:$BE$43,'RevPAR Raw Data'!X$1,FALSE)</f>
        <v>-3.4411101755511999</v>
      </c>
      <c r="BJ25" s="49">
        <f>VLOOKUP($A25,'RevPAR Raw Data'!$B$6:$BE$43,'RevPAR Raw Data'!Y$1,FALSE)</f>
        <v>-9.0580527480979107</v>
      </c>
      <c r="BK25" s="48">
        <f>VLOOKUP($A25,'RevPAR Raw Data'!$B$6:$BE$43,'RevPAR Raw Data'!AA$1,FALSE)</f>
        <v>9.75575359754197</v>
      </c>
      <c r="BL25" s="48">
        <f>VLOOKUP($A25,'RevPAR Raw Data'!$B$6:$BE$43,'RevPAR Raw Data'!AB$1,FALSE)</f>
        <v>1.10347054847367</v>
      </c>
      <c r="BM25" s="49">
        <f>VLOOKUP($A25,'RevPAR Raw Data'!$B$6:$BE$43,'RevPAR Raw Data'!AC$1,FALSE)</f>
        <v>5.3679123615429098</v>
      </c>
      <c r="BN25" s="50">
        <f>VLOOKUP($A25,'RevPAR Raw Data'!$B$6:$BE$43,'RevPAR Raw Data'!AE$1,FALSE)</f>
        <v>-3.3044925947411299</v>
      </c>
    </row>
    <row r="26" spans="1:66" x14ac:dyDescent="0.25">
      <c r="A26" s="63" t="s">
        <v>92</v>
      </c>
      <c r="B26" s="47">
        <f>VLOOKUP($A26,'Occupancy Raw Data'!$B$8:$BE$45,'Occupancy Raw Data'!G$3,FALSE)</f>
        <v>63.473684210526301</v>
      </c>
      <c r="C26" s="48">
        <f>VLOOKUP($A26,'Occupancy Raw Data'!$B$8:$BE$45,'Occupancy Raw Data'!H$3,FALSE)</f>
        <v>71.245614035087698</v>
      </c>
      <c r="D26" s="48">
        <f>VLOOKUP($A26,'Occupancy Raw Data'!$B$8:$BE$45,'Occupancy Raw Data'!I$3,FALSE)</f>
        <v>75.877192982456094</v>
      </c>
      <c r="E26" s="48">
        <f>VLOOKUP($A26,'Occupancy Raw Data'!$B$8:$BE$45,'Occupancy Raw Data'!J$3,FALSE)</f>
        <v>75.912280701754298</v>
      </c>
      <c r="F26" s="48">
        <f>VLOOKUP($A26,'Occupancy Raw Data'!$B$8:$BE$45,'Occupancy Raw Data'!K$3,FALSE)</f>
        <v>81.859649122806999</v>
      </c>
      <c r="G26" s="49">
        <f>VLOOKUP($A26,'Occupancy Raw Data'!$B$8:$BE$45,'Occupancy Raw Data'!L$3,FALSE)</f>
        <v>73.673684210526304</v>
      </c>
      <c r="H26" s="48">
        <f>VLOOKUP($A26,'Occupancy Raw Data'!$B$8:$BE$45,'Occupancy Raw Data'!N$3,FALSE)</f>
        <v>86.771929824561397</v>
      </c>
      <c r="I26" s="48">
        <f>VLOOKUP($A26,'Occupancy Raw Data'!$B$8:$BE$45,'Occupancy Raw Data'!O$3,FALSE)</f>
        <v>87.947368421052602</v>
      </c>
      <c r="J26" s="49">
        <f>VLOOKUP($A26,'Occupancy Raw Data'!$B$8:$BE$45,'Occupancy Raw Data'!P$3,FALSE)</f>
        <v>87.359649122806999</v>
      </c>
      <c r="K26" s="50">
        <f>VLOOKUP($A26,'Occupancy Raw Data'!$B$8:$BE$45,'Occupancy Raw Data'!R$3,FALSE)</f>
        <v>77.583959899749303</v>
      </c>
      <c r="M26" s="47">
        <f>VLOOKUP($A26,'Occupancy Raw Data'!$B$8:$BE$45,'Occupancy Raw Data'!T$3,FALSE)</f>
        <v>0.96554462434375898</v>
      </c>
      <c r="N26" s="48">
        <f>VLOOKUP($A26,'Occupancy Raw Data'!$B$8:$BE$45,'Occupancy Raw Data'!U$3,FALSE)</f>
        <v>-10.265203384567601</v>
      </c>
      <c r="O26" s="48">
        <f>VLOOKUP($A26,'Occupancy Raw Data'!$B$8:$BE$45,'Occupancy Raw Data'!V$3,FALSE)</f>
        <v>-5.84811254378317</v>
      </c>
      <c r="P26" s="48">
        <f>VLOOKUP($A26,'Occupancy Raw Data'!$B$8:$BE$45,'Occupancy Raw Data'!W$3,FALSE)</f>
        <v>-4.2603867888596101</v>
      </c>
      <c r="Q26" s="48">
        <f>VLOOKUP($A26,'Occupancy Raw Data'!$B$8:$BE$45,'Occupancy Raw Data'!X$3,FALSE)</f>
        <v>11.5697827283074</v>
      </c>
      <c r="R26" s="49">
        <f>VLOOKUP($A26,'Occupancy Raw Data'!$B$8:$BE$45,'Occupancy Raw Data'!Y$3,FALSE)</f>
        <v>-1.90282434967576</v>
      </c>
      <c r="S26" s="48">
        <f>VLOOKUP($A26,'Occupancy Raw Data'!$B$8:$BE$45,'Occupancy Raw Data'!AA$3,FALSE)</f>
        <v>1.8748024140123502E-2</v>
      </c>
      <c r="T26" s="48">
        <f>VLOOKUP($A26,'Occupancy Raw Data'!$B$8:$BE$45,'Occupancy Raw Data'!AB$3,FALSE)</f>
        <v>0.31744508536418098</v>
      </c>
      <c r="U26" s="49">
        <f>VLOOKUP($A26,'Occupancy Raw Data'!$B$8:$BE$45,'Occupancy Raw Data'!AC$3,FALSE)</f>
        <v>0.16887864172011</v>
      </c>
      <c r="V26" s="50">
        <f>VLOOKUP($A26,'Occupancy Raw Data'!$B$8:$BE$45,'Occupancy Raw Data'!AE$3,FALSE)</f>
        <v>-1.2457395565059299</v>
      </c>
      <c r="X26" s="51">
        <f>VLOOKUP($A26,'ADR Raw Data'!$B$6:$BE$43,'ADR Raw Data'!G$1,FALSE)</f>
        <v>113.116193449419</v>
      </c>
      <c r="Y26" s="52">
        <f>VLOOKUP($A26,'ADR Raw Data'!$B$6:$BE$43,'ADR Raw Data'!H$1,FALSE)</f>
        <v>117.674048116227</v>
      </c>
      <c r="Z26" s="52">
        <f>VLOOKUP($A26,'ADR Raw Data'!$B$6:$BE$43,'ADR Raw Data'!I$1,FALSE)</f>
        <v>121.736438797687</v>
      </c>
      <c r="AA26" s="52">
        <f>VLOOKUP($A26,'ADR Raw Data'!$B$6:$BE$43,'ADR Raw Data'!J$1,FALSE)</f>
        <v>124.17646993297799</v>
      </c>
      <c r="AB26" s="52">
        <f>VLOOKUP($A26,'ADR Raw Data'!$B$6:$BE$43,'ADR Raw Data'!K$1,FALSE)</f>
        <v>127.768807136733</v>
      </c>
      <c r="AC26" s="53">
        <f>VLOOKUP($A26,'ADR Raw Data'!$B$6:$BE$43,'ADR Raw Data'!L$1,FALSE)</f>
        <v>121.30874099157001</v>
      </c>
      <c r="AD26" s="52">
        <f>VLOOKUP($A26,'ADR Raw Data'!$B$6:$BE$43,'ADR Raw Data'!N$1,FALSE)</f>
        <v>167.37680764253901</v>
      </c>
      <c r="AE26" s="52">
        <f>VLOOKUP($A26,'ADR Raw Data'!$B$6:$BE$43,'ADR Raw Data'!O$1,FALSE)</f>
        <v>170.807198843008</v>
      </c>
      <c r="AF26" s="53">
        <f>VLOOKUP($A26,'ADR Raw Data'!$B$6:$BE$43,'ADR Raw Data'!P$1,FALSE)</f>
        <v>169.10354236369099</v>
      </c>
      <c r="AG26" s="54">
        <f>VLOOKUP($A26,'ADR Raw Data'!$B$6:$BE$43,'ADR Raw Data'!R$1,FALSE)</f>
        <v>136.685030785631</v>
      </c>
      <c r="AI26" s="47">
        <f>VLOOKUP($A26,'ADR Raw Data'!$B$6:$BE$43,'ADR Raw Data'!T$1,FALSE)</f>
        <v>-3.7163896749615599</v>
      </c>
      <c r="AJ26" s="48">
        <f>VLOOKUP($A26,'ADR Raw Data'!$B$6:$BE$43,'ADR Raw Data'!U$1,FALSE)</f>
        <v>-13.748673338984601</v>
      </c>
      <c r="AK26" s="48">
        <f>VLOOKUP($A26,'ADR Raw Data'!$B$6:$BE$43,'ADR Raw Data'!V$1,FALSE)</f>
        <v>-9.8674908999732605</v>
      </c>
      <c r="AL26" s="48">
        <f>VLOOKUP($A26,'ADR Raw Data'!$B$6:$BE$43,'ADR Raw Data'!W$1,FALSE)</f>
        <v>-4.6625099761261302</v>
      </c>
      <c r="AM26" s="48">
        <f>VLOOKUP($A26,'ADR Raw Data'!$B$6:$BE$43,'ADR Raw Data'!X$1,FALSE)</f>
        <v>7.4598778851443903</v>
      </c>
      <c r="AN26" s="49">
        <f>VLOOKUP($A26,'ADR Raw Data'!$B$6:$BE$43,'ADR Raw Data'!Y$1,FALSE)</f>
        <v>-5.4009496729489701</v>
      </c>
      <c r="AO26" s="48">
        <f>VLOOKUP($A26,'ADR Raw Data'!$B$6:$BE$43,'ADR Raw Data'!AA$1,FALSE)</f>
        <v>-5.5576696635382703</v>
      </c>
      <c r="AP26" s="48">
        <f>VLOOKUP($A26,'ADR Raw Data'!$B$6:$BE$43,'ADR Raw Data'!AB$1,FALSE)</f>
        <v>-1.12107407710893</v>
      </c>
      <c r="AQ26" s="49">
        <f>VLOOKUP($A26,'ADR Raw Data'!$B$6:$BE$43,'ADR Raw Data'!AC$1,FALSE)</f>
        <v>-3.3547086788749101</v>
      </c>
      <c r="AR26" s="50">
        <f>VLOOKUP($A26,'ADR Raw Data'!$B$6:$BE$43,'ADR Raw Data'!AE$1,FALSE)</f>
        <v>-4.45536515873318</v>
      </c>
      <c r="AS26" s="40"/>
      <c r="AT26" s="51">
        <f>VLOOKUP($A26,'RevPAR Raw Data'!$B$6:$BE$43,'RevPAR Raw Data'!G$1,FALSE)</f>
        <v>71.799015421052601</v>
      </c>
      <c r="AU26" s="52">
        <f>VLOOKUP($A26,'RevPAR Raw Data'!$B$6:$BE$43,'RevPAR Raw Data'!H$1,FALSE)</f>
        <v>83.837598140350806</v>
      </c>
      <c r="AV26" s="52">
        <f>VLOOKUP($A26,'RevPAR Raw Data'!$B$6:$BE$43,'RevPAR Raw Data'!I$1,FALSE)</f>
        <v>92.370192596491194</v>
      </c>
      <c r="AW26" s="52">
        <f>VLOOKUP($A26,'RevPAR Raw Data'!$B$6:$BE$43,'RevPAR Raw Data'!J$1,FALSE)</f>
        <v>94.265190421052594</v>
      </c>
      <c r="AX26" s="52">
        <f>VLOOKUP($A26,'RevPAR Raw Data'!$B$6:$BE$43,'RevPAR Raw Data'!K$1,FALSE)</f>
        <v>104.591097210526</v>
      </c>
      <c r="AY26" s="53">
        <f>VLOOKUP($A26,'RevPAR Raw Data'!$B$6:$BE$43,'RevPAR Raw Data'!L$1,FALSE)</f>
        <v>89.372618757894699</v>
      </c>
      <c r="AZ26" s="52">
        <f>VLOOKUP($A26,'RevPAR Raw Data'!$B$6:$BE$43,'RevPAR Raw Data'!N$1,FALSE)</f>
        <v>145.23608607017499</v>
      </c>
      <c r="BA26" s="52">
        <f>VLOOKUP($A26,'RevPAR Raw Data'!$B$6:$BE$43,'RevPAR Raw Data'!O$1,FALSE)</f>
        <v>150.22043645613999</v>
      </c>
      <c r="BB26" s="53">
        <f>VLOOKUP($A26,'RevPAR Raw Data'!$B$6:$BE$43,'RevPAR Raw Data'!P$1,FALSE)</f>
        <v>147.72826126315701</v>
      </c>
      <c r="BC26" s="54">
        <f>VLOOKUP($A26,'RevPAR Raw Data'!$B$6:$BE$43,'RevPAR Raw Data'!R$1,FALSE)</f>
        <v>106.045659473684</v>
      </c>
      <c r="BE26" s="47">
        <f>VLOOKUP($A26,'RevPAR Raw Data'!$B$6:$BE$43,'RevPAR Raw Data'!T$1,FALSE)</f>
        <v>-2.78672845134406</v>
      </c>
      <c r="BF26" s="48">
        <f>VLOOKUP($A26,'RevPAR Raw Data'!$B$6:$BE$43,'RevPAR Raw Data'!U$1,FALSE)</f>
        <v>-22.6025474426256</v>
      </c>
      <c r="BG26" s="48">
        <f>VLOOKUP($A26,'RevPAR Raw Data'!$B$6:$BE$43,'RevPAR Raw Data'!V$1,FALSE)</f>
        <v>-15.138541470678399</v>
      </c>
      <c r="BH26" s="48">
        <f>VLOOKUP($A26,'RevPAR Raw Data'!$B$6:$BE$43,'RevPAR Raw Data'!W$1,FALSE)</f>
        <v>-8.7242558059336002</v>
      </c>
      <c r="BI26" s="48">
        <f>VLOOKUP($A26,'RevPAR Raw Data'!$B$6:$BE$43,'RevPAR Raw Data'!X$1,FALSE)</f>
        <v>19.892752276560099</v>
      </c>
      <c r="BJ26" s="49">
        <f>VLOOKUP($A26,'RevPAR Raw Data'!$B$6:$BE$43,'RevPAR Raw Data'!Y$1,FALSE)</f>
        <v>-7.2010034371341201</v>
      </c>
      <c r="BK26" s="48">
        <f>VLOOKUP($A26,'RevPAR Raw Data'!$B$6:$BE$43,'RevPAR Raw Data'!AA$1,FALSE)</f>
        <v>-5.5399635926482897</v>
      </c>
      <c r="BL26" s="48">
        <f>VLOOKUP($A26,'RevPAR Raw Data'!$B$6:$BE$43,'RevPAR Raw Data'!AB$1,FALSE)</f>
        <v>-0.80718778630582599</v>
      </c>
      <c r="BM26" s="49">
        <f>VLOOKUP($A26,'RevPAR Raw Data'!$B$6:$BE$43,'RevPAR Raw Data'!AC$1,FALSE)</f>
        <v>-3.1914954236053501</v>
      </c>
      <c r="BN26" s="50">
        <f>VLOOKUP($A26,'RevPAR Raw Data'!$B$6:$BE$43,'RevPAR Raw Data'!AE$1,FALSE)</f>
        <v>-5.6456024690699902</v>
      </c>
    </row>
    <row r="27" spans="1:66" x14ac:dyDescent="0.25">
      <c r="A27" s="63" t="s">
        <v>93</v>
      </c>
      <c r="B27" s="47">
        <f>VLOOKUP($A27,'Occupancy Raw Data'!$B$8:$BE$45,'Occupancy Raw Data'!G$3,FALSE)</f>
        <v>67.926439647782999</v>
      </c>
      <c r="C27" s="48">
        <f>VLOOKUP($A27,'Occupancy Raw Data'!$B$8:$BE$45,'Occupancy Raw Data'!H$3,FALSE)</f>
        <v>75.188965947167404</v>
      </c>
      <c r="D27" s="48">
        <f>VLOOKUP($A27,'Occupancy Raw Data'!$B$8:$BE$45,'Occupancy Raw Data'!I$3,FALSE)</f>
        <v>78.290345203771494</v>
      </c>
      <c r="E27" s="48">
        <f>VLOOKUP($A27,'Occupancy Raw Data'!$B$8:$BE$45,'Occupancy Raw Data'!J$3,FALSE)</f>
        <v>78.578664380893002</v>
      </c>
      <c r="F27" s="48">
        <f>VLOOKUP($A27,'Occupancy Raw Data'!$B$8:$BE$45,'Occupancy Raw Data'!K$3,FALSE)</f>
        <v>80.830670926517499</v>
      </c>
      <c r="G27" s="49">
        <f>VLOOKUP($A27,'Occupancy Raw Data'!$B$8:$BE$45,'Occupancy Raw Data'!L$3,FALSE)</f>
        <v>76.163017221226497</v>
      </c>
      <c r="H27" s="48">
        <f>VLOOKUP($A27,'Occupancy Raw Data'!$B$8:$BE$45,'Occupancy Raw Data'!N$3,FALSE)</f>
        <v>90.399750642873798</v>
      </c>
      <c r="I27" s="48">
        <f>VLOOKUP($A27,'Occupancy Raw Data'!$B$8:$BE$45,'Occupancy Raw Data'!O$3,FALSE)</f>
        <v>92.394607652146803</v>
      </c>
      <c r="J27" s="49">
        <f>VLOOKUP($A27,'Occupancy Raw Data'!$B$8:$BE$45,'Occupancy Raw Data'!P$3,FALSE)</f>
        <v>91.3971791475103</v>
      </c>
      <c r="K27" s="50">
        <f>VLOOKUP($A27,'Occupancy Raw Data'!$B$8:$BE$45,'Occupancy Raw Data'!R$3,FALSE)</f>
        <v>80.515634914450402</v>
      </c>
      <c r="M27" s="47">
        <f>VLOOKUP($A27,'Occupancy Raw Data'!$B$8:$BE$45,'Occupancy Raw Data'!T$3,FALSE)</f>
        <v>-4.0967583098188802</v>
      </c>
      <c r="N27" s="48">
        <f>VLOOKUP($A27,'Occupancy Raw Data'!$B$8:$BE$45,'Occupancy Raw Data'!U$3,FALSE)</f>
        <v>-1.38135215013713</v>
      </c>
      <c r="O27" s="48">
        <f>VLOOKUP($A27,'Occupancy Raw Data'!$B$8:$BE$45,'Occupancy Raw Data'!V$3,FALSE)</f>
        <v>-1.6538424854855001</v>
      </c>
      <c r="P27" s="48">
        <f>VLOOKUP($A27,'Occupancy Raw Data'!$B$8:$BE$45,'Occupancy Raw Data'!W$3,FALSE)</f>
        <v>0.102214414117084</v>
      </c>
      <c r="Q27" s="48">
        <f>VLOOKUP($A27,'Occupancy Raw Data'!$B$8:$BE$45,'Occupancy Raw Data'!X$3,FALSE)</f>
        <v>4.1602810439979203</v>
      </c>
      <c r="R27" s="49">
        <f>VLOOKUP($A27,'Occupancy Raw Data'!$B$8:$BE$45,'Occupancy Raw Data'!Y$3,FALSE)</f>
        <v>-0.51181436681842396</v>
      </c>
      <c r="S27" s="48">
        <f>VLOOKUP($A27,'Occupancy Raw Data'!$B$8:$BE$45,'Occupancy Raw Data'!AA$3,FALSE)</f>
        <v>-9.6887213088161894E-2</v>
      </c>
      <c r="T27" s="48">
        <f>VLOOKUP($A27,'Occupancy Raw Data'!$B$8:$BE$45,'Occupancy Raw Data'!AB$3,FALSE)</f>
        <v>-0.76336997928671602</v>
      </c>
      <c r="U27" s="49">
        <f>VLOOKUP($A27,'Occupancy Raw Data'!$B$8:$BE$45,'Occupancy Raw Data'!AC$3,FALSE)</f>
        <v>-0.43488042167333202</v>
      </c>
      <c r="V27" s="50">
        <f>VLOOKUP($A27,'Occupancy Raw Data'!$B$8:$BE$45,'Occupancy Raw Data'!AE$3,FALSE)</f>
        <v>-0.48639437788716799</v>
      </c>
      <c r="X27" s="51">
        <f>VLOOKUP($A27,'ADR Raw Data'!$B$6:$BE$43,'ADR Raw Data'!G$1,FALSE)</f>
        <v>194.12212730297099</v>
      </c>
      <c r="Y27" s="52">
        <f>VLOOKUP($A27,'ADR Raw Data'!$B$6:$BE$43,'ADR Raw Data'!H$1,FALSE)</f>
        <v>196.324706591356</v>
      </c>
      <c r="Z27" s="52">
        <f>VLOOKUP($A27,'ADR Raw Data'!$B$6:$BE$43,'ADR Raw Data'!I$1,FALSE)</f>
        <v>196.00384801433199</v>
      </c>
      <c r="AA27" s="52">
        <f>VLOOKUP($A27,'ADR Raw Data'!$B$6:$BE$43,'ADR Raw Data'!J$1,FALSE)</f>
        <v>193.63099146172101</v>
      </c>
      <c r="AB27" s="52">
        <f>VLOOKUP($A27,'ADR Raw Data'!$B$6:$BE$43,'ADR Raw Data'!K$1,FALSE)</f>
        <v>193.45316446543899</v>
      </c>
      <c r="AC27" s="53">
        <f>VLOOKUP($A27,'ADR Raw Data'!$B$6:$BE$43,'ADR Raw Data'!L$1,FALSE)</f>
        <v>194.70053062205801</v>
      </c>
      <c r="AD27" s="52">
        <f>VLOOKUP($A27,'ADR Raw Data'!$B$6:$BE$43,'ADR Raw Data'!N$1,FALSE)</f>
        <v>250.35685451254199</v>
      </c>
      <c r="AE27" s="52">
        <f>VLOOKUP($A27,'ADR Raw Data'!$B$6:$BE$43,'ADR Raw Data'!O$1,FALSE)</f>
        <v>261.12679699755398</v>
      </c>
      <c r="AF27" s="53">
        <f>VLOOKUP($A27,'ADR Raw Data'!$B$6:$BE$43,'ADR Raw Data'!P$1,FALSE)</f>
        <v>255.80059259953899</v>
      </c>
      <c r="AG27" s="54">
        <f>VLOOKUP($A27,'ADR Raw Data'!$B$6:$BE$43,'ADR Raw Data'!R$1,FALSE)</f>
        <v>214.51699525356699</v>
      </c>
      <c r="AI27" s="47">
        <f>VLOOKUP($A27,'ADR Raw Data'!$B$6:$BE$43,'ADR Raw Data'!T$1,FALSE)</f>
        <v>-3.7652962875012799</v>
      </c>
      <c r="AJ27" s="48">
        <f>VLOOKUP($A27,'ADR Raw Data'!$B$6:$BE$43,'ADR Raw Data'!U$1,FALSE)</f>
        <v>-3.1168659174326598</v>
      </c>
      <c r="AK27" s="48">
        <f>VLOOKUP($A27,'ADR Raw Data'!$B$6:$BE$43,'ADR Raw Data'!V$1,FALSE)</f>
        <v>-3.3671081355804602</v>
      </c>
      <c r="AL27" s="48">
        <f>VLOOKUP($A27,'ADR Raw Data'!$B$6:$BE$43,'ADR Raw Data'!W$1,FALSE)</f>
        <v>-2.8401760856220402</v>
      </c>
      <c r="AM27" s="48">
        <f>VLOOKUP($A27,'ADR Raw Data'!$B$6:$BE$43,'ADR Raw Data'!X$1,FALSE)</f>
        <v>-2.2684869697729799</v>
      </c>
      <c r="AN27" s="49">
        <f>VLOOKUP($A27,'ADR Raw Data'!$B$6:$BE$43,'ADR Raw Data'!Y$1,FALSE)</f>
        <v>-3.0717921185703698</v>
      </c>
      <c r="AO27" s="48">
        <f>VLOOKUP($A27,'ADR Raw Data'!$B$6:$BE$43,'ADR Raw Data'!AA$1,FALSE)</f>
        <v>-3.95541815590264</v>
      </c>
      <c r="AP27" s="48">
        <f>VLOOKUP($A27,'ADR Raw Data'!$B$6:$BE$43,'ADR Raw Data'!AB$1,FALSE)</f>
        <v>-4.1313806200058396</v>
      </c>
      <c r="AQ27" s="49">
        <f>VLOOKUP($A27,'ADR Raw Data'!$B$6:$BE$43,'ADR Raw Data'!AC$1,FALSE)</f>
        <v>-4.0533450239937503</v>
      </c>
      <c r="AR27" s="50">
        <f>VLOOKUP($A27,'ADR Raw Data'!$B$6:$BE$43,'ADR Raw Data'!AE$1,FALSE)</f>
        <v>-3.4481494227410798</v>
      </c>
      <c r="AS27" s="40"/>
      <c r="AT27" s="51">
        <f>VLOOKUP($A27,'RevPAR Raw Data'!$B$6:$BE$43,'RevPAR Raw Data'!G$1,FALSE)</f>
        <v>131.86024964544501</v>
      </c>
      <c r="AU27" s="52">
        <f>VLOOKUP($A27,'RevPAR Raw Data'!$B$6:$BE$43,'RevPAR Raw Data'!H$1,FALSE)</f>
        <v>147.61451678485099</v>
      </c>
      <c r="AV27" s="52">
        <f>VLOOKUP($A27,'RevPAR Raw Data'!$B$6:$BE$43,'RevPAR Raw Data'!I$1,FALSE)</f>
        <v>153.45208922309601</v>
      </c>
      <c r="AW27" s="52">
        <f>VLOOKUP($A27,'RevPAR Raw Data'!$B$6:$BE$43,'RevPAR Raw Data'!J$1,FALSE)</f>
        <v>152.152646918101</v>
      </c>
      <c r="AX27" s="52">
        <f>VLOOKUP($A27,'RevPAR Raw Data'!$B$6:$BE$43,'RevPAR Raw Data'!K$1,FALSE)</f>
        <v>156.36949076599299</v>
      </c>
      <c r="AY27" s="53">
        <f>VLOOKUP($A27,'RevPAR Raw Data'!$B$6:$BE$43,'RevPAR Raw Data'!L$1,FALSE)</f>
        <v>148.289798667497</v>
      </c>
      <c r="AZ27" s="52">
        <f>VLOOKUP($A27,'RevPAR Raw Data'!$B$6:$BE$43,'RevPAR Raw Data'!N$1,FALSE)</f>
        <v>226.32197219668001</v>
      </c>
      <c r="BA27" s="52">
        <f>VLOOKUP($A27,'RevPAR Raw Data'!$B$6:$BE$43,'RevPAR Raw Data'!O$1,FALSE)</f>
        <v>241.26707956050799</v>
      </c>
      <c r="BB27" s="53">
        <f>VLOOKUP($A27,'RevPAR Raw Data'!$B$6:$BE$43,'RevPAR Raw Data'!P$1,FALSE)</f>
        <v>233.79452587859399</v>
      </c>
      <c r="BC27" s="54">
        <f>VLOOKUP($A27,'RevPAR Raw Data'!$B$6:$BE$43,'RevPAR Raw Data'!R$1,FALSE)</f>
        <v>172.71972072781099</v>
      </c>
      <c r="BE27" s="47">
        <f>VLOOKUP($A27,'RevPAR Raw Data'!$B$6:$BE$43,'RevPAR Raw Data'!T$1,FALSE)</f>
        <v>-7.7077995087726601</v>
      </c>
      <c r="BF27" s="48">
        <f>VLOOKUP($A27,'RevPAR Raw Data'!$B$6:$BE$43,'RevPAR Raw Data'!U$1,FALSE)</f>
        <v>-4.4551631732024397</v>
      </c>
      <c r="BG27" s="48">
        <f>VLOOKUP($A27,'RevPAR Raw Data'!$B$6:$BE$43,'RevPAR Raw Data'!V$1,FALSE)</f>
        <v>-4.9652639561874903</v>
      </c>
      <c r="BH27" s="48">
        <f>VLOOKUP($A27,'RevPAR Raw Data'!$B$6:$BE$43,'RevPAR Raw Data'!W$1,FALSE)</f>
        <v>-2.7408647408507698</v>
      </c>
      <c r="BI27" s="48">
        <f>VLOOKUP($A27,'RevPAR Raw Data'!$B$6:$BE$43,'RevPAR Raw Data'!X$1,FALSE)</f>
        <v>1.7974186408359001</v>
      </c>
      <c r="BJ27" s="49">
        <f>VLOOKUP($A27,'RevPAR Raw Data'!$B$6:$BE$43,'RevPAR Raw Data'!Y$1,FALSE)</f>
        <v>-3.5678846120071599</v>
      </c>
      <c r="BK27" s="48">
        <f>VLOOKUP($A27,'RevPAR Raw Data'!$B$6:$BE$43,'RevPAR Raw Data'!AA$1,FALSE)</f>
        <v>-4.04847307457357</v>
      </c>
      <c r="BL27" s="48">
        <f>VLOOKUP($A27,'RevPAR Raw Data'!$B$6:$BE$43,'RevPAR Raw Data'!AB$1,FALSE)</f>
        <v>-4.8632128799093604</v>
      </c>
      <c r="BM27" s="49">
        <f>VLOOKUP($A27,'RevPAR Raw Data'!$B$6:$BE$43,'RevPAR Raw Data'!AC$1,FALSE)</f>
        <v>-4.4705982417348604</v>
      </c>
      <c r="BN27" s="50">
        <f>VLOOKUP($A27,'RevPAR Raw Data'!$B$6:$BE$43,'RevPAR Raw Data'!AE$1,FALSE)</f>
        <v>-3.9177721956948801</v>
      </c>
    </row>
    <row r="28" spans="1:66" x14ac:dyDescent="0.25">
      <c r="A28" s="63" t="s">
        <v>29</v>
      </c>
      <c r="B28" s="47">
        <f>VLOOKUP($A28,'Occupancy Raw Data'!$B$8:$BE$45,'Occupancy Raw Data'!G$3,FALSE)</f>
        <v>60.261780104712003</v>
      </c>
      <c r="C28" s="48">
        <f>VLOOKUP($A28,'Occupancy Raw Data'!$B$8:$BE$45,'Occupancy Raw Data'!H$3,FALSE)</f>
        <v>63.691099476439703</v>
      </c>
      <c r="D28" s="48">
        <f>VLOOKUP($A28,'Occupancy Raw Data'!$B$8:$BE$45,'Occupancy Raw Data'!I$3,FALSE)</f>
        <v>63.913612565445</v>
      </c>
      <c r="E28" s="48">
        <f>VLOOKUP($A28,'Occupancy Raw Data'!$B$8:$BE$45,'Occupancy Raw Data'!J$3,FALSE)</f>
        <v>62.068062827225098</v>
      </c>
      <c r="F28" s="48">
        <f>VLOOKUP($A28,'Occupancy Raw Data'!$B$8:$BE$45,'Occupancy Raw Data'!K$3,FALSE)</f>
        <v>68.350785340314104</v>
      </c>
      <c r="G28" s="49">
        <f>VLOOKUP($A28,'Occupancy Raw Data'!$B$8:$BE$45,'Occupancy Raw Data'!L$3,FALSE)</f>
        <v>63.6570680628272</v>
      </c>
      <c r="H28" s="48">
        <f>VLOOKUP($A28,'Occupancy Raw Data'!$B$8:$BE$45,'Occupancy Raw Data'!N$3,FALSE)</f>
        <v>83.1282722513089</v>
      </c>
      <c r="I28" s="48">
        <f>VLOOKUP($A28,'Occupancy Raw Data'!$B$8:$BE$45,'Occupancy Raw Data'!O$3,FALSE)</f>
        <v>83.874345549738194</v>
      </c>
      <c r="J28" s="49">
        <f>VLOOKUP($A28,'Occupancy Raw Data'!$B$8:$BE$45,'Occupancy Raw Data'!P$3,FALSE)</f>
        <v>83.501308900523497</v>
      </c>
      <c r="K28" s="50">
        <f>VLOOKUP($A28,'Occupancy Raw Data'!$B$8:$BE$45,'Occupancy Raw Data'!R$3,FALSE)</f>
        <v>69.326851159311801</v>
      </c>
      <c r="M28" s="47">
        <f>VLOOKUP($A28,'Occupancy Raw Data'!$B$8:$BE$45,'Occupancy Raw Data'!T$3,FALSE)</f>
        <v>-0.89797250832120801</v>
      </c>
      <c r="N28" s="48">
        <f>VLOOKUP($A28,'Occupancy Raw Data'!$B$8:$BE$45,'Occupancy Raw Data'!U$3,FALSE)</f>
        <v>1.0813044833902701</v>
      </c>
      <c r="O28" s="48">
        <f>VLOOKUP($A28,'Occupancy Raw Data'!$B$8:$BE$45,'Occupancy Raw Data'!V$3,FALSE)</f>
        <v>3.44516584559058</v>
      </c>
      <c r="P28" s="48">
        <f>VLOOKUP($A28,'Occupancy Raw Data'!$B$8:$BE$45,'Occupancy Raw Data'!W$3,FALSE)</f>
        <v>2.97716865519949</v>
      </c>
      <c r="Q28" s="48">
        <f>VLOOKUP($A28,'Occupancy Raw Data'!$B$8:$BE$45,'Occupancy Raw Data'!X$3,FALSE)</f>
        <v>7.5645432616179997</v>
      </c>
      <c r="R28" s="49">
        <f>VLOOKUP($A28,'Occupancy Raw Data'!$B$8:$BE$45,'Occupancy Raw Data'!Y$3,FALSE)</f>
        <v>2.8650828242797099</v>
      </c>
      <c r="S28" s="48">
        <f>VLOOKUP($A28,'Occupancy Raw Data'!$B$8:$BE$45,'Occupancy Raw Data'!AA$3,FALSE)</f>
        <v>8.3575899335590709</v>
      </c>
      <c r="T28" s="48">
        <f>VLOOKUP($A28,'Occupancy Raw Data'!$B$8:$BE$45,'Occupancy Raw Data'!AB$3,FALSE)</f>
        <v>6.4201689691256103</v>
      </c>
      <c r="U28" s="49">
        <f>VLOOKUP($A28,'Occupancy Raw Data'!$B$8:$BE$45,'Occupancy Raw Data'!AC$3,FALSE)</f>
        <v>7.3758139920446197</v>
      </c>
      <c r="V28" s="50">
        <f>VLOOKUP($A28,'Occupancy Raw Data'!$B$8:$BE$45,'Occupancy Raw Data'!AE$3,FALSE)</f>
        <v>4.3739688534126699</v>
      </c>
      <c r="X28" s="51">
        <f>VLOOKUP($A28,'ADR Raw Data'!$B$6:$BE$43,'ADR Raw Data'!G$1,FALSE)</f>
        <v>131.697830147697</v>
      </c>
      <c r="Y28" s="52">
        <f>VLOOKUP($A28,'ADR Raw Data'!$B$6:$BE$43,'ADR Raw Data'!H$1,FALSE)</f>
        <v>131.86144471845401</v>
      </c>
      <c r="Z28" s="52">
        <f>VLOOKUP($A28,'ADR Raw Data'!$B$6:$BE$43,'ADR Raw Data'!I$1,FALSE)</f>
        <v>129.37777800532399</v>
      </c>
      <c r="AA28" s="52">
        <f>VLOOKUP($A28,'ADR Raw Data'!$B$6:$BE$43,'ADR Raw Data'!J$1,FALSE)</f>
        <v>128.71312948123099</v>
      </c>
      <c r="AB28" s="52">
        <f>VLOOKUP($A28,'ADR Raw Data'!$B$6:$BE$43,'ADR Raw Data'!K$1,FALSE)</f>
        <v>131.71194752968199</v>
      </c>
      <c r="AC28" s="53">
        <f>VLOOKUP($A28,'ADR Raw Data'!$B$6:$BE$43,'ADR Raw Data'!L$1,FALSE)</f>
        <v>130.68568244438001</v>
      </c>
      <c r="AD28" s="52">
        <f>VLOOKUP($A28,'ADR Raw Data'!$B$6:$BE$43,'ADR Raw Data'!N$1,FALSE)</f>
        <v>164.896323413635</v>
      </c>
      <c r="AE28" s="52">
        <f>VLOOKUP($A28,'ADR Raw Data'!$B$6:$BE$43,'ADR Raw Data'!O$1,FALSE)</f>
        <v>173.65831616729</v>
      </c>
      <c r="AF28" s="53">
        <f>VLOOKUP($A28,'ADR Raw Data'!$B$6:$BE$43,'ADR Raw Data'!P$1,FALSE)</f>
        <v>169.296891605925</v>
      </c>
      <c r="AG28" s="54">
        <f>VLOOKUP($A28,'ADR Raw Data'!$B$6:$BE$43,'ADR Raw Data'!R$1,FALSE)</f>
        <v>143.97299546876599</v>
      </c>
      <c r="AI28" s="47">
        <f>VLOOKUP($A28,'ADR Raw Data'!$B$6:$BE$43,'ADR Raw Data'!T$1,FALSE)</f>
        <v>-9.0824102400027407</v>
      </c>
      <c r="AJ28" s="48">
        <f>VLOOKUP($A28,'ADR Raw Data'!$B$6:$BE$43,'ADR Raw Data'!U$1,FALSE)</f>
        <v>-7.4534252877219203</v>
      </c>
      <c r="AK28" s="48">
        <f>VLOOKUP($A28,'ADR Raw Data'!$B$6:$BE$43,'ADR Raw Data'!V$1,FALSE)</f>
        <v>-4.40077035726289</v>
      </c>
      <c r="AL28" s="48">
        <f>VLOOKUP($A28,'ADR Raw Data'!$B$6:$BE$43,'ADR Raw Data'!W$1,FALSE)</f>
        <v>-4.8179433014953803</v>
      </c>
      <c r="AM28" s="48">
        <f>VLOOKUP($A28,'ADR Raw Data'!$B$6:$BE$43,'ADR Raw Data'!X$1,FALSE)</f>
        <v>-7.6214092619537404</v>
      </c>
      <c r="AN28" s="49">
        <f>VLOOKUP($A28,'ADR Raw Data'!$B$6:$BE$43,'ADR Raw Data'!Y$1,FALSE)</f>
        <v>-6.7379587317402496</v>
      </c>
      <c r="AO28" s="48">
        <f>VLOOKUP($A28,'ADR Raw Data'!$B$6:$BE$43,'ADR Raw Data'!AA$1,FALSE)</f>
        <v>-7.80984834470582</v>
      </c>
      <c r="AP28" s="48">
        <f>VLOOKUP($A28,'ADR Raw Data'!$B$6:$BE$43,'ADR Raw Data'!AB$1,FALSE)</f>
        <v>-4.7953898607323397</v>
      </c>
      <c r="AQ28" s="49">
        <f>VLOOKUP($A28,'ADR Raw Data'!$B$6:$BE$43,'ADR Raw Data'!AC$1,FALSE)</f>
        <v>-6.2894000425104499</v>
      </c>
      <c r="AR28" s="50">
        <f>VLOOKUP($A28,'ADR Raw Data'!$B$6:$BE$43,'ADR Raw Data'!AE$1,FALSE)</f>
        <v>-6.3198713612591897</v>
      </c>
      <c r="AS28" s="40"/>
      <c r="AT28" s="51">
        <f>VLOOKUP($A28,'RevPAR Raw Data'!$B$6:$BE$43,'RevPAR Raw Data'!G$1,FALSE)</f>
        <v>79.363456806282699</v>
      </c>
      <c r="AU28" s="52">
        <f>VLOOKUP($A28,'RevPAR Raw Data'!$B$6:$BE$43,'RevPAR Raw Data'!H$1,FALSE)</f>
        <v>83.984003926701504</v>
      </c>
      <c r="AV28" s="52">
        <f>VLOOKUP($A28,'RevPAR Raw Data'!$B$6:$BE$43,'RevPAR Raw Data'!I$1,FALSE)</f>
        <v>82.690011780104697</v>
      </c>
      <c r="AW28" s="52">
        <f>VLOOKUP($A28,'RevPAR Raw Data'!$B$6:$BE$43,'RevPAR Raw Data'!J$1,FALSE)</f>
        <v>79.889746073298397</v>
      </c>
      <c r="AX28" s="52">
        <f>VLOOKUP($A28,'RevPAR Raw Data'!$B$6:$BE$43,'RevPAR Raw Data'!K$1,FALSE)</f>
        <v>90.026150523560204</v>
      </c>
      <c r="AY28" s="53">
        <f>VLOOKUP($A28,'RevPAR Raw Data'!$B$6:$BE$43,'RevPAR Raw Data'!L$1,FALSE)</f>
        <v>83.190673821989506</v>
      </c>
      <c r="AZ28" s="52">
        <f>VLOOKUP($A28,'RevPAR Raw Data'!$B$6:$BE$43,'RevPAR Raw Data'!N$1,FALSE)</f>
        <v>137.075464659685</v>
      </c>
      <c r="BA28" s="52">
        <f>VLOOKUP($A28,'RevPAR Raw Data'!$B$6:$BE$43,'RevPAR Raw Data'!O$1,FALSE)</f>
        <v>145.65477617801</v>
      </c>
      <c r="BB28" s="53">
        <f>VLOOKUP($A28,'RevPAR Raw Data'!$B$6:$BE$43,'RevPAR Raw Data'!P$1,FALSE)</f>
        <v>141.36512041884799</v>
      </c>
      <c r="BC28" s="54">
        <f>VLOOKUP($A28,'RevPAR Raw Data'!$B$6:$BE$43,'RevPAR Raw Data'!R$1,FALSE)</f>
        <v>99.811944278234805</v>
      </c>
      <c r="BE28" s="47">
        <f>VLOOKUP($A28,'RevPAR Raw Data'!$B$6:$BE$43,'RevPAR Raw Data'!T$1,FALSE)</f>
        <v>-9.8988252012757698</v>
      </c>
      <c r="BF28" s="48">
        <f>VLOOKUP($A28,'RevPAR Raw Data'!$B$6:$BE$43,'RevPAR Raw Data'!U$1,FALSE)</f>
        <v>-6.4527150261339203</v>
      </c>
      <c r="BG28" s="48">
        <f>VLOOKUP($A28,'RevPAR Raw Data'!$B$6:$BE$43,'RevPAR Raw Data'!V$1,FALSE)</f>
        <v>-1.1072183489636001</v>
      </c>
      <c r="BH28" s="48">
        <f>VLOOKUP($A28,'RevPAR Raw Data'!$B$6:$BE$43,'RevPAR Raw Data'!W$1,FALSE)</f>
        <v>-1.9842129440932901</v>
      </c>
      <c r="BI28" s="48">
        <f>VLOOKUP($A28,'RevPAR Raw Data'!$B$6:$BE$43,'RevPAR Raw Data'!X$1,FALSE)</f>
        <v>-0.63339080110119705</v>
      </c>
      <c r="BJ28" s="49">
        <f>VLOOKUP($A28,'RevPAR Raw Data'!$B$6:$BE$43,'RevPAR Raw Data'!Y$1,FALSE)</f>
        <v>-4.06592400579067</v>
      </c>
      <c r="BK28" s="48">
        <f>VLOOKUP($A28,'RevPAR Raw Data'!$B$6:$BE$43,'RevPAR Raw Data'!AA$1,FALSE)</f>
        <v>-0.104973510230114</v>
      </c>
      <c r="BL28" s="48">
        <f>VLOOKUP($A28,'RevPAR Raw Data'!$B$6:$BE$43,'RevPAR Raw Data'!AB$1,FALSE)</f>
        <v>1.31690697660593</v>
      </c>
      <c r="BM28" s="49">
        <f>VLOOKUP($A28,'RevPAR Raw Data'!$B$6:$BE$43,'RevPAR Raw Data'!AC$1,FALSE)</f>
        <v>0.62251950118302402</v>
      </c>
      <c r="BN28" s="50">
        <f>VLOOKUP($A28,'RevPAR Raw Data'!$B$6:$BE$43,'RevPAR Raw Data'!AE$1,FALSE)</f>
        <v>-2.2223317127637401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49.277666413216203</v>
      </c>
      <c r="C30" s="48">
        <f>VLOOKUP($A30,'Occupancy Raw Data'!$B$8:$BE$45,'Occupancy Raw Data'!H$3,FALSE)</f>
        <v>60.242851547199301</v>
      </c>
      <c r="D30" s="48">
        <f>VLOOKUP($A30,'Occupancy Raw Data'!$B$8:$BE$45,'Occupancy Raw Data'!I$3,FALSE)</f>
        <v>64.823391166102098</v>
      </c>
      <c r="E30" s="48">
        <f>VLOOKUP($A30,'Occupancy Raw Data'!$B$8:$BE$45,'Occupancy Raw Data'!J$3,FALSE)</f>
        <v>66.724269026059304</v>
      </c>
      <c r="F30" s="48">
        <f>VLOOKUP($A30,'Occupancy Raw Data'!$B$8:$BE$45,'Occupancy Raw Data'!K$3,FALSE)</f>
        <v>67.162046957443295</v>
      </c>
      <c r="G30" s="49">
        <f>VLOOKUP($A30,'Occupancy Raw Data'!$B$8:$BE$45,'Occupancy Raw Data'!L$3,FALSE)</f>
        <v>61.646045022004103</v>
      </c>
      <c r="H30" s="48">
        <f>VLOOKUP($A30,'Occupancy Raw Data'!$B$8:$BE$45,'Occupancy Raw Data'!N$3,FALSE)</f>
        <v>73.376189488721394</v>
      </c>
      <c r="I30" s="48">
        <f>VLOOKUP($A30,'Occupancy Raw Data'!$B$8:$BE$45,'Occupancy Raw Data'!O$3,FALSE)</f>
        <v>72.595101495357198</v>
      </c>
      <c r="J30" s="49">
        <f>VLOOKUP($A30,'Occupancy Raw Data'!$B$8:$BE$45,'Occupancy Raw Data'!P$3,FALSE)</f>
        <v>72.985645492039296</v>
      </c>
      <c r="K30" s="50">
        <f>VLOOKUP($A30,'Occupancy Raw Data'!$B$8:$BE$45,'Occupancy Raw Data'!R$3,FALSE)</f>
        <v>64.885930870585597</v>
      </c>
      <c r="M30" s="47">
        <f>VLOOKUP($A30,'Occupancy Raw Data'!$B$8:$BE$45,'Occupancy Raw Data'!T$3,FALSE)</f>
        <v>-4.0732217045516599</v>
      </c>
      <c r="N30" s="48">
        <f>VLOOKUP($A30,'Occupancy Raw Data'!$B$8:$BE$45,'Occupancy Raw Data'!U$3,FALSE)</f>
        <v>-6.2418808417512004</v>
      </c>
      <c r="O30" s="48">
        <f>VLOOKUP($A30,'Occupancy Raw Data'!$B$8:$BE$45,'Occupancy Raw Data'!V$3,FALSE)</f>
        <v>-8.4057188364573001</v>
      </c>
      <c r="P30" s="48">
        <f>VLOOKUP($A30,'Occupancy Raw Data'!$B$8:$BE$45,'Occupancy Raw Data'!W$3,FALSE)</f>
        <v>-11.105268728296901</v>
      </c>
      <c r="Q30" s="48">
        <f>VLOOKUP($A30,'Occupancy Raw Data'!$B$8:$BE$45,'Occupancy Raw Data'!X$3,FALSE)</f>
        <v>-8.6357168503993496</v>
      </c>
      <c r="R30" s="49">
        <f>VLOOKUP($A30,'Occupancy Raw Data'!$B$8:$BE$45,'Occupancy Raw Data'!Y$3,FALSE)</f>
        <v>-7.9816165913151904</v>
      </c>
      <c r="S30" s="48">
        <f>VLOOKUP($A30,'Occupancy Raw Data'!$B$8:$BE$45,'Occupancy Raw Data'!AA$3,FALSE)</f>
        <v>-5.0963112512673696</v>
      </c>
      <c r="T30" s="48">
        <f>VLOOKUP($A30,'Occupancy Raw Data'!$B$8:$BE$45,'Occupancy Raw Data'!AB$3,FALSE)</f>
        <v>-2.3218469531424302</v>
      </c>
      <c r="U30" s="49">
        <f>VLOOKUP($A30,'Occupancy Raw Data'!$B$8:$BE$45,'Occupancy Raw Data'!AC$3,FALSE)</f>
        <v>-3.7364854318471399</v>
      </c>
      <c r="V30" s="50">
        <f>VLOOKUP($A30,'Occupancy Raw Data'!$B$8:$BE$45,'Occupancy Raw Data'!AE$3,FALSE)</f>
        <v>-6.6587319780498904</v>
      </c>
      <c r="X30" s="51">
        <f>VLOOKUP($A30,'ADR Raw Data'!$B$6:$BE$43,'ADR Raw Data'!G$1,FALSE)</f>
        <v>114.004621031467</v>
      </c>
      <c r="Y30" s="52">
        <f>VLOOKUP($A30,'ADR Raw Data'!$B$6:$BE$43,'ADR Raw Data'!H$1,FALSE)</f>
        <v>117.156127514725</v>
      </c>
      <c r="Z30" s="52">
        <f>VLOOKUP($A30,'ADR Raw Data'!$B$6:$BE$43,'ADR Raw Data'!I$1,FALSE)</f>
        <v>121.95080400938301</v>
      </c>
      <c r="AA30" s="52">
        <f>VLOOKUP($A30,'ADR Raw Data'!$B$6:$BE$43,'ADR Raw Data'!J$1,FALSE)</f>
        <v>123.765023654131</v>
      </c>
      <c r="AB30" s="52">
        <f>VLOOKUP($A30,'ADR Raw Data'!$B$6:$BE$43,'ADR Raw Data'!K$1,FALSE)</f>
        <v>127.740164328107</v>
      </c>
      <c r="AC30" s="53">
        <f>VLOOKUP($A30,'ADR Raw Data'!$B$6:$BE$43,'ADR Raw Data'!L$1,FALSE)</f>
        <v>121.397527415436</v>
      </c>
      <c r="AD30" s="52">
        <f>VLOOKUP($A30,'ADR Raw Data'!$B$6:$BE$43,'ADR Raw Data'!N$1,FALSE)</f>
        <v>148.062824216542</v>
      </c>
      <c r="AE30" s="52">
        <f>VLOOKUP($A30,'ADR Raw Data'!$B$6:$BE$43,'ADR Raw Data'!O$1,FALSE)</f>
        <v>145.731859904148</v>
      </c>
      <c r="AF30" s="53">
        <f>VLOOKUP($A30,'ADR Raw Data'!$B$6:$BE$43,'ADR Raw Data'!P$1,FALSE)</f>
        <v>146.90357852035399</v>
      </c>
      <c r="AG30" s="54">
        <f>VLOOKUP($A30,'ADR Raw Data'!$B$6:$BE$43,'ADR Raw Data'!R$1,FALSE)</f>
        <v>129.59466255427901</v>
      </c>
      <c r="AI30" s="47">
        <f>VLOOKUP($A30,'ADR Raw Data'!$B$6:$BE$43,'ADR Raw Data'!T$1,FALSE)</f>
        <v>0.30762416862624298</v>
      </c>
      <c r="AJ30" s="48">
        <f>VLOOKUP($A30,'ADR Raw Data'!$B$6:$BE$43,'ADR Raw Data'!U$1,FALSE)</f>
        <v>-5.3038132092616301</v>
      </c>
      <c r="AK30" s="48">
        <f>VLOOKUP($A30,'ADR Raw Data'!$B$6:$BE$43,'ADR Raw Data'!V$1,FALSE)</f>
        <v>-8.1478578950798202</v>
      </c>
      <c r="AL30" s="48">
        <f>VLOOKUP($A30,'ADR Raw Data'!$B$6:$BE$43,'ADR Raw Data'!W$1,FALSE)</f>
        <v>-10.010555706587301</v>
      </c>
      <c r="AM30" s="48">
        <f>VLOOKUP($A30,'ADR Raw Data'!$B$6:$BE$43,'ADR Raw Data'!X$1,FALSE)</f>
        <v>-10.4726727926016</v>
      </c>
      <c r="AN30" s="49">
        <f>VLOOKUP($A30,'ADR Raw Data'!$B$6:$BE$43,'ADR Raw Data'!Y$1,FALSE)</f>
        <v>-7.5732352597378902</v>
      </c>
      <c r="AO30" s="48">
        <f>VLOOKUP($A30,'ADR Raw Data'!$B$6:$BE$43,'ADR Raw Data'!AA$1,FALSE)</f>
        <v>-7.56099716198284</v>
      </c>
      <c r="AP30" s="48">
        <f>VLOOKUP($A30,'ADR Raw Data'!$B$6:$BE$43,'ADR Raw Data'!AB$1,FALSE)</f>
        <v>-3.5455556216802502</v>
      </c>
      <c r="AQ30" s="49">
        <f>VLOOKUP($A30,'ADR Raw Data'!$B$6:$BE$43,'ADR Raw Data'!AC$1,FALSE)</f>
        <v>-5.6622648734923802</v>
      </c>
      <c r="AR30" s="50">
        <f>VLOOKUP($A30,'ADR Raw Data'!$B$6:$BE$43,'ADR Raw Data'!AE$1,FALSE)</f>
        <v>-6.7267145162104498</v>
      </c>
      <c r="AS30" s="40"/>
      <c r="AT30" s="51">
        <f>VLOOKUP($A30,'RevPAR Raw Data'!$B$6:$BE$43,'RevPAR Raw Data'!G$1,FALSE)</f>
        <v>56.178816847538002</v>
      </c>
      <c r="AU30" s="52">
        <f>VLOOKUP($A30,'RevPAR Raw Data'!$B$6:$BE$43,'RevPAR Raw Data'!H$1,FALSE)</f>
        <v>70.578191977143305</v>
      </c>
      <c r="AV30" s="52">
        <f>VLOOKUP($A30,'RevPAR Raw Data'!$B$6:$BE$43,'RevPAR Raw Data'!I$1,FALSE)</f>
        <v>79.052646713209299</v>
      </c>
      <c r="AW30" s="52">
        <f>VLOOKUP($A30,'RevPAR Raw Data'!$B$6:$BE$43,'RevPAR Raw Data'!J$1,FALSE)</f>
        <v>82.581307343148694</v>
      </c>
      <c r="AX30" s="52">
        <f>VLOOKUP($A30,'RevPAR Raw Data'!$B$6:$BE$43,'RevPAR Raw Data'!K$1,FALSE)</f>
        <v>85.792909149558696</v>
      </c>
      <c r="AY30" s="53">
        <f>VLOOKUP($A30,'RevPAR Raw Data'!$B$6:$BE$43,'RevPAR Raw Data'!L$1,FALSE)</f>
        <v>74.836774406119602</v>
      </c>
      <c r="AZ30" s="52">
        <f>VLOOKUP($A30,'RevPAR Raw Data'!$B$6:$BE$43,'RevPAR Raw Data'!N$1,FALSE)</f>
        <v>108.642858459482</v>
      </c>
      <c r="BA30" s="52">
        <f>VLOOKUP($A30,'RevPAR Raw Data'!$B$6:$BE$43,'RevPAR Raw Data'!O$1,FALSE)</f>
        <v>105.79419160848801</v>
      </c>
      <c r="BB30" s="53">
        <f>VLOOKUP($A30,'RevPAR Raw Data'!$B$6:$BE$43,'RevPAR Raw Data'!P$1,FALSE)</f>
        <v>107.218525033985</v>
      </c>
      <c r="BC30" s="54">
        <f>VLOOKUP($A30,'RevPAR Raw Data'!$B$6:$BE$43,'RevPAR Raw Data'!R$1,FALSE)</f>
        <v>84.088703156938394</v>
      </c>
      <c r="BE30" s="47">
        <f>VLOOKUP($A30,'RevPAR Raw Data'!$B$6:$BE$43,'RevPAR Raw Data'!T$1,FALSE)</f>
        <v>-3.7781277503303499</v>
      </c>
      <c r="BF30" s="48">
        <f>VLOOKUP($A30,'RevPAR Raw Data'!$B$6:$BE$43,'RevPAR Raw Data'!U$1,FALSE)</f>
        <v>-11.2146363504216</v>
      </c>
      <c r="BG30" s="48">
        <f>VLOOKUP($A30,'RevPAR Raw Data'!$B$6:$BE$43,'RevPAR Raw Data'!V$1,FALSE)</f>
        <v>-15.868690705682599</v>
      </c>
      <c r="BH30" s="48">
        <f>VLOOKUP($A30,'RevPAR Raw Data'!$B$6:$BE$43,'RevPAR Raw Data'!W$1,FALSE)</f>
        <v>-20.004125322471801</v>
      </c>
      <c r="BI30" s="48">
        <f>VLOOKUP($A30,'RevPAR Raw Data'!$B$6:$BE$43,'RevPAR Raw Data'!X$1,FALSE)</f>
        <v>-18.203999273963099</v>
      </c>
      <c r="BJ30" s="49">
        <f>VLOOKUP($A30,'RevPAR Raw Data'!$B$6:$BE$43,'RevPAR Raw Data'!Y$1,FALSE)</f>
        <v>-14.950385249062499</v>
      </c>
      <c r="BK30" s="48">
        <f>VLOOKUP($A30,'RevPAR Raw Data'!$B$6:$BE$43,'RevPAR Raw Data'!AA$1,FALSE)</f>
        <v>-12.271976464175999</v>
      </c>
      <c r="BL30" s="48">
        <f>VLOOKUP($A30,'RevPAR Raw Data'!$B$6:$BE$43,'RevPAR Raw Data'!AB$1,FALSE)</f>
        <v>-5.78508019964874</v>
      </c>
      <c r="BM30" s="49">
        <f>VLOOKUP($A30,'RevPAR Raw Data'!$B$6:$BE$43,'RevPAR Raw Data'!AC$1,FALSE)</f>
        <v>-9.1871806032288905</v>
      </c>
      <c r="BN30" s="50">
        <f>VLOOKUP($A30,'RevPAR Raw Data'!$B$6:$BE$43,'RevPAR Raw Data'!AE$1,FALSE)</f>
        <v>-12.937532603697299</v>
      </c>
    </row>
    <row r="31" spans="1:66" x14ac:dyDescent="0.25">
      <c r="A31" s="63" t="s">
        <v>70</v>
      </c>
      <c r="B31" s="47">
        <f>VLOOKUP($A31,'Occupancy Raw Data'!$B$8:$BE$45,'Occupancy Raw Data'!G$3,FALSE)</f>
        <v>48.891487847045603</v>
      </c>
      <c r="C31" s="48">
        <f>VLOOKUP($A31,'Occupancy Raw Data'!$B$8:$BE$45,'Occupancy Raw Data'!H$3,FALSE)</f>
        <v>59.3155700193226</v>
      </c>
      <c r="D31" s="48">
        <f>VLOOKUP($A31,'Occupancy Raw Data'!$B$8:$BE$45,'Occupancy Raw Data'!I$3,FALSE)</f>
        <v>62.3004169632868</v>
      </c>
      <c r="E31" s="48">
        <f>VLOOKUP($A31,'Occupancy Raw Data'!$B$8:$BE$45,'Occupancy Raw Data'!J$3,FALSE)</f>
        <v>62.976711074951602</v>
      </c>
      <c r="F31" s="48">
        <f>VLOOKUP($A31,'Occupancy Raw Data'!$B$8:$BE$45,'Occupancy Raw Data'!K$3,FALSE)</f>
        <v>63.968270110851201</v>
      </c>
      <c r="G31" s="49">
        <f>VLOOKUP($A31,'Occupancy Raw Data'!$B$8:$BE$45,'Occupancy Raw Data'!L$3,FALSE)</f>
        <v>59.490491203091601</v>
      </c>
      <c r="H31" s="48">
        <f>VLOOKUP($A31,'Occupancy Raw Data'!$B$8:$BE$45,'Occupancy Raw Data'!N$3,FALSE)</f>
        <v>72.093969287094396</v>
      </c>
      <c r="I31" s="48">
        <f>VLOOKUP($A31,'Occupancy Raw Data'!$B$8:$BE$45,'Occupancy Raw Data'!O$3,FALSE)</f>
        <v>70.878673853350904</v>
      </c>
      <c r="J31" s="49">
        <f>VLOOKUP($A31,'Occupancy Raw Data'!$B$8:$BE$45,'Occupancy Raw Data'!P$3,FALSE)</f>
        <v>71.4863215702227</v>
      </c>
      <c r="K31" s="50">
        <f>VLOOKUP($A31,'Occupancy Raw Data'!$B$8:$BE$45,'Occupancy Raw Data'!R$3,FALSE)</f>
        <v>62.917871307986204</v>
      </c>
      <c r="M31" s="47">
        <f>VLOOKUP($A31,'Occupancy Raw Data'!$B$8:$BE$45,'Occupancy Raw Data'!T$3,FALSE)</f>
        <v>-3.1844432598929999</v>
      </c>
      <c r="N31" s="48">
        <f>VLOOKUP($A31,'Occupancy Raw Data'!$B$8:$BE$45,'Occupancy Raw Data'!U$3,FALSE)</f>
        <v>-1.5568260854493801</v>
      </c>
      <c r="O31" s="48">
        <f>VLOOKUP($A31,'Occupancy Raw Data'!$B$8:$BE$45,'Occupancy Raw Data'!V$3,FALSE)</f>
        <v>-2.58920450224434</v>
      </c>
      <c r="P31" s="48">
        <f>VLOOKUP($A31,'Occupancy Raw Data'!$B$8:$BE$45,'Occupancy Raw Data'!W$3,FALSE)</f>
        <v>-6.5914942188780703</v>
      </c>
      <c r="Q31" s="48">
        <f>VLOOKUP($A31,'Occupancy Raw Data'!$B$8:$BE$45,'Occupancy Raw Data'!X$3,FALSE)</f>
        <v>-2.7877557052777502</v>
      </c>
      <c r="R31" s="49">
        <f>VLOOKUP($A31,'Occupancy Raw Data'!$B$8:$BE$45,'Occupancy Raw Data'!Y$3,FALSE)</f>
        <v>-3.4035287956520799</v>
      </c>
      <c r="S31" s="48">
        <f>VLOOKUP($A31,'Occupancy Raw Data'!$B$8:$BE$45,'Occupancy Raw Data'!AA$3,FALSE)</f>
        <v>-0.79342468799695398</v>
      </c>
      <c r="T31" s="48">
        <f>VLOOKUP($A31,'Occupancy Raw Data'!$B$8:$BE$45,'Occupancy Raw Data'!AB$3,FALSE)</f>
        <v>-1.25967672280849</v>
      </c>
      <c r="U31" s="49">
        <f>VLOOKUP($A31,'Occupancy Raw Data'!$B$8:$BE$45,'Occupancy Raw Data'!AC$3,FALSE)</f>
        <v>-1.02511817430802</v>
      </c>
      <c r="V31" s="50">
        <f>VLOOKUP($A31,'Occupancy Raw Data'!$B$8:$BE$45,'Occupancy Raw Data'!AE$3,FALSE)</f>
        <v>-2.6440683740117499</v>
      </c>
      <c r="X31" s="51">
        <f>VLOOKUP($A31,'ADR Raw Data'!$B$6:$BE$43,'ADR Raw Data'!G$1,FALSE)</f>
        <v>121.751229329173</v>
      </c>
      <c r="Y31" s="52">
        <f>VLOOKUP($A31,'ADR Raw Data'!$B$6:$BE$43,'ADR Raw Data'!H$1,FALSE)</f>
        <v>123.565371624517</v>
      </c>
      <c r="Z31" s="52">
        <f>VLOOKUP($A31,'ADR Raw Data'!$B$6:$BE$43,'ADR Raw Data'!I$1,FALSE)</f>
        <v>125.146968658178</v>
      </c>
      <c r="AA31" s="52">
        <f>VLOOKUP($A31,'ADR Raw Data'!$B$6:$BE$43,'ADR Raw Data'!J$1,FALSE)</f>
        <v>123.842377069035</v>
      </c>
      <c r="AB31" s="52">
        <f>VLOOKUP($A31,'ADR Raw Data'!$B$6:$BE$43,'ADR Raw Data'!K$1,FALSE)</f>
        <v>125.22588553259099</v>
      </c>
      <c r="AC31" s="53">
        <f>VLOOKUP($A31,'ADR Raw Data'!$B$6:$BE$43,'ADR Raw Data'!L$1,FALSE)</f>
        <v>124.014193377438</v>
      </c>
      <c r="AD31" s="52">
        <f>VLOOKUP($A31,'ADR Raw Data'!$B$6:$BE$43,'ADR Raw Data'!N$1,FALSE)</f>
        <v>146.02613344618399</v>
      </c>
      <c r="AE31" s="52">
        <f>VLOOKUP($A31,'ADR Raw Data'!$B$6:$BE$43,'ADR Raw Data'!O$1,FALSE)</f>
        <v>143.489754645239</v>
      </c>
      <c r="AF31" s="53">
        <f>VLOOKUP($A31,'ADR Raw Data'!$B$6:$BE$43,'ADR Raw Data'!P$1,FALSE)</f>
        <v>144.768723903688</v>
      </c>
      <c r="AG31" s="54">
        <f>VLOOKUP($A31,'ADR Raw Data'!$B$6:$BE$43,'ADR Raw Data'!R$1,FALSE)</f>
        <v>130.75161613595901</v>
      </c>
      <c r="AI31" s="47">
        <f>VLOOKUP($A31,'ADR Raw Data'!$B$6:$BE$43,'ADR Raw Data'!T$1,FALSE)</f>
        <v>5.4621977709563101</v>
      </c>
      <c r="AJ31" s="48">
        <f>VLOOKUP($A31,'ADR Raw Data'!$B$6:$BE$43,'ADR Raw Data'!U$1,FALSE)</f>
        <v>3.9385455573069299</v>
      </c>
      <c r="AK31" s="48">
        <f>VLOOKUP($A31,'ADR Raw Data'!$B$6:$BE$43,'ADR Raw Data'!V$1,FALSE)</f>
        <v>2.4120658902774501</v>
      </c>
      <c r="AL31" s="48">
        <f>VLOOKUP($A31,'ADR Raw Data'!$B$6:$BE$43,'ADR Raw Data'!W$1,FALSE)</f>
        <v>1.0230072715078</v>
      </c>
      <c r="AM31" s="48">
        <f>VLOOKUP($A31,'ADR Raw Data'!$B$6:$BE$43,'ADR Raw Data'!X$1,FALSE)</f>
        <v>2.51559987248165</v>
      </c>
      <c r="AN31" s="49">
        <f>VLOOKUP($A31,'ADR Raw Data'!$B$6:$BE$43,'ADR Raw Data'!Y$1,FALSE)</f>
        <v>2.9008805632968602</v>
      </c>
      <c r="AO31" s="48">
        <f>VLOOKUP($A31,'ADR Raw Data'!$B$6:$BE$43,'ADR Raw Data'!AA$1,FALSE)</f>
        <v>0.76708450265365102</v>
      </c>
      <c r="AP31" s="48">
        <f>VLOOKUP($A31,'ADR Raw Data'!$B$6:$BE$43,'ADR Raw Data'!AB$1,FALSE)</f>
        <v>-0.15654501815073399</v>
      </c>
      <c r="AQ31" s="49">
        <f>VLOOKUP($A31,'ADR Raw Data'!$B$6:$BE$43,'ADR Raw Data'!AC$1,FALSE)</f>
        <v>0.31209682558789098</v>
      </c>
      <c r="AR31" s="50">
        <f>VLOOKUP($A31,'ADR Raw Data'!$B$6:$BE$43,'ADR Raw Data'!AE$1,FALSE)</f>
        <v>2.0557358715748202</v>
      </c>
      <c r="AS31" s="40"/>
      <c r="AT31" s="51">
        <f>VLOOKUP($A31,'RevPAR Raw Data'!$B$6:$BE$43,'RevPAR Raw Data'!G$1,FALSE)</f>
        <v>59.525987491101297</v>
      </c>
      <c r="AU31" s="52">
        <f>VLOOKUP($A31,'RevPAR Raw Data'!$B$6:$BE$43,'RevPAR Raw Data'!H$1,FALSE)</f>
        <v>73.293504525577106</v>
      </c>
      <c r="AV31" s="52">
        <f>VLOOKUP($A31,'RevPAR Raw Data'!$B$6:$BE$43,'RevPAR Raw Data'!I$1,FALSE)</f>
        <v>77.967083290958996</v>
      </c>
      <c r="AW31" s="52">
        <f>VLOOKUP($A31,'RevPAR Raw Data'!$B$6:$BE$43,'RevPAR Raw Data'!J$1,FALSE)</f>
        <v>77.991855995118399</v>
      </c>
      <c r="AX31" s="52">
        <f>VLOOKUP($A31,'RevPAR Raw Data'!$B$6:$BE$43,'RevPAR Raw Data'!K$1,FALSE)</f>
        <v>80.104832706193406</v>
      </c>
      <c r="AY31" s="53">
        <f>VLOOKUP($A31,'RevPAR Raw Data'!$B$6:$BE$43,'RevPAR Raw Data'!L$1,FALSE)</f>
        <v>73.776652801789794</v>
      </c>
      <c r="AZ31" s="52">
        <f>VLOOKUP($A31,'RevPAR Raw Data'!$B$6:$BE$43,'RevPAR Raw Data'!N$1,FALSE)</f>
        <v>105.276035797823</v>
      </c>
      <c r="BA31" s="52">
        <f>VLOOKUP($A31,'RevPAR Raw Data'!$B$6:$BE$43,'RevPAR Raw Data'!O$1,FALSE)</f>
        <v>101.70363520797299</v>
      </c>
      <c r="BB31" s="53">
        <f>VLOOKUP($A31,'RevPAR Raw Data'!$B$6:$BE$43,'RevPAR Raw Data'!P$1,FALSE)</f>
        <v>103.489835502898</v>
      </c>
      <c r="BC31" s="54">
        <f>VLOOKUP($A31,'RevPAR Raw Data'!$B$6:$BE$43,'RevPAR Raw Data'!R$1,FALSE)</f>
        <v>82.2661335735351</v>
      </c>
      <c r="BE31" s="47">
        <f>VLOOKUP($A31,'RevPAR Raw Data'!$B$6:$BE$43,'RevPAR Raw Data'!T$1,FALSE)</f>
        <v>2.1038139223040599</v>
      </c>
      <c r="BF31" s="48">
        <f>VLOOKUP($A31,'RevPAR Raw Data'!$B$6:$BE$43,'RevPAR Raw Data'!U$1,FALSE)</f>
        <v>2.3204031672340899</v>
      </c>
      <c r="BG31" s="48">
        <f>VLOOKUP($A31,'RevPAR Raw Data'!$B$6:$BE$43,'RevPAR Raw Data'!V$1,FALSE)</f>
        <v>-0.23959193059505601</v>
      </c>
      <c r="BH31" s="48">
        <f>VLOOKUP($A31,'RevPAR Raw Data'!$B$6:$BE$43,'RevPAR Raw Data'!W$1,FALSE)</f>
        <v>-5.63591841253041</v>
      </c>
      <c r="BI31" s="48">
        <f>VLOOKUP($A31,'RevPAR Raw Data'!$B$6:$BE$43,'RevPAR Raw Data'!X$1,FALSE)</f>
        <v>-0.34228461176316</v>
      </c>
      <c r="BJ31" s="49">
        <f>VLOOKUP($A31,'RevPAR Raw Data'!$B$6:$BE$43,'RevPAR Raw Data'!Y$1,FALSE)</f>
        <v>-0.60138053765450605</v>
      </c>
      <c r="BK31" s="48">
        <f>VLOOKUP($A31,'RevPAR Raw Data'!$B$6:$BE$43,'RevPAR Raw Data'!AA$1,FALSE)</f>
        <v>-3.24264231651561E-2</v>
      </c>
      <c r="BL31" s="48">
        <f>VLOOKUP($A31,'RevPAR Raw Data'!$B$6:$BE$43,'RevPAR Raw Data'!AB$1,FALSE)</f>
        <v>-1.4142497798048601</v>
      </c>
      <c r="BM31" s="49">
        <f>VLOOKUP($A31,'RevPAR Raw Data'!$B$6:$BE$43,'RevPAR Raw Data'!AC$1,FALSE)</f>
        <v>-0.716220710000671</v>
      </c>
      <c r="BN31" s="50">
        <f>VLOOKUP($A31,'RevPAR Raw Data'!$B$6:$BE$43,'RevPAR Raw Data'!AE$1,FALSE)</f>
        <v>-0.64268756447045505</v>
      </c>
    </row>
    <row r="32" spans="1:66" x14ac:dyDescent="0.25">
      <c r="A32" s="63" t="s">
        <v>52</v>
      </c>
      <c r="B32" s="47">
        <f>VLOOKUP($A32,'Occupancy Raw Data'!$B$8:$BE$45,'Occupancy Raw Data'!G$3,FALSE)</f>
        <v>48.889574336829099</v>
      </c>
      <c r="C32" s="48">
        <f>VLOOKUP($A32,'Occupancy Raw Data'!$B$8:$BE$45,'Occupancy Raw Data'!H$3,FALSE)</f>
        <v>61.1042566317088</v>
      </c>
      <c r="D32" s="48">
        <f>VLOOKUP($A32,'Occupancy Raw Data'!$B$8:$BE$45,'Occupancy Raw Data'!I$3,FALSE)</f>
        <v>78.223318938926496</v>
      </c>
      <c r="E32" s="48">
        <f>VLOOKUP($A32,'Occupancy Raw Data'!$B$8:$BE$45,'Occupancy Raw Data'!J$3,FALSE)</f>
        <v>83.867982726711901</v>
      </c>
      <c r="F32" s="48">
        <f>VLOOKUP($A32,'Occupancy Raw Data'!$B$8:$BE$45,'Occupancy Raw Data'!K$3,FALSE)</f>
        <v>82.572486119679198</v>
      </c>
      <c r="G32" s="49">
        <f>VLOOKUP($A32,'Occupancy Raw Data'!$B$8:$BE$45,'Occupancy Raw Data'!L$3,FALSE)</f>
        <v>70.931523750771106</v>
      </c>
      <c r="H32" s="48">
        <f>VLOOKUP($A32,'Occupancy Raw Data'!$B$8:$BE$45,'Occupancy Raw Data'!N$3,FALSE)</f>
        <v>78.994447871684102</v>
      </c>
      <c r="I32" s="48">
        <f>VLOOKUP($A32,'Occupancy Raw Data'!$B$8:$BE$45,'Occupancy Raw Data'!O$3,FALSE)</f>
        <v>73.349784083898797</v>
      </c>
      <c r="J32" s="49">
        <f>VLOOKUP($A32,'Occupancy Raw Data'!$B$8:$BE$45,'Occupancy Raw Data'!P$3,FALSE)</f>
        <v>76.172115977791407</v>
      </c>
      <c r="K32" s="50">
        <f>VLOOKUP($A32,'Occupancy Raw Data'!$B$8:$BE$45,'Occupancy Raw Data'!R$3,FALSE)</f>
        <v>72.428835815634002</v>
      </c>
      <c r="M32" s="47">
        <f>VLOOKUP($A32,'Occupancy Raw Data'!$B$8:$BE$45,'Occupancy Raw Data'!T$3,FALSE)</f>
        <v>0.493462075768278</v>
      </c>
      <c r="N32" s="48">
        <f>VLOOKUP($A32,'Occupancy Raw Data'!$B$8:$BE$45,'Occupancy Raw Data'!U$3,FALSE)</f>
        <v>-0.41683292595149501</v>
      </c>
      <c r="O32" s="48">
        <f>VLOOKUP($A32,'Occupancy Raw Data'!$B$8:$BE$45,'Occupancy Raw Data'!V$3,FALSE)</f>
        <v>6.8611666992672293E-2</v>
      </c>
      <c r="P32" s="48">
        <f>VLOOKUP($A32,'Occupancy Raw Data'!$B$8:$BE$45,'Occupancy Raw Data'!W$3,FALSE)</f>
        <v>-3.7093974312431999</v>
      </c>
      <c r="Q32" s="48">
        <f>VLOOKUP($A32,'Occupancy Raw Data'!$B$8:$BE$45,'Occupancy Raw Data'!X$3,FALSE)</f>
        <v>0.95400692254486197</v>
      </c>
      <c r="R32" s="49">
        <f>VLOOKUP($A32,'Occupancy Raw Data'!$B$8:$BE$45,'Occupancy Raw Data'!Y$3,FALSE)</f>
        <v>-0.67566732950220498</v>
      </c>
      <c r="S32" s="48">
        <f>VLOOKUP($A32,'Occupancy Raw Data'!$B$8:$BE$45,'Occupancy Raw Data'!AA$3,FALSE)</f>
        <v>7.8714755309986298E-2</v>
      </c>
      <c r="T32" s="48">
        <f>VLOOKUP($A32,'Occupancy Raw Data'!$B$8:$BE$45,'Occupancy Raw Data'!AB$3,FALSE)</f>
        <v>1.33089135734399</v>
      </c>
      <c r="U32" s="49">
        <f>VLOOKUP($A32,'Occupancy Raw Data'!$B$8:$BE$45,'Occupancy Raw Data'!AC$3,FALSE)</f>
        <v>0.67771901810575697</v>
      </c>
      <c r="V32" s="50">
        <f>VLOOKUP($A32,'Occupancy Raw Data'!$B$8:$BE$45,'Occupancy Raw Data'!AE$3,FALSE)</f>
        <v>-0.272840541121111</v>
      </c>
      <c r="X32" s="51">
        <f>VLOOKUP($A32,'ADR Raw Data'!$B$6:$BE$43,'ADR Raw Data'!G$1,FALSE)</f>
        <v>104.421097791798</v>
      </c>
      <c r="Y32" s="52">
        <f>VLOOKUP($A32,'ADR Raw Data'!$B$6:$BE$43,'ADR Raw Data'!H$1,FALSE)</f>
        <v>113.434568399798</v>
      </c>
      <c r="Z32" s="52">
        <f>VLOOKUP($A32,'ADR Raw Data'!$B$6:$BE$43,'ADR Raw Data'!I$1,FALSE)</f>
        <v>143.583233438485</v>
      </c>
      <c r="AA32" s="52">
        <f>VLOOKUP($A32,'ADR Raw Data'!$B$6:$BE$43,'ADR Raw Data'!J$1,FALSE)</f>
        <v>164.24079073188599</v>
      </c>
      <c r="AB32" s="52">
        <f>VLOOKUP($A32,'ADR Raw Data'!$B$6:$BE$43,'ADR Raw Data'!K$1,FALSE)</f>
        <v>169.857934254762</v>
      </c>
      <c r="AC32" s="53">
        <f>VLOOKUP($A32,'ADR Raw Data'!$B$6:$BE$43,'ADR Raw Data'!L$1,FALSE)</f>
        <v>143.99276395894901</v>
      </c>
      <c r="AD32" s="52">
        <f>VLOOKUP($A32,'ADR Raw Data'!$B$6:$BE$43,'ADR Raw Data'!N$1,FALSE)</f>
        <v>168.53678641155699</v>
      </c>
      <c r="AE32" s="52">
        <f>VLOOKUP($A32,'ADR Raw Data'!$B$6:$BE$43,'ADR Raw Data'!O$1,FALSE)</f>
        <v>158.70351976450701</v>
      </c>
      <c r="AF32" s="53">
        <f>VLOOKUP($A32,'ADR Raw Data'!$B$6:$BE$43,'ADR Raw Data'!P$1,FALSE)</f>
        <v>163.802324357157</v>
      </c>
      <c r="AG32" s="54">
        <f>VLOOKUP($A32,'ADR Raw Data'!$B$6:$BE$43,'ADR Raw Data'!R$1,FALSE)</f>
        <v>149.945153008456</v>
      </c>
      <c r="AI32" s="47">
        <f>VLOOKUP($A32,'ADR Raw Data'!$B$6:$BE$43,'ADR Raw Data'!T$1,FALSE)</f>
        <v>-3.1204235470836599</v>
      </c>
      <c r="AJ32" s="48">
        <f>VLOOKUP($A32,'ADR Raw Data'!$B$6:$BE$43,'ADR Raw Data'!U$1,FALSE)</f>
        <v>-4.1565259514703099</v>
      </c>
      <c r="AK32" s="48">
        <f>VLOOKUP($A32,'ADR Raw Data'!$B$6:$BE$43,'ADR Raw Data'!V$1,FALSE)</f>
        <v>-4.7626771951798004</v>
      </c>
      <c r="AL32" s="48">
        <f>VLOOKUP($A32,'ADR Raw Data'!$B$6:$BE$43,'ADR Raw Data'!W$1,FALSE)</f>
        <v>1.8208617449756099</v>
      </c>
      <c r="AM32" s="48">
        <f>VLOOKUP($A32,'ADR Raw Data'!$B$6:$BE$43,'ADR Raw Data'!X$1,FALSE)</f>
        <v>5.8849962343906599</v>
      </c>
      <c r="AN32" s="49">
        <f>VLOOKUP($A32,'ADR Raw Data'!$B$6:$BE$43,'ADR Raw Data'!Y$1,FALSE)</f>
        <v>-8.8856072843729803E-2</v>
      </c>
      <c r="AO32" s="48">
        <f>VLOOKUP($A32,'ADR Raw Data'!$B$6:$BE$43,'ADR Raw Data'!AA$1,FALSE)</f>
        <v>4.4744682683242498</v>
      </c>
      <c r="AP32" s="48">
        <f>VLOOKUP($A32,'ADR Raw Data'!$B$6:$BE$43,'ADR Raw Data'!AB$1,FALSE)</f>
        <v>11.0420971287116</v>
      </c>
      <c r="AQ32" s="49">
        <f>VLOOKUP($A32,'ADR Raw Data'!$B$6:$BE$43,'ADR Raw Data'!AC$1,FALSE)</f>
        <v>7.3985425977394303</v>
      </c>
      <c r="AR32" s="50">
        <f>VLOOKUP($A32,'ADR Raw Data'!$B$6:$BE$43,'ADR Raw Data'!AE$1,FALSE)</f>
        <v>2.26769742357502</v>
      </c>
      <c r="AS32" s="40"/>
      <c r="AT32" s="51">
        <f>VLOOKUP($A32,'RevPAR Raw Data'!$B$6:$BE$43,'RevPAR Raw Data'!G$1,FALSE)</f>
        <v>51.051030228254099</v>
      </c>
      <c r="AU32" s="52">
        <f>VLOOKUP($A32,'RevPAR Raw Data'!$B$6:$BE$43,'RevPAR Raw Data'!H$1,FALSE)</f>
        <v>69.313349784083798</v>
      </c>
      <c r="AV32" s="52">
        <f>VLOOKUP($A32,'RevPAR Raw Data'!$B$6:$BE$43,'RevPAR Raw Data'!I$1,FALSE)</f>
        <v>112.31557063541</v>
      </c>
      <c r="AW32" s="52">
        <f>VLOOKUP($A32,'RevPAR Raw Data'!$B$6:$BE$43,'RevPAR Raw Data'!J$1,FALSE)</f>
        <v>137.745438001233</v>
      </c>
      <c r="AX32" s="52">
        <f>VLOOKUP($A32,'RevPAR Raw Data'!$B$6:$BE$43,'RevPAR Raw Data'!K$1,FALSE)</f>
        <v>140.25591918568699</v>
      </c>
      <c r="AY32" s="53">
        <f>VLOOKUP($A32,'RevPAR Raw Data'!$B$6:$BE$43,'RevPAR Raw Data'!L$1,FALSE)</f>
        <v>102.136261566933</v>
      </c>
      <c r="AZ32" s="52">
        <f>VLOOKUP($A32,'RevPAR Raw Data'!$B$6:$BE$43,'RevPAR Raw Data'!N$1,FALSE)</f>
        <v>133.13470388648901</v>
      </c>
      <c r="BA32" s="52">
        <f>VLOOKUP($A32,'RevPAR Raw Data'!$B$6:$BE$43,'RevPAR Raw Data'!O$1,FALSE)</f>
        <v>116.408689080814</v>
      </c>
      <c r="BB32" s="53">
        <f>VLOOKUP($A32,'RevPAR Raw Data'!$B$6:$BE$43,'RevPAR Raw Data'!P$1,FALSE)</f>
        <v>124.77169648365199</v>
      </c>
      <c r="BC32" s="54">
        <f>VLOOKUP($A32,'RevPAR Raw Data'!$B$6:$BE$43,'RevPAR Raw Data'!R$1,FALSE)</f>
        <v>108.603528685996</v>
      </c>
      <c r="BE32" s="47">
        <f>VLOOKUP($A32,'RevPAR Raw Data'!$B$6:$BE$43,'RevPAR Raw Data'!T$1,FALSE)</f>
        <v>-2.64235957812358</v>
      </c>
      <c r="BF32" s="48">
        <f>VLOOKUP($A32,'RevPAR Raw Data'!$B$6:$BE$43,'RevPAR Raw Data'!U$1,FALSE)</f>
        <v>-4.55603310868036</v>
      </c>
      <c r="BG32" s="48">
        <f>VLOOKUP($A32,'RevPAR Raw Data'!$B$6:$BE$43,'RevPAR Raw Data'!V$1,FALSE)</f>
        <v>-4.6973332804042203</v>
      </c>
      <c r="BH32" s="48">
        <f>VLOOKUP($A32,'RevPAR Raw Data'!$B$6:$BE$43,'RevPAR Raw Data'!W$1,FALSE)</f>
        <v>-1.9560786850622001</v>
      </c>
      <c r="BI32" s="48">
        <f>VLOOKUP($A32,'RevPAR Raw Data'!$B$6:$BE$43,'RevPAR Raw Data'!X$1,FALSE)</f>
        <v>6.8951464284031099</v>
      </c>
      <c r="BJ32" s="49">
        <f>VLOOKUP($A32,'RevPAR Raw Data'!$B$6:$BE$43,'RevPAR Raw Data'!Y$1,FALSE)</f>
        <v>-0.76392303089145097</v>
      </c>
      <c r="BK32" s="48">
        <f>VLOOKUP($A32,'RevPAR Raw Data'!$B$6:$BE$43,'RevPAR Raw Data'!AA$1,FALSE)</f>
        <v>4.5567050903830699</v>
      </c>
      <c r="BL32" s="48">
        <f>VLOOKUP($A32,'RevPAR Raw Data'!$B$6:$BE$43,'RevPAR Raw Data'!AB$1,FALSE)</f>
        <v>12.5199468024112</v>
      </c>
      <c r="BM32" s="49">
        <f>VLOOKUP($A32,'RevPAR Raw Data'!$B$6:$BE$43,'RevPAR Raw Data'!AC$1,FALSE)</f>
        <v>8.1264029460927301</v>
      </c>
      <c r="BN32" s="50">
        <f>VLOOKUP($A32,'RevPAR Raw Data'!$B$6:$BE$43,'RevPAR Raw Data'!AE$1,FALSE)</f>
        <v>1.9886696845324401</v>
      </c>
    </row>
    <row r="33" spans="1:66" x14ac:dyDescent="0.25">
      <c r="A33" s="63" t="s">
        <v>51</v>
      </c>
      <c r="B33" s="47">
        <f>VLOOKUP($A33,'Occupancy Raw Data'!$B$8:$BE$45,'Occupancy Raw Data'!G$3,FALSE)</f>
        <v>45.4877814123532</v>
      </c>
      <c r="C33" s="48">
        <f>VLOOKUP($A33,'Occupancy Raw Data'!$B$8:$BE$45,'Occupancy Raw Data'!H$3,FALSE)</f>
        <v>55.031749086011096</v>
      </c>
      <c r="D33" s="48">
        <f>VLOOKUP($A33,'Occupancy Raw Data'!$B$8:$BE$45,'Occupancy Raw Data'!I$3,FALSE)</f>
        <v>56.609582451414198</v>
      </c>
      <c r="E33" s="48">
        <f>VLOOKUP($A33,'Occupancy Raw Data'!$B$8:$BE$45,'Occupancy Raw Data'!J$3,FALSE)</f>
        <v>60.842793919568898</v>
      </c>
      <c r="F33" s="48">
        <f>VLOOKUP($A33,'Occupancy Raw Data'!$B$8:$BE$45,'Occupancy Raw Data'!K$3,FALSE)</f>
        <v>64.517991148739597</v>
      </c>
      <c r="G33" s="49">
        <f>VLOOKUP($A33,'Occupancy Raw Data'!$B$8:$BE$45,'Occupancy Raw Data'!L$3,FALSE)</f>
        <v>56.497979603617402</v>
      </c>
      <c r="H33" s="48">
        <f>VLOOKUP($A33,'Occupancy Raw Data'!$B$8:$BE$45,'Occupancy Raw Data'!N$3,FALSE)</f>
        <v>66.442178179718994</v>
      </c>
      <c r="I33" s="48">
        <f>VLOOKUP($A33,'Occupancy Raw Data'!$B$8:$BE$45,'Occupancy Raw Data'!O$3,FALSE)</f>
        <v>67.692899749855599</v>
      </c>
      <c r="J33" s="49">
        <f>VLOOKUP($A33,'Occupancy Raw Data'!$B$8:$BE$45,'Occupancy Raw Data'!P$3,FALSE)</f>
        <v>67.067538964787303</v>
      </c>
      <c r="K33" s="50">
        <f>VLOOKUP($A33,'Occupancy Raw Data'!$B$8:$BE$45,'Occupancy Raw Data'!R$3,FALSE)</f>
        <v>59.5178537068088</v>
      </c>
      <c r="M33" s="47">
        <f>VLOOKUP($A33,'Occupancy Raw Data'!$B$8:$BE$45,'Occupancy Raw Data'!T$3,FALSE)</f>
        <v>-6.0566697047365796</v>
      </c>
      <c r="N33" s="48">
        <f>VLOOKUP($A33,'Occupancy Raw Data'!$B$8:$BE$45,'Occupancy Raw Data'!U$3,FALSE)</f>
        <v>-15.2371496678748</v>
      </c>
      <c r="O33" s="48">
        <f>VLOOKUP($A33,'Occupancy Raw Data'!$B$8:$BE$45,'Occupancy Raw Data'!V$3,FALSE)</f>
        <v>-23.241991395706901</v>
      </c>
      <c r="P33" s="48">
        <f>VLOOKUP($A33,'Occupancy Raw Data'!$B$8:$BE$45,'Occupancy Raw Data'!W$3,FALSE)</f>
        <v>-20.930103846253001</v>
      </c>
      <c r="Q33" s="48">
        <f>VLOOKUP($A33,'Occupancy Raw Data'!$B$8:$BE$45,'Occupancy Raw Data'!X$3,FALSE)</f>
        <v>-11.9473562137791</v>
      </c>
      <c r="R33" s="49">
        <f>VLOOKUP($A33,'Occupancy Raw Data'!$B$8:$BE$45,'Occupancy Raw Data'!Y$3,FALSE)</f>
        <v>-16.2535624163656</v>
      </c>
      <c r="S33" s="48">
        <f>VLOOKUP($A33,'Occupancy Raw Data'!$B$8:$BE$45,'Occupancy Raw Data'!AA$3,FALSE)</f>
        <v>-13.6962206832447</v>
      </c>
      <c r="T33" s="48">
        <f>VLOOKUP($A33,'Occupancy Raw Data'!$B$8:$BE$45,'Occupancy Raw Data'!AB$3,FALSE)</f>
        <v>-4.1583043118741498</v>
      </c>
      <c r="U33" s="49">
        <f>VLOOKUP($A33,'Occupancy Raw Data'!$B$8:$BE$45,'Occupancy Raw Data'!AC$3,FALSE)</f>
        <v>-9.13261841424527</v>
      </c>
      <c r="V33" s="50">
        <f>VLOOKUP($A33,'Occupancy Raw Data'!$B$8:$BE$45,'Occupancy Raw Data'!AE$3,FALSE)</f>
        <v>-14.0859029779438</v>
      </c>
      <c r="X33" s="51">
        <f>VLOOKUP($A33,'ADR Raw Data'!$B$6:$BE$43,'ADR Raw Data'!G$1,FALSE)</f>
        <v>96.371937394246999</v>
      </c>
      <c r="Y33" s="52">
        <f>VLOOKUP($A33,'ADR Raw Data'!$B$6:$BE$43,'ADR Raw Data'!H$1,FALSE)</f>
        <v>101.37952447552399</v>
      </c>
      <c r="Z33" s="52">
        <f>VLOOKUP($A33,'ADR Raw Data'!$B$6:$BE$43,'ADR Raw Data'!I$1,FALSE)</f>
        <v>103.902620666213</v>
      </c>
      <c r="AA33" s="52">
        <f>VLOOKUP($A33,'ADR Raw Data'!$B$6:$BE$43,'ADR Raw Data'!J$1,FALSE)</f>
        <v>105.99357052498399</v>
      </c>
      <c r="AB33" s="52">
        <f>VLOOKUP($A33,'ADR Raw Data'!$B$6:$BE$43,'ADR Raw Data'!K$1,FALSE)</f>
        <v>112.126245153593</v>
      </c>
      <c r="AC33" s="53">
        <f>VLOOKUP($A33,'ADR Raw Data'!$B$6:$BE$43,'ADR Raw Data'!L$1,FALSE)</f>
        <v>104.527019957768</v>
      </c>
      <c r="AD33" s="52">
        <f>VLOOKUP($A33,'ADR Raw Data'!$B$6:$BE$43,'ADR Raw Data'!N$1,FALSE)</f>
        <v>131.749241239501</v>
      </c>
      <c r="AE33" s="52">
        <f>VLOOKUP($A33,'ADR Raw Data'!$B$6:$BE$43,'ADR Raw Data'!O$1,FALSE)</f>
        <v>137.06372370665099</v>
      </c>
      <c r="AF33" s="53">
        <f>VLOOKUP($A33,'ADR Raw Data'!$B$6:$BE$43,'ADR Raw Data'!P$1,FALSE)</f>
        <v>134.431259503658</v>
      </c>
      <c r="AG33" s="54">
        <f>VLOOKUP($A33,'ADR Raw Data'!$B$6:$BE$43,'ADR Raw Data'!R$1,FALSE)</f>
        <v>114.15488130426699</v>
      </c>
      <c r="AI33" s="47">
        <f>VLOOKUP($A33,'ADR Raw Data'!$B$6:$BE$43,'ADR Raw Data'!T$1,FALSE)</f>
        <v>-18.174217965396601</v>
      </c>
      <c r="AJ33" s="48">
        <f>VLOOKUP($A33,'ADR Raw Data'!$B$6:$BE$43,'ADR Raw Data'!U$1,FALSE)</f>
        <v>-38.046355379959401</v>
      </c>
      <c r="AK33" s="48">
        <f>VLOOKUP($A33,'ADR Raw Data'!$B$6:$BE$43,'ADR Raw Data'!V$1,FALSE)</f>
        <v>-45.211887204701398</v>
      </c>
      <c r="AL33" s="48">
        <f>VLOOKUP($A33,'ADR Raw Data'!$B$6:$BE$43,'ADR Raw Data'!W$1,FALSE)</f>
        <v>-44.383441662658598</v>
      </c>
      <c r="AM33" s="48">
        <f>VLOOKUP($A33,'ADR Raw Data'!$B$6:$BE$43,'ADR Raw Data'!X$1,FALSE)</f>
        <v>-38.454882363104502</v>
      </c>
      <c r="AN33" s="49">
        <f>VLOOKUP($A33,'ADR Raw Data'!$B$6:$BE$43,'ADR Raw Data'!Y$1,FALSE)</f>
        <v>-39.5502308296916</v>
      </c>
      <c r="AO33" s="48">
        <f>VLOOKUP($A33,'ADR Raw Data'!$B$6:$BE$43,'ADR Raw Data'!AA$1,FALSE)</f>
        <v>-28.4183977291164</v>
      </c>
      <c r="AP33" s="48">
        <f>VLOOKUP($A33,'ADR Raw Data'!$B$6:$BE$43,'ADR Raw Data'!AB$1,FALSE)</f>
        <v>-17.8227066212111</v>
      </c>
      <c r="AQ33" s="49">
        <f>VLOOKUP($A33,'ADR Raw Data'!$B$6:$BE$43,'ADR Raw Data'!AC$1,FALSE)</f>
        <v>-23.529161157983001</v>
      </c>
      <c r="AR33" s="50">
        <f>VLOOKUP($A33,'ADR Raw Data'!$B$6:$BE$43,'ADR Raw Data'!AE$1,FALSE)</f>
        <v>-34.315142545939402</v>
      </c>
      <c r="AS33" s="40"/>
      <c r="AT33" s="51">
        <f>VLOOKUP($A33,'RevPAR Raw Data'!$B$6:$BE$43,'RevPAR Raw Data'!G$1,FALSE)</f>
        <v>43.837456224744997</v>
      </c>
      <c r="AU33" s="52">
        <f>VLOOKUP($A33,'RevPAR Raw Data'!$B$6:$BE$43,'RevPAR Raw Data'!H$1,FALSE)</f>
        <v>55.790925533961897</v>
      </c>
      <c r="AV33" s="52">
        <f>VLOOKUP($A33,'RevPAR Raw Data'!$B$6:$BE$43,'RevPAR Raw Data'!I$1,FALSE)</f>
        <v>58.8188397152203</v>
      </c>
      <c r="AW33" s="52">
        <f>VLOOKUP($A33,'RevPAR Raw Data'!$B$6:$BE$43,'RevPAR Raw Data'!J$1,FALSE)</f>
        <v>64.489449682509104</v>
      </c>
      <c r="AX33" s="52">
        <f>VLOOKUP($A33,'RevPAR Raw Data'!$B$6:$BE$43,'RevPAR Raw Data'!K$1,FALSE)</f>
        <v>72.341600923609704</v>
      </c>
      <c r="AY33" s="53">
        <f>VLOOKUP($A33,'RevPAR Raw Data'!$B$6:$BE$43,'RevPAR Raw Data'!L$1,FALSE)</f>
        <v>59.055654416009197</v>
      </c>
      <c r="AZ33" s="52">
        <f>VLOOKUP($A33,'RevPAR Raw Data'!$B$6:$BE$43,'RevPAR Raw Data'!N$1,FALSE)</f>
        <v>87.537065614777703</v>
      </c>
      <c r="BA33" s="52">
        <f>VLOOKUP($A33,'RevPAR Raw Data'!$B$6:$BE$43,'RevPAR Raw Data'!O$1,FALSE)</f>
        <v>92.782409082162701</v>
      </c>
      <c r="BB33" s="53">
        <f>VLOOKUP($A33,'RevPAR Raw Data'!$B$6:$BE$43,'RevPAR Raw Data'!P$1,FALSE)</f>
        <v>90.159737348470202</v>
      </c>
      <c r="BC33" s="54">
        <f>VLOOKUP($A33,'RevPAR Raw Data'!$B$6:$BE$43,'RevPAR Raw Data'!R$1,FALSE)</f>
        <v>67.942535253855198</v>
      </c>
      <c r="BE33" s="47">
        <f>VLOOKUP($A33,'RevPAR Raw Data'!$B$6:$BE$43,'RevPAR Raw Data'!T$1,FALSE)</f>
        <v>-23.130135316550199</v>
      </c>
      <c r="BF33" s="48">
        <f>VLOOKUP($A33,'RevPAR Raw Data'!$B$6:$BE$43,'RevPAR Raw Data'!U$1,FALSE)</f>
        <v>-47.486324935418303</v>
      </c>
      <c r="BG33" s="48">
        <f>VLOOKUP($A33,'RevPAR Raw Data'!$B$6:$BE$43,'RevPAR Raw Data'!V$1,FALSE)</f>
        <v>-57.945735666454901</v>
      </c>
      <c r="BH33" s="48">
        <f>VLOOKUP($A33,'RevPAR Raw Data'!$B$6:$BE$43,'RevPAR Raw Data'!W$1,FALSE)</f>
        <v>-56.024045078376098</v>
      </c>
      <c r="BI33" s="48">
        <f>VLOOKUP($A33,'RevPAR Raw Data'!$B$6:$BE$43,'RevPAR Raw Data'!X$1,FALSE)</f>
        <v>-45.8078967993738</v>
      </c>
      <c r="BJ33" s="49">
        <f>VLOOKUP($A33,'RevPAR Raw Data'!$B$6:$BE$43,'RevPAR Raw Data'!Y$1,FALSE)</f>
        <v>-49.375471792336597</v>
      </c>
      <c r="BK33" s="48">
        <f>VLOOKUP($A33,'RevPAR Raw Data'!$B$6:$BE$43,'RevPAR Raw Data'!AA$1,FALSE)</f>
        <v>-38.222371944739102</v>
      </c>
      <c r="BL33" s="48">
        <f>VLOOKUP($A33,'RevPAR Raw Data'!$B$6:$BE$43,'RevPAR Raw Data'!AB$1,FALSE)</f>
        <v>-21.2398885551628</v>
      </c>
      <c r="BM33" s="49">
        <f>VLOOKUP($A33,'RevPAR Raw Data'!$B$6:$BE$43,'RevPAR Raw Data'!AC$1,FALSE)</f>
        <v>-30.512951067596902</v>
      </c>
      <c r="BN33" s="50">
        <f>VLOOKUP($A33,'RevPAR Raw Data'!$B$6:$BE$43,'RevPAR Raw Data'!AE$1,FALSE)</f>
        <v>-43.567447838119101</v>
      </c>
    </row>
    <row r="34" spans="1:66" x14ac:dyDescent="0.25">
      <c r="A34" s="63" t="s">
        <v>50</v>
      </c>
      <c r="B34" s="47">
        <f>VLOOKUP($A34,'Occupancy Raw Data'!$B$8:$BE$45,'Occupancy Raw Data'!G$3,FALSE)</f>
        <v>49.304564907275299</v>
      </c>
      <c r="C34" s="48">
        <f>VLOOKUP($A34,'Occupancy Raw Data'!$B$8:$BE$45,'Occupancy Raw Data'!H$3,FALSE)</f>
        <v>61.109129814550599</v>
      </c>
      <c r="D34" s="48">
        <f>VLOOKUP($A34,'Occupancy Raw Data'!$B$8:$BE$45,'Occupancy Raw Data'!I$3,FALSE)</f>
        <v>63.890870185449302</v>
      </c>
      <c r="E34" s="48">
        <f>VLOOKUP($A34,'Occupancy Raw Data'!$B$8:$BE$45,'Occupancy Raw Data'!J$3,FALSE)</f>
        <v>65.032097004279606</v>
      </c>
      <c r="F34" s="48">
        <f>VLOOKUP($A34,'Occupancy Raw Data'!$B$8:$BE$45,'Occupancy Raw Data'!K$3,FALSE)</f>
        <v>71.808131241084098</v>
      </c>
      <c r="G34" s="49">
        <f>VLOOKUP($A34,'Occupancy Raw Data'!$B$8:$BE$45,'Occupancy Raw Data'!L$3,FALSE)</f>
        <v>62.228958630527799</v>
      </c>
      <c r="H34" s="48">
        <f>VLOOKUP($A34,'Occupancy Raw Data'!$B$8:$BE$45,'Occupancy Raw Data'!N$3,FALSE)</f>
        <v>80.777460770328105</v>
      </c>
      <c r="I34" s="48">
        <f>VLOOKUP($A34,'Occupancy Raw Data'!$B$8:$BE$45,'Occupancy Raw Data'!O$3,FALSE)</f>
        <v>77.228958630527799</v>
      </c>
      <c r="J34" s="49">
        <f>VLOOKUP($A34,'Occupancy Raw Data'!$B$8:$BE$45,'Occupancy Raw Data'!P$3,FALSE)</f>
        <v>79.003209700427902</v>
      </c>
      <c r="K34" s="50">
        <f>VLOOKUP($A34,'Occupancy Raw Data'!$B$8:$BE$45,'Occupancy Raw Data'!R$3,FALSE)</f>
        <v>67.021601793356396</v>
      </c>
      <c r="M34" s="47">
        <f>VLOOKUP($A34,'Occupancy Raw Data'!$B$8:$BE$45,'Occupancy Raw Data'!T$3,FALSE)</f>
        <v>0.204277502727196</v>
      </c>
      <c r="N34" s="48">
        <f>VLOOKUP($A34,'Occupancy Raw Data'!$B$8:$BE$45,'Occupancy Raw Data'!U$3,FALSE)</f>
        <v>-2.3948946504374602</v>
      </c>
      <c r="O34" s="48">
        <f>VLOOKUP($A34,'Occupancy Raw Data'!$B$8:$BE$45,'Occupancy Raw Data'!V$3,FALSE)</f>
        <v>-5.6654032090907904</v>
      </c>
      <c r="P34" s="48">
        <f>VLOOKUP($A34,'Occupancy Raw Data'!$B$8:$BE$45,'Occupancy Raw Data'!W$3,FALSE)</f>
        <v>-9.2178201415005905</v>
      </c>
      <c r="Q34" s="48">
        <f>VLOOKUP($A34,'Occupancy Raw Data'!$B$8:$BE$45,'Occupancy Raw Data'!X$3,FALSE)</f>
        <v>-3.3701680864865402</v>
      </c>
      <c r="R34" s="49">
        <f>VLOOKUP($A34,'Occupancy Raw Data'!$B$8:$BE$45,'Occupancy Raw Data'!Y$3,FALSE)</f>
        <v>-4.4068017257939802</v>
      </c>
      <c r="S34" s="48">
        <f>VLOOKUP($A34,'Occupancy Raw Data'!$B$8:$BE$45,'Occupancy Raw Data'!AA$3,FALSE)</f>
        <v>-0.370860522451193</v>
      </c>
      <c r="T34" s="48">
        <f>VLOOKUP($A34,'Occupancy Raw Data'!$B$8:$BE$45,'Occupancy Raw Data'!AB$3,FALSE)</f>
        <v>-2.2167468370229502</v>
      </c>
      <c r="U34" s="49">
        <f>VLOOKUP($A34,'Occupancy Raw Data'!$B$8:$BE$45,'Occupancy Raw Data'!AC$3,FALSE)</f>
        <v>-1.2817036112193101</v>
      </c>
      <c r="V34" s="50">
        <f>VLOOKUP($A34,'Occupancy Raw Data'!$B$8:$BE$45,'Occupancy Raw Data'!AE$3,FALSE)</f>
        <v>-3.37662892605639</v>
      </c>
      <c r="X34" s="51">
        <f>VLOOKUP($A34,'ADR Raw Data'!$B$6:$BE$43,'ADR Raw Data'!G$1,FALSE)</f>
        <v>92.876072332730502</v>
      </c>
      <c r="Y34" s="52">
        <f>VLOOKUP($A34,'ADR Raw Data'!$B$6:$BE$43,'ADR Raw Data'!H$1,FALSE)</f>
        <v>95.253020134228095</v>
      </c>
      <c r="Z34" s="52">
        <f>VLOOKUP($A34,'ADR Raw Data'!$B$6:$BE$43,'ADR Raw Data'!I$1,FALSE)</f>
        <v>97.363695227462998</v>
      </c>
      <c r="AA34" s="52">
        <f>VLOOKUP($A34,'ADR Raw Data'!$B$6:$BE$43,'ADR Raw Data'!J$1,FALSE)</f>
        <v>98.491826158486404</v>
      </c>
      <c r="AB34" s="52">
        <f>VLOOKUP($A34,'ADR Raw Data'!$B$6:$BE$43,'ADR Raw Data'!K$1,FALSE)</f>
        <v>120.649990067047</v>
      </c>
      <c r="AC34" s="53">
        <f>VLOOKUP($A34,'ADR Raw Data'!$B$6:$BE$43,'ADR Raw Data'!L$1,FALSE)</f>
        <v>101.848000458478</v>
      </c>
      <c r="AD34" s="52">
        <f>VLOOKUP($A34,'ADR Raw Data'!$B$6:$BE$43,'ADR Raw Data'!N$1,FALSE)</f>
        <v>148.88950993377401</v>
      </c>
      <c r="AE34" s="52">
        <f>VLOOKUP($A34,'ADR Raw Data'!$B$6:$BE$43,'ADR Raw Data'!O$1,FALSE)</f>
        <v>141.83462710690301</v>
      </c>
      <c r="AF34" s="53">
        <f>VLOOKUP($A34,'ADR Raw Data'!$B$6:$BE$43,'ADR Raw Data'!P$1,FALSE)</f>
        <v>145.441287665049</v>
      </c>
      <c r="AG34" s="54">
        <f>VLOOKUP($A34,'ADR Raw Data'!$B$6:$BE$43,'ADR Raw Data'!R$1,FALSE)</f>
        <v>116.529874952489</v>
      </c>
      <c r="AI34" s="47">
        <f>VLOOKUP($A34,'ADR Raw Data'!$B$6:$BE$43,'ADR Raw Data'!T$1,FALSE)</f>
        <v>-5.7585984325461297</v>
      </c>
      <c r="AJ34" s="48">
        <f>VLOOKUP($A34,'ADR Raw Data'!$B$6:$BE$43,'ADR Raw Data'!U$1,FALSE)</f>
        <v>-7.65545159556995</v>
      </c>
      <c r="AK34" s="48">
        <f>VLOOKUP($A34,'ADR Raw Data'!$B$6:$BE$43,'ADR Raw Data'!V$1,FALSE)</f>
        <v>-8.5575043364242092</v>
      </c>
      <c r="AL34" s="48">
        <f>VLOOKUP($A34,'ADR Raw Data'!$B$6:$BE$43,'ADR Raw Data'!W$1,FALSE)</f>
        <v>-9.7442085428445093</v>
      </c>
      <c r="AM34" s="48">
        <f>VLOOKUP($A34,'ADR Raw Data'!$B$6:$BE$43,'ADR Raw Data'!X$1,FALSE)</f>
        <v>-5.7590675241909599</v>
      </c>
      <c r="AN34" s="49">
        <f>VLOOKUP($A34,'ADR Raw Data'!$B$6:$BE$43,'ADR Raw Data'!Y$1,FALSE)</f>
        <v>-7.5290050341515897</v>
      </c>
      <c r="AO34" s="48">
        <f>VLOOKUP($A34,'ADR Raw Data'!$B$6:$BE$43,'ADR Raw Data'!AA$1,FALSE)</f>
        <v>-4.7321325457032302</v>
      </c>
      <c r="AP34" s="48">
        <f>VLOOKUP($A34,'ADR Raw Data'!$B$6:$BE$43,'ADR Raw Data'!AB$1,FALSE)</f>
        <v>-4.6195231544771804</v>
      </c>
      <c r="AQ34" s="49">
        <f>VLOOKUP($A34,'ADR Raw Data'!$B$6:$BE$43,'ADR Raw Data'!AC$1,FALSE)</f>
        <v>-4.6563493239083096</v>
      </c>
      <c r="AR34" s="50">
        <f>VLOOKUP($A34,'ADR Raw Data'!$B$6:$BE$43,'ADR Raw Data'!AE$1,FALSE)</f>
        <v>-6.1141530840188496</v>
      </c>
      <c r="AS34" s="40"/>
      <c r="AT34" s="51">
        <f>VLOOKUP($A34,'RevPAR Raw Data'!$B$6:$BE$43,'RevPAR Raw Data'!G$1,FALSE)</f>
        <v>45.792143366619101</v>
      </c>
      <c r="AU34" s="52">
        <f>VLOOKUP($A34,'RevPAR Raw Data'!$B$6:$BE$43,'RevPAR Raw Data'!H$1,FALSE)</f>
        <v>58.2082917261055</v>
      </c>
      <c r="AV34" s="52">
        <f>VLOOKUP($A34,'RevPAR Raw Data'!$B$6:$BE$43,'RevPAR Raw Data'!I$1,FALSE)</f>
        <v>62.2065121255349</v>
      </c>
      <c r="AW34" s="52">
        <f>VLOOKUP($A34,'RevPAR Raw Data'!$B$6:$BE$43,'RevPAR Raw Data'!J$1,FALSE)</f>
        <v>64.051299928673302</v>
      </c>
      <c r="AX34" s="52">
        <f>VLOOKUP($A34,'RevPAR Raw Data'!$B$6:$BE$43,'RevPAR Raw Data'!K$1,FALSE)</f>
        <v>86.636503209700393</v>
      </c>
      <c r="AY34" s="53">
        <f>VLOOKUP($A34,'RevPAR Raw Data'!$B$6:$BE$43,'RevPAR Raw Data'!L$1,FALSE)</f>
        <v>63.378950071326599</v>
      </c>
      <c r="AZ34" s="52">
        <f>VLOOKUP($A34,'RevPAR Raw Data'!$B$6:$BE$43,'RevPAR Raw Data'!N$1,FALSE)</f>
        <v>120.269165477888</v>
      </c>
      <c r="BA34" s="52">
        <f>VLOOKUP($A34,'RevPAR Raw Data'!$B$6:$BE$43,'RevPAR Raw Data'!O$1,FALSE)</f>
        <v>109.53740549215399</v>
      </c>
      <c r="BB34" s="53">
        <f>VLOOKUP($A34,'RevPAR Raw Data'!$B$6:$BE$43,'RevPAR Raw Data'!P$1,FALSE)</f>
        <v>114.903285485021</v>
      </c>
      <c r="BC34" s="54">
        <f>VLOOKUP($A34,'RevPAR Raw Data'!$B$6:$BE$43,'RevPAR Raw Data'!R$1,FALSE)</f>
        <v>78.100188760953699</v>
      </c>
      <c r="BE34" s="47">
        <f>VLOOKUP($A34,'RevPAR Raw Data'!$B$6:$BE$43,'RevPAR Raw Data'!T$1,FALSE)</f>
        <v>-5.5660844508890204</v>
      </c>
      <c r="BF34" s="48">
        <f>VLOOKUP($A34,'RevPAR Raw Data'!$B$6:$BE$43,'RevPAR Raw Data'!U$1,FALSE)</f>
        <v>-9.8670062452782794</v>
      </c>
      <c r="BG34" s="48">
        <f>VLOOKUP($A34,'RevPAR Raw Data'!$B$6:$BE$43,'RevPAR Raw Data'!V$1,FALSE)</f>
        <v>-13.7380904202211</v>
      </c>
      <c r="BH34" s="48">
        <f>VLOOKUP($A34,'RevPAR Raw Data'!$B$6:$BE$43,'RevPAR Raw Data'!W$1,FALSE)</f>
        <v>-18.0638250666529</v>
      </c>
      <c r="BI34" s="48">
        <f>VLOOKUP($A34,'RevPAR Raw Data'!$B$6:$BE$43,'RevPAR Raw Data'!X$1,FALSE)</f>
        <v>-8.93514535489801</v>
      </c>
      <c r="BJ34" s="49">
        <f>VLOOKUP($A34,'RevPAR Raw Data'!$B$6:$BE$43,'RevPAR Raw Data'!Y$1,FALSE)</f>
        <v>-11.604018436165401</v>
      </c>
      <c r="BK34" s="48">
        <f>VLOOKUP($A34,'RevPAR Raw Data'!$B$6:$BE$43,'RevPAR Raw Data'!AA$1,FALSE)</f>
        <v>-5.0854434566723503</v>
      </c>
      <c r="BL34" s="48">
        <f>VLOOKUP($A34,'RevPAR Raw Data'!$B$6:$BE$43,'RevPAR Raw Data'!AB$1,FALSE)</f>
        <v>-6.7338668580877199</v>
      </c>
      <c r="BM34" s="49">
        <f>VLOOKUP($A34,'RevPAR Raw Data'!$B$6:$BE$43,'RevPAR Raw Data'!AC$1,FALSE)</f>
        <v>-5.8783723376920998</v>
      </c>
      <c r="BN34" s="50">
        <f>VLOOKUP($A34,'RevPAR Raw Data'!$B$6:$BE$43,'RevPAR Raw Data'!AE$1,FALSE)</f>
        <v>-9.2843297484568907</v>
      </c>
    </row>
    <row r="35" spans="1:66" x14ac:dyDescent="0.25">
      <c r="A35" s="63" t="s">
        <v>47</v>
      </c>
      <c r="B35" s="47">
        <f>VLOOKUP($A35,'Occupancy Raw Data'!$B$8:$BE$45,'Occupancy Raw Data'!G$3,FALSE)</f>
        <v>51.717208622579399</v>
      </c>
      <c r="C35" s="48">
        <f>VLOOKUP($A35,'Occupancy Raw Data'!$B$8:$BE$45,'Occupancy Raw Data'!H$3,FALSE)</f>
        <v>64.523200584581602</v>
      </c>
      <c r="D35" s="48">
        <f>VLOOKUP($A35,'Occupancy Raw Data'!$B$8:$BE$45,'Occupancy Raw Data'!I$3,FALSE)</f>
        <v>68.450858604311193</v>
      </c>
      <c r="E35" s="48">
        <f>VLOOKUP($A35,'Occupancy Raw Data'!$B$8:$BE$45,'Occupancy Raw Data'!J$3,FALSE)</f>
        <v>69.236390208257205</v>
      </c>
      <c r="F35" s="48">
        <f>VLOOKUP($A35,'Occupancy Raw Data'!$B$8:$BE$45,'Occupancy Raw Data'!K$3,FALSE)</f>
        <v>66.331750091340794</v>
      </c>
      <c r="G35" s="49">
        <f>VLOOKUP($A35,'Occupancy Raw Data'!$B$8:$BE$45,'Occupancy Raw Data'!L$3,FALSE)</f>
        <v>64.051881622214097</v>
      </c>
      <c r="H35" s="48">
        <f>VLOOKUP($A35,'Occupancy Raw Data'!$B$8:$BE$45,'Occupancy Raw Data'!N$3,FALSE)</f>
        <v>72.250639386189206</v>
      </c>
      <c r="I35" s="48">
        <f>VLOOKUP($A35,'Occupancy Raw Data'!$B$8:$BE$45,'Occupancy Raw Data'!O$3,FALSE)</f>
        <v>78.005115089514007</v>
      </c>
      <c r="J35" s="49">
        <f>VLOOKUP($A35,'Occupancy Raw Data'!$B$8:$BE$45,'Occupancy Raw Data'!P$3,FALSE)</f>
        <v>75.127877237851607</v>
      </c>
      <c r="K35" s="50">
        <f>VLOOKUP($A35,'Occupancy Raw Data'!$B$8:$BE$45,'Occupancy Raw Data'!R$3,FALSE)</f>
        <v>67.216451798110498</v>
      </c>
      <c r="M35" s="47">
        <f>VLOOKUP($A35,'Occupancy Raw Data'!$B$8:$BE$45,'Occupancy Raw Data'!T$3,FALSE)</f>
        <v>-0.23641959063953899</v>
      </c>
      <c r="N35" s="48">
        <f>VLOOKUP($A35,'Occupancy Raw Data'!$B$8:$BE$45,'Occupancy Raw Data'!U$3,FALSE)</f>
        <v>-9.1670074954996092</v>
      </c>
      <c r="O35" s="48">
        <f>VLOOKUP($A35,'Occupancy Raw Data'!$B$8:$BE$45,'Occupancy Raw Data'!V$3,FALSE)</f>
        <v>-14.9260223203457</v>
      </c>
      <c r="P35" s="48">
        <f>VLOOKUP($A35,'Occupancy Raw Data'!$B$8:$BE$45,'Occupancy Raw Data'!W$3,FALSE)</f>
        <v>-19.003993897592199</v>
      </c>
      <c r="Q35" s="48">
        <f>VLOOKUP($A35,'Occupancy Raw Data'!$B$8:$BE$45,'Occupancy Raw Data'!X$3,FALSE)</f>
        <v>-19.500161624740901</v>
      </c>
      <c r="R35" s="49">
        <f>VLOOKUP($A35,'Occupancy Raw Data'!$B$8:$BE$45,'Occupancy Raw Data'!Y$3,FALSE)</f>
        <v>-13.726994406797999</v>
      </c>
      <c r="S35" s="48">
        <f>VLOOKUP($A35,'Occupancy Raw Data'!$B$8:$BE$45,'Occupancy Raw Data'!AA$3,FALSE)</f>
        <v>-13.195388176479399</v>
      </c>
      <c r="T35" s="48">
        <f>VLOOKUP($A35,'Occupancy Raw Data'!$B$8:$BE$45,'Occupancy Raw Data'!AB$3,FALSE)</f>
        <v>-6.2409106865252397</v>
      </c>
      <c r="U35" s="49">
        <f>VLOOKUP($A35,'Occupancy Raw Data'!$B$8:$BE$45,'Occupancy Raw Data'!AC$3,FALSE)</f>
        <v>-9.7189068348447698</v>
      </c>
      <c r="V35" s="50">
        <f>VLOOKUP($A35,'Occupancy Raw Data'!$B$8:$BE$45,'Occupancy Raw Data'!AE$3,FALSE)</f>
        <v>-12.486273616369999</v>
      </c>
      <c r="X35" s="51">
        <f>VLOOKUP($A35,'ADR Raw Data'!$B$6:$BE$43,'ADR Raw Data'!G$1,FALSE)</f>
        <v>98.245990815965996</v>
      </c>
      <c r="Y35" s="52">
        <f>VLOOKUP($A35,'ADR Raw Data'!$B$6:$BE$43,'ADR Raw Data'!H$1,FALSE)</f>
        <v>108.442361268403</v>
      </c>
      <c r="Z35" s="52">
        <f>VLOOKUP($A35,'ADR Raw Data'!$B$6:$BE$43,'ADR Raw Data'!I$1,FALSE)</f>
        <v>109.382183079797</v>
      </c>
      <c r="AA35" s="52">
        <f>VLOOKUP($A35,'ADR Raw Data'!$B$6:$BE$43,'ADR Raw Data'!J$1,FALSE)</f>
        <v>108.678385224274</v>
      </c>
      <c r="AB35" s="52">
        <f>VLOOKUP($A35,'ADR Raw Data'!$B$6:$BE$43,'ADR Raw Data'!K$1,FALSE)</f>
        <v>106.266097493803</v>
      </c>
      <c r="AC35" s="53">
        <f>VLOOKUP($A35,'ADR Raw Data'!$B$6:$BE$43,'ADR Raw Data'!L$1,FALSE)</f>
        <v>106.59695054474901</v>
      </c>
      <c r="AD35" s="52">
        <f>VLOOKUP($A35,'ADR Raw Data'!$B$6:$BE$43,'ADR Raw Data'!N$1,FALSE)</f>
        <v>116.9443539823</v>
      </c>
      <c r="AE35" s="52">
        <f>VLOOKUP($A35,'ADR Raw Data'!$B$6:$BE$43,'ADR Raw Data'!O$1,FALSE)</f>
        <v>121.972098360655</v>
      </c>
      <c r="AF35" s="53">
        <f>VLOOKUP($A35,'ADR Raw Data'!$B$6:$BE$43,'ADR Raw Data'!P$1,FALSE)</f>
        <v>119.55450212765901</v>
      </c>
      <c r="AG35" s="54">
        <f>VLOOKUP($A35,'ADR Raw Data'!$B$6:$BE$43,'ADR Raw Data'!R$1,FALSE)</f>
        <v>110.73485479111601</v>
      </c>
      <c r="AI35" s="47">
        <f>VLOOKUP($A35,'ADR Raw Data'!$B$6:$BE$43,'ADR Raw Data'!T$1,FALSE)</f>
        <v>5.1653958375503599</v>
      </c>
      <c r="AJ35" s="48">
        <f>VLOOKUP($A35,'ADR Raw Data'!$B$6:$BE$43,'ADR Raw Data'!U$1,FALSE)</f>
        <v>2.94498855330992</v>
      </c>
      <c r="AK35" s="48">
        <f>VLOOKUP($A35,'ADR Raw Data'!$B$6:$BE$43,'ADR Raw Data'!V$1,FALSE)</f>
        <v>-3.93106279099913</v>
      </c>
      <c r="AL35" s="48">
        <f>VLOOKUP($A35,'ADR Raw Data'!$B$6:$BE$43,'ADR Raw Data'!W$1,FALSE)</f>
        <v>-5.78521625744151</v>
      </c>
      <c r="AM35" s="48">
        <f>VLOOKUP($A35,'ADR Raw Data'!$B$6:$BE$43,'ADR Raw Data'!X$1,FALSE)</f>
        <v>-6.8003858962655599</v>
      </c>
      <c r="AN35" s="49">
        <f>VLOOKUP($A35,'ADR Raw Data'!$B$6:$BE$43,'ADR Raw Data'!Y$1,FALSE)</f>
        <v>-2.8763641699167102</v>
      </c>
      <c r="AO35" s="48">
        <f>VLOOKUP($A35,'ADR Raw Data'!$B$6:$BE$43,'ADR Raw Data'!AA$1,FALSE)</f>
        <v>-6.8673713984037699</v>
      </c>
      <c r="AP35" s="48">
        <f>VLOOKUP($A35,'ADR Raw Data'!$B$6:$BE$43,'ADR Raw Data'!AB$1,FALSE)</f>
        <v>-2.4860423276157602</v>
      </c>
      <c r="AQ35" s="49">
        <f>VLOOKUP($A35,'ADR Raw Data'!$B$6:$BE$43,'ADR Raw Data'!AC$1,FALSE)</f>
        <v>-4.6041722853118499</v>
      </c>
      <c r="AR35" s="50">
        <f>VLOOKUP($A35,'ADR Raw Data'!$B$6:$BE$43,'ADR Raw Data'!AE$1,FALSE)</f>
        <v>-3.3506967738119</v>
      </c>
      <c r="AS35" s="40"/>
      <c r="AT35" s="51">
        <f>VLOOKUP($A35,'RevPAR Raw Data'!$B$6:$BE$43,'RevPAR Raw Data'!G$1,FALSE)</f>
        <v>50.8100840336134</v>
      </c>
      <c r="AU35" s="52">
        <f>VLOOKUP($A35,'RevPAR Raw Data'!$B$6:$BE$43,'RevPAR Raw Data'!H$1,FALSE)</f>
        <v>69.970482279868406</v>
      </c>
      <c r="AV35" s="52">
        <f>VLOOKUP($A35,'RevPAR Raw Data'!$B$6:$BE$43,'RevPAR Raw Data'!I$1,FALSE)</f>
        <v>74.873043478260797</v>
      </c>
      <c r="AW35" s="52">
        <f>VLOOKUP($A35,'RevPAR Raw Data'!$B$6:$BE$43,'RevPAR Raw Data'!J$1,FALSE)</f>
        <v>75.244990865911504</v>
      </c>
      <c r="AX35" s="52">
        <f>VLOOKUP($A35,'RevPAR Raw Data'!$B$6:$BE$43,'RevPAR Raw Data'!K$1,FALSE)</f>
        <v>70.488162221410306</v>
      </c>
      <c r="AY35" s="53">
        <f>VLOOKUP($A35,'RevPAR Raw Data'!$B$6:$BE$43,'RevPAR Raw Data'!L$1,FALSE)</f>
        <v>68.277352575812898</v>
      </c>
      <c r="AZ35" s="52">
        <f>VLOOKUP($A35,'RevPAR Raw Data'!$B$6:$BE$43,'RevPAR Raw Data'!N$1,FALSE)</f>
        <v>84.493043478260802</v>
      </c>
      <c r="BA35" s="52">
        <f>VLOOKUP($A35,'RevPAR Raw Data'!$B$6:$BE$43,'RevPAR Raw Data'!O$1,FALSE)</f>
        <v>95.144475703324801</v>
      </c>
      <c r="BB35" s="53">
        <f>VLOOKUP($A35,'RevPAR Raw Data'!$B$6:$BE$43,'RevPAR Raw Data'!P$1,FALSE)</f>
        <v>89.818759590792794</v>
      </c>
      <c r="BC35" s="54">
        <f>VLOOKUP($A35,'RevPAR Raw Data'!$B$6:$BE$43,'RevPAR Raw Data'!R$1,FALSE)</f>
        <v>74.432040294378595</v>
      </c>
      <c r="BE35" s="47">
        <f>VLOOKUP($A35,'RevPAR Raw Data'!$B$6:$BE$43,'RevPAR Raw Data'!T$1,FALSE)</f>
        <v>4.9167642392167803</v>
      </c>
      <c r="BF35" s="48">
        <f>VLOOKUP($A35,'RevPAR Raw Data'!$B$6:$BE$43,'RevPAR Raw Data'!U$1,FALSE)</f>
        <v>-6.4919862636132102</v>
      </c>
      <c r="BG35" s="48">
        <f>VLOOKUP($A35,'RevPAR Raw Data'!$B$6:$BE$43,'RevPAR Raw Data'!V$1,FALSE)</f>
        <v>-18.2703338017335</v>
      </c>
      <c r="BH35" s="48">
        <f>VLOOKUP($A35,'RevPAR Raw Data'!$B$6:$BE$43,'RevPAR Raw Data'!W$1,FALSE)</f>
        <v>-23.689788010507002</v>
      </c>
      <c r="BI35" s="48">
        <f>VLOOKUP($A35,'RevPAR Raw Data'!$B$6:$BE$43,'RevPAR Raw Data'!X$1,FALSE)</f>
        <v>-24.974461280128601</v>
      </c>
      <c r="BJ35" s="49">
        <f>VLOOKUP($A35,'RevPAR Raw Data'!$B$6:$BE$43,'RevPAR Raw Data'!Y$1,FALSE)</f>
        <v>-16.208520227991102</v>
      </c>
      <c r="BK35" s="48">
        <f>VLOOKUP($A35,'RevPAR Raw Data'!$B$6:$BE$43,'RevPAR Raw Data'!AA$1,FALSE)</f>
        <v>-19.1565832613433</v>
      </c>
      <c r="BL35" s="48">
        <f>VLOOKUP($A35,'RevPAR Raw Data'!$B$6:$BE$43,'RevPAR Raw Data'!AB$1,FALSE)</f>
        <v>-8.5718013328453004</v>
      </c>
      <c r="BM35" s="49">
        <f>VLOOKUP($A35,'RevPAR Raw Data'!$B$6:$BE$43,'RevPAR Raw Data'!AC$1,FALSE)</f>
        <v>-13.875603905231401</v>
      </c>
      <c r="BN35" s="50">
        <f>VLOOKUP($A35,'RevPAR Raw Data'!$B$6:$BE$43,'RevPAR Raw Data'!AE$1,FALSE)</f>
        <v>-15.4185932229489</v>
      </c>
    </row>
    <row r="36" spans="1:66" x14ac:dyDescent="0.25">
      <c r="A36" s="63" t="s">
        <v>48</v>
      </c>
      <c r="B36" s="47">
        <f>VLOOKUP($A36,'Occupancy Raw Data'!$B$8:$BE$45,'Occupancy Raw Data'!G$3,FALSE)</f>
        <v>52.847650688182199</v>
      </c>
      <c r="C36" s="48">
        <f>VLOOKUP($A36,'Occupancy Raw Data'!$B$8:$BE$45,'Occupancy Raw Data'!H$3,FALSE)</f>
        <v>63.621262458471698</v>
      </c>
      <c r="D36" s="48">
        <f>VLOOKUP($A36,'Occupancy Raw Data'!$B$8:$BE$45,'Occupancy Raw Data'!I$3,FALSE)</f>
        <v>72.947318462268598</v>
      </c>
      <c r="E36" s="48">
        <f>VLOOKUP($A36,'Occupancy Raw Data'!$B$8:$BE$45,'Occupancy Raw Data'!J$3,FALSE)</f>
        <v>77.266255339344994</v>
      </c>
      <c r="F36" s="48">
        <f>VLOOKUP($A36,'Occupancy Raw Data'!$B$8:$BE$45,'Occupancy Raw Data'!K$3,FALSE)</f>
        <v>68.367346938775498</v>
      </c>
      <c r="G36" s="49">
        <f>VLOOKUP($A36,'Occupancy Raw Data'!$B$8:$BE$45,'Occupancy Raw Data'!L$3,FALSE)</f>
        <v>67.009966777408593</v>
      </c>
      <c r="H36" s="48">
        <f>VLOOKUP($A36,'Occupancy Raw Data'!$B$8:$BE$45,'Occupancy Raw Data'!N$3,FALSE)</f>
        <v>75.201708590412906</v>
      </c>
      <c r="I36" s="48">
        <f>VLOOKUP($A36,'Occupancy Raw Data'!$B$8:$BE$45,'Occupancy Raw Data'!O$3,FALSE)</f>
        <v>72.876127195064001</v>
      </c>
      <c r="J36" s="49">
        <f>VLOOKUP($A36,'Occupancy Raw Data'!$B$8:$BE$45,'Occupancy Raw Data'!P$3,FALSE)</f>
        <v>74.038917892738397</v>
      </c>
      <c r="K36" s="50">
        <f>VLOOKUP($A36,'Occupancy Raw Data'!$B$8:$BE$45,'Occupancy Raw Data'!R$3,FALSE)</f>
        <v>69.018238524645696</v>
      </c>
      <c r="M36" s="47">
        <f>VLOOKUP($A36,'Occupancy Raw Data'!$B$8:$BE$45,'Occupancy Raw Data'!T$3,FALSE)</f>
        <v>-16.277477826093801</v>
      </c>
      <c r="N36" s="48">
        <f>VLOOKUP($A36,'Occupancy Raw Data'!$B$8:$BE$45,'Occupancy Raw Data'!U$3,FALSE)</f>
        <v>-17.711650301982601</v>
      </c>
      <c r="O36" s="48">
        <f>VLOOKUP($A36,'Occupancy Raw Data'!$B$8:$BE$45,'Occupancy Raw Data'!V$3,FALSE)</f>
        <v>-13.652554461352</v>
      </c>
      <c r="P36" s="48">
        <f>VLOOKUP($A36,'Occupancy Raw Data'!$B$8:$BE$45,'Occupancy Raw Data'!W$3,FALSE)</f>
        <v>-14.166356823855001</v>
      </c>
      <c r="Q36" s="48">
        <f>VLOOKUP($A36,'Occupancy Raw Data'!$B$8:$BE$45,'Occupancy Raw Data'!X$3,FALSE)</f>
        <v>-24.578322088589001</v>
      </c>
      <c r="R36" s="49">
        <f>VLOOKUP($A36,'Occupancy Raw Data'!$B$8:$BE$45,'Occupancy Raw Data'!Y$3,FALSE)</f>
        <v>-17.390764912430399</v>
      </c>
      <c r="S36" s="48">
        <f>VLOOKUP($A36,'Occupancy Raw Data'!$B$8:$BE$45,'Occupancy Raw Data'!AA$3,FALSE)</f>
        <v>-11.9539788827037</v>
      </c>
      <c r="T36" s="48">
        <f>VLOOKUP($A36,'Occupancy Raw Data'!$B$8:$BE$45,'Occupancy Raw Data'!AB$3,FALSE)</f>
        <v>-2.1488301517071502</v>
      </c>
      <c r="U36" s="49">
        <f>VLOOKUP($A36,'Occupancy Raw Data'!$B$8:$BE$45,'Occupancy Raw Data'!AC$3,FALSE)</f>
        <v>-7.3867086429016204</v>
      </c>
      <c r="V36" s="50">
        <f>VLOOKUP($A36,'Occupancy Raw Data'!$B$8:$BE$45,'Occupancy Raw Data'!AE$3,FALSE)</f>
        <v>-14.5620998908619</v>
      </c>
      <c r="X36" s="51">
        <f>VLOOKUP($A36,'ADR Raw Data'!$B$6:$BE$43,'ADR Raw Data'!G$1,FALSE)</f>
        <v>152.36251459362299</v>
      </c>
      <c r="Y36" s="52">
        <f>VLOOKUP($A36,'ADR Raw Data'!$B$6:$BE$43,'ADR Raw Data'!H$1,FALSE)</f>
        <v>148.326822081312</v>
      </c>
      <c r="Z36" s="52">
        <f>VLOOKUP($A36,'ADR Raw Data'!$B$6:$BE$43,'ADR Raw Data'!I$1,FALSE)</f>
        <v>152.617277163305</v>
      </c>
      <c r="AA36" s="52">
        <f>VLOOKUP($A36,'ADR Raw Data'!$B$6:$BE$43,'ADR Raw Data'!J$1,FALSE)</f>
        <v>152.79801289926201</v>
      </c>
      <c r="AB36" s="52">
        <f>VLOOKUP($A36,'ADR Raw Data'!$B$6:$BE$43,'ADR Raw Data'!K$1,FALSE)</f>
        <v>154.73020131898599</v>
      </c>
      <c r="AC36" s="53">
        <f>VLOOKUP($A36,'ADR Raw Data'!$B$6:$BE$43,'ADR Raw Data'!L$1,FALSE)</f>
        <v>152.23522062468999</v>
      </c>
      <c r="AD36" s="52">
        <f>VLOOKUP($A36,'ADR Raw Data'!$B$6:$BE$43,'ADR Raw Data'!N$1,FALSE)</f>
        <v>196.05962133164999</v>
      </c>
      <c r="AE36" s="52">
        <f>VLOOKUP($A36,'ADR Raw Data'!$B$6:$BE$43,'ADR Raw Data'!O$1,FALSE)</f>
        <v>194.326356235753</v>
      </c>
      <c r="AF36" s="53">
        <f>VLOOKUP($A36,'ADR Raw Data'!$B$6:$BE$43,'ADR Raw Data'!P$1,FALSE)</f>
        <v>195.20659935897399</v>
      </c>
      <c r="AG36" s="54">
        <f>VLOOKUP($A36,'ADR Raw Data'!$B$6:$BE$43,'ADR Raw Data'!R$1,FALSE)</f>
        <v>165.405877498894</v>
      </c>
      <c r="AI36" s="47">
        <f>VLOOKUP($A36,'ADR Raw Data'!$B$6:$BE$43,'ADR Raw Data'!T$1,FALSE)</f>
        <v>6.5257381096264204</v>
      </c>
      <c r="AJ36" s="48">
        <f>VLOOKUP($A36,'ADR Raw Data'!$B$6:$BE$43,'ADR Raw Data'!U$1,FALSE)</f>
        <v>1.2622515424116101</v>
      </c>
      <c r="AK36" s="48">
        <f>VLOOKUP($A36,'ADR Raw Data'!$B$6:$BE$43,'ADR Raw Data'!V$1,FALSE)</f>
        <v>3.6998618216702699</v>
      </c>
      <c r="AL36" s="48">
        <f>VLOOKUP($A36,'ADR Raw Data'!$B$6:$BE$43,'ADR Raw Data'!W$1,FALSE)</f>
        <v>-11.7000420715872</v>
      </c>
      <c r="AM36" s="48">
        <f>VLOOKUP($A36,'ADR Raw Data'!$B$6:$BE$43,'ADR Raw Data'!X$1,FALSE)</f>
        <v>-26.1172669542769</v>
      </c>
      <c r="AN36" s="49">
        <f>VLOOKUP($A36,'ADR Raw Data'!$B$6:$BE$43,'ADR Raw Data'!Y$1,FALSE)</f>
        <v>-8.32017198391077</v>
      </c>
      <c r="AO36" s="48">
        <f>VLOOKUP($A36,'ADR Raw Data'!$B$6:$BE$43,'ADR Raw Data'!AA$1,FALSE)</f>
        <v>-18.589534814670099</v>
      </c>
      <c r="AP36" s="48">
        <f>VLOOKUP($A36,'ADR Raw Data'!$B$6:$BE$43,'ADR Raw Data'!AB$1,FALSE)</f>
        <v>-8.3159370969323803</v>
      </c>
      <c r="AQ36" s="49">
        <f>VLOOKUP($A36,'ADR Raw Data'!$B$6:$BE$43,'ADR Raw Data'!AC$1,FALSE)</f>
        <v>-14.148795168432599</v>
      </c>
      <c r="AR36" s="50">
        <f>VLOOKUP($A36,'ADR Raw Data'!$B$6:$BE$43,'ADR Raw Data'!AE$1,FALSE)</f>
        <v>-9.8070953157006802</v>
      </c>
      <c r="AS36" s="40"/>
      <c r="AT36" s="51">
        <f>VLOOKUP($A36,'RevPAR Raw Data'!$B$6:$BE$43,'RevPAR Raw Data'!G$1,FALSE)</f>
        <v>80.520009492168896</v>
      </c>
      <c r="AU36" s="52">
        <f>VLOOKUP($A36,'RevPAR Raw Data'!$B$6:$BE$43,'RevPAR Raw Data'!H$1,FALSE)</f>
        <v>94.367396772662502</v>
      </c>
      <c r="AV36" s="52">
        <f>VLOOKUP($A36,'RevPAR Raw Data'!$B$6:$BE$43,'RevPAR Raw Data'!I$1,FALSE)</f>
        <v>111.330211200759</v>
      </c>
      <c r="AW36" s="52">
        <f>VLOOKUP($A36,'RevPAR Raw Data'!$B$6:$BE$43,'RevPAR Raw Data'!J$1,FALSE)</f>
        <v>118.061302800189</v>
      </c>
      <c r="AX36" s="52">
        <f>VLOOKUP($A36,'RevPAR Raw Data'!$B$6:$BE$43,'RevPAR Raw Data'!K$1,FALSE)</f>
        <v>105.784933554817</v>
      </c>
      <c r="AY36" s="53">
        <f>VLOOKUP($A36,'RevPAR Raw Data'!$B$6:$BE$43,'RevPAR Raw Data'!L$1,FALSE)</f>
        <v>102.012770764119</v>
      </c>
      <c r="AZ36" s="52">
        <f>VLOOKUP($A36,'RevPAR Raw Data'!$B$6:$BE$43,'RevPAR Raw Data'!N$1,FALSE)</f>
        <v>147.44018509729401</v>
      </c>
      <c r="BA36" s="52">
        <f>VLOOKUP($A36,'RevPAR Raw Data'!$B$6:$BE$43,'RevPAR Raw Data'!O$1,FALSE)</f>
        <v>141.617522543901</v>
      </c>
      <c r="BB36" s="53">
        <f>VLOOKUP($A36,'RevPAR Raw Data'!$B$6:$BE$43,'RevPAR Raw Data'!P$1,FALSE)</f>
        <v>144.52885382059799</v>
      </c>
      <c r="BC36" s="54">
        <f>VLOOKUP($A36,'RevPAR Raw Data'!$B$6:$BE$43,'RevPAR Raw Data'!R$1,FALSE)</f>
        <v>114.16022306597</v>
      </c>
      <c r="BE36" s="47">
        <f>VLOOKUP($A36,'RevPAR Raw Data'!$B$6:$BE$43,'RevPAR Raw Data'!T$1,FALSE)</f>
        <v>-10.813965290250801</v>
      </c>
      <c r="BF36" s="48">
        <f>VLOOKUP($A36,'RevPAR Raw Data'!$B$6:$BE$43,'RevPAR Raw Data'!U$1,FALSE)</f>
        <v>-16.6729643386943</v>
      </c>
      <c r="BG36" s="48">
        <f>VLOOKUP($A36,'RevPAR Raw Data'!$B$6:$BE$43,'RevPAR Raw Data'!V$1,FALSE)</f>
        <v>-10.4578182898801</v>
      </c>
      <c r="BH36" s="48">
        <f>VLOOKUP($A36,'RevPAR Raw Data'!$B$6:$BE$43,'RevPAR Raw Data'!W$1,FALSE)</f>
        <v>-24.208929187039999</v>
      </c>
      <c r="BI36" s="48">
        <f>VLOOKUP($A36,'RevPAR Raw Data'!$B$6:$BE$43,'RevPAR Raw Data'!X$1,FALSE)</f>
        <v>-44.276403050107099</v>
      </c>
      <c r="BJ36" s="49">
        <f>VLOOKUP($A36,'RevPAR Raw Data'!$B$6:$BE$43,'RevPAR Raw Data'!Y$1,FALSE)</f>
        <v>-24.2639953463094</v>
      </c>
      <c r="BK36" s="48">
        <f>VLOOKUP($A36,'RevPAR Raw Data'!$B$6:$BE$43,'RevPAR Raw Data'!AA$1,FALSE)</f>
        <v>-28.321324631235299</v>
      </c>
      <c r="BL36" s="48">
        <f>VLOOKUP($A36,'RevPAR Raw Data'!$B$6:$BE$43,'RevPAR Raw Data'!AB$1,FALSE)</f>
        <v>-10.286071884903601</v>
      </c>
      <c r="BM36" s="49">
        <f>VLOOKUP($A36,'RevPAR Raw Data'!$B$6:$BE$43,'RevPAR Raw Data'!AC$1,FALSE)</f>
        <v>-20.490373535761101</v>
      </c>
      <c r="BN36" s="50">
        <f>VLOOKUP($A36,'RevPAR Raw Data'!$B$6:$BE$43,'RevPAR Raw Data'!AE$1,FALSE)</f>
        <v>-22.941076190298201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46.9560065175529</v>
      </c>
      <c r="C38" s="48">
        <f>VLOOKUP($A38,'Occupancy Raw Data'!$B$8:$BE$45,'Occupancy Raw Data'!H$3,FALSE)</f>
        <v>57.013775736927798</v>
      </c>
      <c r="D38" s="48">
        <f>VLOOKUP($A38,'Occupancy Raw Data'!$B$8:$BE$45,'Occupancy Raw Data'!I$3,FALSE)</f>
        <v>64.168271367204795</v>
      </c>
      <c r="E38" s="48">
        <f>VLOOKUP($A38,'Occupancy Raw Data'!$B$8:$BE$45,'Occupancy Raw Data'!J$3,FALSE)</f>
        <v>64.953340245889393</v>
      </c>
      <c r="F38" s="48">
        <f>VLOOKUP($A38,'Occupancy Raw Data'!$B$8:$BE$45,'Occupancy Raw Data'!K$3,FALSE)</f>
        <v>60.272552214486701</v>
      </c>
      <c r="G38" s="49">
        <f>VLOOKUP($A38,'Occupancy Raw Data'!$B$8:$BE$45,'Occupancy Raw Data'!L$3,FALSE)</f>
        <v>58.672789216412298</v>
      </c>
      <c r="H38" s="48">
        <f>VLOOKUP($A38,'Occupancy Raw Data'!$B$8:$BE$45,'Occupancy Raw Data'!N$3,FALSE)</f>
        <v>61.442749222337397</v>
      </c>
      <c r="I38" s="48">
        <f>VLOOKUP($A38,'Occupancy Raw Data'!$B$8:$BE$45,'Occupancy Raw Data'!O$3,FALSE)</f>
        <v>61.042808472818798</v>
      </c>
      <c r="J38" s="49">
        <f>VLOOKUP($A38,'Occupancy Raw Data'!$B$8:$BE$45,'Occupancy Raw Data'!P$3,FALSE)</f>
        <v>61.242778847578101</v>
      </c>
      <c r="K38" s="50">
        <f>VLOOKUP($A38,'Occupancy Raw Data'!$B$8:$BE$45,'Occupancy Raw Data'!R$3,FALSE)</f>
        <v>59.407071968174002</v>
      </c>
      <c r="M38" s="47">
        <f>VLOOKUP($A38,'Occupancy Raw Data'!$B$8:$BE$45,'Occupancy Raw Data'!T$3,FALSE)</f>
        <v>3.8938172374943298</v>
      </c>
      <c r="N38" s="48">
        <f>VLOOKUP($A38,'Occupancy Raw Data'!$B$8:$BE$45,'Occupancy Raw Data'!U$3,FALSE)</f>
        <v>-6.9963643798725599</v>
      </c>
      <c r="O38" s="48">
        <f>VLOOKUP($A38,'Occupancy Raw Data'!$B$8:$BE$45,'Occupancy Raw Data'!V$3,FALSE)</f>
        <v>0.26756259205848199</v>
      </c>
      <c r="P38" s="48">
        <f>VLOOKUP($A38,'Occupancy Raw Data'!$B$8:$BE$45,'Occupancy Raw Data'!W$3,FALSE)</f>
        <v>2.6819127921796202</v>
      </c>
      <c r="Q38" s="48">
        <f>VLOOKUP($A38,'Occupancy Raw Data'!$B$8:$BE$45,'Occupancy Raw Data'!X$3,FALSE)</f>
        <v>1.8107252335228601</v>
      </c>
      <c r="R38" s="49">
        <f>VLOOKUP($A38,'Occupancy Raw Data'!$B$8:$BE$45,'Occupancy Raw Data'!Y$3,FALSE)</f>
        <v>0.14015138634232299</v>
      </c>
      <c r="S38" s="48">
        <f>VLOOKUP($A38,'Occupancy Raw Data'!$B$8:$BE$45,'Occupancy Raw Data'!AA$3,FALSE)</f>
        <v>3.6319028706340402</v>
      </c>
      <c r="T38" s="48">
        <f>VLOOKUP($A38,'Occupancy Raw Data'!$B$8:$BE$45,'Occupancy Raw Data'!AB$3,FALSE)</f>
        <v>-4.3062958380386904</v>
      </c>
      <c r="U38" s="49">
        <f>VLOOKUP($A38,'Occupancy Raw Data'!$B$8:$BE$45,'Occupancy Raw Data'!AC$3,FALSE)</f>
        <v>-0.48232592846035299</v>
      </c>
      <c r="V38" s="50">
        <f>VLOOKUP($A38,'Occupancy Raw Data'!$B$8:$BE$45,'Occupancy Raw Data'!AE$3,FALSE)</f>
        <v>-4.4002490299652197E-2</v>
      </c>
      <c r="X38" s="51">
        <f>VLOOKUP($A38,'ADR Raw Data'!$B$6:$BE$43,'ADR Raw Data'!G$1,FALSE)</f>
        <v>95.835044164037797</v>
      </c>
      <c r="Y38" s="52">
        <f>VLOOKUP($A38,'ADR Raw Data'!$B$6:$BE$43,'ADR Raw Data'!H$1,FALSE)</f>
        <v>101.868856845934</v>
      </c>
      <c r="Z38" s="52">
        <f>VLOOKUP($A38,'ADR Raw Data'!$B$6:$BE$43,'ADR Raw Data'!I$1,FALSE)</f>
        <v>105.860066943674</v>
      </c>
      <c r="AA38" s="52">
        <f>VLOOKUP($A38,'ADR Raw Data'!$B$6:$BE$43,'ADR Raw Data'!J$1,FALSE)</f>
        <v>108.506337514253</v>
      </c>
      <c r="AB38" s="52">
        <f>VLOOKUP($A38,'ADR Raw Data'!$B$6:$BE$43,'ADR Raw Data'!K$1,FALSE)</f>
        <v>106.13566969771399</v>
      </c>
      <c r="AC38" s="53">
        <f>VLOOKUP($A38,'ADR Raw Data'!$B$6:$BE$43,'ADR Raw Data'!L$1,FALSE)</f>
        <v>104.122315576874</v>
      </c>
      <c r="AD38" s="52">
        <f>VLOOKUP($A38,'ADR Raw Data'!$B$6:$BE$43,'ADR Raw Data'!N$1,FALSE)</f>
        <v>109.60413934426199</v>
      </c>
      <c r="AE38" s="52">
        <f>VLOOKUP($A38,'ADR Raw Data'!$B$6:$BE$43,'ADR Raw Data'!O$1,FALSE)</f>
        <v>107.773101189031</v>
      </c>
      <c r="AF38" s="53">
        <f>VLOOKUP($A38,'ADR Raw Data'!$B$6:$BE$43,'ADR Raw Data'!P$1,FALSE)</f>
        <v>108.691609626315</v>
      </c>
      <c r="AG38" s="54">
        <f>VLOOKUP($A38,'ADR Raw Data'!$B$6:$BE$43,'ADR Raw Data'!R$1,FALSE)</f>
        <v>105.468169124456</v>
      </c>
      <c r="AH38" s="65"/>
      <c r="AI38" s="47">
        <f>VLOOKUP($A38,'ADR Raw Data'!$B$6:$BE$43,'ADR Raw Data'!T$1,FALSE)</f>
        <v>3.0951730677670799</v>
      </c>
      <c r="AJ38" s="48">
        <f>VLOOKUP($A38,'ADR Raw Data'!$B$6:$BE$43,'ADR Raw Data'!U$1,FALSE)</f>
        <v>-1.6272847480997199</v>
      </c>
      <c r="AK38" s="48">
        <f>VLOOKUP($A38,'ADR Raw Data'!$B$6:$BE$43,'ADR Raw Data'!V$1,FALSE)</f>
        <v>-0.87673147020896502</v>
      </c>
      <c r="AL38" s="48">
        <f>VLOOKUP($A38,'ADR Raw Data'!$B$6:$BE$43,'ADR Raw Data'!W$1,FALSE)</f>
        <v>2.8019845838575699</v>
      </c>
      <c r="AM38" s="48">
        <f>VLOOKUP($A38,'ADR Raw Data'!$B$6:$BE$43,'ADR Raw Data'!X$1,FALSE)</f>
        <v>0.179210256231114</v>
      </c>
      <c r="AN38" s="49">
        <f>VLOOKUP($A38,'ADR Raw Data'!$B$6:$BE$43,'ADR Raw Data'!Y$1,FALSE)</f>
        <v>0.56080592065682899</v>
      </c>
      <c r="AO38" s="48">
        <f>VLOOKUP($A38,'ADR Raw Data'!$B$6:$BE$43,'ADR Raw Data'!AA$1,FALSE)</f>
        <v>-1.14662101258924</v>
      </c>
      <c r="AP38" s="48">
        <f>VLOOKUP($A38,'ADR Raw Data'!$B$6:$BE$43,'ADR Raw Data'!AB$1,FALSE)</f>
        <v>-2.1572190111495999</v>
      </c>
      <c r="AQ38" s="49">
        <f>VLOOKUP($A38,'ADR Raw Data'!$B$6:$BE$43,'ADR Raw Data'!AC$1,FALSE)</f>
        <v>-1.6357375768556299</v>
      </c>
      <c r="AR38" s="50">
        <f>VLOOKUP($A38,'ADR Raw Data'!$B$6:$BE$43,'ADR Raw Data'!AE$1,FALSE)</f>
        <v>-0.124781285704195</v>
      </c>
      <c r="AS38" s="40"/>
      <c r="AT38" s="51">
        <f>VLOOKUP($A38,'RevPAR Raw Data'!$B$6:$BE$43,'RevPAR Raw Data'!G$1,FALSE)</f>
        <v>45.000309583765301</v>
      </c>
      <c r="AU38" s="52">
        <f>VLOOKUP($A38,'RevPAR Raw Data'!$B$6:$BE$43,'RevPAR Raw Data'!H$1,FALSE)</f>
        <v>58.079281587912902</v>
      </c>
      <c r="AV38" s="52">
        <f>VLOOKUP($A38,'RevPAR Raw Data'!$B$6:$BE$43,'RevPAR Raw Data'!I$1,FALSE)</f>
        <v>67.928575025922001</v>
      </c>
      <c r="AW38" s="52">
        <f>VLOOKUP($A38,'RevPAR Raw Data'!$B$6:$BE$43,'RevPAR Raw Data'!J$1,FALSE)</f>
        <v>70.478490593985995</v>
      </c>
      <c r="AX38" s="52">
        <f>VLOOKUP($A38,'RevPAR Raw Data'!$B$6:$BE$43,'RevPAR Raw Data'!K$1,FALSE)</f>
        <v>63.970676936750102</v>
      </c>
      <c r="AY38" s="53">
        <f>VLOOKUP($A38,'RevPAR Raw Data'!$B$6:$BE$43,'RevPAR Raw Data'!L$1,FALSE)</f>
        <v>61.091466745667297</v>
      </c>
      <c r="AZ38" s="52">
        <f>VLOOKUP($A38,'RevPAR Raw Data'!$B$6:$BE$43,'RevPAR Raw Data'!N$1,FALSE)</f>
        <v>67.343796474596303</v>
      </c>
      <c r="BA38" s="52">
        <f>VLOOKUP($A38,'RevPAR Raw Data'!$B$6:$BE$43,'RevPAR Raw Data'!O$1,FALSE)</f>
        <v>65.787727744037895</v>
      </c>
      <c r="BB38" s="53">
        <f>VLOOKUP($A38,'RevPAR Raw Data'!$B$6:$BE$43,'RevPAR Raw Data'!P$1,FALSE)</f>
        <v>66.565762109317106</v>
      </c>
      <c r="BC38" s="54">
        <f>VLOOKUP($A38,'RevPAR Raw Data'!$B$6:$BE$43,'RevPAR Raw Data'!R$1,FALSE)</f>
        <v>62.655551135281499</v>
      </c>
      <c r="BE38" s="47">
        <f>VLOOKUP($A38,'RevPAR Raw Data'!$B$6:$BE$43,'RevPAR Raw Data'!T$1,FALSE)</f>
        <v>7.1095106877044101</v>
      </c>
      <c r="BF38" s="48">
        <f>VLOOKUP($A38,'RevPAR Raw Data'!$B$6:$BE$43,'RevPAR Raw Data'!U$1,FALSE)</f>
        <v>-8.5097983574971394</v>
      </c>
      <c r="BG38" s="48">
        <f>VLOOKUP($A38,'RevPAR Raw Data'!$B$6:$BE$43,'RevPAR Raw Data'!V$1,FALSE)</f>
        <v>-0.611514683597567</v>
      </c>
      <c r="BH38" s="48">
        <f>VLOOKUP($A38,'RevPAR Raw Data'!$B$6:$BE$43,'RevPAR Raw Data'!W$1,FALSE)</f>
        <v>5.5590441590265804</v>
      </c>
      <c r="BI38" s="48">
        <f>VLOOKUP($A38,'RevPAR Raw Data'!$B$6:$BE$43,'RevPAR Raw Data'!X$1,FALSE)</f>
        <v>1.9931804950846099</v>
      </c>
      <c r="BJ38" s="49">
        <f>VLOOKUP($A38,'RevPAR Raw Data'!$B$6:$BE$43,'RevPAR Raw Data'!Y$1,FALSE)</f>
        <v>0.70174328427164301</v>
      </c>
      <c r="BK38" s="48">
        <f>VLOOKUP($A38,'RevPAR Raw Data'!$B$6:$BE$43,'RevPAR Raw Data'!AA$1,FALSE)</f>
        <v>2.4436376965732798</v>
      </c>
      <c r="BL38" s="48">
        <f>VLOOKUP($A38,'RevPAR Raw Data'!$B$6:$BE$43,'RevPAR Raw Data'!AB$1,FALSE)</f>
        <v>-6.3706186166937799</v>
      </c>
      <c r="BM38" s="49">
        <f>VLOOKUP($A38,'RevPAR Raw Data'!$B$6:$BE$43,'RevPAR Raw Data'!AC$1,FALSE)</f>
        <v>-2.1101739188612401</v>
      </c>
      <c r="BN38" s="50">
        <f>VLOOKUP($A38,'RevPAR Raw Data'!$B$6:$BE$43,'RevPAR Raw Data'!AE$1,FALSE)</f>
        <v>-0.168728869130709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63.556492707784201</v>
      </c>
      <c r="C40" s="48">
        <f>VLOOKUP($A40,'Occupancy Raw Data'!$B$8:$BE$45,'Occupancy Raw Data'!H$3,FALSE)</f>
        <v>61.259005447197303</v>
      </c>
      <c r="D40" s="48">
        <f>VLOOKUP($A40,'Occupancy Raw Data'!$B$8:$BE$45,'Occupancy Raw Data'!I$3,FALSE)</f>
        <v>66.082410824108194</v>
      </c>
      <c r="E40" s="48">
        <f>VLOOKUP($A40,'Occupancy Raw Data'!$B$8:$BE$45,'Occupancy Raw Data'!J$3,FALSE)</f>
        <v>66.917062027763095</v>
      </c>
      <c r="F40" s="48">
        <f>VLOOKUP($A40,'Occupancy Raw Data'!$B$8:$BE$45,'Occupancy Raw Data'!K$3,FALSE)</f>
        <v>60.635213494992001</v>
      </c>
      <c r="G40" s="49">
        <f>VLOOKUP($A40,'Occupancy Raw Data'!$B$8:$BE$45,'Occupancy Raw Data'!L$3,FALSE)</f>
        <v>63.690036900369002</v>
      </c>
      <c r="H40" s="48">
        <f>VLOOKUP($A40,'Occupancy Raw Data'!$B$8:$BE$45,'Occupancy Raw Data'!N$3,FALSE)</f>
        <v>65.603584607274598</v>
      </c>
      <c r="I40" s="48">
        <f>VLOOKUP($A40,'Occupancy Raw Data'!$B$8:$BE$45,'Occupancy Raw Data'!O$3,FALSE)</f>
        <v>64.812862414338397</v>
      </c>
      <c r="J40" s="49">
        <f>VLOOKUP($A40,'Occupancy Raw Data'!$B$8:$BE$45,'Occupancy Raw Data'!P$3,FALSE)</f>
        <v>65.208223510806505</v>
      </c>
      <c r="K40" s="50">
        <f>VLOOKUP($A40,'Occupancy Raw Data'!$B$8:$BE$45,'Occupancy Raw Data'!R$3,FALSE)</f>
        <v>64.123804503351096</v>
      </c>
      <c r="M40" s="47">
        <f>VLOOKUP($A40,'Occupancy Raw Data'!$B$8:$BE$45,'Occupancy Raw Data'!T$3,FALSE)</f>
        <v>16.230554220776199</v>
      </c>
      <c r="N40" s="48">
        <f>VLOOKUP($A40,'Occupancy Raw Data'!$B$8:$BE$45,'Occupancy Raw Data'!U$3,FALSE)</f>
        <v>-2.5872885437454798</v>
      </c>
      <c r="O40" s="48">
        <f>VLOOKUP($A40,'Occupancy Raw Data'!$B$8:$BE$45,'Occupancy Raw Data'!V$3,FALSE)</f>
        <v>-1.1067660314693299</v>
      </c>
      <c r="P40" s="48">
        <f>VLOOKUP($A40,'Occupancy Raw Data'!$B$8:$BE$45,'Occupancy Raw Data'!W$3,FALSE)</f>
        <v>-1.3706402970784799</v>
      </c>
      <c r="Q40" s="48">
        <f>VLOOKUP($A40,'Occupancy Raw Data'!$B$8:$BE$45,'Occupancy Raw Data'!X$3,FALSE)</f>
        <v>-5.2243604298001198</v>
      </c>
      <c r="R40" s="49">
        <f>VLOOKUP($A40,'Occupancy Raw Data'!$B$8:$BE$45,'Occupancy Raw Data'!Y$3,FALSE)</f>
        <v>0.70715609909319599</v>
      </c>
      <c r="S40" s="48">
        <f>VLOOKUP($A40,'Occupancy Raw Data'!$B$8:$BE$45,'Occupancy Raw Data'!AA$3,FALSE)</f>
        <v>-5.5127255889600901</v>
      </c>
      <c r="T40" s="48">
        <f>VLOOKUP($A40,'Occupancy Raw Data'!$B$8:$BE$45,'Occupancy Raw Data'!AB$3,FALSE)</f>
        <v>-10.1929004322718</v>
      </c>
      <c r="U40" s="49">
        <f>VLOOKUP($A40,'Occupancy Raw Data'!$B$8:$BE$45,'Occupancy Raw Data'!AC$3,FALSE)</f>
        <v>-7.8980586606790002</v>
      </c>
      <c r="V40" s="50">
        <f>VLOOKUP($A40,'Occupancy Raw Data'!$B$8:$BE$45,'Occupancy Raw Data'!AE$3,FALSE)</f>
        <v>-1.95440272151966</v>
      </c>
      <c r="X40" s="51">
        <f>VLOOKUP($A40,'ADR Raw Data'!$B$6:$BE$43,'ADR Raw Data'!G$1,FALSE)</f>
        <v>111.040182070776</v>
      </c>
      <c r="Y40" s="52">
        <f>VLOOKUP($A40,'ADR Raw Data'!$B$6:$BE$43,'ADR Raw Data'!H$1,FALSE)</f>
        <v>106.78754688418699</v>
      </c>
      <c r="Z40" s="52">
        <f>VLOOKUP($A40,'ADR Raw Data'!$B$6:$BE$43,'ADR Raw Data'!I$1,FALSE)</f>
        <v>109.972219071993</v>
      </c>
      <c r="AA40" s="52">
        <f>VLOOKUP($A40,'ADR Raw Data'!$B$6:$BE$43,'ADR Raw Data'!J$1,FALSE)</f>
        <v>109.983353626994</v>
      </c>
      <c r="AB40" s="52">
        <f>VLOOKUP($A40,'ADR Raw Data'!$B$6:$BE$43,'ADR Raw Data'!K$1,FALSE)</f>
        <v>103.40862287908401</v>
      </c>
      <c r="AC40" s="53">
        <f>VLOOKUP($A40,'ADR Raw Data'!$B$6:$BE$43,'ADR Raw Data'!L$1,FALSE)</f>
        <v>108.325324648237</v>
      </c>
      <c r="AD40" s="52">
        <f>VLOOKUP($A40,'ADR Raw Data'!$B$6:$BE$43,'ADR Raw Data'!N$1,FALSE)</f>
        <v>110.444007653676</v>
      </c>
      <c r="AE40" s="52">
        <f>VLOOKUP($A40,'ADR Raw Data'!$B$6:$BE$43,'ADR Raw Data'!O$1,FALSE)</f>
        <v>110.894712322082</v>
      </c>
      <c r="AF40" s="53">
        <f>VLOOKUP($A40,'ADR Raw Data'!$B$6:$BE$43,'ADR Raw Data'!P$1,FALSE)</f>
        <v>110.66799366410601</v>
      </c>
      <c r="AG40" s="54">
        <f>VLOOKUP($A40,'ADR Raw Data'!$B$6:$BE$43,'ADR Raw Data'!R$1,FALSE)</f>
        <v>109.005977982971</v>
      </c>
      <c r="AI40" s="47">
        <f>VLOOKUP($A40,'ADR Raw Data'!$B$6:$BE$43,'ADR Raw Data'!T$1,FALSE)</f>
        <v>10.6205789059817</v>
      </c>
      <c r="AJ40" s="48">
        <f>VLOOKUP($A40,'ADR Raw Data'!$B$6:$BE$43,'ADR Raw Data'!U$1,FALSE)</f>
        <v>2.47412807519239</v>
      </c>
      <c r="AK40" s="48">
        <f>VLOOKUP($A40,'ADR Raw Data'!$B$6:$BE$43,'ADR Raw Data'!V$1,FALSE)</f>
        <v>1.5836031052744499</v>
      </c>
      <c r="AL40" s="48">
        <f>VLOOKUP($A40,'ADR Raw Data'!$B$6:$BE$43,'ADR Raw Data'!W$1,FALSE)</f>
        <v>2.3539295535474101</v>
      </c>
      <c r="AM40" s="48">
        <f>VLOOKUP($A40,'ADR Raw Data'!$B$6:$BE$43,'ADR Raw Data'!X$1,FALSE)</f>
        <v>-0.84215516383061095</v>
      </c>
      <c r="AN40" s="49">
        <f>VLOOKUP($A40,'ADR Raw Data'!$B$6:$BE$43,'ADR Raw Data'!Y$1,FALSE)</f>
        <v>3.0546949163914698</v>
      </c>
      <c r="AO40" s="48">
        <f>VLOOKUP($A40,'ADR Raw Data'!$B$6:$BE$43,'ADR Raw Data'!AA$1,FALSE)</f>
        <v>-3.4975695811155001</v>
      </c>
      <c r="AP40" s="48">
        <f>VLOOKUP($A40,'ADR Raw Data'!$B$6:$BE$43,'ADR Raw Data'!AB$1,FALSE)</f>
        <v>-5.5577135314312303</v>
      </c>
      <c r="AQ40" s="49">
        <f>VLOOKUP($A40,'ADR Raw Data'!$B$6:$BE$43,'ADR Raw Data'!AC$1,FALSE)</f>
        <v>-4.5656963547564198</v>
      </c>
      <c r="AR40" s="50">
        <f>VLOOKUP($A40,'ADR Raw Data'!$B$6:$BE$43,'ADR Raw Data'!AE$1,FALSE)</f>
        <v>0.49443022255123398</v>
      </c>
      <c r="AS40" s="40"/>
      <c r="AT40" s="51">
        <f>VLOOKUP($A40,'RevPAR Raw Data'!$B$6:$BE$43,'RevPAR Raw Data'!G$1,FALSE)</f>
        <v>70.573245220523603</v>
      </c>
      <c r="AU40" s="52">
        <f>VLOOKUP($A40,'RevPAR Raw Data'!$B$6:$BE$43,'RevPAR Raw Data'!H$1,FALSE)</f>
        <v>65.416989162712994</v>
      </c>
      <c r="AV40" s="52">
        <f>VLOOKUP($A40,'RevPAR Raw Data'!$B$6:$BE$43,'RevPAR Raw Data'!I$1,FALSE)</f>
        <v>72.672293599543096</v>
      </c>
      <c r="AW40" s="52">
        <f>VLOOKUP($A40,'RevPAR Raw Data'!$B$6:$BE$43,'RevPAR Raw Data'!J$1,FALSE)</f>
        <v>73.5976289667896</v>
      </c>
      <c r="AX40" s="52">
        <f>VLOOKUP($A40,'RevPAR Raw Data'!$B$6:$BE$43,'RevPAR Raw Data'!K$1,FALSE)</f>
        <v>62.7020392549639</v>
      </c>
      <c r="AY40" s="53">
        <f>VLOOKUP($A40,'RevPAR Raw Data'!$B$6:$BE$43,'RevPAR Raw Data'!L$1,FALSE)</f>
        <v>68.992439240906606</v>
      </c>
      <c r="AZ40" s="52">
        <f>VLOOKUP($A40,'RevPAR Raw Data'!$B$6:$BE$43,'RevPAR Raw Data'!N$1,FALSE)</f>
        <v>72.455228004744299</v>
      </c>
      <c r="BA40" s="52">
        <f>VLOOKUP($A40,'RevPAR Raw Data'!$B$6:$BE$43,'RevPAR Raw Data'!O$1,FALSE)</f>
        <v>71.874037322087503</v>
      </c>
      <c r="BB40" s="53">
        <f>VLOOKUP($A40,'RevPAR Raw Data'!$B$6:$BE$43,'RevPAR Raw Data'!P$1,FALSE)</f>
        <v>72.164632663415901</v>
      </c>
      <c r="BC40" s="54">
        <f>VLOOKUP($A40,'RevPAR Raw Data'!$B$6:$BE$43,'RevPAR Raw Data'!R$1,FALSE)</f>
        <v>69.898780218766404</v>
      </c>
      <c r="BD40" s="65"/>
      <c r="BE40" s="47">
        <f>VLOOKUP($A40,'RevPAR Raw Data'!$B$6:$BE$43,'RevPAR Raw Data'!T$1,FALSE)</f>
        <v>28.5749119446536</v>
      </c>
      <c r="BF40" s="48">
        <f>VLOOKUP($A40,'RevPAR Raw Data'!$B$6:$BE$43,'RevPAR Raw Data'!U$1,FALSE)</f>
        <v>-0.17717330080013299</v>
      </c>
      <c r="BG40" s="48">
        <f>VLOOKUP($A40,'RevPAR Raw Data'!$B$6:$BE$43,'RevPAR Raw Data'!V$1,FALSE)</f>
        <v>0.45931029256264799</v>
      </c>
      <c r="BH40" s="48">
        <f>VLOOKUP($A40,'RevPAR Raw Data'!$B$6:$BE$43,'RevPAR Raw Data'!W$1,FALSE)</f>
        <v>0.95102534944316797</v>
      </c>
      <c r="BI40" s="48">
        <f>VLOOKUP($A40,'RevPAR Raw Data'!$B$6:$BE$43,'RevPAR Raw Data'!X$1,FALSE)</f>
        <v>-6.0225183724940496</v>
      </c>
      <c r="BJ40" s="49">
        <f>VLOOKUP($A40,'RevPAR Raw Data'!$B$6:$BE$43,'RevPAR Raw Data'!Y$1,FALSE)</f>
        <v>3.7834524768946198</v>
      </c>
      <c r="BK40" s="48">
        <f>VLOOKUP($A40,'RevPAR Raw Data'!$B$6:$BE$43,'RevPAR Raw Data'!AA$1,FALSE)</f>
        <v>-8.8174837567857605</v>
      </c>
      <c r="BL40" s="48">
        <f>VLOOKUP($A40,'RevPAR Raw Data'!$B$6:$BE$43,'RevPAR Raw Data'!AB$1,FALSE)</f>
        <v>-15.184121757133299</v>
      </c>
      <c r="BM40" s="49">
        <f>VLOOKUP($A40,'RevPAR Raw Data'!$B$6:$BE$43,'RevPAR Raw Data'!AC$1,FALSE)</f>
        <v>-12.1031536390682</v>
      </c>
      <c r="BN40" s="50">
        <f>VLOOKUP($A40,'RevPAR Raw Data'!$B$6:$BE$43,'RevPAR Raw Data'!AE$1,FALSE)</f>
        <v>-1.4696356566939801</v>
      </c>
    </row>
    <row r="41" spans="1:66" x14ac:dyDescent="0.25">
      <c r="A41" s="63" t="s">
        <v>45</v>
      </c>
      <c r="B41" s="47">
        <f>VLOOKUP($A41,'Occupancy Raw Data'!$B$8:$BE$45,'Occupancy Raw Data'!G$3,FALSE)</f>
        <v>63.235859946133097</v>
      </c>
      <c r="C41" s="48">
        <f>VLOOKUP($A41,'Occupancy Raw Data'!$B$8:$BE$45,'Occupancy Raw Data'!H$3,FALSE)</f>
        <v>69.430550211619803</v>
      </c>
      <c r="D41" s="48">
        <f>VLOOKUP($A41,'Occupancy Raw Data'!$B$8:$BE$45,'Occupancy Raw Data'!I$3,FALSE)</f>
        <v>71.489034243939898</v>
      </c>
      <c r="E41" s="48">
        <f>VLOOKUP($A41,'Occupancy Raw Data'!$B$8:$BE$45,'Occupancy Raw Data'!J$3,FALSE)</f>
        <v>72.373989996152304</v>
      </c>
      <c r="F41" s="48">
        <f>VLOOKUP($A41,'Occupancy Raw Data'!$B$8:$BE$45,'Occupancy Raw Data'!K$3,FALSE)</f>
        <v>67.949211235090402</v>
      </c>
      <c r="G41" s="49">
        <f>VLOOKUP($A41,'Occupancy Raw Data'!$B$8:$BE$45,'Occupancy Raw Data'!L$3,FALSE)</f>
        <v>68.895729126587099</v>
      </c>
      <c r="H41" s="48">
        <f>VLOOKUP($A41,'Occupancy Raw Data'!$B$8:$BE$45,'Occupancy Raw Data'!N$3,FALSE)</f>
        <v>69.815313582146899</v>
      </c>
      <c r="I41" s="48">
        <f>VLOOKUP($A41,'Occupancy Raw Data'!$B$8:$BE$45,'Occupancy Raw Data'!O$3,FALSE)</f>
        <v>67.141208156983396</v>
      </c>
      <c r="J41" s="49">
        <f>VLOOKUP($A41,'Occupancy Raw Data'!$B$8:$BE$45,'Occupancy Raw Data'!P$3,FALSE)</f>
        <v>68.478260869565204</v>
      </c>
      <c r="K41" s="50">
        <f>VLOOKUP($A41,'Occupancy Raw Data'!$B$8:$BE$45,'Occupancy Raw Data'!R$3,FALSE)</f>
        <v>68.776452481723695</v>
      </c>
      <c r="M41" s="47">
        <f>VLOOKUP($A41,'Occupancy Raw Data'!$B$8:$BE$45,'Occupancy Raw Data'!T$3,FALSE)</f>
        <v>-4.9256198716858801</v>
      </c>
      <c r="N41" s="48">
        <f>VLOOKUP($A41,'Occupancy Raw Data'!$B$8:$BE$45,'Occupancy Raw Data'!U$3,FALSE)</f>
        <v>-6.0207260679147101</v>
      </c>
      <c r="O41" s="48">
        <f>VLOOKUP($A41,'Occupancy Raw Data'!$B$8:$BE$45,'Occupancy Raw Data'!V$3,FALSE)</f>
        <v>-3.8884104211963701</v>
      </c>
      <c r="P41" s="48">
        <f>VLOOKUP($A41,'Occupancy Raw Data'!$B$8:$BE$45,'Occupancy Raw Data'!W$3,FALSE)</f>
        <v>-3.4764630582516598</v>
      </c>
      <c r="Q41" s="48">
        <f>VLOOKUP($A41,'Occupancy Raw Data'!$B$8:$BE$45,'Occupancy Raw Data'!X$3,FALSE)</f>
        <v>-7.7844868780142598</v>
      </c>
      <c r="R41" s="49">
        <f>VLOOKUP($A41,'Occupancy Raw Data'!$B$8:$BE$45,'Occupancy Raw Data'!Y$3,FALSE)</f>
        <v>-5.2166007759991597</v>
      </c>
      <c r="S41" s="48">
        <f>VLOOKUP($A41,'Occupancy Raw Data'!$B$8:$BE$45,'Occupancy Raw Data'!AA$3,FALSE)</f>
        <v>-9.5478953289418307</v>
      </c>
      <c r="T41" s="48">
        <f>VLOOKUP($A41,'Occupancy Raw Data'!$B$8:$BE$45,'Occupancy Raw Data'!AB$3,FALSE)</f>
        <v>-13.7898886325922</v>
      </c>
      <c r="U41" s="49">
        <f>VLOOKUP($A41,'Occupancy Raw Data'!$B$8:$BE$45,'Occupancy Raw Data'!AC$3,FALSE)</f>
        <v>-11.6784126639921</v>
      </c>
      <c r="V41" s="50">
        <f>VLOOKUP($A41,'Occupancy Raw Data'!$B$8:$BE$45,'Occupancy Raw Data'!AE$3,FALSE)</f>
        <v>-7.1490962580330999</v>
      </c>
      <c r="X41" s="51">
        <f>VLOOKUP($A41,'ADR Raw Data'!$B$6:$BE$43,'ADR Raw Data'!G$1,FALSE)</f>
        <v>92.054075752966199</v>
      </c>
      <c r="Y41" s="52">
        <f>VLOOKUP($A41,'ADR Raw Data'!$B$6:$BE$43,'ADR Raw Data'!H$1,FALSE)</f>
        <v>96.084561180382295</v>
      </c>
      <c r="Z41" s="52">
        <f>VLOOKUP($A41,'ADR Raw Data'!$B$6:$BE$43,'ADR Raw Data'!I$1,FALSE)</f>
        <v>96.352047497308902</v>
      </c>
      <c r="AA41" s="52">
        <f>VLOOKUP($A41,'ADR Raw Data'!$B$6:$BE$43,'ADR Raw Data'!J$1,FALSE)</f>
        <v>96.006664752790996</v>
      </c>
      <c r="AB41" s="52">
        <f>VLOOKUP($A41,'ADR Raw Data'!$B$6:$BE$43,'ADR Raw Data'!K$1,FALSE)</f>
        <v>94.664005464326095</v>
      </c>
      <c r="AC41" s="53">
        <f>VLOOKUP($A41,'ADR Raw Data'!$B$6:$BE$43,'ADR Raw Data'!L$1,FALSE)</f>
        <v>95.103623193342997</v>
      </c>
      <c r="AD41" s="52">
        <f>VLOOKUP($A41,'ADR Raw Data'!$B$6:$BE$43,'ADR Raw Data'!N$1,FALSE)</f>
        <v>98.728580490493201</v>
      </c>
      <c r="AE41" s="52">
        <f>VLOOKUP($A41,'ADR Raw Data'!$B$6:$BE$43,'ADR Raw Data'!O$1,FALSE)</f>
        <v>97.175894813753501</v>
      </c>
      <c r="AF41" s="53">
        <f>VLOOKUP($A41,'ADR Raw Data'!$B$6:$BE$43,'ADR Raw Data'!P$1,FALSE)</f>
        <v>97.9673959123472</v>
      </c>
      <c r="AG41" s="54">
        <f>VLOOKUP($A41,'ADR Raw Data'!$B$6:$BE$43,'ADR Raw Data'!R$1,FALSE)</f>
        <v>95.918296439560393</v>
      </c>
      <c r="AI41" s="47">
        <f>VLOOKUP($A41,'ADR Raw Data'!$B$6:$BE$43,'ADR Raw Data'!T$1,FALSE)</f>
        <v>4.8812102049528896</v>
      </c>
      <c r="AJ41" s="48">
        <f>VLOOKUP($A41,'ADR Raw Data'!$B$6:$BE$43,'ADR Raw Data'!U$1,FALSE)</f>
        <v>8.4132475064925902</v>
      </c>
      <c r="AK41" s="48">
        <f>VLOOKUP($A41,'ADR Raw Data'!$B$6:$BE$43,'ADR Raw Data'!V$1,FALSE)</f>
        <v>5.2591076929465297</v>
      </c>
      <c r="AL41" s="48">
        <f>VLOOKUP($A41,'ADR Raw Data'!$B$6:$BE$43,'ADR Raw Data'!W$1,FALSE)</f>
        <v>5.4977870975601997</v>
      </c>
      <c r="AM41" s="48">
        <f>VLOOKUP($A41,'ADR Raw Data'!$B$6:$BE$43,'ADR Raw Data'!X$1,FALSE)</f>
        <v>7.2575467128100497</v>
      </c>
      <c r="AN41" s="49">
        <f>VLOOKUP($A41,'ADR Raw Data'!$B$6:$BE$43,'ADR Raw Data'!Y$1,FALSE)</f>
        <v>6.2827520717860601</v>
      </c>
      <c r="AO41" s="48">
        <f>VLOOKUP($A41,'ADR Raw Data'!$B$6:$BE$43,'ADR Raw Data'!AA$1,FALSE)</f>
        <v>4.5093970473510403</v>
      </c>
      <c r="AP41" s="48">
        <f>VLOOKUP($A41,'ADR Raw Data'!$B$6:$BE$43,'ADR Raw Data'!AB$1,FALSE)</f>
        <v>0.72793972317358002</v>
      </c>
      <c r="AQ41" s="49">
        <f>VLOOKUP($A41,'ADR Raw Data'!$B$6:$BE$43,'ADR Raw Data'!AC$1,FALSE)</f>
        <v>2.6098554069340598</v>
      </c>
      <c r="AR41" s="50">
        <f>VLOOKUP($A41,'ADR Raw Data'!$B$6:$BE$43,'ADR Raw Data'!AE$1,FALSE)</f>
        <v>5.0879879946954203</v>
      </c>
      <c r="AS41" s="40"/>
      <c r="AT41" s="51">
        <f>VLOOKUP($A41,'RevPAR Raw Data'!$B$6:$BE$43,'RevPAR Raw Data'!G$1,FALSE)</f>
        <v>58.211186417853</v>
      </c>
      <c r="AU41" s="52">
        <f>VLOOKUP($A41,'RevPAR Raw Data'!$B$6:$BE$43,'RevPAR Raw Data'!H$1,FALSE)</f>
        <v>66.7120394959599</v>
      </c>
      <c r="AV41" s="52">
        <f>VLOOKUP($A41,'RevPAR Raw Data'!$B$6:$BE$43,'RevPAR Raw Data'!I$1,FALSE)</f>
        <v>68.881148230088399</v>
      </c>
      <c r="AW41" s="52">
        <f>VLOOKUP($A41,'RevPAR Raw Data'!$B$6:$BE$43,'RevPAR Raw Data'!J$1,FALSE)</f>
        <v>69.483853943824499</v>
      </c>
      <c r="AX41" s="52">
        <f>VLOOKUP($A41,'RevPAR Raw Data'!$B$6:$BE$43,'RevPAR Raw Data'!K$1,FALSE)</f>
        <v>64.323445036552499</v>
      </c>
      <c r="AY41" s="53">
        <f>VLOOKUP($A41,'RevPAR Raw Data'!$B$6:$BE$43,'RevPAR Raw Data'!L$1,FALSE)</f>
        <v>65.522334624855702</v>
      </c>
      <c r="AZ41" s="52">
        <f>VLOOKUP($A41,'RevPAR Raw Data'!$B$6:$BE$43,'RevPAR Raw Data'!N$1,FALSE)</f>
        <v>68.927668064640201</v>
      </c>
      <c r="BA41" s="52">
        <f>VLOOKUP($A41,'RevPAR Raw Data'!$B$6:$BE$43,'RevPAR Raw Data'!O$1,FALSE)</f>
        <v>65.245069815313499</v>
      </c>
      <c r="BB41" s="53">
        <f>VLOOKUP($A41,'RevPAR Raw Data'!$B$6:$BE$43,'RevPAR Raw Data'!P$1,FALSE)</f>
        <v>67.086368939976893</v>
      </c>
      <c r="BC41" s="54">
        <f>VLOOKUP($A41,'RevPAR Raw Data'!$B$6:$BE$43,'RevPAR Raw Data'!R$1,FALSE)</f>
        <v>65.9692015720331</v>
      </c>
      <c r="BE41" s="47">
        <f>VLOOKUP($A41,'RevPAR Raw Data'!$B$6:$BE$43,'RevPAR Raw Data'!T$1,FALSE)</f>
        <v>-0.28483952656691702</v>
      </c>
      <c r="BF41" s="48">
        <f>VLOOKUP($A41,'RevPAR Raw Data'!$B$6:$BE$43,'RevPAR Raw Data'!U$1,FALSE)</f>
        <v>1.8859828527962901</v>
      </c>
      <c r="BG41" s="48">
        <f>VLOOKUP($A41,'RevPAR Raw Data'!$B$6:$BE$43,'RevPAR Raw Data'!V$1,FALSE)</f>
        <v>1.16620158015568</v>
      </c>
      <c r="BH41" s="48">
        <f>VLOOKUP($A41,'RevPAR Raw Data'!$B$6:$BE$43,'RevPAR Raw Data'!W$1,FALSE)</f>
        <v>1.83019550184053</v>
      </c>
      <c r="BI41" s="48">
        <f>VLOOKUP($A41,'RevPAR Raw Data'!$B$6:$BE$43,'RevPAR Raw Data'!X$1,FALSE)</f>
        <v>-1.0919029367286499</v>
      </c>
      <c r="BJ41" s="49">
        <f>VLOOKUP($A41,'RevPAR Raw Data'!$B$6:$BE$43,'RevPAR Raw Data'!Y$1,FALSE)</f>
        <v>0.73840520245600705</v>
      </c>
      <c r="BK41" s="48">
        <f>VLOOKUP($A41,'RevPAR Raw Data'!$B$6:$BE$43,'RevPAR Raw Data'!AA$1,FALSE)</f>
        <v>-5.46905079163826</v>
      </c>
      <c r="BL41" s="48">
        <f>VLOOKUP($A41,'RevPAR Raw Data'!$B$6:$BE$43,'RevPAR Raw Data'!AB$1,FALSE)</f>
        <v>-13.1623309865567</v>
      </c>
      <c r="BM41" s="49">
        <f>VLOOKUP($A41,'RevPAR Raw Data'!$B$6:$BE$43,'RevPAR Raw Data'!AC$1,FALSE)</f>
        <v>-9.3733469414134003</v>
      </c>
      <c r="BN41" s="50">
        <f>VLOOKUP($A41,'RevPAR Raw Data'!$B$6:$BE$43,'RevPAR Raw Data'!AE$1,FALSE)</f>
        <v>-2.4248534226756102</v>
      </c>
    </row>
    <row r="42" spans="1:66" x14ac:dyDescent="0.25">
      <c r="A42" s="63" t="s">
        <v>109</v>
      </c>
      <c r="B42" s="47">
        <f>VLOOKUP($A42,'Occupancy Raw Data'!$B$8:$BE$45,'Occupancy Raw Data'!G$3,FALSE)</f>
        <v>61.687681862269599</v>
      </c>
      <c r="C42" s="48">
        <f>VLOOKUP($A42,'Occupancy Raw Data'!$B$8:$BE$45,'Occupancy Raw Data'!H$3,FALSE)</f>
        <v>50.727449078564497</v>
      </c>
      <c r="D42" s="48">
        <f>VLOOKUP($A42,'Occupancy Raw Data'!$B$8:$BE$45,'Occupancy Raw Data'!I$3,FALSE)</f>
        <v>58.292919495635303</v>
      </c>
      <c r="E42" s="48">
        <f>VLOOKUP($A42,'Occupancy Raw Data'!$B$8:$BE$45,'Occupancy Raw Data'!J$3,FALSE)</f>
        <v>59.812479793081103</v>
      </c>
      <c r="F42" s="48">
        <f>VLOOKUP($A42,'Occupancy Raw Data'!$B$8:$BE$45,'Occupancy Raw Data'!K$3,FALSE)</f>
        <v>54.283866795990903</v>
      </c>
      <c r="G42" s="49">
        <f>VLOOKUP($A42,'Occupancy Raw Data'!$B$8:$BE$45,'Occupancy Raw Data'!L$3,FALSE)</f>
        <v>56.960879405108301</v>
      </c>
      <c r="H42" s="48">
        <f>VLOOKUP($A42,'Occupancy Raw Data'!$B$8:$BE$45,'Occupancy Raw Data'!N$3,FALSE)</f>
        <v>62.237310054962798</v>
      </c>
      <c r="I42" s="48">
        <f>VLOOKUP($A42,'Occupancy Raw Data'!$B$8:$BE$45,'Occupancy Raw Data'!O$3,FALSE)</f>
        <v>64.371160685418602</v>
      </c>
      <c r="J42" s="49">
        <f>VLOOKUP($A42,'Occupancy Raw Data'!$B$8:$BE$45,'Occupancy Raw Data'!P$3,FALSE)</f>
        <v>63.304235370190703</v>
      </c>
      <c r="K42" s="50">
        <f>VLOOKUP($A42,'Occupancy Raw Data'!$B$8:$BE$45,'Occupancy Raw Data'!R$3,FALSE)</f>
        <v>58.773266823703203</v>
      </c>
      <c r="M42" s="47">
        <f>VLOOKUP($A42,'Occupancy Raw Data'!$B$8:$BE$45,'Occupancy Raw Data'!T$3,FALSE)</f>
        <v>44.108761329305104</v>
      </c>
      <c r="N42" s="48">
        <f>VLOOKUP($A42,'Occupancy Raw Data'!$B$8:$BE$45,'Occupancy Raw Data'!U$3,FALSE)</f>
        <v>12.7965492451473</v>
      </c>
      <c r="O42" s="48">
        <f>VLOOKUP($A42,'Occupancy Raw Data'!$B$8:$BE$45,'Occupancy Raw Data'!V$3,FALSE)</f>
        <v>8.8111044055522001</v>
      </c>
      <c r="P42" s="48">
        <f>VLOOKUP($A42,'Occupancy Raw Data'!$B$8:$BE$45,'Occupancy Raw Data'!W$3,FALSE)</f>
        <v>5.2931132612407499</v>
      </c>
      <c r="Q42" s="48">
        <f>VLOOKUP($A42,'Occupancy Raw Data'!$B$8:$BE$45,'Occupancy Raw Data'!X$3,FALSE)</f>
        <v>-8.4514721919302005</v>
      </c>
      <c r="R42" s="49">
        <f>VLOOKUP($A42,'Occupancy Raw Data'!$B$8:$BE$45,'Occupancy Raw Data'!Y$3,FALSE)</f>
        <v>10.6241366319226</v>
      </c>
      <c r="S42" s="48">
        <f>VLOOKUP($A42,'Occupancy Raw Data'!$B$8:$BE$45,'Occupancy Raw Data'!AA$3,FALSE)</f>
        <v>-13.405308142150201</v>
      </c>
      <c r="T42" s="48">
        <f>VLOOKUP($A42,'Occupancy Raw Data'!$B$8:$BE$45,'Occupancy Raw Data'!AB$3,FALSE)</f>
        <v>-21.054718477398801</v>
      </c>
      <c r="U42" s="49">
        <f>VLOOKUP($A42,'Occupancy Raw Data'!$B$8:$BE$45,'Occupancy Raw Data'!AC$3,FALSE)</f>
        <v>-17.471022128556299</v>
      </c>
      <c r="V42" s="50">
        <f>VLOOKUP($A42,'Occupancy Raw Data'!$B$8:$BE$45,'Occupancy Raw Data'!AE$3,FALSE)</f>
        <v>0.13377400062952399</v>
      </c>
      <c r="X42" s="51">
        <f>VLOOKUP($A42,'ADR Raw Data'!$B$6:$BE$43,'ADR Raw Data'!G$1,FALSE)</f>
        <v>162.346362683438</v>
      </c>
      <c r="Y42" s="52">
        <f>VLOOKUP($A42,'ADR Raw Data'!$B$6:$BE$43,'ADR Raw Data'!H$1,FALSE)</f>
        <v>159.82482472912599</v>
      </c>
      <c r="Z42" s="52">
        <f>VLOOKUP($A42,'ADR Raw Data'!$B$6:$BE$43,'ADR Raw Data'!I$1,FALSE)</f>
        <v>163.308352745424</v>
      </c>
      <c r="AA42" s="52">
        <f>VLOOKUP($A42,'ADR Raw Data'!$B$6:$BE$43,'ADR Raw Data'!J$1,FALSE)</f>
        <v>165.06918378378299</v>
      </c>
      <c r="AB42" s="52">
        <f>VLOOKUP($A42,'ADR Raw Data'!$B$6:$BE$43,'ADR Raw Data'!K$1,FALSE)</f>
        <v>148.30085169743799</v>
      </c>
      <c r="AC42" s="53">
        <f>VLOOKUP($A42,'ADR Raw Data'!$B$6:$BE$43,'ADR Raw Data'!L$1,FALSE)</f>
        <v>159.988885231013</v>
      </c>
      <c r="AD42" s="52">
        <f>VLOOKUP($A42,'ADR Raw Data'!$B$6:$BE$43,'ADR Raw Data'!N$1,FALSE)</f>
        <v>152.87132467532399</v>
      </c>
      <c r="AE42" s="52">
        <f>VLOOKUP($A42,'ADR Raw Data'!$B$6:$BE$43,'ADR Raw Data'!O$1,FALSE)</f>
        <v>154.33271220492199</v>
      </c>
      <c r="AF42" s="53">
        <f>VLOOKUP($A42,'ADR Raw Data'!$B$6:$BE$43,'ADR Raw Data'!P$1,FALSE)</f>
        <v>153.61433350357501</v>
      </c>
      <c r="AG42" s="54">
        <f>VLOOKUP($A42,'ADR Raw Data'!$B$6:$BE$43,'ADR Raw Data'!R$1,FALSE)</f>
        <v>158.02717642436099</v>
      </c>
      <c r="AI42" s="47">
        <f>VLOOKUP($A42,'ADR Raw Data'!$B$6:$BE$43,'ADR Raw Data'!T$1,FALSE)</f>
        <v>8.3421255207307308</v>
      </c>
      <c r="AJ42" s="48">
        <f>VLOOKUP($A42,'ADR Raw Data'!$B$6:$BE$43,'ADR Raw Data'!U$1,FALSE)</f>
        <v>4.7732916813739497</v>
      </c>
      <c r="AK42" s="48">
        <f>VLOOKUP($A42,'ADR Raw Data'!$B$6:$BE$43,'ADR Raw Data'!V$1,FALSE)</f>
        <v>1.65133036038558</v>
      </c>
      <c r="AL42" s="48">
        <f>VLOOKUP($A42,'ADR Raw Data'!$B$6:$BE$43,'ADR Raw Data'!W$1,FALSE)</f>
        <v>2.98063502488445</v>
      </c>
      <c r="AM42" s="48">
        <f>VLOOKUP($A42,'ADR Raw Data'!$B$6:$BE$43,'ADR Raw Data'!X$1,FALSE)</f>
        <v>-5.4724133047378203</v>
      </c>
      <c r="AN42" s="49">
        <f>VLOOKUP($A42,'ADR Raw Data'!$B$6:$BE$43,'ADR Raw Data'!Y$1,FALSE)</f>
        <v>2.2340572161105001</v>
      </c>
      <c r="AO42" s="48">
        <f>VLOOKUP($A42,'ADR Raw Data'!$B$6:$BE$43,'ADR Raw Data'!AA$1,FALSE)</f>
        <v>-8.6604025408419396</v>
      </c>
      <c r="AP42" s="48">
        <f>VLOOKUP($A42,'ADR Raw Data'!$B$6:$BE$43,'ADR Raw Data'!AB$1,FALSE)</f>
        <v>-13.146449307028799</v>
      </c>
      <c r="AQ42" s="49">
        <f>VLOOKUP($A42,'ADR Raw Data'!$B$6:$BE$43,'ADR Raw Data'!AC$1,FALSE)</f>
        <v>-11.1310181058551</v>
      </c>
      <c r="AR42" s="50">
        <f>VLOOKUP($A42,'ADR Raw Data'!$B$6:$BE$43,'ADR Raw Data'!AE$1,FALSE)</f>
        <v>-2.8135915831220002</v>
      </c>
      <c r="AS42" s="40"/>
      <c r="AT42" s="51">
        <f>VLOOKUP($A42,'RevPAR Raw Data'!$B$6:$BE$43,'RevPAR Raw Data'!G$1,FALSE)</f>
        <v>100.147707727125</v>
      </c>
      <c r="AU42" s="52">
        <f>VLOOKUP($A42,'RevPAR Raw Data'!$B$6:$BE$43,'RevPAR Raw Data'!H$1,FALSE)</f>
        <v>81.075056579372699</v>
      </c>
      <c r="AV42" s="52">
        <f>VLOOKUP($A42,'RevPAR Raw Data'!$B$6:$BE$43,'RevPAR Raw Data'!I$1,FALSE)</f>
        <v>95.197206595538304</v>
      </c>
      <c r="AW42" s="52">
        <f>VLOOKUP($A42,'RevPAR Raw Data'!$B$6:$BE$43,'RevPAR Raw Data'!J$1,FALSE)</f>
        <v>98.731972195279596</v>
      </c>
      <c r="AX42" s="52">
        <f>VLOOKUP($A42,'RevPAR Raw Data'!$B$6:$BE$43,'RevPAR Raw Data'!K$1,FALSE)</f>
        <v>80.503436792757796</v>
      </c>
      <c r="AY42" s="53">
        <f>VLOOKUP($A42,'RevPAR Raw Data'!$B$6:$BE$43,'RevPAR Raw Data'!L$1,FALSE)</f>
        <v>91.131075978014806</v>
      </c>
      <c r="AZ42" s="52">
        <f>VLOOKUP($A42,'RevPAR Raw Data'!$B$6:$BE$43,'RevPAR Raw Data'!N$1,FALSE)</f>
        <v>95.143000323310702</v>
      </c>
      <c r="BA42" s="52">
        <f>VLOOKUP($A42,'RevPAR Raw Data'!$B$6:$BE$43,'RevPAR Raw Data'!O$1,FALSE)</f>
        <v>99.345758163595207</v>
      </c>
      <c r="BB42" s="53">
        <f>VLOOKUP($A42,'RevPAR Raw Data'!$B$6:$BE$43,'RevPAR Raw Data'!P$1,FALSE)</f>
        <v>97.244379243452897</v>
      </c>
      <c r="BC42" s="54">
        <f>VLOOKUP($A42,'RevPAR Raw Data'!$B$6:$BE$43,'RevPAR Raw Data'!R$1,FALSE)</f>
        <v>92.877734053854297</v>
      </c>
      <c r="BE42" s="47">
        <f>VLOOKUP($A42,'RevPAR Raw Data'!$B$6:$BE$43,'RevPAR Raw Data'!T$1,FALSE)</f>
        <v>56.130495085766</v>
      </c>
      <c r="BF42" s="48">
        <f>VLOOKUP($A42,'RevPAR Raw Data'!$B$6:$BE$43,'RevPAR Raw Data'!U$1,FALSE)</f>
        <v>18.1806575471428</v>
      </c>
      <c r="BG42" s="48">
        <f>VLOOKUP($A42,'RevPAR Raw Data'!$B$6:$BE$43,'RevPAR Raw Data'!V$1,FALSE)</f>
        <v>10.6079352080719</v>
      </c>
      <c r="BH42" s="48">
        <f>VLOOKUP($A42,'RevPAR Raw Data'!$B$6:$BE$43,'RevPAR Raw Data'!W$1,FALSE)</f>
        <v>8.4315166738965406</v>
      </c>
      <c r="BI42" s="48">
        <f>VLOOKUP($A42,'RevPAR Raw Data'!$B$6:$BE$43,'RevPAR Raw Data'!X$1,FALSE)</f>
        <v>-13.461386007990599</v>
      </c>
      <c r="BJ42" s="49">
        <f>VLOOKUP($A42,'RevPAR Raw Data'!$B$6:$BE$43,'RevPAR Raw Data'!Y$1,FALSE)</f>
        <v>13.095543139108001</v>
      </c>
      <c r="BK42" s="48">
        <f>VLOOKUP($A42,'RevPAR Raw Data'!$B$6:$BE$43,'RevPAR Raw Data'!AA$1,FALSE)</f>
        <v>-20.904757036041701</v>
      </c>
      <c r="BL42" s="48">
        <f>VLOOKUP($A42,'RevPAR Raw Data'!$B$6:$BE$43,'RevPAR Raw Data'!AB$1,FALSE)</f>
        <v>-31.433219893058801</v>
      </c>
      <c r="BM42" s="49">
        <f>VLOOKUP($A42,'RevPAR Raw Data'!$B$6:$BE$43,'RevPAR Raw Data'!AC$1,FALSE)</f>
        <v>-26.657337598003899</v>
      </c>
      <c r="BN42" s="50">
        <f>VLOOKUP($A42,'RevPAR Raw Data'!$B$6:$BE$43,'RevPAR Raw Data'!AE$1,FALSE)</f>
        <v>-2.6835814365145998</v>
      </c>
    </row>
    <row r="43" spans="1:66" x14ac:dyDescent="0.25">
      <c r="A43" s="63" t="s">
        <v>94</v>
      </c>
      <c r="B43" s="47">
        <f>VLOOKUP($A43,'Occupancy Raw Data'!$B$8:$BE$45,'Occupancy Raw Data'!G$3,FALSE)</f>
        <v>66.9509594882729</v>
      </c>
      <c r="C43" s="48">
        <f>VLOOKUP($A43,'Occupancy Raw Data'!$B$8:$BE$45,'Occupancy Raw Data'!H$3,FALSE)</f>
        <v>61.596778014688397</v>
      </c>
      <c r="D43" s="48">
        <f>VLOOKUP($A43,'Occupancy Raw Data'!$B$8:$BE$45,'Occupancy Raw Data'!I$3,FALSE)</f>
        <v>67.969675432361896</v>
      </c>
      <c r="E43" s="48">
        <f>VLOOKUP($A43,'Occupancy Raw Data'!$B$8:$BE$45,'Occupancy Raw Data'!J$3,FALSE)</f>
        <v>69.320066334991694</v>
      </c>
      <c r="F43" s="48">
        <f>VLOOKUP($A43,'Occupancy Raw Data'!$B$8:$BE$45,'Occupancy Raw Data'!K$3,FALSE)</f>
        <v>59.0144515517649</v>
      </c>
      <c r="G43" s="49">
        <f>VLOOKUP($A43,'Occupancy Raw Data'!$B$8:$BE$45,'Occupancy Raw Data'!L$3,FALSE)</f>
        <v>64.970386164415999</v>
      </c>
      <c r="H43" s="48">
        <f>VLOOKUP($A43,'Occupancy Raw Data'!$B$8:$BE$45,'Occupancy Raw Data'!N$3,FALSE)</f>
        <v>66.133617626154901</v>
      </c>
      <c r="I43" s="48">
        <f>VLOOKUP($A43,'Occupancy Raw Data'!$B$8:$BE$45,'Occupancy Raw Data'!O$3,FALSE)</f>
        <v>66.9509594882729</v>
      </c>
      <c r="J43" s="49">
        <f>VLOOKUP($A43,'Occupancy Raw Data'!$B$8:$BE$45,'Occupancy Raw Data'!P$3,FALSE)</f>
        <v>66.542288557213894</v>
      </c>
      <c r="K43" s="50">
        <f>VLOOKUP($A43,'Occupancy Raw Data'!$B$8:$BE$45,'Occupancy Raw Data'!R$3,FALSE)</f>
        <v>65.419501133786795</v>
      </c>
      <c r="M43" s="47">
        <f>VLOOKUP($A43,'Occupancy Raw Data'!$B$8:$BE$45,'Occupancy Raw Data'!T$3,FALSE)</f>
        <v>27.878971542868602</v>
      </c>
      <c r="N43" s="48">
        <f>VLOOKUP($A43,'Occupancy Raw Data'!$B$8:$BE$45,'Occupancy Raw Data'!U$3,FALSE)</f>
        <v>-2.6037893886749401</v>
      </c>
      <c r="O43" s="48">
        <f>VLOOKUP($A43,'Occupancy Raw Data'!$B$8:$BE$45,'Occupancy Raw Data'!V$3,FALSE)</f>
        <v>-2.10940800493039</v>
      </c>
      <c r="P43" s="48">
        <f>VLOOKUP($A43,'Occupancy Raw Data'!$B$8:$BE$45,'Occupancy Raw Data'!W$3,FALSE)</f>
        <v>-1.0982496592203499</v>
      </c>
      <c r="Q43" s="48">
        <f>VLOOKUP($A43,'Occupancy Raw Data'!$B$8:$BE$45,'Occupancy Raw Data'!X$3,FALSE)</f>
        <v>-3.00058821160416</v>
      </c>
      <c r="R43" s="49">
        <f>VLOOKUP($A43,'Occupancy Raw Data'!$B$8:$BE$45,'Occupancy Raw Data'!Y$3,FALSE)</f>
        <v>2.8134083565367698</v>
      </c>
      <c r="S43" s="48">
        <f>VLOOKUP($A43,'Occupancy Raw Data'!$B$8:$BE$45,'Occupancy Raw Data'!AA$3,FALSE)</f>
        <v>-1.4099272522141799</v>
      </c>
      <c r="T43" s="48">
        <f>VLOOKUP($A43,'Occupancy Raw Data'!$B$8:$BE$45,'Occupancy Raw Data'!AB$3,FALSE)</f>
        <v>-3.8790511912875001</v>
      </c>
      <c r="U43" s="49">
        <f>VLOOKUP($A43,'Occupancy Raw Data'!$B$8:$BE$45,'Occupancy Raw Data'!AC$3,FALSE)</f>
        <v>-2.6677249406377199</v>
      </c>
      <c r="V43" s="50">
        <f>VLOOKUP($A43,'Occupancy Raw Data'!$B$8:$BE$45,'Occupancy Raw Data'!AE$3,FALSE)</f>
        <v>1.1578835808584</v>
      </c>
      <c r="X43" s="51">
        <f>VLOOKUP($A43,'ADR Raw Data'!$B$6:$BE$43,'ADR Raw Data'!G$1,FALSE)</f>
        <v>110.256836518046</v>
      </c>
      <c r="Y43" s="52">
        <f>VLOOKUP($A43,'ADR Raw Data'!$B$6:$BE$43,'ADR Raw Data'!H$1,FALSE)</f>
        <v>104.589238461538</v>
      </c>
      <c r="Z43" s="52">
        <f>VLOOKUP($A43,'ADR Raw Data'!$B$6:$BE$43,'ADR Raw Data'!I$1,FALSE)</f>
        <v>109.645278842802</v>
      </c>
      <c r="AA43" s="52">
        <f>VLOOKUP($A43,'ADR Raw Data'!$B$6:$BE$43,'ADR Raw Data'!J$1,FALSE)</f>
        <v>109.769598427887</v>
      </c>
      <c r="AB43" s="52">
        <f>VLOOKUP($A43,'ADR Raw Data'!$B$6:$BE$43,'ADR Raw Data'!K$1,FALSE)</f>
        <v>101.373012846246</v>
      </c>
      <c r="AC43" s="53">
        <f>VLOOKUP($A43,'ADR Raw Data'!$B$6:$BE$43,'ADR Raw Data'!L$1,FALSE)</f>
        <v>107.336359757876</v>
      </c>
      <c r="AD43" s="52">
        <f>VLOOKUP($A43,'ADR Raw Data'!$B$6:$BE$43,'ADR Raw Data'!N$1,FALSE)</f>
        <v>110.446516209922</v>
      </c>
      <c r="AE43" s="52">
        <f>VLOOKUP($A43,'ADR Raw Data'!$B$6:$BE$43,'ADR Raw Data'!O$1,FALSE)</f>
        <v>111.15427105449299</v>
      </c>
      <c r="AF43" s="53">
        <f>VLOOKUP($A43,'ADR Raw Data'!$B$6:$BE$43,'ADR Raw Data'!P$1,FALSE)</f>
        <v>110.802566978193</v>
      </c>
      <c r="AG43" s="54">
        <f>VLOOKUP($A43,'ADR Raw Data'!$B$6:$BE$43,'ADR Raw Data'!R$1,FALSE)</f>
        <v>108.343701854678</v>
      </c>
      <c r="AI43" s="47">
        <f>VLOOKUP($A43,'ADR Raw Data'!$B$6:$BE$43,'ADR Raw Data'!T$1,FALSE)</f>
        <v>7.4818728637888299</v>
      </c>
      <c r="AJ43" s="48">
        <f>VLOOKUP($A43,'ADR Raw Data'!$B$6:$BE$43,'ADR Raw Data'!U$1,FALSE)</f>
        <v>-3.3070888373723499</v>
      </c>
      <c r="AK43" s="48">
        <f>VLOOKUP($A43,'ADR Raw Data'!$B$6:$BE$43,'ADR Raw Data'!V$1,FALSE)</f>
        <v>-1.46315521260141</v>
      </c>
      <c r="AL43" s="48">
        <f>VLOOKUP($A43,'ADR Raw Data'!$B$6:$BE$43,'ADR Raw Data'!W$1,FALSE)</f>
        <v>0.218163508267982</v>
      </c>
      <c r="AM43" s="48">
        <f>VLOOKUP($A43,'ADR Raw Data'!$B$6:$BE$43,'ADR Raw Data'!X$1,FALSE)</f>
        <v>-2.57757159008395</v>
      </c>
      <c r="AN43" s="49">
        <f>VLOOKUP($A43,'ADR Raw Data'!$B$6:$BE$43,'ADR Raw Data'!Y$1,FALSE)</f>
        <v>-9.1616487501255797E-2</v>
      </c>
      <c r="AO43" s="48">
        <f>VLOOKUP($A43,'ADR Raw Data'!$B$6:$BE$43,'ADR Raw Data'!AA$1,FALSE)</f>
        <v>-5.54355197038704</v>
      </c>
      <c r="AP43" s="48">
        <f>VLOOKUP($A43,'ADR Raw Data'!$B$6:$BE$43,'ADR Raw Data'!AB$1,FALSE)</f>
        <v>-5.2480340387095197</v>
      </c>
      <c r="AQ43" s="49">
        <f>VLOOKUP($A43,'ADR Raw Data'!$B$6:$BE$43,'ADR Raw Data'!AC$1,FALSE)</f>
        <v>-5.3966019820286597</v>
      </c>
      <c r="AR43" s="50">
        <f>VLOOKUP($A43,'ADR Raw Data'!$B$6:$BE$43,'ADR Raw Data'!AE$1,FALSE)</f>
        <v>-1.82799243268482</v>
      </c>
      <c r="AS43" s="40"/>
      <c r="AT43" s="51">
        <f>VLOOKUP($A43,'RevPAR Raw Data'!$B$6:$BE$43,'RevPAR Raw Data'!G$1,FALSE)</f>
        <v>73.818009950248694</v>
      </c>
      <c r="AU43" s="52">
        <f>VLOOKUP($A43,'RevPAR Raw Data'!$B$6:$BE$43,'RevPAR Raw Data'!H$1,FALSE)</f>
        <v>64.423601042407</v>
      </c>
      <c r="AV43" s="52">
        <f>VLOOKUP($A43,'RevPAR Raw Data'!$B$6:$BE$43,'RevPAR Raw Data'!I$1,FALSE)</f>
        <v>74.525540156361004</v>
      </c>
      <c r="AW43" s="52">
        <f>VLOOKUP($A43,'RevPAR Raw Data'!$B$6:$BE$43,'RevPAR Raw Data'!J$1,FALSE)</f>
        <v>76.092358445865898</v>
      </c>
      <c r="AX43" s="52">
        <f>VLOOKUP($A43,'RevPAR Raw Data'!$B$6:$BE$43,'RevPAR Raw Data'!K$1,FALSE)</f>
        <v>59.824727552712602</v>
      </c>
      <c r="AY43" s="53">
        <f>VLOOKUP($A43,'RevPAR Raw Data'!$B$6:$BE$43,'RevPAR Raw Data'!L$1,FALSE)</f>
        <v>69.736847429519003</v>
      </c>
      <c r="AZ43" s="52">
        <f>VLOOKUP($A43,'RevPAR Raw Data'!$B$6:$BE$43,'RevPAR Raw Data'!N$1,FALSE)</f>
        <v>73.042276711679605</v>
      </c>
      <c r="BA43" s="52">
        <f>VLOOKUP($A43,'RevPAR Raw Data'!$B$6:$BE$43,'RevPAR Raw Data'!O$1,FALSE)</f>
        <v>74.418850983179297</v>
      </c>
      <c r="BB43" s="53">
        <f>VLOOKUP($A43,'RevPAR Raw Data'!$B$6:$BE$43,'RevPAR Raw Data'!P$1,FALSE)</f>
        <v>73.730563847429494</v>
      </c>
      <c r="BC43" s="54">
        <f>VLOOKUP($A43,'RevPAR Raw Data'!$B$6:$BE$43,'RevPAR Raw Data'!R$1,FALSE)</f>
        <v>70.877909263207698</v>
      </c>
      <c r="BE43" s="47">
        <f>VLOOKUP($A43,'RevPAR Raw Data'!$B$6:$BE$43,'RevPAR Raw Data'!T$1,FALSE)</f>
        <v>37.446713613226699</v>
      </c>
      <c r="BF43" s="48">
        <f>VLOOKUP($A43,'RevPAR Raw Data'!$B$6:$BE$43,'RevPAR Raw Data'!U$1,FALSE)</f>
        <v>-5.8247685978257397</v>
      </c>
      <c r="BG43" s="48">
        <f>VLOOKUP($A43,'RevPAR Raw Data'!$B$6:$BE$43,'RevPAR Raw Data'!V$1,FALSE)</f>
        <v>-3.5416993043526301</v>
      </c>
      <c r="BH43" s="48">
        <f>VLOOKUP($A43,'RevPAR Raw Data'!$B$6:$BE$43,'RevPAR Raw Data'!W$1,FALSE)</f>
        <v>-0.88248213093846495</v>
      </c>
      <c r="BI43" s="48">
        <f>VLOOKUP($A43,'RevPAR Raw Data'!$B$6:$BE$43,'RevPAR Raw Data'!X$1,FALSE)</f>
        <v>-5.5008174924103903</v>
      </c>
      <c r="BJ43" s="49">
        <f>VLOOKUP($A43,'RevPAR Raw Data'!$B$6:$BE$43,'RevPAR Raw Data'!Y$1,FALSE)</f>
        <v>2.7192143231201902</v>
      </c>
      <c r="BK43" s="48">
        <f>VLOOKUP($A43,'RevPAR Raw Data'!$B$6:$BE$43,'RevPAR Raw Data'!AA$1,FALSE)</f>
        <v>-6.87531917263009</v>
      </c>
      <c r="BL43" s="48">
        <f>VLOOKUP($A43,'RevPAR Raw Data'!$B$6:$BE$43,'RevPAR Raw Data'!AB$1,FALSE)</f>
        <v>-8.9235113030992803</v>
      </c>
      <c r="BM43" s="49">
        <f>VLOOKUP($A43,'RevPAR Raw Data'!$B$6:$BE$43,'RevPAR Raw Data'!AC$1,FALSE)</f>
        <v>-7.9203604256448497</v>
      </c>
      <c r="BN43" s="50">
        <f>VLOOKUP($A43,'RevPAR Raw Data'!$B$6:$BE$43,'RevPAR Raw Data'!AE$1,FALSE)</f>
        <v>-0.69127487606381799</v>
      </c>
    </row>
    <row r="44" spans="1:66" x14ac:dyDescent="0.25">
      <c r="A44" s="63" t="s">
        <v>44</v>
      </c>
      <c r="B44" s="47">
        <f>VLOOKUP($A44,'Occupancy Raw Data'!$B$8:$BE$45,'Occupancy Raw Data'!G$3,FALSE)</f>
        <v>50.427107061503399</v>
      </c>
      <c r="C44" s="48">
        <f>VLOOKUP($A44,'Occupancy Raw Data'!$B$8:$BE$45,'Occupancy Raw Data'!H$3,FALSE)</f>
        <v>55.039863325740299</v>
      </c>
      <c r="D44" s="48">
        <f>VLOOKUP($A44,'Occupancy Raw Data'!$B$8:$BE$45,'Occupancy Raw Data'!I$3,FALSE)</f>
        <v>59.3678815489749</v>
      </c>
      <c r="E44" s="48">
        <f>VLOOKUP($A44,'Occupancy Raw Data'!$B$8:$BE$45,'Occupancy Raw Data'!J$3,FALSE)</f>
        <v>58.086560364464603</v>
      </c>
      <c r="F44" s="48">
        <f>VLOOKUP($A44,'Occupancy Raw Data'!$B$8:$BE$45,'Occupancy Raw Data'!K$3,FALSE)</f>
        <v>57.346241457858703</v>
      </c>
      <c r="G44" s="49">
        <f>VLOOKUP($A44,'Occupancy Raw Data'!$B$8:$BE$45,'Occupancy Raw Data'!L$3,FALSE)</f>
        <v>56.053530751708401</v>
      </c>
      <c r="H44" s="48">
        <f>VLOOKUP($A44,'Occupancy Raw Data'!$B$8:$BE$45,'Occupancy Raw Data'!N$3,FALSE)</f>
        <v>61.474943052391701</v>
      </c>
      <c r="I44" s="48">
        <f>VLOOKUP($A44,'Occupancy Raw Data'!$B$8:$BE$45,'Occupancy Raw Data'!O$3,FALSE)</f>
        <v>60.649202733485097</v>
      </c>
      <c r="J44" s="49">
        <f>VLOOKUP($A44,'Occupancy Raw Data'!$B$8:$BE$45,'Occupancy Raw Data'!P$3,FALSE)</f>
        <v>61.062072892938403</v>
      </c>
      <c r="K44" s="50">
        <f>VLOOKUP($A44,'Occupancy Raw Data'!$B$8:$BE$45,'Occupancy Raw Data'!R$3,FALSE)</f>
        <v>57.484542792059798</v>
      </c>
      <c r="M44" s="47">
        <f>VLOOKUP($A44,'Occupancy Raw Data'!$B$8:$BE$45,'Occupancy Raw Data'!T$3,FALSE)</f>
        <v>-6.1473237943826096</v>
      </c>
      <c r="N44" s="48">
        <f>VLOOKUP($A44,'Occupancy Raw Data'!$B$8:$BE$45,'Occupancy Raw Data'!U$3,FALSE)</f>
        <v>-10.8394833948339</v>
      </c>
      <c r="O44" s="48">
        <f>VLOOKUP($A44,'Occupancy Raw Data'!$B$8:$BE$45,'Occupancy Raw Data'!V$3,FALSE)</f>
        <v>-4.7074954296160803</v>
      </c>
      <c r="P44" s="48">
        <f>VLOOKUP($A44,'Occupancy Raw Data'!$B$8:$BE$45,'Occupancy Raw Data'!W$3,FALSE)</f>
        <v>-6.5506184150251903</v>
      </c>
      <c r="Q44" s="48">
        <f>VLOOKUP($A44,'Occupancy Raw Data'!$B$8:$BE$45,'Occupancy Raw Data'!X$3,FALSE)</f>
        <v>-6.5429234338746998</v>
      </c>
      <c r="R44" s="49">
        <f>VLOOKUP($A44,'Occupancy Raw Data'!$B$8:$BE$45,'Occupancy Raw Data'!Y$3,FALSE)</f>
        <v>-6.9747660901616104</v>
      </c>
      <c r="S44" s="48">
        <f>VLOOKUP($A44,'Occupancy Raw Data'!$B$8:$BE$45,'Occupancy Raw Data'!AA$3,FALSE)</f>
        <v>-8.2057823129251695</v>
      </c>
      <c r="T44" s="48">
        <f>VLOOKUP($A44,'Occupancy Raw Data'!$B$8:$BE$45,'Occupancy Raw Data'!AB$3,FALSE)</f>
        <v>-12.309592424866199</v>
      </c>
      <c r="U44" s="49">
        <f>VLOOKUP($A44,'Occupancy Raw Data'!$B$8:$BE$45,'Occupancy Raw Data'!AC$3,FALSE)</f>
        <v>-10.290734156034301</v>
      </c>
      <c r="V44" s="50">
        <f>VLOOKUP($A44,'Occupancy Raw Data'!$B$8:$BE$45,'Occupancy Raw Data'!AE$3,FALSE)</f>
        <v>-8.0067699518291793</v>
      </c>
      <c r="X44" s="51">
        <f>VLOOKUP($A44,'ADR Raw Data'!$B$6:$BE$43,'ADR Raw Data'!G$1,FALSE)</f>
        <v>88.065368266516003</v>
      </c>
      <c r="Y44" s="52">
        <f>VLOOKUP($A44,'ADR Raw Data'!$B$6:$BE$43,'ADR Raw Data'!H$1,FALSE)</f>
        <v>88.978675633729907</v>
      </c>
      <c r="Z44" s="52">
        <f>VLOOKUP($A44,'ADR Raw Data'!$B$6:$BE$43,'ADR Raw Data'!I$1,FALSE)</f>
        <v>91.384572182254104</v>
      </c>
      <c r="AA44" s="52">
        <f>VLOOKUP($A44,'ADR Raw Data'!$B$6:$BE$43,'ADR Raw Data'!J$1,FALSE)</f>
        <v>88.941942647058795</v>
      </c>
      <c r="AB44" s="52">
        <f>VLOOKUP($A44,'ADR Raw Data'!$B$6:$BE$43,'ADR Raw Data'!K$1,FALSE)</f>
        <v>87.520876017874798</v>
      </c>
      <c r="AC44" s="53">
        <f>VLOOKUP($A44,'ADR Raw Data'!$B$6:$BE$43,'ADR Raw Data'!L$1,FALSE)</f>
        <v>89.0180826475667</v>
      </c>
      <c r="AD44" s="52">
        <f>VLOOKUP($A44,'ADR Raw Data'!$B$6:$BE$43,'ADR Raw Data'!N$1,FALSE)</f>
        <v>97.8142388605836</v>
      </c>
      <c r="AE44" s="52">
        <f>VLOOKUP($A44,'ADR Raw Data'!$B$6:$BE$43,'ADR Raw Data'!O$1,FALSE)</f>
        <v>97.678653849765197</v>
      </c>
      <c r="AF44" s="53">
        <f>VLOOKUP($A44,'ADR Raw Data'!$B$6:$BE$43,'ADR Raw Data'!P$1,FALSE)</f>
        <v>97.746904733037994</v>
      </c>
      <c r="AG44" s="54">
        <f>VLOOKUP($A44,'ADR Raw Data'!$B$6:$BE$43,'ADR Raw Data'!R$1,FALSE)</f>
        <v>91.667241855363699</v>
      </c>
      <c r="AI44" s="47">
        <f>VLOOKUP($A44,'ADR Raw Data'!$B$6:$BE$43,'ADR Raw Data'!T$1,FALSE)</f>
        <v>1.9962246168367801</v>
      </c>
      <c r="AJ44" s="48">
        <f>VLOOKUP($A44,'ADR Raw Data'!$B$6:$BE$43,'ADR Raw Data'!U$1,FALSE)</f>
        <v>-2.4596431490638402</v>
      </c>
      <c r="AK44" s="48">
        <f>VLOOKUP($A44,'ADR Raw Data'!$B$6:$BE$43,'ADR Raw Data'!V$1,FALSE)</f>
        <v>-0.62226503038784597</v>
      </c>
      <c r="AL44" s="48">
        <f>VLOOKUP($A44,'ADR Raw Data'!$B$6:$BE$43,'ADR Raw Data'!W$1,FALSE)</f>
        <v>-2.0524920156167998</v>
      </c>
      <c r="AM44" s="48">
        <f>VLOOKUP($A44,'ADR Raw Data'!$B$6:$BE$43,'ADR Raw Data'!X$1,FALSE)</f>
        <v>-2.4218694544550798</v>
      </c>
      <c r="AN44" s="49">
        <f>VLOOKUP($A44,'ADR Raw Data'!$B$6:$BE$43,'ADR Raw Data'!Y$1,FALSE)</f>
        <v>-1.2078534194702799</v>
      </c>
      <c r="AO44" s="48">
        <f>VLOOKUP($A44,'ADR Raw Data'!$B$6:$BE$43,'ADR Raw Data'!AA$1,FALSE)</f>
        <v>-1.55438487469669</v>
      </c>
      <c r="AP44" s="48">
        <f>VLOOKUP($A44,'ADR Raw Data'!$B$6:$BE$43,'ADR Raw Data'!AB$1,FALSE)</f>
        <v>-2.9923361003685902</v>
      </c>
      <c r="AQ44" s="49">
        <f>VLOOKUP($A44,'ADR Raw Data'!$B$6:$BE$43,'ADR Raw Data'!AC$1,FALSE)</f>
        <v>-2.2881793695758899</v>
      </c>
      <c r="AR44" s="50">
        <f>VLOOKUP($A44,'ADR Raw Data'!$B$6:$BE$43,'ADR Raw Data'!AE$1,FALSE)</f>
        <v>-1.6411187763997199</v>
      </c>
      <c r="AS44" s="40"/>
      <c r="AT44" s="51">
        <f>VLOOKUP($A44,'RevPAR Raw Data'!$B$6:$BE$43,'RevPAR Raw Data'!G$1,FALSE)</f>
        <v>44.4088175398633</v>
      </c>
      <c r="AU44" s="52">
        <f>VLOOKUP($A44,'RevPAR Raw Data'!$B$6:$BE$43,'RevPAR Raw Data'!H$1,FALSE)</f>
        <v>48.973741457858701</v>
      </c>
      <c r="AV44" s="52">
        <f>VLOOKUP($A44,'RevPAR Raw Data'!$B$6:$BE$43,'RevPAR Raw Data'!I$1,FALSE)</f>
        <v>54.253084567198101</v>
      </c>
      <c r="AW44" s="52">
        <f>VLOOKUP($A44,'RevPAR Raw Data'!$B$6:$BE$43,'RevPAR Raw Data'!J$1,FALSE)</f>
        <v>51.663315205011301</v>
      </c>
      <c r="AX44" s="52">
        <f>VLOOKUP($A44,'RevPAR Raw Data'!$B$6:$BE$43,'RevPAR Raw Data'!K$1,FALSE)</f>
        <v>50.1899328872437</v>
      </c>
      <c r="AY44" s="53">
        <f>VLOOKUP($A44,'RevPAR Raw Data'!$B$6:$BE$43,'RevPAR Raw Data'!L$1,FALSE)</f>
        <v>49.897778331434999</v>
      </c>
      <c r="AZ44" s="52">
        <f>VLOOKUP($A44,'RevPAR Raw Data'!$B$6:$BE$43,'RevPAR Raw Data'!N$1,FALSE)</f>
        <v>60.131247636674203</v>
      </c>
      <c r="BA44" s="52">
        <f>VLOOKUP($A44,'RevPAR Raw Data'!$B$6:$BE$43,'RevPAR Raw Data'!O$1,FALSE)</f>
        <v>59.241324800683302</v>
      </c>
      <c r="BB44" s="53">
        <f>VLOOKUP($A44,'RevPAR Raw Data'!$B$6:$BE$43,'RevPAR Raw Data'!P$1,FALSE)</f>
        <v>59.686286218678802</v>
      </c>
      <c r="BC44" s="54">
        <f>VLOOKUP($A44,'RevPAR Raw Data'!$B$6:$BE$43,'RevPAR Raw Data'!R$1,FALSE)</f>
        <v>52.694494870647503</v>
      </c>
      <c r="BE44" s="47">
        <f>VLOOKUP($A44,'RevPAR Raw Data'!$B$6:$BE$43,'RevPAR Raw Data'!T$1,FALSE)</f>
        <v>-4.2738135684059602</v>
      </c>
      <c r="BF44" s="48">
        <f>VLOOKUP($A44,'RevPAR Raw Data'!$B$6:$BE$43,'RevPAR Raw Data'!U$1,FALSE)</f>
        <v>-13.0325139331828</v>
      </c>
      <c r="BG44" s="48">
        <f>VLOOKUP($A44,'RevPAR Raw Data'!$B$6:$BE$43,'RevPAR Raw Data'!V$1,FALSE)</f>
        <v>-5.3004673621383196</v>
      </c>
      <c r="BH44" s="48">
        <f>VLOOKUP($A44,'RevPAR Raw Data'!$B$6:$BE$43,'RevPAR Raw Data'!W$1,FALSE)</f>
        <v>-8.4686595107000802</v>
      </c>
      <c r="BI44" s="48">
        <f>VLOOKUP($A44,'RevPAR Raw Data'!$B$6:$BE$43,'RevPAR Raw Data'!X$1,FALSE)</f>
        <v>-8.8063318242563895</v>
      </c>
      <c r="BJ44" s="49">
        <f>VLOOKUP($A44,'RevPAR Raw Data'!$B$6:$BE$43,'RevPAR Raw Data'!Y$1,FALSE)</f>
        <v>-8.0983745589118197</v>
      </c>
      <c r="BK44" s="48">
        <f>VLOOKUP($A44,'RevPAR Raw Data'!$B$6:$BE$43,'RevPAR Raw Data'!AA$1,FALSE)</f>
        <v>-9.6326177484992197</v>
      </c>
      <c r="BL44" s="48">
        <f>VLOOKUP($A44,'RevPAR Raw Data'!$B$6:$BE$43,'RevPAR Raw Data'!AB$1,FALSE)</f>
        <v>-14.9335841472972</v>
      </c>
      <c r="BM44" s="49">
        <f>VLOOKUP($A44,'RevPAR Raw Data'!$B$6:$BE$43,'RevPAR Raw Data'!AC$1,FALSE)</f>
        <v>-12.343443069673899</v>
      </c>
      <c r="BN44" s="50">
        <f>VLOOKUP($A44,'RevPAR Raw Data'!$B$6:$BE$43,'RevPAR Raw Data'!AE$1,FALSE)</f>
        <v>-9.5164881231663099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59.931411622949298</v>
      </c>
      <c r="C47" s="48">
        <f>VLOOKUP($A47,'Occupancy Raw Data'!$B$8:$BE$45,'Occupancy Raw Data'!H$3,FALSE)</f>
        <v>61.831495041245702</v>
      </c>
      <c r="D47" s="48">
        <f>VLOOKUP($A47,'Occupancy Raw Data'!$B$8:$BE$45,'Occupancy Raw Data'!I$3,FALSE)</f>
        <v>68.495690054685298</v>
      </c>
      <c r="E47" s="48">
        <f>VLOOKUP($A47,'Occupancy Raw Data'!$B$8:$BE$45,'Occupancy Raw Data'!J$3,FALSE)</f>
        <v>70.235116013223305</v>
      </c>
      <c r="F47" s="48">
        <f>VLOOKUP($A47,'Occupancy Raw Data'!$B$8:$BE$45,'Occupancy Raw Data'!K$3,FALSE)</f>
        <v>64.405103963913803</v>
      </c>
      <c r="G47" s="49">
        <f>VLOOKUP($A47,'Occupancy Raw Data'!$B$8:$BE$45,'Occupancy Raw Data'!L$3,FALSE)</f>
        <v>64.979763339203501</v>
      </c>
      <c r="H47" s="48">
        <f>VLOOKUP($A47,'Occupancy Raw Data'!$B$8:$BE$45,'Occupancy Raw Data'!N$3,FALSE)</f>
        <v>68.483331788550004</v>
      </c>
      <c r="I47" s="48">
        <f>VLOOKUP($A47,'Occupancy Raw Data'!$B$8:$BE$45,'Occupancy Raw Data'!O$3,FALSE)</f>
        <v>67.473043531992403</v>
      </c>
      <c r="J47" s="49">
        <f>VLOOKUP($A47,'Occupancy Raw Data'!$B$8:$BE$45,'Occupancy Raw Data'!P$3,FALSE)</f>
        <v>67.978187660271203</v>
      </c>
      <c r="K47" s="50">
        <f>VLOOKUP($A47,'Occupancy Raw Data'!$B$8:$BE$45,'Occupancy Raw Data'!R$3,FALSE)</f>
        <v>65.836456002365694</v>
      </c>
      <c r="M47" s="47">
        <f>VLOOKUP($A47,'Occupancy Raw Data'!$B$8:$BE$45,'Occupancy Raw Data'!T$3,FALSE)</f>
        <v>8.7588833347836399</v>
      </c>
      <c r="N47" s="48">
        <f>VLOOKUP($A47,'Occupancy Raw Data'!$B$8:$BE$45,'Occupancy Raw Data'!U$3,FALSE)</f>
        <v>-4.89197249427201</v>
      </c>
      <c r="O47" s="48">
        <f>VLOOKUP($A47,'Occupancy Raw Data'!$B$8:$BE$45,'Occupancy Raw Data'!V$3,FALSE)</f>
        <v>-3.2376851418251098</v>
      </c>
      <c r="P47" s="48">
        <f>VLOOKUP($A47,'Occupancy Raw Data'!$B$8:$BE$45,'Occupancy Raw Data'!W$3,FALSE)</f>
        <v>-4.2416830599939601</v>
      </c>
      <c r="Q47" s="48">
        <f>VLOOKUP($A47,'Occupancy Raw Data'!$B$8:$BE$45,'Occupancy Raw Data'!X$3,FALSE)</f>
        <v>-8.1621903521463093</v>
      </c>
      <c r="R47" s="49">
        <f>VLOOKUP($A47,'Occupancy Raw Data'!$B$8:$BE$45,'Occupancy Raw Data'!Y$3,FALSE)</f>
        <v>-2.8353588261326701</v>
      </c>
      <c r="S47" s="48">
        <f>VLOOKUP($A47,'Occupancy Raw Data'!$B$8:$BE$45,'Occupancy Raw Data'!AA$3,FALSE)</f>
        <v>-6.1950755584283197</v>
      </c>
      <c r="T47" s="48">
        <f>VLOOKUP($A47,'Occupancy Raw Data'!$B$8:$BE$45,'Occupancy Raw Data'!AB$3,FALSE)</f>
        <v>-7.2657989916247301</v>
      </c>
      <c r="U47" s="49">
        <f>VLOOKUP($A47,'Occupancy Raw Data'!$B$8:$BE$45,'Occupancy Raw Data'!AC$3,FALSE)</f>
        <v>-6.7295319218078298</v>
      </c>
      <c r="V47" s="50">
        <f>VLOOKUP($A47,'Occupancy Raw Data'!$B$8:$BE$45,'Occupancy Raw Data'!AE$3,FALSE)</f>
        <v>-4.0175777163142099</v>
      </c>
      <c r="X47" s="51">
        <f>VLOOKUP($A47,'ADR Raw Data'!$B$6:$BE$43,'ADR Raw Data'!G$1,FALSE)</f>
        <v>116.40864006598601</v>
      </c>
      <c r="Y47" s="52">
        <f>VLOOKUP($A47,'ADR Raw Data'!$B$6:$BE$43,'ADR Raw Data'!H$1,FALSE)</f>
        <v>114.685098685854</v>
      </c>
      <c r="Z47" s="52">
        <f>VLOOKUP($A47,'ADR Raw Data'!$B$6:$BE$43,'ADR Raw Data'!I$1,FALSE)</f>
        <v>121.40118899413601</v>
      </c>
      <c r="AA47" s="52">
        <f>VLOOKUP($A47,'ADR Raw Data'!$B$6:$BE$43,'ADR Raw Data'!J$1,FALSE)</f>
        <v>124.305923547266</v>
      </c>
      <c r="AB47" s="52">
        <f>VLOOKUP($A47,'ADR Raw Data'!$B$6:$BE$43,'ADR Raw Data'!K$1,FALSE)</f>
        <v>121.42331142665201</v>
      </c>
      <c r="AC47" s="53">
        <f>VLOOKUP($A47,'ADR Raw Data'!$B$6:$BE$43,'ADR Raw Data'!L$1,FALSE)</f>
        <v>119.83443276911299</v>
      </c>
      <c r="AD47" s="52">
        <f>VLOOKUP($A47,'ADR Raw Data'!$B$6:$BE$43,'ADR Raw Data'!N$1,FALSE)</f>
        <v>132.68811964269599</v>
      </c>
      <c r="AE47" s="52">
        <f>VLOOKUP($A47,'ADR Raw Data'!$B$6:$BE$43,'ADR Raw Data'!O$1,FALSE)</f>
        <v>131.31298044782201</v>
      </c>
      <c r="AF47" s="53">
        <f>VLOOKUP($A47,'ADR Raw Data'!$B$6:$BE$43,'ADR Raw Data'!P$1,FALSE)</f>
        <v>132.00565935689099</v>
      </c>
      <c r="AG47" s="54">
        <f>VLOOKUP($A47,'ADR Raw Data'!$B$6:$BE$43,'ADR Raw Data'!R$1,FALSE)</f>
        <v>123.425052726846</v>
      </c>
      <c r="AI47" s="47">
        <f>VLOOKUP($A47,'ADR Raw Data'!$B$6:$BE$43,'ADR Raw Data'!T$1,FALSE)</f>
        <v>6.8646790271169502</v>
      </c>
      <c r="AJ47" s="48">
        <f>VLOOKUP($A47,'ADR Raw Data'!$B$6:$BE$43,'ADR Raw Data'!U$1,FALSE)</f>
        <v>0.79648140866745598</v>
      </c>
      <c r="AK47" s="48">
        <f>VLOOKUP($A47,'ADR Raw Data'!$B$6:$BE$43,'ADR Raw Data'!V$1,FALSE)</f>
        <v>0.44746299991897698</v>
      </c>
      <c r="AL47" s="48">
        <f>VLOOKUP($A47,'ADR Raw Data'!$B$6:$BE$43,'ADR Raw Data'!W$1,FALSE)</f>
        <v>-2.01533521251989</v>
      </c>
      <c r="AM47" s="48">
        <f>VLOOKUP($A47,'ADR Raw Data'!$B$6:$BE$43,'ADR Raw Data'!X$1,FALSE)</f>
        <v>-7.78967894256433</v>
      </c>
      <c r="AN47" s="49">
        <f>VLOOKUP($A47,'ADR Raw Data'!$B$6:$BE$43,'ADR Raw Data'!Y$1,FALSE)</f>
        <v>-1.04797391991137</v>
      </c>
      <c r="AO47" s="48">
        <f>VLOOKUP($A47,'ADR Raw Data'!$B$6:$BE$43,'ADR Raw Data'!AA$1,FALSE)</f>
        <v>-7.1802392137211104</v>
      </c>
      <c r="AP47" s="48">
        <f>VLOOKUP($A47,'ADR Raw Data'!$B$6:$BE$43,'ADR Raw Data'!AB$1,FALSE)</f>
        <v>-3.6196488057266101</v>
      </c>
      <c r="AQ47" s="49">
        <f>VLOOKUP($A47,'ADR Raw Data'!$B$6:$BE$43,'ADR Raw Data'!AC$1,FALSE)</f>
        <v>-5.4428986222351501</v>
      </c>
      <c r="AR47" s="50">
        <f>VLOOKUP($A47,'ADR Raw Data'!$B$6:$BE$43,'ADR Raw Data'!AE$1,FALSE)</f>
        <v>-2.6002587717863199</v>
      </c>
      <c r="AS47" s="40"/>
      <c r="AT47" s="51">
        <f>VLOOKUP($A47,'RevPAR Raw Data'!$B$6:$BE$43,'RevPAR Raw Data'!G$1,FALSE)</f>
        <v>69.765341242623606</v>
      </c>
      <c r="AU47" s="52">
        <f>VLOOKUP($A47,'RevPAR Raw Data'!$B$6:$BE$43,'RevPAR Raw Data'!H$1,FALSE)</f>
        <v>70.911511106991597</v>
      </c>
      <c r="AV47" s="52">
        <f>VLOOKUP($A47,'RevPAR Raw Data'!$B$6:$BE$43,'RevPAR Raw Data'!I$1,FALSE)</f>
        <v>83.154582136126294</v>
      </c>
      <c r="AW47" s="52">
        <f>VLOOKUP($A47,'RevPAR Raw Data'!$B$6:$BE$43,'RevPAR Raw Data'!J$1,FALSE)</f>
        <v>87.306409614730995</v>
      </c>
      <c r="AX47" s="52">
        <f>VLOOKUP($A47,'RevPAR Raw Data'!$B$6:$BE$43,'RevPAR Raw Data'!K$1,FALSE)</f>
        <v>78.202809960762494</v>
      </c>
      <c r="AY47" s="53">
        <f>VLOOKUP($A47,'RevPAR Raw Data'!$B$6:$BE$43,'RevPAR Raw Data'!L$1,FALSE)</f>
        <v>77.868130812247003</v>
      </c>
      <c r="AZ47" s="52">
        <f>VLOOKUP($A47,'RevPAR Raw Data'!$B$6:$BE$43,'RevPAR Raw Data'!N$1,FALSE)</f>
        <v>90.869245218895699</v>
      </c>
      <c r="BA47" s="52">
        <f>VLOOKUP($A47,'RevPAR Raw Data'!$B$6:$BE$43,'RevPAR Raw Data'!O$1,FALSE)</f>
        <v>88.600864460716096</v>
      </c>
      <c r="BB47" s="53">
        <f>VLOOKUP($A47,'RevPAR Raw Data'!$B$6:$BE$43,'RevPAR Raw Data'!P$1,FALSE)</f>
        <v>89.735054839805898</v>
      </c>
      <c r="BC47" s="54">
        <f>VLOOKUP($A47,'RevPAR Raw Data'!$B$6:$BE$43,'RevPAR Raw Data'!R$1,FALSE)</f>
        <v>81.258680534406693</v>
      </c>
      <c r="BE47" s="47">
        <f>VLOOKUP($A47,'RevPAR Raw Data'!$B$6:$BE$43,'RevPAR Raw Data'!T$1,FALSE)</f>
        <v>16.224831589193101</v>
      </c>
      <c r="BF47" s="48">
        <f>VLOOKUP($A47,'RevPAR Raw Data'!$B$6:$BE$43,'RevPAR Raw Data'!U$1,FALSE)</f>
        <v>-4.13445473703855</v>
      </c>
      <c r="BG47" s="48">
        <f>VLOOKUP($A47,'RevPAR Raw Data'!$B$6:$BE$43,'RevPAR Raw Data'!V$1,FALSE)</f>
        <v>-2.8047095849696801</v>
      </c>
      <c r="BH47" s="48">
        <f>VLOOKUP($A47,'RevPAR Raw Data'!$B$6:$BE$43,'RevPAR Raw Data'!W$1,FALSE)</f>
        <v>-6.1715341402023096</v>
      </c>
      <c r="BI47" s="48">
        <f>VLOOKUP($A47,'RevPAR Raw Data'!$B$6:$BE$43,'RevPAR Raw Data'!X$1,FALSE)</f>
        <v>-15.316060871597401</v>
      </c>
      <c r="BJ47" s="49">
        <f>VLOOKUP($A47,'RevPAR Raw Data'!$B$6:$BE$43,'RevPAR Raw Data'!Y$1,FALSE)</f>
        <v>-3.8536189250102701</v>
      </c>
      <c r="BK47" s="48">
        <f>VLOOKUP($A47,'RevPAR Raw Data'!$B$6:$BE$43,'RevPAR Raw Data'!AA$1,FALSE)</f>
        <v>-12.930493527583501</v>
      </c>
      <c r="BL47" s="48">
        <f>VLOOKUP($A47,'RevPAR Raw Data'!$B$6:$BE$43,'RevPAR Raw Data'!AB$1,FALSE)</f>
        <v>-10.6224513909245</v>
      </c>
      <c r="BM47" s="49">
        <f>VLOOKUP($A47,'RevPAR Raw Data'!$B$6:$BE$43,'RevPAR Raw Data'!AC$1,FALSE)</f>
        <v>-11.806148943787999</v>
      </c>
      <c r="BN47" s="50">
        <f>VLOOKUP($A47,'RevPAR Raw Data'!$B$6:$BE$43,'RevPAR Raw Data'!AE$1,FALSE)</f>
        <v>-6.51336907111875</v>
      </c>
    </row>
    <row r="48" spans="1:66" x14ac:dyDescent="0.25">
      <c r="A48" s="63" t="s">
        <v>78</v>
      </c>
      <c r="B48" s="47">
        <f>VLOOKUP($A48,'Occupancy Raw Data'!$B$8:$BE$45,'Occupancy Raw Data'!G$3,FALSE)</f>
        <v>46.425826287471097</v>
      </c>
      <c r="C48" s="48">
        <f>VLOOKUP($A48,'Occupancy Raw Data'!$B$8:$BE$45,'Occupancy Raw Data'!H$3,FALSE)</f>
        <v>61.798616448885397</v>
      </c>
      <c r="D48" s="48">
        <f>VLOOKUP($A48,'Occupancy Raw Data'!$B$8:$BE$45,'Occupancy Raw Data'!I$3,FALSE)</f>
        <v>64.411990776325894</v>
      </c>
      <c r="E48" s="48">
        <f>VLOOKUP($A48,'Occupancy Raw Data'!$B$8:$BE$45,'Occupancy Raw Data'!J$3,FALSE)</f>
        <v>64.9500384319754</v>
      </c>
      <c r="F48" s="48">
        <f>VLOOKUP($A48,'Occupancy Raw Data'!$B$8:$BE$45,'Occupancy Raw Data'!K$3,FALSE)</f>
        <v>67.332820906994598</v>
      </c>
      <c r="G48" s="49">
        <f>VLOOKUP($A48,'Occupancy Raw Data'!$B$8:$BE$45,'Occupancy Raw Data'!L$3,FALSE)</f>
        <v>60.983858570330497</v>
      </c>
      <c r="H48" s="48">
        <f>VLOOKUP($A48,'Occupancy Raw Data'!$B$8:$BE$45,'Occupancy Raw Data'!N$3,FALSE)</f>
        <v>78.093774019984593</v>
      </c>
      <c r="I48" s="48">
        <f>VLOOKUP($A48,'Occupancy Raw Data'!$B$8:$BE$45,'Occupancy Raw Data'!O$3,FALSE)</f>
        <v>80.5534204458109</v>
      </c>
      <c r="J48" s="49">
        <f>VLOOKUP($A48,'Occupancy Raw Data'!$B$8:$BE$45,'Occupancy Raw Data'!P$3,FALSE)</f>
        <v>79.323597232897697</v>
      </c>
      <c r="K48" s="50">
        <f>VLOOKUP($A48,'Occupancy Raw Data'!$B$8:$BE$45,'Occupancy Raw Data'!R$3,FALSE)</f>
        <v>66.223783902492499</v>
      </c>
      <c r="M48" s="47">
        <f>VLOOKUP($A48,'Occupancy Raw Data'!$B$8:$BE$45,'Occupancy Raw Data'!T$3,FALSE)</f>
        <v>-15.5244755244755</v>
      </c>
      <c r="N48" s="48">
        <f>VLOOKUP($A48,'Occupancy Raw Data'!$B$8:$BE$45,'Occupancy Raw Data'!U$3,FALSE)</f>
        <v>-8.2191780821917799</v>
      </c>
      <c r="O48" s="48">
        <f>VLOOKUP($A48,'Occupancy Raw Data'!$B$8:$BE$45,'Occupancy Raw Data'!V$3,FALSE)</f>
        <v>-10.5656350053361</v>
      </c>
      <c r="P48" s="48">
        <f>VLOOKUP($A48,'Occupancy Raw Data'!$B$8:$BE$45,'Occupancy Raw Data'!W$3,FALSE)</f>
        <v>-12.344398340248899</v>
      </c>
      <c r="Q48" s="48">
        <f>VLOOKUP($A48,'Occupancy Raw Data'!$B$8:$BE$45,'Occupancy Raw Data'!X$3,FALSE)</f>
        <v>-2.0134228187919399</v>
      </c>
      <c r="R48" s="49">
        <f>VLOOKUP($A48,'Occupancy Raw Data'!$B$8:$BE$45,'Occupancy Raw Data'!Y$3,FALSE)</f>
        <v>-9.5531235750113908</v>
      </c>
      <c r="S48" s="48">
        <f>VLOOKUP($A48,'Occupancy Raw Data'!$B$8:$BE$45,'Occupancy Raw Data'!AA$3,FALSE)</f>
        <v>-4.7797563261480702</v>
      </c>
      <c r="T48" s="48">
        <f>VLOOKUP($A48,'Occupancy Raw Data'!$B$8:$BE$45,'Occupancy Raw Data'!AB$3,FALSE)</f>
        <v>-5.2441229656419504</v>
      </c>
      <c r="U48" s="49">
        <f>VLOOKUP($A48,'Occupancy Raw Data'!$B$8:$BE$45,'Occupancy Raw Data'!AC$3,FALSE)</f>
        <v>-5.0161067648412301</v>
      </c>
      <c r="V48" s="50">
        <f>VLOOKUP($A48,'Occupancy Raw Data'!$B$8:$BE$45,'Occupancy Raw Data'!AE$3,FALSE)</f>
        <v>-8.0500076231132702</v>
      </c>
      <c r="X48" s="51">
        <f>VLOOKUP($A48,'ADR Raw Data'!$B$6:$BE$43,'ADR Raw Data'!G$1,FALSE)</f>
        <v>123.92205298013199</v>
      </c>
      <c r="Y48" s="52">
        <f>VLOOKUP($A48,'ADR Raw Data'!$B$6:$BE$43,'ADR Raw Data'!H$1,FALSE)</f>
        <v>128.32752487562101</v>
      </c>
      <c r="Z48" s="52">
        <f>VLOOKUP($A48,'ADR Raw Data'!$B$6:$BE$43,'ADR Raw Data'!I$1,FALSE)</f>
        <v>124.20968973747</v>
      </c>
      <c r="AA48" s="52">
        <f>VLOOKUP($A48,'ADR Raw Data'!$B$6:$BE$43,'ADR Raw Data'!J$1,FALSE)</f>
        <v>124.170473372781</v>
      </c>
      <c r="AB48" s="52">
        <f>VLOOKUP($A48,'ADR Raw Data'!$B$6:$BE$43,'ADR Raw Data'!K$1,FALSE)</f>
        <v>132.775776255707</v>
      </c>
      <c r="AC48" s="53">
        <f>VLOOKUP($A48,'ADR Raw Data'!$B$6:$BE$43,'ADR Raw Data'!L$1,FALSE)</f>
        <v>126.88369044618</v>
      </c>
      <c r="AD48" s="52">
        <f>VLOOKUP($A48,'ADR Raw Data'!$B$6:$BE$43,'ADR Raw Data'!N$1,FALSE)</f>
        <v>167.88796259842499</v>
      </c>
      <c r="AE48" s="52">
        <f>VLOOKUP($A48,'ADR Raw Data'!$B$6:$BE$43,'ADR Raw Data'!O$1,FALSE)</f>
        <v>168.07985687022901</v>
      </c>
      <c r="AF48" s="53">
        <f>VLOOKUP($A48,'ADR Raw Data'!$B$6:$BE$43,'ADR Raw Data'!P$1,FALSE)</f>
        <v>167.98539728682101</v>
      </c>
      <c r="AG48" s="54">
        <f>VLOOKUP($A48,'ADR Raw Data'!$B$6:$BE$43,'ADR Raw Data'!R$1,FALSE)</f>
        <v>140.95000165809901</v>
      </c>
      <c r="AI48" s="47">
        <f>VLOOKUP($A48,'ADR Raw Data'!$B$6:$BE$43,'ADR Raw Data'!T$1,FALSE)</f>
        <v>1.74566700981557</v>
      </c>
      <c r="AJ48" s="48">
        <f>VLOOKUP($A48,'ADR Raw Data'!$B$6:$BE$43,'ADR Raw Data'!U$1,FALSE)</f>
        <v>4.3572001660626096</v>
      </c>
      <c r="AK48" s="48">
        <f>VLOOKUP($A48,'ADR Raw Data'!$B$6:$BE$43,'ADR Raw Data'!V$1,FALSE)</f>
        <v>-3.6856203673769003E-2</v>
      </c>
      <c r="AL48" s="48">
        <f>VLOOKUP($A48,'ADR Raw Data'!$B$6:$BE$43,'ADR Raw Data'!W$1,FALSE)</f>
        <v>7.4668863145039097</v>
      </c>
      <c r="AM48" s="48">
        <f>VLOOKUP($A48,'ADR Raw Data'!$B$6:$BE$43,'ADR Raw Data'!X$1,FALSE)</f>
        <v>6.1337575283823504</v>
      </c>
      <c r="AN48" s="49">
        <f>VLOOKUP($A48,'ADR Raw Data'!$B$6:$BE$43,'ADR Raw Data'!Y$1,FALSE)</f>
        <v>4.1264646290128599</v>
      </c>
      <c r="AO48" s="48">
        <f>VLOOKUP($A48,'ADR Raw Data'!$B$6:$BE$43,'ADR Raw Data'!AA$1,FALSE)</f>
        <v>9.7311314141254108</v>
      </c>
      <c r="AP48" s="48">
        <f>VLOOKUP($A48,'ADR Raw Data'!$B$6:$BE$43,'ADR Raw Data'!AB$1,FALSE)</f>
        <v>6.8086315138887699</v>
      </c>
      <c r="AQ48" s="49">
        <f>VLOOKUP($A48,'ADR Raw Data'!$B$6:$BE$43,'ADR Raw Data'!AC$1,FALSE)</f>
        <v>8.2229603574206998</v>
      </c>
      <c r="AR48" s="50">
        <f>VLOOKUP($A48,'ADR Raw Data'!$B$6:$BE$43,'ADR Raw Data'!AE$1,FALSE)</f>
        <v>6.0495140362192501</v>
      </c>
      <c r="AS48" s="40"/>
      <c r="AT48" s="51">
        <f>VLOOKUP($A48,'RevPAR Raw Data'!$B$6:$BE$43,'RevPAR Raw Data'!G$1,FALSE)</f>
        <v>57.531837048424201</v>
      </c>
      <c r="AU48" s="52">
        <f>VLOOKUP($A48,'RevPAR Raw Data'!$B$6:$BE$43,'RevPAR Raw Data'!H$1,FALSE)</f>
        <v>79.304634896233594</v>
      </c>
      <c r="AV48" s="52">
        <f>VLOOKUP($A48,'RevPAR Raw Data'!$B$6:$BE$43,'RevPAR Raw Data'!I$1,FALSE)</f>
        <v>80.005933897002294</v>
      </c>
      <c r="AW48" s="52">
        <f>VLOOKUP($A48,'RevPAR Raw Data'!$B$6:$BE$43,'RevPAR Raw Data'!J$1,FALSE)</f>
        <v>80.648770176786996</v>
      </c>
      <c r="AX48" s="52">
        <f>VLOOKUP($A48,'RevPAR Raw Data'!$B$6:$BE$43,'RevPAR Raw Data'!K$1,FALSE)</f>
        <v>89.4016756341275</v>
      </c>
      <c r="AY48" s="53">
        <f>VLOOKUP($A48,'RevPAR Raw Data'!$B$6:$BE$43,'RevPAR Raw Data'!L$1,FALSE)</f>
        <v>77.378570330514904</v>
      </c>
      <c r="AZ48" s="52">
        <f>VLOOKUP($A48,'RevPAR Raw Data'!$B$6:$BE$43,'RevPAR Raw Data'!N$1,FALSE)</f>
        <v>131.11004611837001</v>
      </c>
      <c r="BA48" s="52">
        <f>VLOOKUP($A48,'RevPAR Raw Data'!$B$6:$BE$43,'RevPAR Raw Data'!O$1,FALSE)</f>
        <v>135.394073789392</v>
      </c>
      <c r="BB48" s="53">
        <f>VLOOKUP($A48,'RevPAR Raw Data'!$B$6:$BE$43,'RevPAR Raw Data'!P$1,FALSE)</f>
        <v>133.252059953881</v>
      </c>
      <c r="BC48" s="54">
        <f>VLOOKUP($A48,'RevPAR Raw Data'!$B$6:$BE$43,'RevPAR Raw Data'!R$1,FALSE)</f>
        <v>93.3424245086197</v>
      </c>
      <c r="BE48" s="47">
        <f>VLOOKUP($A48,'RevPAR Raw Data'!$B$6:$BE$43,'RevPAR Raw Data'!T$1,FALSE)</f>
        <v>-14.049814162337601</v>
      </c>
      <c r="BF48" s="48">
        <f>VLOOKUP($A48,'RevPAR Raw Data'!$B$6:$BE$43,'RevPAR Raw Data'!U$1,FALSE)</f>
        <v>-4.2201039571754002</v>
      </c>
      <c r="BG48" s="48">
        <f>VLOOKUP($A48,'RevPAR Raw Data'!$B$6:$BE$43,'RevPAR Raw Data'!V$1,FALSE)</f>
        <v>-10.598597117052901</v>
      </c>
      <c r="BH48" s="48">
        <f>VLOOKUP($A48,'RevPAR Raw Data'!$B$6:$BE$43,'RevPAR Raw Data'!W$1,FALSE)</f>
        <v>-5.7992542160209402</v>
      </c>
      <c r="BI48" s="48">
        <f>VLOOKUP($A48,'RevPAR Raw Data'!$B$6:$BE$43,'RevPAR Raw Data'!X$1,FALSE)</f>
        <v>3.9968362358645799</v>
      </c>
      <c r="BJ48" s="49">
        <f>VLOOKUP($A48,'RevPAR Raw Data'!$B$6:$BE$43,'RevPAR Raw Data'!Y$1,FALSE)</f>
        <v>-5.8208652112872699</v>
      </c>
      <c r="BK48" s="48">
        <f>VLOOKUP($A48,'RevPAR Raw Data'!$B$6:$BE$43,'RevPAR Raw Data'!AA$1,FALSE)</f>
        <v>4.4862507186048903</v>
      </c>
      <c r="BL48" s="48">
        <f>VLOOKUP($A48,'RevPAR Raw Data'!$B$6:$BE$43,'RevPAR Raw Data'!AB$1,FALSE)</f>
        <v>1.20745553938104</v>
      </c>
      <c r="BM48" s="49">
        <f>VLOOKUP($A48,'RevPAR Raw Data'!$B$6:$BE$43,'RevPAR Raw Data'!AC$1,FALSE)</f>
        <v>2.79438112182067</v>
      </c>
      <c r="BN48" s="50">
        <f>VLOOKUP($A48,'RevPAR Raw Data'!$B$6:$BE$43,'RevPAR Raw Data'!AE$1,FALSE)</f>
        <v>-2.4874799279709698</v>
      </c>
    </row>
    <row r="49" spans="1:66" x14ac:dyDescent="0.25">
      <c r="A49" s="63" t="s">
        <v>79</v>
      </c>
      <c r="B49" s="47">
        <f>VLOOKUP($A49,'Occupancy Raw Data'!$B$8:$BE$45,'Occupancy Raw Data'!G$3,FALSE)</f>
        <v>55.699658703071599</v>
      </c>
      <c r="C49" s="48">
        <f>VLOOKUP($A49,'Occupancy Raw Data'!$B$8:$BE$45,'Occupancy Raw Data'!H$3,FALSE)</f>
        <v>65.938566552900994</v>
      </c>
      <c r="D49" s="48">
        <f>VLOOKUP($A49,'Occupancy Raw Data'!$B$8:$BE$45,'Occupancy Raw Data'!I$3,FALSE)</f>
        <v>68.873720136518699</v>
      </c>
      <c r="E49" s="48">
        <f>VLOOKUP($A49,'Occupancy Raw Data'!$B$8:$BE$45,'Occupancy Raw Data'!J$3,FALSE)</f>
        <v>70.238907849829303</v>
      </c>
      <c r="F49" s="48">
        <f>VLOOKUP($A49,'Occupancy Raw Data'!$B$8:$BE$45,'Occupancy Raw Data'!K$3,FALSE)</f>
        <v>68.122866894197898</v>
      </c>
      <c r="G49" s="49">
        <f>VLOOKUP($A49,'Occupancy Raw Data'!$B$8:$BE$45,'Occupancy Raw Data'!L$3,FALSE)</f>
        <v>65.774744027303697</v>
      </c>
      <c r="H49" s="48">
        <f>VLOOKUP($A49,'Occupancy Raw Data'!$B$8:$BE$45,'Occupancy Raw Data'!N$3,FALSE)</f>
        <v>80.341296928327594</v>
      </c>
      <c r="I49" s="48">
        <f>VLOOKUP($A49,'Occupancy Raw Data'!$B$8:$BE$45,'Occupancy Raw Data'!O$3,FALSE)</f>
        <v>78.839590443686006</v>
      </c>
      <c r="J49" s="49">
        <f>VLOOKUP($A49,'Occupancy Raw Data'!$B$8:$BE$45,'Occupancy Raw Data'!P$3,FALSE)</f>
        <v>79.590443686006793</v>
      </c>
      <c r="K49" s="50">
        <f>VLOOKUP($A49,'Occupancy Raw Data'!$B$8:$BE$45,'Occupancy Raw Data'!R$3,FALSE)</f>
        <v>69.722086786933204</v>
      </c>
      <c r="M49" s="47">
        <f>VLOOKUP($A49,'Occupancy Raw Data'!$B$8:$BE$45,'Occupancy Raw Data'!T$3,FALSE)</f>
        <v>-4.3905411994149102</v>
      </c>
      <c r="N49" s="48">
        <f>VLOOKUP($A49,'Occupancy Raw Data'!$B$8:$BE$45,'Occupancy Raw Data'!U$3,FALSE)</f>
        <v>-5.1323523308121803</v>
      </c>
      <c r="O49" s="48">
        <f>VLOOKUP($A49,'Occupancy Raw Data'!$B$8:$BE$45,'Occupancy Raw Data'!V$3,FALSE)</f>
        <v>-3.5266105920165098</v>
      </c>
      <c r="P49" s="48">
        <f>VLOOKUP($A49,'Occupancy Raw Data'!$B$8:$BE$45,'Occupancy Raw Data'!W$3,FALSE)</f>
        <v>-6.1447087115225498</v>
      </c>
      <c r="Q49" s="48">
        <f>VLOOKUP($A49,'Occupancy Raw Data'!$B$8:$BE$45,'Occupancy Raw Data'!X$3,FALSE)</f>
        <v>-3.3459692958704301</v>
      </c>
      <c r="R49" s="49">
        <f>VLOOKUP($A49,'Occupancy Raw Data'!$B$8:$BE$45,'Occupancy Raw Data'!Y$3,FALSE)</f>
        <v>-4.5285425500253096</v>
      </c>
      <c r="S49" s="48">
        <f>VLOOKUP($A49,'Occupancy Raw Data'!$B$8:$BE$45,'Occupancy Raw Data'!AA$3,FALSE)</f>
        <v>0.95172767628097799</v>
      </c>
      <c r="T49" s="48">
        <f>VLOOKUP($A49,'Occupancy Raw Data'!$B$8:$BE$45,'Occupancy Raw Data'!AB$3,FALSE)</f>
        <v>-1.8175788644622799</v>
      </c>
      <c r="U49" s="49">
        <f>VLOOKUP($A49,'Occupancy Raw Data'!$B$8:$BE$45,'Occupancy Raw Data'!AC$3,FALSE)</f>
        <v>-0.43911965101382799</v>
      </c>
      <c r="V49" s="50">
        <f>VLOOKUP($A49,'Occupancy Raw Data'!$B$8:$BE$45,'Occupancy Raw Data'!AE$3,FALSE)</f>
        <v>-3.2321791481084299</v>
      </c>
      <c r="X49" s="51">
        <f>VLOOKUP($A49,'ADR Raw Data'!$B$6:$BE$43,'ADR Raw Data'!G$1,FALSE)</f>
        <v>162.10691176470499</v>
      </c>
      <c r="Y49" s="52">
        <f>VLOOKUP($A49,'ADR Raw Data'!$B$6:$BE$43,'ADR Raw Data'!H$1,FALSE)</f>
        <v>161.793530020703</v>
      </c>
      <c r="Z49" s="52">
        <f>VLOOKUP($A49,'ADR Raw Data'!$B$6:$BE$43,'ADR Raw Data'!I$1,FALSE)</f>
        <v>159.42732408325</v>
      </c>
      <c r="AA49" s="52">
        <f>VLOOKUP($A49,'ADR Raw Data'!$B$6:$BE$43,'ADR Raw Data'!J$1,FALSE)</f>
        <v>165.44182701651999</v>
      </c>
      <c r="AB49" s="52">
        <f>VLOOKUP($A49,'ADR Raw Data'!$B$6:$BE$43,'ADR Raw Data'!K$1,FALSE)</f>
        <v>165.31505010020001</v>
      </c>
      <c r="AC49" s="53">
        <f>VLOOKUP($A49,'ADR Raw Data'!$B$6:$BE$43,'ADR Raw Data'!L$1,FALSE)</f>
        <v>162.85969696969599</v>
      </c>
      <c r="AD49" s="52">
        <f>VLOOKUP($A49,'ADR Raw Data'!$B$6:$BE$43,'ADR Raw Data'!N$1,FALSE)</f>
        <v>191.179133389974</v>
      </c>
      <c r="AE49" s="52">
        <f>VLOOKUP($A49,'ADR Raw Data'!$B$6:$BE$43,'ADR Raw Data'!O$1,FALSE)</f>
        <v>193.58619047619001</v>
      </c>
      <c r="AF49" s="53">
        <f>VLOOKUP($A49,'ADR Raw Data'!$B$6:$BE$43,'ADR Raw Data'!P$1,FALSE)</f>
        <v>192.371307890222</v>
      </c>
      <c r="AG49" s="54">
        <f>VLOOKUP($A49,'ADR Raw Data'!$B$6:$BE$43,'ADR Raw Data'!R$1,FALSE)</f>
        <v>172.48502237762199</v>
      </c>
      <c r="AI49" s="47">
        <f>VLOOKUP($A49,'ADR Raw Data'!$B$6:$BE$43,'ADR Raw Data'!T$1,FALSE)</f>
        <v>8.4337692458318401</v>
      </c>
      <c r="AJ49" s="48">
        <f>VLOOKUP($A49,'ADR Raw Data'!$B$6:$BE$43,'ADR Raw Data'!U$1,FALSE)</f>
        <v>8.3745150168247502</v>
      </c>
      <c r="AK49" s="48">
        <f>VLOOKUP($A49,'ADR Raw Data'!$B$6:$BE$43,'ADR Raw Data'!V$1,FALSE)</f>
        <v>0.35867551273690201</v>
      </c>
      <c r="AL49" s="48">
        <f>VLOOKUP($A49,'ADR Raw Data'!$B$6:$BE$43,'ADR Raw Data'!W$1,FALSE)</f>
        <v>4.3814009069729396</v>
      </c>
      <c r="AM49" s="48">
        <f>VLOOKUP($A49,'ADR Raw Data'!$B$6:$BE$43,'ADR Raw Data'!X$1,FALSE)</f>
        <v>5.2106572026902098</v>
      </c>
      <c r="AN49" s="49">
        <f>VLOOKUP($A49,'ADR Raw Data'!$B$6:$BE$43,'ADR Raw Data'!Y$1,FALSE)</f>
        <v>5.1302499023948203</v>
      </c>
      <c r="AO49" s="48">
        <f>VLOOKUP($A49,'ADR Raw Data'!$B$6:$BE$43,'ADR Raw Data'!AA$1,FALSE)</f>
        <v>-3.90661032442204</v>
      </c>
      <c r="AP49" s="48">
        <f>VLOOKUP($A49,'ADR Raw Data'!$B$6:$BE$43,'ADR Raw Data'!AB$1,FALSE)</f>
        <v>-4.3432986287137503</v>
      </c>
      <c r="AQ49" s="49">
        <f>VLOOKUP($A49,'ADR Raw Data'!$B$6:$BE$43,'ADR Raw Data'!AC$1,FALSE)</f>
        <v>-4.1361352020277602</v>
      </c>
      <c r="AR49" s="50">
        <f>VLOOKUP($A49,'ADR Raw Data'!$B$6:$BE$43,'ADR Raw Data'!AE$1,FALSE)</f>
        <v>1.8102646873443899</v>
      </c>
      <c r="AS49" s="40"/>
      <c r="AT49" s="51">
        <f>VLOOKUP($A49,'RevPAR Raw Data'!$B$6:$BE$43,'RevPAR Raw Data'!G$1,FALSE)</f>
        <v>90.2929965870307</v>
      </c>
      <c r="AU49" s="52">
        <f>VLOOKUP($A49,'RevPAR Raw Data'!$B$6:$BE$43,'RevPAR Raw Data'!H$1,FALSE)</f>
        <v>106.684334470989</v>
      </c>
      <c r="AV49" s="52">
        <f>VLOOKUP($A49,'RevPAR Raw Data'!$B$6:$BE$43,'RevPAR Raw Data'!I$1,FALSE)</f>
        <v>109.80352901023799</v>
      </c>
      <c r="AW49" s="52">
        <f>VLOOKUP($A49,'RevPAR Raw Data'!$B$6:$BE$43,'RevPAR Raw Data'!J$1,FALSE)</f>
        <v>116.20453242320799</v>
      </c>
      <c r="AX49" s="52">
        <f>VLOOKUP($A49,'RevPAR Raw Data'!$B$6:$BE$43,'RevPAR Raw Data'!K$1,FALSE)</f>
        <v>112.61735153583599</v>
      </c>
      <c r="AY49" s="53">
        <f>VLOOKUP($A49,'RevPAR Raw Data'!$B$6:$BE$43,'RevPAR Raw Data'!L$1,FALSE)</f>
        <v>107.12054880546</v>
      </c>
      <c r="AZ49" s="52">
        <f>VLOOKUP($A49,'RevPAR Raw Data'!$B$6:$BE$43,'RevPAR Raw Data'!N$1,FALSE)</f>
        <v>153.59579522184299</v>
      </c>
      <c r="BA49" s="52">
        <f>VLOOKUP($A49,'RevPAR Raw Data'!$B$6:$BE$43,'RevPAR Raw Data'!O$1,FALSE)</f>
        <v>152.62255972696201</v>
      </c>
      <c r="BB49" s="53">
        <f>VLOOKUP($A49,'RevPAR Raw Data'!$B$6:$BE$43,'RevPAR Raw Data'!P$1,FALSE)</f>
        <v>153.109177474402</v>
      </c>
      <c r="BC49" s="54">
        <f>VLOOKUP($A49,'RevPAR Raw Data'!$B$6:$BE$43,'RevPAR Raw Data'!R$1,FALSE)</f>
        <v>120.260156996587</v>
      </c>
      <c r="BE49" s="47">
        <f>VLOOKUP($A49,'RevPAR Raw Data'!$B$6:$BE$43,'RevPAR Raw Data'!T$1,FALSE)</f>
        <v>3.6729399330150798</v>
      </c>
      <c r="BF49" s="48">
        <f>VLOOKUP($A49,'RevPAR Raw Data'!$B$6:$BE$43,'RevPAR Raw Data'!U$1,FALSE)</f>
        <v>2.81235306935235</v>
      </c>
      <c r="BG49" s="48">
        <f>VLOOKUP($A49,'RevPAR Raw Data'!$B$6:$BE$43,'RevPAR Raw Data'!V$1,FALSE)</f>
        <v>-3.18058416790275</v>
      </c>
      <c r="BH49" s="48">
        <f>VLOOKUP($A49,'RevPAR Raw Data'!$B$6:$BE$43,'RevPAR Raw Data'!W$1,FALSE)</f>
        <v>-2.0325321277670998</v>
      </c>
      <c r="BI49" s="48">
        <f>VLOOKUP($A49,'RevPAR Raw Data'!$B$6:$BE$43,'RevPAR Raw Data'!X$1,FALSE)</f>
        <v>1.6903409167047101</v>
      </c>
      <c r="BJ49" s="49">
        <f>VLOOKUP($A49,'RevPAR Raw Data'!$B$6:$BE$43,'RevPAR Raw Data'!Y$1,FALSE)</f>
        <v>0.36938180261692799</v>
      </c>
      <c r="BK49" s="48">
        <f>VLOOKUP($A49,'RevPAR Raw Data'!$B$6:$BE$43,'RevPAR Raw Data'!AA$1,FALSE)</f>
        <v>-2.9920629398030298</v>
      </c>
      <c r="BL49" s="48">
        <f>VLOOKUP($A49,'RevPAR Raw Data'!$B$6:$BE$43,'RevPAR Raw Data'!AB$1,FALSE)</f>
        <v>-6.0819346152800504</v>
      </c>
      <c r="BM49" s="49">
        <f>VLOOKUP($A49,'RevPAR Raw Data'!$B$6:$BE$43,'RevPAR Raw Data'!AC$1,FALSE)</f>
        <v>-4.5570922705769803</v>
      </c>
      <c r="BN49" s="50">
        <f>VLOOKUP($A49,'RevPAR Raw Data'!$B$6:$BE$43,'RevPAR Raw Data'!AE$1,FALSE)</f>
        <v>-1.48042545851395</v>
      </c>
    </row>
    <row r="50" spans="1:66" x14ac:dyDescent="0.25">
      <c r="A50" s="63" t="s">
        <v>80</v>
      </c>
      <c r="B50" s="47">
        <f>VLOOKUP($A50,'Occupancy Raw Data'!$B$8:$BE$45,'Occupancy Raw Data'!G$3,FALSE)</f>
        <v>62.587466162725299</v>
      </c>
      <c r="C50" s="48">
        <f>VLOOKUP($A50,'Occupancy Raw Data'!$B$8:$BE$45,'Occupancy Raw Data'!H$3,FALSE)</f>
        <v>70.256397160222605</v>
      </c>
      <c r="D50" s="48">
        <f>VLOOKUP($A50,'Occupancy Raw Data'!$B$8:$BE$45,'Occupancy Raw Data'!I$3,FALSE)</f>
        <v>73.532866847132098</v>
      </c>
      <c r="E50" s="48">
        <f>VLOOKUP($A50,'Occupancy Raw Data'!$B$8:$BE$45,'Occupancy Raw Data'!J$3,FALSE)</f>
        <v>73.300474998723104</v>
      </c>
      <c r="F50" s="48">
        <f>VLOOKUP($A50,'Occupancy Raw Data'!$B$8:$BE$45,'Occupancy Raw Data'!K$3,FALSE)</f>
        <v>77.115787323152304</v>
      </c>
      <c r="G50" s="49">
        <f>VLOOKUP($A50,'Occupancy Raw Data'!$B$8:$BE$45,'Occupancy Raw Data'!L$3,FALSE)</f>
        <v>71.358598498391103</v>
      </c>
      <c r="H50" s="48">
        <f>VLOOKUP($A50,'Occupancy Raw Data'!$B$8:$BE$45,'Occupancy Raw Data'!N$3,FALSE)</f>
        <v>87.113744317891602</v>
      </c>
      <c r="I50" s="48">
        <f>VLOOKUP($A50,'Occupancy Raw Data'!$B$8:$BE$45,'Occupancy Raw Data'!O$3,FALSE)</f>
        <v>87.793043567087096</v>
      </c>
      <c r="J50" s="49">
        <f>VLOOKUP($A50,'Occupancy Raw Data'!$B$8:$BE$45,'Occupancy Raw Data'!P$3,FALSE)</f>
        <v>87.453393942489399</v>
      </c>
      <c r="K50" s="50">
        <f>VLOOKUP($A50,'Occupancy Raw Data'!$B$8:$BE$45,'Occupancy Raw Data'!R$3,FALSE)</f>
        <v>75.957111482419194</v>
      </c>
      <c r="M50" s="47">
        <f>VLOOKUP($A50,'Occupancy Raw Data'!$B$8:$BE$45,'Occupancy Raw Data'!T$3,FALSE)</f>
        <v>-5.19940102308201</v>
      </c>
      <c r="N50" s="48">
        <f>VLOOKUP($A50,'Occupancy Raw Data'!$B$8:$BE$45,'Occupancy Raw Data'!U$3,FALSE)</f>
        <v>-4.8335816383641799</v>
      </c>
      <c r="O50" s="48">
        <f>VLOOKUP($A50,'Occupancy Raw Data'!$B$8:$BE$45,'Occupancy Raw Data'!V$3,FALSE)</f>
        <v>-3.17607839768971</v>
      </c>
      <c r="P50" s="48">
        <f>VLOOKUP($A50,'Occupancy Raw Data'!$B$8:$BE$45,'Occupancy Raw Data'!W$3,FALSE)</f>
        <v>-2.2366863134737698</v>
      </c>
      <c r="Q50" s="48">
        <f>VLOOKUP($A50,'Occupancy Raw Data'!$B$8:$BE$45,'Occupancy Raw Data'!X$3,FALSE)</f>
        <v>3.0180825048745801</v>
      </c>
      <c r="R50" s="49">
        <f>VLOOKUP($A50,'Occupancy Raw Data'!$B$8:$BE$45,'Occupancy Raw Data'!Y$3,FALSE)</f>
        <v>-2.4149007987907201</v>
      </c>
      <c r="S50" s="48">
        <f>VLOOKUP($A50,'Occupancy Raw Data'!$B$8:$BE$45,'Occupancy Raw Data'!AA$3,FALSE)</f>
        <v>1.03780097630062</v>
      </c>
      <c r="T50" s="48">
        <f>VLOOKUP($A50,'Occupancy Raw Data'!$B$8:$BE$45,'Occupancy Raw Data'!AB$3,FALSE)</f>
        <v>0.140188367177631</v>
      </c>
      <c r="U50" s="49">
        <f>VLOOKUP($A50,'Occupancy Raw Data'!$B$8:$BE$45,'Occupancy Raw Data'!AC$3,FALSE)</f>
        <v>0.58524919578735701</v>
      </c>
      <c r="V50" s="50">
        <f>VLOOKUP($A50,'Occupancy Raw Data'!$B$8:$BE$45,'Occupancy Raw Data'!AE$3,FALSE)</f>
        <v>-1.4477787309589101</v>
      </c>
      <c r="X50" s="51">
        <f>VLOOKUP($A50,'ADR Raw Data'!$B$6:$BE$43,'ADR Raw Data'!G$1,FALSE)</f>
        <v>139.019853517218</v>
      </c>
      <c r="Y50" s="52">
        <f>VLOOKUP($A50,'ADR Raw Data'!$B$6:$BE$43,'ADR Raw Data'!H$1,FALSE)</f>
        <v>141.344184508014</v>
      </c>
      <c r="Z50" s="52">
        <f>VLOOKUP($A50,'ADR Raw Data'!$B$6:$BE$43,'ADR Raw Data'!I$1,FALSE)</f>
        <v>141.784981246092</v>
      </c>
      <c r="AA50" s="52">
        <f>VLOOKUP($A50,'ADR Raw Data'!$B$6:$BE$43,'ADR Raw Data'!J$1,FALSE)</f>
        <v>141.00776434519</v>
      </c>
      <c r="AB50" s="52">
        <f>VLOOKUP($A50,'ADR Raw Data'!$B$6:$BE$43,'ADR Raw Data'!K$1,FALSE)</f>
        <v>142.55019306553601</v>
      </c>
      <c r="AC50" s="53">
        <f>VLOOKUP($A50,'ADR Raw Data'!$B$6:$BE$43,'ADR Raw Data'!L$1,FALSE)</f>
        <v>141.21885021436799</v>
      </c>
      <c r="AD50" s="52">
        <f>VLOOKUP($A50,'ADR Raw Data'!$B$6:$BE$43,'ADR Raw Data'!N$1,FALSE)</f>
        <v>184.469342460131</v>
      </c>
      <c r="AE50" s="52">
        <f>VLOOKUP($A50,'ADR Raw Data'!$B$6:$BE$43,'ADR Raw Data'!O$1,FALSE)</f>
        <v>189.98126825295199</v>
      </c>
      <c r="AF50" s="53">
        <f>VLOOKUP($A50,'ADR Raw Data'!$B$6:$BE$43,'ADR Raw Data'!P$1,FALSE)</f>
        <v>187.23600890640901</v>
      </c>
      <c r="AG50" s="54">
        <f>VLOOKUP($A50,'ADR Raw Data'!$B$6:$BE$43,'ADR Raw Data'!R$1,FALSE)</f>
        <v>156.35655331575401</v>
      </c>
      <c r="AI50" s="47">
        <f>VLOOKUP($A50,'ADR Raw Data'!$B$6:$BE$43,'ADR Raw Data'!T$1,FALSE)</f>
        <v>-3.59036172125561</v>
      </c>
      <c r="AJ50" s="48">
        <f>VLOOKUP($A50,'ADR Raw Data'!$B$6:$BE$43,'ADR Raw Data'!U$1,FALSE)</f>
        <v>-3.51906333058878</v>
      </c>
      <c r="AK50" s="48">
        <f>VLOOKUP($A50,'ADR Raw Data'!$B$6:$BE$43,'ADR Raw Data'!V$1,FALSE)</f>
        <v>-3.0229286157915101</v>
      </c>
      <c r="AL50" s="48">
        <f>VLOOKUP($A50,'ADR Raw Data'!$B$6:$BE$43,'ADR Raw Data'!W$1,FALSE)</f>
        <v>-2.0463173199103002</v>
      </c>
      <c r="AM50" s="48">
        <f>VLOOKUP($A50,'ADR Raw Data'!$B$6:$BE$43,'ADR Raw Data'!X$1,FALSE)</f>
        <v>-0.56975172143846398</v>
      </c>
      <c r="AN50" s="49">
        <f>VLOOKUP($A50,'ADR Raw Data'!$B$6:$BE$43,'ADR Raw Data'!Y$1,FALSE)</f>
        <v>-2.5129383697487899</v>
      </c>
      <c r="AO50" s="48">
        <f>VLOOKUP($A50,'ADR Raw Data'!$B$6:$BE$43,'ADR Raw Data'!AA$1,FALSE)</f>
        <v>-2.7603351105530902</v>
      </c>
      <c r="AP50" s="48">
        <f>VLOOKUP($A50,'ADR Raw Data'!$B$6:$BE$43,'ADR Raw Data'!AB$1,FALSE)</f>
        <v>-2.6769731046694401</v>
      </c>
      <c r="AQ50" s="49">
        <f>VLOOKUP($A50,'ADR Raw Data'!$B$6:$BE$43,'ADR Raw Data'!AC$1,FALSE)</f>
        <v>-2.72409895960286</v>
      </c>
      <c r="AR50" s="50">
        <f>VLOOKUP($A50,'ADR Raw Data'!$B$6:$BE$43,'ADR Raw Data'!AE$1,FALSE)</f>
        <v>-2.4034527597370401</v>
      </c>
      <c r="AS50" s="40"/>
      <c r="AT50" s="51">
        <f>VLOOKUP($A50,'RevPAR Raw Data'!$B$6:$BE$43,'RevPAR Raw Data'!G$1,FALSE)</f>
        <v>87.009003779559706</v>
      </c>
      <c r="AU50" s="52">
        <f>VLOOKUP($A50,'RevPAR Raw Data'!$B$6:$BE$43,'RevPAR Raw Data'!H$1,FALSE)</f>
        <v>99.303331630828893</v>
      </c>
      <c r="AV50" s="52">
        <f>VLOOKUP($A50,'RevPAR Raw Data'!$B$6:$BE$43,'RevPAR Raw Data'!I$1,FALSE)</f>
        <v>104.25856146892001</v>
      </c>
      <c r="AW50" s="52">
        <f>VLOOKUP($A50,'RevPAR Raw Data'!$B$6:$BE$43,'RevPAR Raw Data'!J$1,FALSE)</f>
        <v>103.359361050104</v>
      </c>
      <c r="AX50" s="52">
        <f>VLOOKUP($A50,'RevPAR Raw Data'!$B$6:$BE$43,'RevPAR Raw Data'!K$1,FALSE)</f>
        <v>109.92870371316199</v>
      </c>
      <c r="AY50" s="53">
        <f>VLOOKUP($A50,'RevPAR Raw Data'!$B$6:$BE$43,'RevPAR Raw Data'!L$1,FALSE)</f>
        <v>100.77179232851501</v>
      </c>
      <c r="AZ50" s="52">
        <f>VLOOKUP($A50,'RevPAR Raw Data'!$B$6:$BE$43,'RevPAR Raw Data'!N$1,FALSE)</f>
        <v>160.698151335614</v>
      </c>
      <c r="BA50" s="52">
        <f>VLOOKUP($A50,'RevPAR Raw Data'!$B$6:$BE$43,'RevPAR Raw Data'!O$1,FALSE)</f>
        <v>166.790337606619</v>
      </c>
      <c r="BB50" s="53">
        <f>VLOOKUP($A50,'RevPAR Raw Data'!$B$6:$BE$43,'RevPAR Raw Data'!P$1,FALSE)</f>
        <v>163.74424447111701</v>
      </c>
      <c r="BC50" s="54">
        <f>VLOOKUP($A50,'RevPAR Raw Data'!$B$6:$BE$43,'RevPAR Raw Data'!R$1,FALSE)</f>
        <v>118.763921512115</v>
      </c>
      <c r="BE50" s="47">
        <f>VLOOKUP($A50,'RevPAR Raw Data'!$B$6:$BE$43,'RevPAR Raw Data'!T$1,FALSE)</f>
        <v>-8.6030854402703092</v>
      </c>
      <c r="BF50" s="48">
        <f>VLOOKUP($A50,'RevPAR Raw Data'!$B$6:$BE$43,'RevPAR Raw Data'!U$1,FALSE)</f>
        <v>-8.1825481699632192</v>
      </c>
      <c r="BG50" s="48">
        <f>VLOOKUP($A50,'RevPAR Raw Data'!$B$6:$BE$43,'RevPAR Raw Data'!V$1,FALSE)</f>
        <v>-6.1029964307375</v>
      </c>
      <c r="BH50" s="48">
        <f>VLOOKUP($A50,'RevPAR Raw Data'!$B$6:$BE$43,'RevPAR Raw Data'!W$1,FALSE)</f>
        <v>-4.2372339339594003</v>
      </c>
      <c r="BI50" s="48">
        <f>VLOOKUP($A50,'RevPAR Raw Data'!$B$6:$BE$43,'RevPAR Raw Data'!X$1,FALSE)</f>
        <v>2.4311352064101599</v>
      </c>
      <c r="BJ50" s="49">
        <f>VLOOKUP($A50,'RevPAR Raw Data'!$B$6:$BE$43,'RevPAR Raw Data'!Y$1,FALSE)</f>
        <v>-4.8671541997753396</v>
      </c>
      <c r="BK50" s="48">
        <f>VLOOKUP($A50,'RevPAR Raw Data'!$B$6:$BE$43,'RevPAR Raw Data'!AA$1,FALSE)</f>
        <v>-1.75118091897895</v>
      </c>
      <c r="BL50" s="48">
        <f>VLOOKUP($A50,'RevPAR Raw Data'!$B$6:$BE$43,'RevPAR Raw Data'!AB$1,FALSE)</f>
        <v>-2.5405375423770198</v>
      </c>
      <c r="BM50" s="49">
        <f>VLOOKUP($A50,'RevPAR Raw Data'!$B$6:$BE$43,'RevPAR Raw Data'!AC$1,FALSE)</f>
        <v>-2.1547925310690301</v>
      </c>
      <c r="BN50" s="50">
        <f>VLOOKUP($A50,'RevPAR Raw Data'!$B$6:$BE$43,'RevPAR Raw Data'!AE$1,FALSE)</f>
        <v>-3.8164348128318402</v>
      </c>
    </row>
    <row r="51" spans="1:66" x14ac:dyDescent="0.25">
      <c r="A51" s="66" t="s">
        <v>81</v>
      </c>
      <c r="B51" s="47">
        <f>VLOOKUP($A51,'Occupancy Raw Data'!$B$8:$BE$45,'Occupancy Raw Data'!G$3,FALSE)</f>
        <v>53.776372107117098</v>
      </c>
      <c r="C51" s="48">
        <f>VLOOKUP($A51,'Occupancy Raw Data'!$B$8:$BE$45,'Occupancy Raw Data'!H$3,FALSE)</f>
        <v>66.9974622173402</v>
      </c>
      <c r="D51" s="48">
        <f>VLOOKUP($A51,'Occupancy Raw Data'!$B$8:$BE$45,'Occupancy Raw Data'!I$3,FALSE)</f>
        <v>72.288928449679901</v>
      </c>
      <c r="E51" s="48">
        <f>VLOOKUP($A51,'Occupancy Raw Data'!$B$8:$BE$45,'Occupancy Raw Data'!J$3,FALSE)</f>
        <v>71.387447445172498</v>
      </c>
      <c r="F51" s="48">
        <f>VLOOKUP($A51,'Occupancy Raw Data'!$B$8:$BE$45,'Occupancy Raw Data'!K$3,FALSE)</f>
        <v>64.114995644104297</v>
      </c>
      <c r="G51" s="49">
        <f>VLOOKUP($A51,'Occupancy Raw Data'!$B$8:$BE$45,'Occupancy Raw Data'!L$3,FALSE)</f>
        <v>65.713041172682793</v>
      </c>
      <c r="H51" s="48">
        <f>VLOOKUP($A51,'Occupancy Raw Data'!$B$8:$BE$45,'Occupancy Raw Data'!N$3,FALSE)</f>
        <v>65.582743077913705</v>
      </c>
      <c r="I51" s="48">
        <f>VLOOKUP($A51,'Occupancy Raw Data'!$B$8:$BE$45,'Occupancy Raw Data'!O$3,FALSE)</f>
        <v>68.626188401954394</v>
      </c>
      <c r="J51" s="49">
        <f>VLOOKUP($A51,'Occupancy Raw Data'!$B$8:$BE$45,'Occupancy Raw Data'!P$3,FALSE)</f>
        <v>67.104465739934</v>
      </c>
      <c r="K51" s="50">
        <f>VLOOKUP($A51,'Occupancy Raw Data'!$B$8:$BE$45,'Occupancy Raw Data'!R$3,FALSE)</f>
        <v>66.110591049040295</v>
      </c>
      <c r="M51" s="47">
        <f>VLOOKUP($A51,'Occupancy Raw Data'!$B$8:$BE$45,'Occupancy Raw Data'!T$3,FALSE)</f>
        <v>-2.22494745914002</v>
      </c>
      <c r="N51" s="48">
        <f>VLOOKUP($A51,'Occupancy Raw Data'!$B$8:$BE$45,'Occupancy Raw Data'!U$3,FALSE)</f>
        <v>1.7297752254437699</v>
      </c>
      <c r="O51" s="48">
        <f>VLOOKUP($A51,'Occupancy Raw Data'!$B$8:$BE$45,'Occupancy Raw Data'!V$3,FALSE)</f>
        <v>2.5168183067613801</v>
      </c>
      <c r="P51" s="48">
        <f>VLOOKUP($A51,'Occupancy Raw Data'!$B$8:$BE$45,'Occupancy Raw Data'!W$3,FALSE)</f>
        <v>1.9579073346908999</v>
      </c>
      <c r="Q51" s="48">
        <f>VLOOKUP($A51,'Occupancy Raw Data'!$B$8:$BE$45,'Occupancy Raw Data'!X$3,FALSE)</f>
        <v>-2.8129994353448899</v>
      </c>
      <c r="R51" s="49">
        <f>VLOOKUP($A51,'Occupancy Raw Data'!$B$8:$BE$45,'Occupancy Raw Data'!Y$3,FALSE)</f>
        <v>0.36818629521898899</v>
      </c>
      <c r="S51" s="48">
        <f>VLOOKUP($A51,'Occupancy Raw Data'!$B$8:$BE$45,'Occupancy Raw Data'!AA$3,FALSE)</f>
        <v>-5.9252463709250502</v>
      </c>
      <c r="T51" s="48">
        <f>VLOOKUP($A51,'Occupancy Raw Data'!$B$8:$BE$45,'Occupancy Raw Data'!AB$3,FALSE)</f>
        <v>-2.6643512400521798</v>
      </c>
      <c r="U51" s="49">
        <f>VLOOKUP($A51,'Occupancy Raw Data'!$B$8:$BE$45,'Occupancy Raw Data'!AC$3,FALSE)</f>
        <v>-4.2855982596901603</v>
      </c>
      <c r="V51" s="50">
        <f>VLOOKUP($A51,'Occupancy Raw Data'!$B$8:$BE$45,'Occupancy Raw Data'!AE$3,FALSE)</f>
        <v>-1.0273987542088501</v>
      </c>
      <c r="X51" s="51">
        <f>VLOOKUP($A51,'ADR Raw Data'!$B$6:$BE$43,'ADR Raw Data'!G$1,FALSE)</f>
        <v>123.319581616481</v>
      </c>
      <c r="Y51" s="52">
        <f>VLOOKUP($A51,'ADR Raw Data'!$B$6:$BE$43,'ADR Raw Data'!H$1,FALSE)</f>
        <v>137.265119572591</v>
      </c>
      <c r="Z51" s="52">
        <f>VLOOKUP($A51,'ADR Raw Data'!$B$6:$BE$43,'ADR Raw Data'!I$1,FALSE)</f>
        <v>143.06634398742401</v>
      </c>
      <c r="AA51" s="52">
        <f>VLOOKUP($A51,'ADR Raw Data'!$B$6:$BE$43,'ADR Raw Data'!J$1,FALSE)</f>
        <v>141.54808616755901</v>
      </c>
      <c r="AB51" s="52">
        <f>VLOOKUP($A51,'ADR Raw Data'!$B$6:$BE$43,'ADR Raw Data'!K$1,FALSE)</f>
        <v>131.24425917173701</v>
      </c>
      <c r="AC51" s="53">
        <f>VLOOKUP($A51,'ADR Raw Data'!$B$6:$BE$43,'ADR Raw Data'!L$1,FALSE)</f>
        <v>136.01467211177601</v>
      </c>
      <c r="AD51" s="52">
        <f>VLOOKUP($A51,'ADR Raw Data'!$B$6:$BE$43,'ADR Raw Data'!N$1,FALSE)</f>
        <v>125.315877154985</v>
      </c>
      <c r="AE51" s="52">
        <f>VLOOKUP($A51,'ADR Raw Data'!$B$6:$BE$43,'ADR Raw Data'!O$1,FALSE)</f>
        <v>125.15885500607099</v>
      </c>
      <c r="AF51" s="53">
        <f>VLOOKUP($A51,'ADR Raw Data'!$B$6:$BE$43,'ADR Raw Data'!P$1,FALSE)</f>
        <v>125.235585691102</v>
      </c>
      <c r="AG51" s="54">
        <f>VLOOKUP($A51,'ADR Raw Data'!$B$6:$BE$43,'ADR Raw Data'!R$1,FALSE)</f>
        <v>132.88863382633301</v>
      </c>
      <c r="AI51" s="47">
        <f>VLOOKUP($A51,'ADR Raw Data'!$B$6:$BE$43,'ADR Raw Data'!T$1,FALSE)</f>
        <v>2.3446236328755001E-2</v>
      </c>
      <c r="AJ51" s="48">
        <f>VLOOKUP($A51,'ADR Raw Data'!$B$6:$BE$43,'ADR Raw Data'!U$1,FALSE)</f>
        <v>2.4618847666863499</v>
      </c>
      <c r="AK51" s="48">
        <f>VLOOKUP($A51,'ADR Raw Data'!$B$6:$BE$43,'ADR Raw Data'!V$1,FALSE)</f>
        <v>3.3180296355123202</v>
      </c>
      <c r="AL51" s="48">
        <f>VLOOKUP($A51,'ADR Raw Data'!$B$6:$BE$43,'ADR Raw Data'!W$1,FALSE)</f>
        <v>4.0347683157820002</v>
      </c>
      <c r="AM51" s="48">
        <f>VLOOKUP($A51,'ADR Raw Data'!$B$6:$BE$43,'ADR Raw Data'!X$1,FALSE)</f>
        <v>0.52989747401677501</v>
      </c>
      <c r="AN51" s="49">
        <f>VLOOKUP($A51,'ADR Raw Data'!$B$6:$BE$43,'ADR Raw Data'!Y$1,FALSE)</f>
        <v>2.3414477274399399</v>
      </c>
      <c r="AO51" s="48">
        <f>VLOOKUP($A51,'ADR Raw Data'!$B$6:$BE$43,'ADR Raw Data'!AA$1,FALSE)</f>
        <v>0.175167831755076</v>
      </c>
      <c r="AP51" s="48">
        <f>VLOOKUP($A51,'ADR Raw Data'!$B$6:$BE$43,'ADR Raw Data'!AB$1,FALSE)</f>
        <v>-1.6217557331329801E-2</v>
      </c>
      <c r="AQ51" s="49">
        <f>VLOOKUP($A51,'ADR Raw Data'!$B$6:$BE$43,'ADR Raw Data'!AC$1,FALSE)</f>
        <v>7.7834937440744906E-2</v>
      </c>
      <c r="AR51" s="50">
        <f>VLOOKUP($A51,'ADR Raw Data'!$B$6:$BE$43,'ADR Raw Data'!AE$1,FALSE)</f>
        <v>1.77238862143301</v>
      </c>
      <c r="AS51" s="40"/>
      <c r="AT51" s="51">
        <f>VLOOKUP($A51,'RevPAR Raw Data'!$B$6:$BE$43,'RevPAR Raw Data'!G$1,FALSE)</f>
        <v>66.316797091019197</v>
      </c>
      <c r="AU51" s="52">
        <f>VLOOKUP($A51,'RevPAR Raw Data'!$B$6:$BE$43,'RevPAR Raw Data'!H$1,FALSE)</f>
        <v>91.964146623233901</v>
      </c>
      <c r="AV51" s="52">
        <f>VLOOKUP($A51,'RevPAR Raw Data'!$B$6:$BE$43,'RevPAR Raw Data'!I$1,FALSE)</f>
        <v>103.42112704064201</v>
      </c>
      <c r="AW51" s="52">
        <f>VLOOKUP($A51,'RevPAR Raw Data'!$B$6:$BE$43,'RevPAR Raw Data'!J$1,FALSE)</f>
        <v>101.047565622514</v>
      </c>
      <c r="AX51" s="52">
        <f>VLOOKUP($A51,'RevPAR Raw Data'!$B$6:$BE$43,'RevPAR Raw Data'!K$1,FALSE)</f>
        <v>84.147251051096504</v>
      </c>
      <c r="AY51" s="53">
        <f>VLOOKUP($A51,'RevPAR Raw Data'!$B$6:$BE$43,'RevPAR Raw Data'!L$1,FALSE)</f>
        <v>89.379377485701198</v>
      </c>
      <c r="AZ51" s="52">
        <f>VLOOKUP($A51,'RevPAR Raw Data'!$B$6:$BE$43,'RevPAR Raw Data'!N$1,FALSE)</f>
        <v>82.185589750388203</v>
      </c>
      <c r="BA51" s="52">
        <f>VLOOKUP($A51,'RevPAR Raw Data'!$B$6:$BE$43,'RevPAR Raw Data'!O$1,FALSE)</f>
        <v>85.891751638195501</v>
      </c>
      <c r="BB51" s="53">
        <f>VLOOKUP($A51,'RevPAR Raw Data'!$B$6:$BE$43,'RevPAR Raw Data'!P$1,FALSE)</f>
        <v>84.038670694291795</v>
      </c>
      <c r="BC51" s="54">
        <f>VLOOKUP($A51,'RevPAR Raw Data'!$B$6:$BE$43,'RevPAR Raw Data'!R$1,FALSE)</f>
        <v>87.853461259584293</v>
      </c>
      <c r="BE51" s="47">
        <f>VLOOKUP($A51,'RevPAR Raw Data'!$B$6:$BE$43,'RevPAR Raw Data'!T$1,FALSE)</f>
        <v>-2.2020228892507299</v>
      </c>
      <c r="BF51" s="48">
        <f>VLOOKUP($A51,'RevPAR Raw Data'!$B$6:$BE$43,'RevPAR Raw Data'!U$1,FALSE)</f>
        <v>4.2342450649032397</v>
      </c>
      <c r="BG51" s="48">
        <f>VLOOKUP($A51,'RevPAR Raw Data'!$B$6:$BE$43,'RevPAR Raw Data'!V$1,FALSE)</f>
        <v>5.9183567195640396</v>
      </c>
      <c r="BH51" s="48">
        <f>VLOOKUP($A51,'RevPAR Raw Data'!$B$6:$BE$43,'RevPAR Raw Data'!W$1,FALSE)</f>
        <v>6.0716726752653898</v>
      </c>
      <c r="BI51" s="48">
        <f>VLOOKUP($A51,'RevPAR Raw Data'!$B$6:$BE$43,'RevPAR Raw Data'!X$1,FALSE)</f>
        <v>-2.2980079742801198</v>
      </c>
      <c r="BJ51" s="49">
        <f>VLOOKUP($A51,'RevPAR Raw Data'!$B$6:$BE$43,'RevPAR Raw Data'!Y$1,FALSE)</f>
        <v>2.71825491230108</v>
      </c>
      <c r="BK51" s="48">
        <f>VLOOKUP($A51,'RevPAR Raw Data'!$B$6:$BE$43,'RevPAR Raw Data'!AA$1,FALSE)</f>
        <v>-5.7604576647640604</v>
      </c>
      <c r="BL51" s="48">
        <f>VLOOKUP($A51,'RevPAR Raw Data'!$B$6:$BE$43,'RevPAR Raw Data'!AB$1,FALSE)</f>
        <v>-2.6801367046936502</v>
      </c>
      <c r="BM51" s="49">
        <f>VLOOKUP($A51,'RevPAR Raw Data'!$B$6:$BE$43,'RevPAR Raw Data'!AC$1,FALSE)</f>
        <v>-4.2110990149737999</v>
      </c>
      <c r="BN51" s="50">
        <f>VLOOKUP($A51,'RevPAR Raw Data'!$B$6:$BE$43,'RevPAR Raw Data'!AE$1,FALSE)</f>
        <v>0.72678036860782103</v>
      </c>
    </row>
    <row r="52" spans="1:66" x14ac:dyDescent="0.25">
      <c r="A52" s="63" t="s">
        <v>82</v>
      </c>
      <c r="B52" s="47">
        <f>VLOOKUP($A52,'Occupancy Raw Data'!$B$8:$BE$45,'Occupancy Raw Data'!G$3,FALSE)</f>
        <v>48.901464713715001</v>
      </c>
      <c r="C52" s="48">
        <f>VLOOKUP($A52,'Occupancy Raw Data'!$B$8:$BE$45,'Occupancy Raw Data'!H$3,FALSE)</f>
        <v>57.2569906790945</v>
      </c>
      <c r="D52" s="48">
        <f>VLOOKUP($A52,'Occupancy Raw Data'!$B$8:$BE$45,'Occupancy Raw Data'!I$3,FALSE)</f>
        <v>60.294607190412698</v>
      </c>
      <c r="E52" s="48">
        <f>VLOOKUP($A52,'Occupancy Raw Data'!$B$8:$BE$45,'Occupancy Raw Data'!J$3,FALSE)</f>
        <v>61.684420772303497</v>
      </c>
      <c r="F52" s="48">
        <f>VLOOKUP($A52,'Occupancy Raw Data'!$B$8:$BE$45,'Occupancy Raw Data'!K$3,FALSE)</f>
        <v>67.318575233022599</v>
      </c>
      <c r="G52" s="49">
        <f>VLOOKUP($A52,'Occupancy Raw Data'!$B$8:$BE$45,'Occupancy Raw Data'!L$3,FALSE)</f>
        <v>59.091211717709697</v>
      </c>
      <c r="H52" s="48">
        <f>VLOOKUP($A52,'Occupancy Raw Data'!$B$8:$BE$45,'Occupancy Raw Data'!N$3,FALSE)</f>
        <v>77.471704394141099</v>
      </c>
      <c r="I52" s="48">
        <f>VLOOKUP($A52,'Occupancy Raw Data'!$B$8:$BE$45,'Occupancy Raw Data'!O$3,FALSE)</f>
        <v>75.557589880159696</v>
      </c>
      <c r="J52" s="49">
        <f>VLOOKUP($A52,'Occupancy Raw Data'!$B$8:$BE$45,'Occupancy Raw Data'!P$3,FALSE)</f>
        <v>76.514647137150405</v>
      </c>
      <c r="K52" s="50">
        <f>VLOOKUP($A52,'Occupancy Raw Data'!$B$8:$BE$45,'Occupancy Raw Data'!R$3,FALSE)</f>
        <v>64.069336123264193</v>
      </c>
      <c r="M52" s="47">
        <f>VLOOKUP($A52,'Occupancy Raw Data'!$B$8:$BE$45,'Occupancy Raw Data'!T$3,FALSE)</f>
        <v>-2.0993328016564101</v>
      </c>
      <c r="N52" s="48">
        <f>VLOOKUP($A52,'Occupancy Raw Data'!$B$8:$BE$45,'Occupancy Raw Data'!U$3,FALSE)</f>
        <v>-3.46064974572641</v>
      </c>
      <c r="O52" s="48">
        <f>VLOOKUP($A52,'Occupancy Raw Data'!$B$8:$BE$45,'Occupancy Raw Data'!V$3,FALSE)</f>
        <v>-4.2107879422731003</v>
      </c>
      <c r="P52" s="48">
        <f>VLOOKUP($A52,'Occupancy Raw Data'!$B$8:$BE$45,'Occupancy Raw Data'!W$3,FALSE)</f>
        <v>-8.4181401083140699</v>
      </c>
      <c r="Q52" s="48">
        <f>VLOOKUP($A52,'Occupancy Raw Data'!$B$8:$BE$45,'Occupancy Raw Data'!X$3,FALSE)</f>
        <v>-3.9219574565504498</v>
      </c>
      <c r="R52" s="49">
        <f>VLOOKUP($A52,'Occupancy Raw Data'!$B$8:$BE$45,'Occupancy Raw Data'!Y$3,FALSE)</f>
        <v>-4.5763542404182402</v>
      </c>
      <c r="S52" s="48">
        <f>VLOOKUP($A52,'Occupancy Raw Data'!$B$8:$BE$45,'Occupancy Raw Data'!AA$3,FALSE)</f>
        <v>-0.78735490969778699</v>
      </c>
      <c r="T52" s="48">
        <f>VLOOKUP($A52,'Occupancy Raw Data'!$B$8:$BE$45,'Occupancy Raw Data'!AB$3,FALSE)</f>
        <v>-0.75377222603861405</v>
      </c>
      <c r="U52" s="49">
        <f>VLOOKUP($A52,'Occupancy Raw Data'!$B$8:$BE$45,'Occupancy Raw Data'!AC$3,FALSE)</f>
        <v>-0.77077643755207403</v>
      </c>
      <c r="V52" s="50">
        <f>VLOOKUP($A52,'Occupancy Raw Data'!$B$8:$BE$45,'Occupancy Raw Data'!AE$3,FALSE)</f>
        <v>-3.3110818701536799</v>
      </c>
      <c r="X52" s="51">
        <f>VLOOKUP($A52,'ADR Raw Data'!$B$6:$BE$43,'ADR Raw Data'!G$1,FALSE)</f>
        <v>96.446192988427498</v>
      </c>
      <c r="Y52" s="52">
        <f>VLOOKUP($A52,'ADR Raw Data'!$B$6:$BE$43,'ADR Raw Data'!H$1,FALSE)</f>
        <v>98.880366279069705</v>
      </c>
      <c r="Z52" s="52">
        <f>VLOOKUP($A52,'ADR Raw Data'!$B$6:$BE$43,'ADR Raw Data'!I$1,FALSE)</f>
        <v>100.09845548654199</v>
      </c>
      <c r="AA52" s="52">
        <f>VLOOKUP($A52,'ADR Raw Data'!$B$6:$BE$43,'ADR Raw Data'!J$1,FALSE)</f>
        <v>100.359294387479</v>
      </c>
      <c r="AB52" s="52">
        <f>VLOOKUP($A52,'ADR Raw Data'!$B$6:$BE$43,'ADR Raw Data'!K$1,FALSE)</f>
        <v>111.745795524786</v>
      </c>
      <c r="AC52" s="53">
        <f>VLOOKUP($A52,'ADR Raw Data'!$B$6:$BE$43,'ADR Raw Data'!L$1,FALSE)</f>
        <v>101.966167821531</v>
      </c>
      <c r="AD52" s="52">
        <f>VLOOKUP($A52,'ADR Raw Data'!$B$6:$BE$43,'ADR Raw Data'!N$1,FALSE)</f>
        <v>136.194449457514</v>
      </c>
      <c r="AE52" s="52">
        <f>VLOOKUP($A52,'ADR Raw Data'!$B$6:$BE$43,'ADR Raw Data'!O$1,FALSE)</f>
        <v>130.99822116973201</v>
      </c>
      <c r="AF52" s="53">
        <f>VLOOKUP($A52,'ADR Raw Data'!$B$6:$BE$43,'ADR Raw Data'!P$1,FALSE)</f>
        <v>133.62883293452199</v>
      </c>
      <c r="AG52" s="54">
        <f>VLOOKUP($A52,'ADR Raw Data'!$B$6:$BE$43,'ADR Raw Data'!R$1,FALSE)</f>
        <v>112.76989923919</v>
      </c>
      <c r="AI52" s="47">
        <f>VLOOKUP($A52,'ADR Raw Data'!$B$6:$BE$43,'ADR Raw Data'!T$1,FALSE)</f>
        <v>-4.1530103355324801</v>
      </c>
      <c r="AJ52" s="48">
        <f>VLOOKUP($A52,'ADR Raw Data'!$B$6:$BE$43,'ADR Raw Data'!U$1,FALSE)</f>
        <v>-3.3526299256395999</v>
      </c>
      <c r="AK52" s="48">
        <f>VLOOKUP($A52,'ADR Raw Data'!$B$6:$BE$43,'ADR Raw Data'!V$1,FALSE)</f>
        <v>-5.2799057038551096</v>
      </c>
      <c r="AL52" s="48">
        <f>VLOOKUP($A52,'ADR Raw Data'!$B$6:$BE$43,'ADR Raw Data'!W$1,FALSE)</f>
        <v>-7.6585707135480199</v>
      </c>
      <c r="AM52" s="48">
        <f>VLOOKUP($A52,'ADR Raw Data'!$B$6:$BE$43,'ADR Raw Data'!X$1,FALSE)</f>
        <v>-3.48679077622231</v>
      </c>
      <c r="AN52" s="49">
        <f>VLOOKUP($A52,'ADR Raw Data'!$B$6:$BE$43,'ADR Raw Data'!Y$1,FALSE)</f>
        <v>-4.8451775899426899</v>
      </c>
      <c r="AO52" s="48">
        <f>VLOOKUP($A52,'ADR Raw Data'!$B$6:$BE$43,'ADR Raw Data'!AA$1,FALSE)</f>
        <v>-2.9054730841348499</v>
      </c>
      <c r="AP52" s="48">
        <f>VLOOKUP($A52,'ADR Raw Data'!$B$6:$BE$43,'ADR Raw Data'!AB$1,FALSE)</f>
        <v>-2.5475761220112898</v>
      </c>
      <c r="AQ52" s="49">
        <f>VLOOKUP($A52,'ADR Raw Data'!$B$6:$BE$43,'ADR Raw Data'!AC$1,FALSE)</f>
        <v>-2.7329206835659399</v>
      </c>
      <c r="AR52" s="50">
        <f>VLOOKUP($A52,'ADR Raw Data'!$B$6:$BE$43,'ADR Raw Data'!AE$1,FALSE)</f>
        <v>-3.78603338560875</v>
      </c>
      <c r="AS52" s="40"/>
      <c r="AT52" s="51">
        <f>VLOOKUP($A52,'RevPAR Raw Data'!$B$6:$BE$43,'RevPAR Raw Data'!G$1,FALSE)</f>
        <v>47.163601031957299</v>
      </c>
      <c r="AU52" s="52">
        <f>VLOOKUP($A52,'RevPAR Raw Data'!$B$6:$BE$43,'RevPAR Raw Data'!H$1,FALSE)</f>
        <v>56.6159221038615</v>
      </c>
      <c r="AV52" s="52">
        <f>VLOOKUP($A52,'RevPAR Raw Data'!$B$6:$BE$43,'RevPAR Raw Data'!I$1,FALSE)</f>
        <v>60.353970539280901</v>
      </c>
      <c r="AW52" s="52">
        <f>VLOOKUP($A52,'RevPAR Raw Data'!$B$6:$BE$43,'RevPAR Raw Data'!J$1,FALSE)</f>
        <v>61.906049434087798</v>
      </c>
      <c r="AX52" s="52">
        <f>VLOOKUP($A52,'RevPAR Raw Data'!$B$6:$BE$43,'RevPAR Raw Data'!K$1,FALSE)</f>
        <v>75.225677430093199</v>
      </c>
      <c r="AY52" s="53">
        <f>VLOOKUP($A52,'RevPAR Raw Data'!$B$6:$BE$43,'RevPAR Raw Data'!L$1,FALSE)</f>
        <v>60.253044107856098</v>
      </c>
      <c r="AZ52" s="52">
        <f>VLOOKUP($A52,'RevPAR Raw Data'!$B$6:$BE$43,'RevPAR Raw Data'!N$1,FALSE)</f>
        <v>105.512161284953</v>
      </c>
      <c r="BA52" s="52">
        <f>VLOOKUP($A52,'RevPAR Raw Data'!$B$6:$BE$43,'RevPAR Raw Data'!O$1,FALSE)</f>
        <v>98.979098701731004</v>
      </c>
      <c r="BB52" s="53">
        <f>VLOOKUP($A52,'RevPAR Raw Data'!$B$6:$BE$43,'RevPAR Raw Data'!P$1,FALSE)</f>
        <v>102.24562999334201</v>
      </c>
      <c r="BC52" s="54">
        <f>VLOOKUP($A52,'RevPAR Raw Data'!$B$6:$BE$43,'RevPAR Raw Data'!R$1,FALSE)</f>
        <v>72.250925789423604</v>
      </c>
      <c r="BE52" s="47">
        <f>VLOOKUP($A52,'RevPAR Raw Data'!$B$6:$BE$43,'RevPAR Raw Data'!T$1,FALSE)</f>
        <v>-6.1651576289588901</v>
      </c>
      <c r="BF52" s="48">
        <f>VLOOKUP($A52,'RevPAR Raw Data'!$B$6:$BE$43,'RevPAR Raw Data'!U$1,FALSE)</f>
        <v>-6.6972568923692197</v>
      </c>
      <c r="BG52" s="48">
        <f>VLOOKUP($A52,'RevPAR Raw Data'!$B$6:$BE$43,'RevPAR Raw Data'!V$1,FALSE)</f>
        <v>-9.2683680133868993</v>
      </c>
      <c r="BH52" s="48">
        <f>VLOOKUP($A52,'RevPAR Raw Data'!$B$6:$BE$43,'RevPAR Raw Data'!W$1,FALSE)</f>
        <v>-15.432001608901301</v>
      </c>
      <c r="BI52" s="48">
        <f>VLOOKUP($A52,'RevPAR Raw Data'!$B$6:$BE$43,'RevPAR Raw Data'!X$1,FALSE)</f>
        <v>-7.2719977819303896</v>
      </c>
      <c r="BJ52" s="49">
        <f>VLOOKUP($A52,'RevPAR Raw Data'!$B$6:$BE$43,'RevPAR Raw Data'!Y$1,FALSE)</f>
        <v>-9.1997993402678002</v>
      </c>
      <c r="BK52" s="48">
        <f>VLOOKUP($A52,'RevPAR Raw Data'!$B$6:$BE$43,'RevPAR Raw Data'!AA$1,FALSE)</f>
        <v>-3.6699516088547499</v>
      </c>
      <c r="BL52" s="48">
        <f>VLOOKUP($A52,'RevPAR Raw Data'!$B$6:$BE$43,'RevPAR Raw Data'!AB$1,FALSE)</f>
        <v>-3.2821454268050001</v>
      </c>
      <c r="BM52" s="49">
        <f>VLOOKUP($A52,'RevPAR Raw Data'!$B$6:$BE$43,'RevPAR Raw Data'!AC$1,FALSE)</f>
        <v>-3.4826324124321002</v>
      </c>
      <c r="BN52" s="50">
        <f>VLOOKUP($A52,'RevPAR Raw Data'!$B$6:$BE$43,'RevPAR Raw Data'!AE$1,FALSE)</f>
        <v>-6.9717565907335803</v>
      </c>
    </row>
    <row r="53" spans="1:66" x14ac:dyDescent="0.25">
      <c r="A53" s="63" t="s">
        <v>83</v>
      </c>
      <c r="B53" s="47">
        <f>VLOOKUP($A53,'Occupancy Raw Data'!$B$8:$BE$45,'Occupancy Raw Data'!G$3,FALSE)</f>
        <v>50.583472255298801</v>
      </c>
      <c r="C53" s="48">
        <f>VLOOKUP($A53,'Occupancy Raw Data'!$B$8:$BE$45,'Occupancy Raw Data'!H$3,FALSE)</f>
        <v>66.587282686353802</v>
      </c>
      <c r="D53" s="48">
        <f>VLOOKUP($A53,'Occupancy Raw Data'!$B$8:$BE$45,'Occupancy Raw Data'!I$3,FALSE)</f>
        <v>70.3977137413669</v>
      </c>
      <c r="E53" s="48">
        <f>VLOOKUP($A53,'Occupancy Raw Data'!$B$8:$BE$45,'Occupancy Raw Data'!J$3,FALSE)</f>
        <v>70.088116218147107</v>
      </c>
      <c r="F53" s="48">
        <f>VLOOKUP($A53,'Occupancy Raw Data'!$B$8:$BE$45,'Occupancy Raw Data'!K$3,FALSE)</f>
        <v>66.349130745415493</v>
      </c>
      <c r="G53" s="49">
        <f>VLOOKUP($A53,'Occupancy Raw Data'!$B$8:$BE$45,'Occupancy Raw Data'!L$3,FALSE)</f>
        <v>64.8011431293165</v>
      </c>
      <c r="H53" s="48">
        <f>VLOOKUP($A53,'Occupancy Raw Data'!$B$8:$BE$45,'Occupancy Raw Data'!N$3,FALSE)</f>
        <v>71.445582281495504</v>
      </c>
      <c r="I53" s="48">
        <f>VLOOKUP($A53,'Occupancy Raw Data'!$B$8:$BE$45,'Occupancy Raw Data'!O$3,FALSE)</f>
        <v>69.421290783519794</v>
      </c>
      <c r="J53" s="49">
        <f>VLOOKUP($A53,'Occupancy Raw Data'!$B$8:$BE$45,'Occupancy Raw Data'!P$3,FALSE)</f>
        <v>70.433436532507699</v>
      </c>
      <c r="K53" s="50">
        <f>VLOOKUP($A53,'Occupancy Raw Data'!$B$8:$BE$45,'Occupancy Raw Data'!R$3,FALSE)</f>
        <v>66.410369815942502</v>
      </c>
      <c r="M53" s="47">
        <f>VLOOKUP($A53,'Occupancy Raw Data'!$B$8:$BE$45,'Occupancy Raw Data'!T$3,FALSE)</f>
        <v>1.31037590640673</v>
      </c>
      <c r="N53" s="48">
        <f>VLOOKUP($A53,'Occupancy Raw Data'!$B$8:$BE$45,'Occupancy Raw Data'!U$3,FALSE)</f>
        <v>3.2175947420511299</v>
      </c>
      <c r="O53" s="48">
        <f>VLOOKUP($A53,'Occupancy Raw Data'!$B$8:$BE$45,'Occupancy Raw Data'!V$3,FALSE)</f>
        <v>2.59474237823704</v>
      </c>
      <c r="P53" s="48">
        <f>VLOOKUP($A53,'Occupancy Raw Data'!$B$8:$BE$45,'Occupancy Raw Data'!W$3,FALSE)</f>
        <v>-1.0877667224416401</v>
      </c>
      <c r="Q53" s="48">
        <f>VLOOKUP($A53,'Occupancy Raw Data'!$B$8:$BE$45,'Occupancy Raw Data'!X$3,FALSE)</f>
        <v>0.20941414792273899</v>
      </c>
      <c r="R53" s="49">
        <f>VLOOKUP($A53,'Occupancy Raw Data'!$B$8:$BE$45,'Occupancy Raw Data'!Y$3,FALSE)</f>
        <v>1.21148543600034</v>
      </c>
      <c r="S53" s="48">
        <f>VLOOKUP($A53,'Occupancy Raw Data'!$B$8:$BE$45,'Occupancy Raw Data'!AA$3,FALSE)</f>
        <v>-0.202248612729621</v>
      </c>
      <c r="T53" s="48">
        <f>VLOOKUP($A53,'Occupancy Raw Data'!$B$8:$BE$45,'Occupancy Raw Data'!AB$3,FALSE)</f>
        <v>-1.6357638446816101</v>
      </c>
      <c r="U53" s="49">
        <f>VLOOKUP($A53,'Occupancy Raw Data'!$B$8:$BE$45,'Occupancy Raw Data'!AC$3,FALSE)</f>
        <v>-0.91389078016006497</v>
      </c>
      <c r="V53" s="50">
        <f>VLOOKUP($A53,'Occupancy Raw Data'!$B$8:$BE$45,'Occupancy Raw Data'!AE$3,FALSE)</f>
        <v>0.55788234788445901</v>
      </c>
      <c r="X53" s="51">
        <f>VLOOKUP($A53,'ADR Raw Data'!$B$6:$BE$43,'ADR Raw Data'!G$1,FALSE)</f>
        <v>98.775630885122396</v>
      </c>
      <c r="Y53" s="52">
        <f>VLOOKUP($A53,'ADR Raw Data'!$B$6:$BE$43,'ADR Raw Data'!H$1,FALSE)</f>
        <v>110.838243919885</v>
      </c>
      <c r="Z53" s="52">
        <f>VLOOKUP($A53,'ADR Raw Data'!$B$6:$BE$43,'ADR Raw Data'!I$1,FALSE)</f>
        <v>116.024083220568</v>
      </c>
      <c r="AA53" s="52">
        <f>VLOOKUP($A53,'ADR Raw Data'!$B$6:$BE$43,'ADR Raw Data'!J$1,FALSE)</f>
        <v>114.429853890587</v>
      </c>
      <c r="AB53" s="52">
        <f>VLOOKUP($A53,'ADR Raw Data'!$B$6:$BE$43,'ADR Raw Data'!K$1,FALSE)</f>
        <v>110.677997128499</v>
      </c>
      <c r="AC53" s="53">
        <f>VLOOKUP($A53,'ADR Raw Data'!$B$6:$BE$43,'ADR Raw Data'!L$1,FALSE)</f>
        <v>110.825896361631</v>
      </c>
      <c r="AD53" s="52">
        <f>VLOOKUP($A53,'ADR Raw Data'!$B$6:$BE$43,'ADR Raw Data'!N$1,FALSE)</f>
        <v>119.31360333333301</v>
      </c>
      <c r="AE53" s="52">
        <f>VLOOKUP($A53,'ADR Raw Data'!$B$6:$BE$43,'ADR Raw Data'!O$1,FALSE)</f>
        <v>117.91354373927901</v>
      </c>
      <c r="AF53" s="53">
        <f>VLOOKUP($A53,'ADR Raw Data'!$B$6:$BE$43,'ADR Raw Data'!P$1,FALSE)</f>
        <v>118.623633136094</v>
      </c>
      <c r="AG53" s="54">
        <f>VLOOKUP($A53,'ADR Raw Data'!$B$6:$BE$43,'ADR Raw Data'!R$1,FALSE)</f>
        <v>113.18878637295001</v>
      </c>
      <c r="AI53" s="47">
        <f>VLOOKUP($A53,'ADR Raw Data'!$B$6:$BE$43,'ADR Raw Data'!T$1,FALSE)</f>
        <v>0.530438142756255</v>
      </c>
      <c r="AJ53" s="48">
        <f>VLOOKUP($A53,'ADR Raw Data'!$B$6:$BE$43,'ADR Raw Data'!U$1,FALSE)</f>
        <v>2.00158610215068</v>
      </c>
      <c r="AK53" s="48">
        <f>VLOOKUP($A53,'ADR Raw Data'!$B$6:$BE$43,'ADR Raw Data'!V$1,FALSE)</f>
        <v>2.9926888823087401</v>
      </c>
      <c r="AL53" s="48">
        <f>VLOOKUP($A53,'ADR Raw Data'!$B$6:$BE$43,'ADR Raw Data'!W$1,FALSE)</f>
        <v>2.8692265962881902</v>
      </c>
      <c r="AM53" s="48">
        <f>VLOOKUP($A53,'ADR Raw Data'!$B$6:$BE$43,'ADR Raw Data'!X$1,FALSE)</f>
        <v>4.4955088056082202</v>
      </c>
      <c r="AN53" s="49">
        <f>VLOOKUP($A53,'ADR Raw Data'!$B$6:$BE$43,'ADR Raw Data'!Y$1,FALSE)</f>
        <v>2.7147193164382601</v>
      </c>
      <c r="AO53" s="48">
        <f>VLOOKUP($A53,'ADR Raw Data'!$B$6:$BE$43,'ADR Raw Data'!AA$1,FALSE)</f>
        <v>2.21295198299405</v>
      </c>
      <c r="AP53" s="48">
        <f>VLOOKUP($A53,'ADR Raw Data'!$B$6:$BE$43,'ADR Raw Data'!AB$1,FALSE)</f>
        <v>-1.7293251034750701</v>
      </c>
      <c r="AQ53" s="49">
        <f>VLOOKUP($A53,'ADR Raw Data'!$B$6:$BE$43,'ADR Raw Data'!AC$1,FALSE)</f>
        <v>0.23302846300662</v>
      </c>
      <c r="AR53" s="50">
        <f>VLOOKUP($A53,'ADR Raw Data'!$B$6:$BE$43,'ADR Raw Data'!AE$1,FALSE)</f>
        <v>1.8702446166861899</v>
      </c>
      <c r="AS53" s="40"/>
      <c r="AT53" s="51">
        <f>VLOOKUP($A53,'RevPAR Raw Data'!$B$6:$BE$43,'RevPAR Raw Data'!G$1,FALSE)</f>
        <v>49.964143843772298</v>
      </c>
      <c r="AU53" s="52">
        <f>VLOOKUP($A53,'RevPAR Raw Data'!$B$6:$BE$43,'RevPAR Raw Data'!H$1,FALSE)</f>
        <v>73.804174803524603</v>
      </c>
      <c r="AV53" s="52">
        <f>VLOOKUP($A53,'RevPAR Raw Data'!$B$6:$BE$43,'RevPAR Raw Data'!I$1,FALSE)</f>
        <v>81.678301976661103</v>
      </c>
      <c r="AW53" s="52">
        <f>VLOOKUP($A53,'RevPAR Raw Data'!$B$6:$BE$43,'RevPAR Raw Data'!J$1,FALSE)</f>
        <v>80.201728983091201</v>
      </c>
      <c r="AX53" s="52">
        <f>VLOOKUP($A53,'RevPAR Raw Data'!$B$6:$BE$43,'RevPAR Raw Data'!K$1,FALSE)</f>
        <v>73.433889021195498</v>
      </c>
      <c r="AY53" s="53">
        <f>VLOOKUP($A53,'RevPAR Raw Data'!$B$6:$BE$43,'RevPAR Raw Data'!L$1,FALSE)</f>
        <v>71.816447725648899</v>
      </c>
      <c r="AZ53" s="52">
        <f>VLOOKUP($A53,'RevPAR Raw Data'!$B$6:$BE$43,'RevPAR Raw Data'!N$1,FALSE)</f>
        <v>85.244298642533906</v>
      </c>
      <c r="BA53" s="52">
        <f>VLOOKUP($A53,'RevPAR Raw Data'!$B$6:$BE$43,'RevPAR Raw Data'!O$1,FALSE)</f>
        <v>81.857104072398101</v>
      </c>
      <c r="BB53" s="53">
        <f>VLOOKUP($A53,'RevPAR Raw Data'!$B$6:$BE$43,'RevPAR Raw Data'!P$1,FALSE)</f>
        <v>83.550701357465996</v>
      </c>
      <c r="BC53" s="54">
        <f>VLOOKUP($A53,'RevPAR Raw Data'!$B$6:$BE$43,'RevPAR Raw Data'!R$1,FALSE)</f>
        <v>75.169091620453798</v>
      </c>
      <c r="BE53" s="47">
        <f>VLOOKUP($A53,'RevPAR Raw Data'!$B$6:$BE$43,'RevPAR Raw Data'!T$1,FALSE)</f>
        <v>1.84776478278406</v>
      </c>
      <c r="BF53" s="48">
        <f>VLOOKUP($A53,'RevPAR Raw Data'!$B$6:$BE$43,'RevPAR Raw Data'!U$1,FALSE)</f>
        <v>5.2835837733822402</v>
      </c>
      <c r="BG53" s="48">
        <f>VLOOKUP($A53,'RevPAR Raw Data'!$B$6:$BE$43,'RevPAR Raw Data'!V$1,FALSE)</f>
        <v>5.66508382722383</v>
      </c>
      <c r="BH53" s="48">
        <f>VLOOKUP($A53,'RevPAR Raw Data'!$B$6:$BE$43,'RevPAR Raw Data'!W$1,FALSE)</f>
        <v>1.7502493817406699</v>
      </c>
      <c r="BI53" s="48">
        <f>VLOOKUP($A53,'RevPAR Raw Data'!$B$6:$BE$43,'RevPAR Raw Data'!X$1,FALSE)</f>
        <v>4.7143371849910203</v>
      </c>
      <c r="BJ53" s="49">
        <f>VLOOKUP($A53,'RevPAR Raw Data'!$B$6:$BE$43,'RevPAR Raw Data'!Y$1,FALSE)</f>
        <v>3.9590931815855499</v>
      </c>
      <c r="BK53" s="48">
        <f>VLOOKUP($A53,'RevPAR Raw Data'!$B$6:$BE$43,'RevPAR Raw Data'!AA$1,FALSE)</f>
        <v>2.0062277055784499</v>
      </c>
      <c r="BL53" s="48">
        <f>VLOOKUP($A53,'RevPAR Raw Data'!$B$6:$BE$43,'RevPAR Raw Data'!AB$1,FALSE)</f>
        <v>-3.33680127335704</v>
      </c>
      <c r="BM53" s="49">
        <f>VLOOKUP($A53,'RevPAR Raw Data'!$B$6:$BE$43,'RevPAR Raw Data'!AC$1,FALSE)</f>
        <v>-0.68299194279201103</v>
      </c>
      <c r="BN53" s="50">
        <f>VLOOKUP($A53,'RevPAR Raw Data'!$B$6:$BE$43,'RevPAR Raw Data'!AE$1,FALSE)</f>
        <v>2.4385607291493998</v>
      </c>
    </row>
    <row r="54" spans="1:66" x14ac:dyDescent="0.25">
      <c r="A54" s="66" t="s">
        <v>84</v>
      </c>
      <c r="B54" s="47">
        <f>VLOOKUP($A54,'Occupancy Raw Data'!$B$8:$BE$45,'Occupancy Raw Data'!G$3,FALSE)</f>
        <v>45.830453812485601</v>
      </c>
      <c r="C54" s="48">
        <f>VLOOKUP($A54,'Occupancy Raw Data'!$B$8:$BE$45,'Occupancy Raw Data'!H$3,FALSE)</f>
        <v>55.344390693388597</v>
      </c>
      <c r="D54" s="48">
        <f>VLOOKUP($A54,'Occupancy Raw Data'!$B$8:$BE$45,'Occupancy Raw Data'!I$3,FALSE)</f>
        <v>58.339092375028699</v>
      </c>
      <c r="E54" s="48">
        <f>VLOOKUP($A54,'Occupancy Raw Data'!$B$8:$BE$45,'Occupancy Raw Data'!J$3,FALSE)</f>
        <v>61.909698226215099</v>
      </c>
      <c r="F54" s="48">
        <f>VLOOKUP($A54,'Occupancy Raw Data'!$B$8:$BE$45,'Occupancy Raw Data'!K$3,FALSE)</f>
        <v>63.464639483989799</v>
      </c>
      <c r="G54" s="49">
        <f>VLOOKUP($A54,'Occupancy Raw Data'!$B$8:$BE$45,'Occupancy Raw Data'!L$3,FALSE)</f>
        <v>56.977654918221603</v>
      </c>
      <c r="H54" s="48">
        <f>VLOOKUP($A54,'Occupancy Raw Data'!$B$8:$BE$45,'Occupancy Raw Data'!N$3,FALSE)</f>
        <v>67.069799585348903</v>
      </c>
      <c r="I54" s="48">
        <f>VLOOKUP($A54,'Occupancy Raw Data'!$B$8:$BE$45,'Occupancy Raw Data'!O$3,FALSE)</f>
        <v>66.148352914075005</v>
      </c>
      <c r="J54" s="49">
        <f>VLOOKUP($A54,'Occupancy Raw Data'!$B$8:$BE$45,'Occupancy Raw Data'!P$3,FALSE)</f>
        <v>66.609076249712004</v>
      </c>
      <c r="K54" s="50">
        <f>VLOOKUP($A54,'Occupancy Raw Data'!$B$8:$BE$45,'Occupancy Raw Data'!R$3,FALSE)</f>
        <v>59.729489584361701</v>
      </c>
      <c r="M54" s="47">
        <f>VLOOKUP($A54,'Occupancy Raw Data'!$B$8:$BE$45,'Occupancy Raw Data'!T$3,FALSE)</f>
        <v>-1.71137303372492</v>
      </c>
      <c r="N54" s="48">
        <f>VLOOKUP($A54,'Occupancy Raw Data'!$B$8:$BE$45,'Occupancy Raw Data'!U$3,FALSE)</f>
        <v>-8.0230442450259591</v>
      </c>
      <c r="O54" s="48">
        <f>VLOOKUP($A54,'Occupancy Raw Data'!$B$8:$BE$45,'Occupancy Raw Data'!V$3,FALSE)</f>
        <v>-11.9714681588075</v>
      </c>
      <c r="P54" s="48">
        <f>VLOOKUP($A54,'Occupancy Raw Data'!$B$8:$BE$45,'Occupancy Raw Data'!W$3,FALSE)</f>
        <v>-10.871294612415999</v>
      </c>
      <c r="Q54" s="48">
        <f>VLOOKUP($A54,'Occupancy Raw Data'!$B$8:$BE$45,'Occupancy Raw Data'!X$3,FALSE)</f>
        <v>-5.0589026762066096</v>
      </c>
      <c r="R54" s="49">
        <f>VLOOKUP($A54,'Occupancy Raw Data'!$B$8:$BE$45,'Occupancy Raw Data'!Y$3,FALSE)</f>
        <v>-7.9166078124967703</v>
      </c>
      <c r="S54" s="48">
        <f>VLOOKUP($A54,'Occupancy Raw Data'!$B$8:$BE$45,'Occupancy Raw Data'!AA$3,FALSE)</f>
        <v>-5.1955499458188896</v>
      </c>
      <c r="T54" s="48">
        <f>VLOOKUP($A54,'Occupancy Raw Data'!$B$8:$BE$45,'Occupancy Raw Data'!AB$3,FALSE)</f>
        <v>-1.8523672944129901</v>
      </c>
      <c r="U54" s="49">
        <f>VLOOKUP($A54,'Occupancy Raw Data'!$B$8:$BE$45,'Occupancy Raw Data'!AC$3,FALSE)</f>
        <v>-3.5644786821369601</v>
      </c>
      <c r="V54" s="50">
        <f>VLOOKUP($A54,'Occupancy Raw Data'!$B$8:$BE$45,'Occupancy Raw Data'!AE$3,FALSE)</f>
        <v>-6.57318459846657</v>
      </c>
      <c r="X54" s="51">
        <f>VLOOKUP($A54,'ADR Raw Data'!$B$6:$BE$43,'ADR Raw Data'!G$1,FALSE)</f>
        <v>106.347401357124</v>
      </c>
      <c r="Y54" s="52">
        <f>VLOOKUP($A54,'ADR Raw Data'!$B$6:$BE$43,'ADR Raw Data'!H$1,FALSE)</f>
        <v>108.493415192507</v>
      </c>
      <c r="Z54" s="52">
        <f>VLOOKUP($A54,'ADR Raw Data'!$B$6:$BE$43,'ADR Raw Data'!I$1,FALSE)</f>
        <v>110.724373149062</v>
      </c>
      <c r="AA54" s="52">
        <f>VLOOKUP($A54,'ADR Raw Data'!$B$6:$BE$43,'ADR Raw Data'!J$1,FALSE)</f>
        <v>111.80029395348799</v>
      </c>
      <c r="AB54" s="52">
        <f>VLOOKUP($A54,'ADR Raw Data'!$B$6:$BE$43,'ADR Raw Data'!K$1,FALSE)</f>
        <v>116.990751361161</v>
      </c>
      <c r="AC54" s="53">
        <f>VLOOKUP($A54,'ADR Raw Data'!$B$6:$BE$43,'ADR Raw Data'!L$1,FALSE)</f>
        <v>111.21661437697</v>
      </c>
      <c r="AD54" s="52">
        <f>VLOOKUP($A54,'ADR Raw Data'!$B$6:$BE$43,'ADR Raw Data'!N$1,FALSE)</f>
        <v>135.91113343637301</v>
      </c>
      <c r="AE54" s="52">
        <f>VLOOKUP($A54,'ADR Raw Data'!$B$6:$BE$43,'ADR Raw Data'!O$1,FALSE)</f>
        <v>137.54961692495201</v>
      </c>
      <c r="AF54" s="53">
        <f>VLOOKUP($A54,'ADR Raw Data'!$B$6:$BE$43,'ADR Raw Data'!P$1,FALSE)</f>
        <v>136.72470862873899</v>
      </c>
      <c r="AG54" s="54">
        <f>VLOOKUP($A54,'ADR Raw Data'!$B$6:$BE$43,'ADR Raw Data'!R$1,FALSE)</f>
        <v>119.34406942148701</v>
      </c>
      <c r="AI54" s="47">
        <f>VLOOKUP($A54,'ADR Raw Data'!$B$6:$BE$43,'ADR Raw Data'!T$1,FALSE)</f>
        <v>-7.9998813813221998</v>
      </c>
      <c r="AJ54" s="48">
        <f>VLOOKUP($A54,'ADR Raw Data'!$B$6:$BE$43,'ADR Raw Data'!U$1,FALSE)</f>
        <v>-27.662334291360601</v>
      </c>
      <c r="AK54" s="48">
        <f>VLOOKUP($A54,'ADR Raw Data'!$B$6:$BE$43,'ADR Raw Data'!V$1,FALSE)</f>
        <v>-34.713677234405601</v>
      </c>
      <c r="AL54" s="48">
        <f>VLOOKUP($A54,'ADR Raw Data'!$B$6:$BE$43,'ADR Raw Data'!W$1,FALSE)</f>
        <v>-34.313813343478103</v>
      </c>
      <c r="AM54" s="48">
        <f>VLOOKUP($A54,'ADR Raw Data'!$B$6:$BE$43,'ADR Raw Data'!X$1,FALSE)</f>
        <v>-29.6124525573981</v>
      </c>
      <c r="AN54" s="49">
        <f>VLOOKUP($A54,'ADR Raw Data'!$B$6:$BE$43,'ADR Raw Data'!Y$1,FALSE)</f>
        <v>-29.1828552216313</v>
      </c>
      <c r="AO54" s="48">
        <f>VLOOKUP($A54,'ADR Raw Data'!$B$6:$BE$43,'ADR Raw Data'!AA$1,FALSE)</f>
        <v>-20.8959198076432</v>
      </c>
      <c r="AP54" s="48">
        <f>VLOOKUP($A54,'ADR Raw Data'!$B$6:$BE$43,'ADR Raw Data'!AB$1,FALSE)</f>
        <v>-12.445322545740799</v>
      </c>
      <c r="AQ54" s="49">
        <f>VLOOKUP($A54,'ADR Raw Data'!$B$6:$BE$43,'ADR Raw Data'!AC$1,FALSE)</f>
        <v>-16.953096982951902</v>
      </c>
      <c r="AR54" s="50">
        <f>VLOOKUP($A54,'ADR Raw Data'!$B$6:$BE$43,'ADR Raw Data'!AE$1,FALSE)</f>
        <v>-25.124420674486299</v>
      </c>
      <c r="AS54" s="40"/>
      <c r="AT54" s="51">
        <f>VLOOKUP($A54,'RevPAR Raw Data'!$B$6:$BE$43,'RevPAR Raw Data'!G$1,FALSE)</f>
        <v>48.739496659755801</v>
      </c>
      <c r="AU54" s="52">
        <f>VLOOKUP($A54,'RevPAR Raw Data'!$B$6:$BE$43,'RevPAR Raw Data'!H$1,FALSE)</f>
        <v>60.045019580741702</v>
      </c>
      <c r="AV54" s="52">
        <f>VLOOKUP($A54,'RevPAR Raw Data'!$B$6:$BE$43,'RevPAR Raw Data'!I$1,FALSE)</f>
        <v>64.595594333102895</v>
      </c>
      <c r="AW54" s="52">
        <f>VLOOKUP($A54,'RevPAR Raw Data'!$B$6:$BE$43,'RevPAR Raw Data'!J$1,FALSE)</f>
        <v>69.215224602626094</v>
      </c>
      <c r="AX54" s="52">
        <f>VLOOKUP($A54,'RevPAR Raw Data'!$B$6:$BE$43,'RevPAR Raw Data'!K$1,FALSE)</f>
        <v>74.247758580972103</v>
      </c>
      <c r="AY54" s="53">
        <f>VLOOKUP($A54,'RevPAR Raw Data'!$B$6:$BE$43,'RevPAR Raw Data'!L$1,FALSE)</f>
        <v>63.368618751439698</v>
      </c>
      <c r="AZ54" s="52">
        <f>VLOOKUP($A54,'RevPAR Raw Data'!$B$6:$BE$43,'RevPAR Raw Data'!N$1,FALSE)</f>
        <v>91.155324809951594</v>
      </c>
      <c r="BA54" s="52">
        <f>VLOOKUP($A54,'RevPAR Raw Data'!$B$6:$BE$43,'RevPAR Raw Data'!O$1,FALSE)</f>
        <v>90.986806035475595</v>
      </c>
      <c r="BB54" s="53">
        <f>VLOOKUP($A54,'RevPAR Raw Data'!$B$6:$BE$43,'RevPAR Raw Data'!P$1,FALSE)</f>
        <v>91.071065422713602</v>
      </c>
      <c r="BC54" s="54">
        <f>VLOOKUP($A54,'RevPAR Raw Data'!$B$6:$BE$43,'RevPAR Raw Data'!R$1,FALSE)</f>
        <v>71.283603514660797</v>
      </c>
      <c r="BE54" s="47">
        <f>VLOOKUP($A54,'RevPAR Raw Data'!$B$6:$BE$43,'RevPAR Raw Data'!T$1,FALSE)</f>
        <v>-9.5743466023572008</v>
      </c>
      <c r="BF54" s="48">
        <f>VLOOKUP($A54,'RevPAR Raw Data'!$B$6:$BE$43,'RevPAR Raw Data'!U$1,FALSE)</f>
        <v>-33.466017216983701</v>
      </c>
      <c r="BG54" s="48">
        <f>VLOOKUP($A54,'RevPAR Raw Data'!$B$6:$BE$43,'RevPAR Raw Data'!V$1,FALSE)</f>
        <v>-42.529408576344998</v>
      </c>
      <c r="BH54" s="48">
        <f>VLOOKUP($A54,'RevPAR Raw Data'!$B$6:$BE$43,'RevPAR Raw Data'!W$1,FALSE)</f>
        <v>-41.4547522145701</v>
      </c>
      <c r="BI54" s="48">
        <f>VLOOKUP($A54,'RevPAR Raw Data'!$B$6:$BE$43,'RevPAR Raw Data'!X$1,FALSE)</f>
        <v>-33.173290078688098</v>
      </c>
      <c r="BJ54" s="49">
        <f>VLOOKUP($A54,'RevPAR Raw Data'!$B$6:$BE$43,'RevPAR Raw Data'!Y$1,FALSE)</f>
        <v>-34.789170837742802</v>
      </c>
      <c r="BK54" s="48">
        <f>VLOOKUP($A54,'RevPAR Raw Data'!$B$6:$BE$43,'RevPAR Raw Data'!AA$1,FALSE)</f>
        <v>-25.005811803217799</v>
      </c>
      <c r="BL54" s="48">
        <f>VLOOKUP($A54,'RevPAR Raw Data'!$B$6:$BE$43,'RevPAR Raw Data'!AB$1,FALSE)</f>
        <v>-14.067156755632301</v>
      </c>
      <c r="BM54" s="49">
        <f>VLOOKUP($A54,'RevPAR Raw Data'!$B$6:$BE$43,'RevPAR Raw Data'!AC$1,FALSE)</f>
        <v>-19.9132861371695</v>
      </c>
      <c r="BN54" s="50">
        <f>VLOOKUP($A54,'RevPAR Raw Data'!$B$6:$BE$43,'RevPAR Raw Data'!AE$1,FALSE)</f>
        <v>-30.0461307227236</v>
      </c>
    </row>
    <row r="55" spans="1:66" x14ac:dyDescent="0.25">
      <c r="A55" s="63" t="s">
        <v>85</v>
      </c>
      <c r="B55" s="47">
        <f>VLOOKUP($A55,'Occupancy Raw Data'!$B$8:$BE$45,'Occupancy Raw Data'!G$3,FALSE)</f>
        <v>38.759689922480597</v>
      </c>
      <c r="C55" s="48">
        <f>VLOOKUP($A55,'Occupancy Raw Data'!$B$8:$BE$45,'Occupancy Raw Data'!H$3,FALSE)</f>
        <v>50.322997416020598</v>
      </c>
      <c r="D55" s="48">
        <f>VLOOKUP($A55,'Occupancy Raw Data'!$B$8:$BE$45,'Occupancy Raw Data'!I$3,FALSE)</f>
        <v>52.7777777777777</v>
      </c>
      <c r="E55" s="48">
        <f>VLOOKUP($A55,'Occupancy Raw Data'!$B$8:$BE$45,'Occupancy Raw Data'!J$3,FALSE)</f>
        <v>54.134366925064498</v>
      </c>
      <c r="F55" s="48">
        <f>VLOOKUP($A55,'Occupancy Raw Data'!$B$8:$BE$45,'Occupancy Raw Data'!K$3,FALSE)</f>
        <v>55.684754521963796</v>
      </c>
      <c r="G55" s="49">
        <f>VLOOKUP($A55,'Occupancy Raw Data'!$B$8:$BE$45,'Occupancy Raw Data'!L$3,FALSE)</f>
        <v>50.335917312661401</v>
      </c>
      <c r="H55" s="48">
        <f>VLOOKUP($A55,'Occupancy Raw Data'!$B$8:$BE$45,'Occupancy Raw Data'!N$3,FALSE)</f>
        <v>59.1085271317829</v>
      </c>
      <c r="I55" s="48">
        <f>VLOOKUP($A55,'Occupancy Raw Data'!$B$8:$BE$45,'Occupancy Raw Data'!O$3,FALSE)</f>
        <v>56.136950904392698</v>
      </c>
      <c r="J55" s="49">
        <f>VLOOKUP($A55,'Occupancy Raw Data'!$B$8:$BE$45,'Occupancy Raw Data'!P$3,FALSE)</f>
        <v>57.622739018087799</v>
      </c>
      <c r="K55" s="50">
        <f>VLOOKUP($A55,'Occupancy Raw Data'!$B$8:$BE$45,'Occupancy Raw Data'!R$3,FALSE)</f>
        <v>52.417866371354698</v>
      </c>
      <c r="M55" s="47">
        <f>VLOOKUP($A55,'Occupancy Raw Data'!$B$8:$BE$45,'Occupancy Raw Data'!T$3,FALSE)</f>
        <v>-11.865681600368699</v>
      </c>
      <c r="N55" s="48">
        <f>VLOOKUP($A55,'Occupancy Raw Data'!$B$8:$BE$45,'Occupancy Raw Data'!U$3,FALSE)</f>
        <v>-10.062342871490699</v>
      </c>
      <c r="O55" s="48">
        <f>VLOOKUP($A55,'Occupancy Raw Data'!$B$8:$BE$45,'Occupancy Raw Data'!V$3,FALSE)</f>
        <v>-13.6417667667667</v>
      </c>
      <c r="P55" s="48">
        <f>VLOOKUP($A55,'Occupancy Raw Data'!$B$8:$BE$45,'Occupancy Raw Data'!W$3,FALSE)</f>
        <v>-14.316737317953301</v>
      </c>
      <c r="Q55" s="48">
        <f>VLOOKUP($A55,'Occupancy Raw Data'!$B$8:$BE$45,'Occupancy Raw Data'!X$3,FALSE)</f>
        <v>-3.4487490209863498</v>
      </c>
      <c r="R55" s="49">
        <f>VLOOKUP($A55,'Occupancy Raw Data'!$B$8:$BE$45,'Occupancy Raw Data'!Y$3,FALSE)</f>
        <v>-10.7201075985142</v>
      </c>
      <c r="S55" s="48">
        <f>VLOOKUP($A55,'Occupancy Raw Data'!$B$8:$BE$45,'Occupancy Raw Data'!AA$3,FALSE)</f>
        <v>0.80362666957819195</v>
      </c>
      <c r="T55" s="48">
        <f>VLOOKUP($A55,'Occupancy Raw Data'!$B$8:$BE$45,'Occupancy Raw Data'!AB$3,FALSE)</f>
        <v>-5.7029021224477603</v>
      </c>
      <c r="U55" s="49">
        <f>VLOOKUP($A55,'Occupancy Raw Data'!$B$8:$BE$45,'Occupancy Raw Data'!AC$3,FALSE)</f>
        <v>-2.4742693147563699</v>
      </c>
      <c r="V55" s="50">
        <f>VLOOKUP($A55,'Occupancy Raw Data'!$B$8:$BE$45,'Occupancy Raw Data'!AE$3,FALSE)</f>
        <v>-8.2845142158869596</v>
      </c>
      <c r="X55" s="51">
        <f>VLOOKUP($A55,'ADR Raw Data'!$B$6:$BE$43,'ADR Raw Data'!G$1,FALSE)</f>
        <v>84.798850000000002</v>
      </c>
      <c r="Y55" s="52">
        <f>VLOOKUP($A55,'ADR Raw Data'!$B$6:$BE$43,'ADR Raw Data'!H$1,FALSE)</f>
        <v>88.774043645699606</v>
      </c>
      <c r="Z55" s="52">
        <f>VLOOKUP($A55,'ADR Raw Data'!$B$6:$BE$43,'ADR Raw Data'!I$1,FALSE)</f>
        <v>90.057943696450394</v>
      </c>
      <c r="AA55" s="52">
        <f>VLOOKUP($A55,'ADR Raw Data'!$B$6:$BE$43,'ADR Raw Data'!J$1,FALSE)</f>
        <v>89.071133651551307</v>
      </c>
      <c r="AB55" s="52">
        <f>VLOOKUP($A55,'ADR Raw Data'!$B$6:$BE$43,'ADR Raw Data'!K$1,FALSE)</f>
        <v>91.708074245939599</v>
      </c>
      <c r="AC55" s="53">
        <f>VLOOKUP($A55,'ADR Raw Data'!$B$6:$BE$43,'ADR Raw Data'!L$1,FALSE)</f>
        <v>89.144147843942505</v>
      </c>
      <c r="AD55" s="52">
        <f>VLOOKUP($A55,'ADR Raw Data'!$B$6:$BE$43,'ADR Raw Data'!N$1,FALSE)</f>
        <v>98.772699453551894</v>
      </c>
      <c r="AE55" s="52">
        <f>VLOOKUP($A55,'ADR Raw Data'!$B$6:$BE$43,'ADR Raw Data'!O$1,FALSE)</f>
        <v>96.517238204833106</v>
      </c>
      <c r="AF55" s="53">
        <f>VLOOKUP($A55,'ADR Raw Data'!$B$6:$BE$43,'ADR Raw Data'!P$1,FALSE)</f>
        <v>97.674047085201707</v>
      </c>
      <c r="AG55" s="54">
        <f>VLOOKUP($A55,'ADR Raw Data'!$B$6:$BE$43,'ADR Raw Data'!R$1,FALSE)</f>
        <v>91.823257042253502</v>
      </c>
      <c r="AI55" s="47">
        <f>VLOOKUP($A55,'ADR Raw Data'!$B$6:$BE$43,'ADR Raw Data'!T$1,FALSE)</f>
        <v>-1.7062842424658999</v>
      </c>
      <c r="AJ55" s="48">
        <f>VLOOKUP($A55,'ADR Raw Data'!$B$6:$BE$43,'ADR Raw Data'!U$1,FALSE)</f>
        <v>-0.36973812953000601</v>
      </c>
      <c r="AK55" s="48">
        <f>VLOOKUP($A55,'ADR Raw Data'!$B$6:$BE$43,'ADR Raw Data'!V$1,FALSE)</f>
        <v>-3.1742879529453001</v>
      </c>
      <c r="AL55" s="48">
        <f>VLOOKUP($A55,'ADR Raw Data'!$B$6:$BE$43,'ADR Raw Data'!W$1,FALSE)</f>
        <v>-3.6911060951937</v>
      </c>
      <c r="AM55" s="48">
        <f>VLOOKUP($A55,'ADR Raw Data'!$B$6:$BE$43,'ADR Raw Data'!X$1,FALSE)</f>
        <v>1.1635193565054101</v>
      </c>
      <c r="AN55" s="49">
        <f>VLOOKUP($A55,'ADR Raw Data'!$B$6:$BE$43,'ADR Raw Data'!Y$1,FALSE)</f>
        <v>-1.58897140126368</v>
      </c>
      <c r="AO55" s="48">
        <f>VLOOKUP($A55,'ADR Raw Data'!$B$6:$BE$43,'ADR Raw Data'!AA$1,FALSE)</f>
        <v>3.03123936384487</v>
      </c>
      <c r="AP55" s="48">
        <f>VLOOKUP($A55,'ADR Raw Data'!$B$6:$BE$43,'ADR Raw Data'!AB$1,FALSE)</f>
        <v>3.1222734678760999</v>
      </c>
      <c r="AQ55" s="49">
        <f>VLOOKUP($A55,'ADR Raw Data'!$B$6:$BE$43,'ADR Raw Data'!AC$1,FALSE)</f>
        <v>3.1162678642282899</v>
      </c>
      <c r="AR55" s="50">
        <f>VLOOKUP($A55,'ADR Raw Data'!$B$6:$BE$43,'ADR Raw Data'!AE$1,FALSE)</f>
        <v>1.8832526902576901E-2</v>
      </c>
      <c r="AS55" s="40"/>
      <c r="AT55" s="51">
        <f>VLOOKUP($A55,'RevPAR Raw Data'!$B$6:$BE$43,'RevPAR Raw Data'!G$1,FALSE)</f>
        <v>32.867771317829401</v>
      </c>
      <c r="AU55" s="52">
        <f>VLOOKUP($A55,'RevPAR Raw Data'!$B$6:$BE$43,'RevPAR Raw Data'!H$1,FALSE)</f>
        <v>44.673759689922399</v>
      </c>
      <c r="AV55" s="52">
        <f>VLOOKUP($A55,'RevPAR Raw Data'!$B$6:$BE$43,'RevPAR Raw Data'!I$1,FALSE)</f>
        <v>47.530581395348797</v>
      </c>
      <c r="AW55" s="52">
        <f>VLOOKUP($A55,'RevPAR Raw Data'!$B$6:$BE$43,'RevPAR Raw Data'!J$1,FALSE)</f>
        <v>48.218094315245402</v>
      </c>
      <c r="AX55" s="52">
        <f>VLOOKUP($A55,'RevPAR Raw Data'!$B$6:$BE$43,'RevPAR Raw Data'!K$1,FALSE)</f>
        <v>51.0674160206718</v>
      </c>
      <c r="AY55" s="53">
        <f>VLOOKUP($A55,'RevPAR Raw Data'!$B$6:$BE$43,'RevPAR Raw Data'!L$1,FALSE)</f>
        <v>44.871524547803602</v>
      </c>
      <c r="AZ55" s="52">
        <f>VLOOKUP($A55,'RevPAR Raw Data'!$B$6:$BE$43,'RevPAR Raw Data'!N$1,FALSE)</f>
        <v>58.383087855297099</v>
      </c>
      <c r="BA55" s="52">
        <f>VLOOKUP($A55,'RevPAR Raw Data'!$B$6:$BE$43,'RevPAR Raw Data'!O$1,FALSE)</f>
        <v>54.1818346253229</v>
      </c>
      <c r="BB55" s="53">
        <f>VLOOKUP($A55,'RevPAR Raw Data'!$B$6:$BE$43,'RevPAR Raw Data'!P$1,FALSE)</f>
        <v>56.282461240309999</v>
      </c>
      <c r="BC55" s="54">
        <f>VLOOKUP($A55,'RevPAR Raw Data'!$B$6:$BE$43,'RevPAR Raw Data'!R$1,FALSE)</f>
        <v>48.131792174234</v>
      </c>
      <c r="BE55" s="47">
        <f>VLOOKUP($A55,'RevPAR Raw Data'!$B$6:$BE$43,'RevPAR Raw Data'!T$1,FALSE)</f>
        <v>-13.369503587426401</v>
      </c>
      <c r="BF55" s="48">
        <f>VLOOKUP($A55,'RevPAR Raw Data'!$B$6:$BE$43,'RevPAR Raw Data'!U$1,FALSE)</f>
        <v>-10.3948766827007</v>
      </c>
      <c r="BG55" s="48">
        <f>VLOOKUP($A55,'RevPAR Raw Data'!$B$6:$BE$43,'RevPAR Raw Data'!V$1,FALSE)</f>
        <v>-16.3830257606656</v>
      </c>
      <c r="BH55" s="48">
        <f>VLOOKUP($A55,'RevPAR Raw Data'!$B$6:$BE$43,'RevPAR Raw Data'!W$1,FALSE)</f>
        <v>-17.479397449371099</v>
      </c>
      <c r="BI55" s="48">
        <f>VLOOKUP($A55,'RevPAR Raw Data'!$B$6:$BE$43,'RevPAR Raw Data'!X$1,FALSE)</f>
        <v>-2.3253565268974001</v>
      </c>
      <c r="BJ55" s="49">
        <f>VLOOKUP($A55,'RevPAR Raw Data'!$B$6:$BE$43,'RevPAR Raw Data'!Y$1,FALSE)</f>
        <v>-12.1387395558528</v>
      </c>
      <c r="BK55" s="48">
        <f>VLOOKUP($A55,'RevPAR Raw Data'!$B$6:$BE$43,'RevPAR Raw Data'!AA$1,FALSE)</f>
        <v>3.8592258813696798</v>
      </c>
      <c r="BL55" s="48">
        <f>VLOOKUP($A55,'RevPAR Raw Data'!$B$6:$BE$43,'RevPAR Raw Data'!AB$1,FALSE)</f>
        <v>-2.7586888544397801</v>
      </c>
      <c r="BM55" s="49">
        <f>VLOOKUP($A55,'RevPAR Raw Data'!$B$6:$BE$43,'RevPAR Raw Data'!AC$1,FALSE)</f>
        <v>0.56489368994170797</v>
      </c>
      <c r="BN55" s="50">
        <f>VLOOKUP($A55,'RevPAR Raw Data'!$B$6:$BE$43,'RevPAR Raw Data'!AE$1,FALSE)</f>
        <v>-8.2672418723528303</v>
      </c>
    </row>
    <row r="56" spans="1:66" ht="15" thickBot="1" x14ac:dyDescent="0.3">
      <c r="A56" s="63" t="s">
        <v>86</v>
      </c>
      <c r="B56" s="67">
        <f>VLOOKUP($A56,'Occupancy Raw Data'!$B$8:$BE$45,'Occupancy Raw Data'!G$3,FALSE)</f>
        <v>51.656543346217497</v>
      </c>
      <c r="C56" s="68">
        <f>VLOOKUP($A56,'Occupancy Raw Data'!$B$8:$BE$45,'Occupancy Raw Data'!H$3,FALSE)</f>
        <v>62.948647156267199</v>
      </c>
      <c r="D56" s="68">
        <f>VLOOKUP($A56,'Occupancy Raw Data'!$B$8:$BE$45,'Occupancy Raw Data'!I$3,FALSE)</f>
        <v>66.6758696852567</v>
      </c>
      <c r="E56" s="68">
        <f>VLOOKUP($A56,'Occupancy Raw Data'!$B$8:$BE$45,'Occupancy Raw Data'!J$3,FALSE)</f>
        <v>67.697404748757506</v>
      </c>
      <c r="F56" s="68">
        <f>VLOOKUP($A56,'Occupancy Raw Data'!$B$8:$BE$45,'Occupancy Raw Data'!K$3,FALSE)</f>
        <v>65.5162893429044</v>
      </c>
      <c r="G56" s="69">
        <f>VLOOKUP($A56,'Occupancy Raw Data'!$B$8:$BE$45,'Occupancy Raw Data'!L$3,FALSE)</f>
        <v>62.898950855880699</v>
      </c>
      <c r="H56" s="68">
        <f>VLOOKUP($A56,'Occupancy Raw Data'!$B$8:$BE$45,'Occupancy Raw Data'!N$3,FALSE)</f>
        <v>71.949199337382595</v>
      </c>
      <c r="I56" s="68">
        <f>VLOOKUP($A56,'Occupancy Raw Data'!$B$8:$BE$45,'Occupancy Raw Data'!O$3,FALSE)</f>
        <v>75.648812810601797</v>
      </c>
      <c r="J56" s="69">
        <f>VLOOKUP($A56,'Occupancy Raw Data'!$B$8:$BE$45,'Occupancy Raw Data'!P$3,FALSE)</f>
        <v>73.799006073992203</v>
      </c>
      <c r="K56" s="70">
        <f>VLOOKUP($A56,'Occupancy Raw Data'!$B$8:$BE$45,'Occupancy Raw Data'!R$3,FALSE)</f>
        <v>66.013252346769704</v>
      </c>
      <c r="M56" s="67">
        <f>VLOOKUP($A56,'Occupancy Raw Data'!$B$8:$BE$45,'Occupancy Raw Data'!T$3,FALSE)</f>
        <v>0.89535599289297496</v>
      </c>
      <c r="N56" s="68">
        <f>VLOOKUP($A56,'Occupancy Raw Data'!$B$8:$BE$45,'Occupancy Raw Data'!U$3,FALSE)</f>
        <v>-6.4861736814036197</v>
      </c>
      <c r="O56" s="68">
        <f>VLOOKUP($A56,'Occupancy Raw Data'!$B$8:$BE$45,'Occupancy Raw Data'!V$3,FALSE)</f>
        <v>-10.588711657835001</v>
      </c>
      <c r="P56" s="68">
        <f>VLOOKUP($A56,'Occupancy Raw Data'!$B$8:$BE$45,'Occupancy Raw Data'!W$3,FALSE)</f>
        <v>-14.7890129472291</v>
      </c>
      <c r="Q56" s="68">
        <f>VLOOKUP($A56,'Occupancy Raw Data'!$B$8:$BE$45,'Occupancy Raw Data'!X$3,FALSE)</f>
        <v>-14.068703112207</v>
      </c>
      <c r="R56" s="69">
        <f>VLOOKUP($A56,'Occupancy Raw Data'!$B$8:$BE$45,'Occupancy Raw Data'!Y$3,FALSE)</f>
        <v>-9.8286211572971194</v>
      </c>
      <c r="S56" s="68">
        <f>VLOOKUP($A56,'Occupancy Raw Data'!$B$8:$BE$45,'Occupancy Raw Data'!AA$3,FALSE)</f>
        <v>-8.23524227018763</v>
      </c>
      <c r="T56" s="68">
        <f>VLOOKUP($A56,'Occupancy Raw Data'!$B$8:$BE$45,'Occupancy Raw Data'!AB$3,FALSE)</f>
        <v>-2.8892107653672801</v>
      </c>
      <c r="U56" s="69">
        <f>VLOOKUP($A56,'Occupancy Raw Data'!$B$8:$BE$45,'Occupancy Raw Data'!AC$3,FALSE)</f>
        <v>-5.5708906949863204</v>
      </c>
      <c r="V56" s="70">
        <f>VLOOKUP($A56,'Occupancy Raw Data'!$B$8:$BE$45,'Occupancy Raw Data'!AE$3,FALSE)</f>
        <v>-8.5109940568449804</v>
      </c>
      <c r="X56" s="71">
        <f>VLOOKUP($A56,'ADR Raw Data'!$B$6:$BE$43,'ADR Raw Data'!G$1,FALSE)</f>
        <v>125.190355424906</v>
      </c>
      <c r="Y56" s="72">
        <f>VLOOKUP($A56,'ADR Raw Data'!$B$6:$BE$43,'ADR Raw Data'!H$1,FALSE)</f>
        <v>128.85489254385899</v>
      </c>
      <c r="Z56" s="72">
        <f>VLOOKUP($A56,'ADR Raw Data'!$B$6:$BE$43,'ADR Raw Data'!I$1,FALSE)</f>
        <v>130.23049482401601</v>
      </c>
      <c r="AA56" s="72">
        <f>VLOOKUP($A56,'ADR Raw Data'!$B$6:$BE$43,'ADR Raw Data'!J$1,FALSE)</f>
        <v>128.05263254486101</v>
      </c>
      <c r="AB56" s="72">
        <f>VLOOKUP($A56,'ADR Raw Data'!$B$6:$BE$43,'ADR Raw Data'!K$1,FALSE)</f>
        <v>128.97970080067401</v>
      </c>
      <c r="AC56" s="73">
        <f>VLOOKUP($A56,'ADR Raw Data'!$B$6:$BE$43,'ADR Raw Data'!L$1,FALSE)</f>
        <v>128.39793170046499</v>
      </c>
      <c r="AD56" s="72">
        <f>VLOOKUP($A56,'ADR Raw Data'!$B$6:$BE$43,'ADR Raw Data'!N$1,FALSE)</f>
        <v>146.387523023791</v>
      </c>
      <c r="AE56" s="72">
        <f>VLOOKUP($A56,'ADR Raw Data'!$B$6:$BE$43,'ADR Raw Data'!O$1,FALSE)</f>
        <v>145.792354014598</v>
      </c>
      <c r="AF56" s="73">
        <f>VLOOKUP($A56,'ADR Raw Data'!$B$6:$BE$43,'ADR Raw Data'!P$1,FALSE)</f>
        <v>146.08247942386799</v>
      </c>
      <c r="AG56" s="74">
        <f>VLOOKUP($A56,'ADR Raw Data'!$B$6:$BE$43,'ADR Raw Data'!R$1,FALSE)</f>
        <v>134.04658989066101</v>
      </c>
      <c r="AI56" s="67">
        <f>VLOOKUP($A56,'ADR Raw Data'!$B$6:$BE$43,'ADR Raw Data'!T$1,FALSE)</f>
        <v>11.2324685519306</v>
      </c>
      <c r="AJ56" s="68">
        <f>VLOOKUP($A56,'ADR Raw Data'!$B$6:$BE$43,'ADR Raw Data'!U$1,FALSE)</f>
        <v>7.7949387815081597</v>
      </c>
      <c r="AK56" s="68">
        <f>VLOOKUP($A56,'ADR Raw Data'!$B$6:$BE$43,'ADR Raw Data'!V$1,FALSE)</f>
        <v>5.3735544151706698</v>
      </c>
      <c r="AL56" s="68">
        <f>VLOOKUP($A56,'ADR Raw Data'!$B$6:$BE$43,'ADR Raw Data'!W$1,FALSE)</f>
        <v>3.49049579473626</v>
      </c>
      <c r="AM56" s="68">
        <f>VLOOKUP($A56,'ADR Raw Data'!$B$6:$BE$43,'ADR Raw Data'!X$1,FALSE)</f>
        <v>2.9647844275196098</v>
      </c>
      <c r="AN56" s="69">
        <f>VLOOKUP($A56,'ADR Raw Data'!$B$6:$BE$43,'ADR Raw Data'!Y$1,FALSE)</f>
        <v>5.60268551075891</v>
      </c>
      <c r="AO56" s="68">
        <f>VLOOKUP($A56,'ADR Raw Data'!$B$6:$BE$43,'ADR Raw Data'!AA$1,FALSE)</f>
        <v>1.7062782417932101</v>
      </c>
      <c r="AP56" s="68">
        <f>VLOOKUP($A56,'ADR Raw Data'!$B$6:$BE$43,'ADR Raw Data'!AB$1,FALSE)</f>
        <v>1.28807194281811</v>
      </c>
      <c r="AQ56" s="69">
        <f>VLOOKUP($A56,'ADR Raw Data'!$B$6:$BE$43,'ADR Raw Data'!AC$1,FALSE)</f>
        <v>1.49199560524874</v>
      </c>
      <c r="AR56" s="70">
        <f>VLOOKUP($A56,'ADR Raw Data'!$B$6:$BE$43,'ADR Raw Data'!AE$1,FALSE)</f>
        <v>4.3146484249446599</v>
      </c>
      <c r="AS56" s="40"/>
      <c r="AT56" s="71">
        <f>VLOOKUP($A56,'RevPAR Raw Data'!$B$6:$BE$43,'RevPAR Raw Data'!G$1,FALSE)</f>
        <v>64.669010215350596</v>
      </c>
      <c r="AU56" s="72">
        <f>VLOOKUP($A56,'RevPAR Raw Data'!$B$6:$BE$43,'RevPAR Raw Data'!H$1,FALSE)</f>
        <v>81.112411651021503</v>
      </c>
      <c r="AV56" s="72">
        <f>VLOOKUP($A56,'RevPAR Raw Data'!$B$6:$BE$43,'RevPAR Raw Data'!I$1,FALSE)</f>
        <v>86.832315019326302</v>
      </c>
      <c r="AW56" s="72">
        <f>VLOOKUP($A56,'RevPAR Raw Data'!$B$6:$BE$43,'RevPAR Raw Data'!J$1,FALSE)</f>
        <v>86.688308945334001</v>
      </c>
      <c r="AX56" s="72">
        <f>VLOOKUP($A56,'RevPAR Raw Data'!$B$6:$BE$43,'RevPAR Raw Data'!K$1,FALSE)</f>
        <v>84.502713970182199</v>
      </c>
      <c r="AY56" s="73">
        <f>VLOOKUP($A56,'RevPAR Raw Data'!$B$6:$BE$43,'RevPAR Raw Data'!L$1,FALSE)</f>
        <v>80.760951960242906</v>
      </c>
      <c r="AZ56" s="72">
        <f>VLOOKUP($A56,'RevPAR Raw Data'!$B$6:$BE$43,'RevPAR Raw Data'!N$1,FALSE)</f>
        <v>105.324650745444</v>
      </c>
      <c r="BA56" s="72">
        <f>VLOOKUP($A56,'RevPAR Raw Data'!$B$6:$BE$43,'RevPAR Raw Data'!O$1,FALSE)</f>
        <v>110.290184980673</v>
      </c>
      <c r="BB56" s="73">
        <f>VLOOKUP($A56,'RevPAR Raw Data'!$B$6:$BE$43,'RevPAR Raw Data'!P$1,FALSE)</f>
        <v>107.807417863059</v>
      </c>
      <c r="BC56" s="74">
        <f>VLOOKUP($A56,'RevPAR Raw Data'!$B$6:$BE$43,'RevPAR Raw Data'!R$1,FALSE)</f>
        <v>88.488513646761803</v>
      </c>
      <c r="BE56" s="67">
        <f>VLOOKUP($A56,'RevPAR Raw Data'!$B$6:$BE$43,'RevPAR Raw Data'!T$1,FALSE)</f>
        <v>12.228395125153099</v>
      </c>
      <c r="BF56" s="68">
        <f>VLOOKUP($A56,'RevPAR Raw Data'!$B$6:$BE$43,'RevPAR Raw Data'!U$1,FALSE)</f>
        <v>0.80317183237683298</v>
      </c>
      <c r="BG56" s="68">
        <f>VLOOKUP($A56,'RevPAR Raw Data'!$B$6:$BE$43,'RevPAR Raw Data'!V$1,FALSE)</f>
        <v>-5.78414742546369</v>
      </c>
      <c r="BH56" s="68">
        <f>VLOOKUP($A56,'RevPAR Raw Data'!$B$6:$BE$43,'RevPAR Raw Data'!W$1,FALSE)</f>
        <v>-11.814727027498799</v>
      </c>
      <c r="BI56" s="68">
        <f>VLOOKUP($A56,'RevPAR Raw Data'!$B$6:$BE$43,'RevPAR Raw Data'!X$1,FALSE)</f>
        <v>-11.521025403712001</v>
      </c>
      <c r="BJ56" s="69">
        <f>VLOOKUP($A56,'RevPAR Raw Data'!$B$6:$BE$43,'RevPAR Raw Data'!Y$1,FALSE)</f>
        <v>-4.7766023800254898</v>
      </c>
      <c r="BK56" s="68">
        <f>VLOOKUP($A56,'RevPAR Raw Data'!$B$6:$BE$43,'RevPAR Raw Data'!AA$1,FALSE)</f>
        <v>-6.66948017540959</v>
      </c>
      <c r="BL56" s="68">
        <f>VLOOKUP($A56,'RevPAR Raw Data'!$B$6:$BE$43,'RevPAR Raw Data'!AB$1,FALSE)</f>
        <v>-1.63835393578674</v>
      </c>
      <c r="BM56" s="69">
        <f>VLOOKUP($A56,'RevPAR Raw Data'!$B$6:$BE$43,'RevPAR Raw Data'!AC$1,FALSE)</f>
        <v>-4.1620125340799801</v>
      </c>
      <c r="BN56" s="70">
        <f>VLOOKUP($A56,'RevPAR Raw Data'!$B$6:$BE$43,'RevPAR Raw Data'!AE$1,FALSE)</f>
        <v>-4.5635651029211104</v>
      </c>
    </row>
    <row r="57" spans="1:66" ht="14.25" customHeight="1" x14ac:dyDescent="0.25">
      <c r="A57" s="150" t="s">
        <v>123</v>
      </c>
      <c r="B57" s="150"/>
      <c r="C57" s="150"/>
      <c r="D57" s="150"/>
      <c r="E57" s="150"/>
      <c r="F57" s="150"/>
      <c r="G57" s="150"/>
      <c r="H57" s="150"/>
      <c r="I57" s="150"/>
      <c r="J57" s="150"/>
      <c r="K57" s="150"/>
      <c r="AS57" s="40"/>
    </row>
    <row r="58" spans="1:66" x14ac:dyDescent="0.25">
      <c r="A58" s="150"/>
      <c r="B58" s="150"/>
      <c r="C58" s="150"/>
      <c r="D58" s="150"/>
      <c r="E58" s="150"/>
      <c r="F58" s="150"/>
      <c r="G58" s="150"/>
      <c r="H58" s="150"/>
      <c r="I58" s="150"/>
      <c r="J58" s="150"/>
      <c r="K58" s="150"/>
      <c r="AS58" s="40"/>
    </row>
    <row r="59" spans="1:66" x14ac:dyDescent="0.25">
      <c r="A59" s="150"/>
      <c r="B59" s="150"/>
      <c r="C59" s="150"/>
      <c r="D59" s="150"/>
      <c r="E59" s="150"/>
      <c r="F59" s="150"/>
      <c r="G59" s="150"/>
      <c r="H59" s="150"/>
      <c r="I59" s="150"/>
      <c r="J59" s="150"/>
      <c r="K59" s="15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2" t="str">
        <f>'Occupancy Raw Data'!B2</f>
        <v>July 21, 2024 - August 17, 2024
Rolling-28 Day Period</v>
      </c>
      <c r="B1" s="147" t="s">
        <v>66</v>
      </c>
      <c r="C1" s="148"/>
      <c r="D1" s="148"/>
      <c r="E1" s="148"/>
      <c r="F1" s="148"/>
      <c r="G1" s="148"/>
      <c r="H1" s="148"/>
      <c r="I1" s="148"/>
      <c r="J1" s="148"/>
      <c r="K1" s="149"/>
      <c r="L1" s="40"/>
      <c r="M1" s="147" t="s">
        <v>73</v>
      </c>
      <c r="N1" s="148"/>
      <c r="O1" s="148"/>
      <c r="P1" s="148"/>
      <c r="Q1" s="148"/>
      <c r="R1" s="148"/>
      <c r="S1" s="148"/>
      <c r="T1" s="148"/>
      <c r="U1" s="148"/>
      <c r="V1" s="149"/>
      <c r="X1" s="147" t="s">
        <v>67</v>
      </c>
      <c r="Y1" s="148"/>
      <c r="Z1" s="148"/>
      <c r="AA1" s="148"/>
      <c r="AB1" s="148"/>
      <c r="AC1" s="148"/>
      <c r="AD1" s="148"/>
      <c r="AE1" s="148"/>
      <c r="AF1" s="148"/>
      <c r="AG1" s="149"/>
      <c r="AI1" s="147" t="s">
        <v>74</v>
      </c>
      <c r="AJ1" s="148"/>
      <c r="AK1" s="148"/>
      <c r="AL1" s="148"/>
      <c r="AM1" s="148"/>
      <c r="AN1" s="148"/>
      <c r="AO1" s="148"/>
      <c r="AP1" s="148"/>
      <c r="AQ1" s="148"/>
      <c r="AR1" s="149"/>
      <c r="AS1" s="40"/>
      <c r="AT1" s="147" t="s">
        <v>68</v>
      </c>
      <c r="AU1" s="148"/>
      <c r="AV1" s="148"/>
      <c r="AW1" s="148"/>
      <c r="AX1" s="148"/>
      <c r="AY1" s="148"/>
      <c r="AZ1" s="148"/>
      <c r="BA1" s="148"/>
      <c r="BB1" s="148"/>
      <c r="BC1" s="149"/>
      <c r="BE1" s="147" t="s">
        <v>75</v>
      </c>
      <c r="BF1" s="148"/>
      <c r="BG1" s="148"/>
      <c r="BH1" s="148"/>
      <c r="BI1" s="148"/>
      <c r="BJ1" s="148"/>
      <c r="BK1" s="148"/>
      <c r="BL1" s="148"/>
      <c r="BM1" s="148"/>
      <c r="BN1" s="149"/>
    </row>
    <row r="2" spans="1:66" x14ac:dyDescent="0.25">
      <c r="A2" s="152"/>
      <c r="B2" s="42"/>
      <c r="C2" s="43"/>
      <c r="D2" s="43"/>
      <c r="E2" s="43"/>
      <c r="F2" s="43"/>
      <c r="G2" s="145" t="s">
        <v>64</v>
      </c>
      <c r="H2" s="43"/>
      <c r="I2" s="43"/>
      <c r="J2" s="145" t="s">
        <v>65</v>
      </c>
      <c r="K2" s="146" t="s">
        <v>56</v>
      </c>
      <c r="L2" s="44"/>
      <c r="M2" s="42"/>
      <c r="N2" s="43"/>
      <c r="O2" s="43"/>
      <c r="P2" s="43"/>
      <c r="Q2" s="43"/>
      <c r="R2" s="145" t="s">
        <v>64</v>
      </c>
      <c r="S2" s="43"/>
      <c r="T2" s="43"/>
      <c r="U2" s="145" t="s">
        <v>65</v>
      </c>
      <c r="V2" s="146" t="s">
        <v>56</v>
      </c>
      <c r="X2" s="42"/>
      <c r="Y2" s="43"/>
      <c r="Z2" s="43"/>
      <c r="AA2" s="43"/>
      <c r="AB2" s="43"/>
      <c r="AC2" s="145" t="s">
        <v>64</v>
      </c>
      <c r="AD2" s="43"/>
      <c r="AE2" s="43"/>
      <c r="AF2" s="145" t="s">
        <v>65</v>
      </c>
      <c r="AG2" s="146" t="s">
        <v>56</v>
      </c>
      <c r="AI2" s="42"/>
      <c r="AJ2" s="43"/>
      <c r="AK2" s="43"/>
      <c r="AL2" s="43"/>
      <c r="AM2" s="43"/>
      <c r="AN2" s="145" t="s">
        <v>64</v>
      </c>
      <c r="AO2" s="43"/>
      <c r="AP2" s="43"/>
      <c r="AQ2" s="145" t="s">
        <v>65</v>
      </c>
      <c r="AR2" s="146" t="s">
        <v>56</v>
      </c>
      <c r="AS2" s="44"/>
      <c r="AT2" s="42"/>
      <c r="AU2" s="43"/>
      <c r="AV2" s="43"/>
      <c r="AW2" s="43"/>
      <c r="AX2" s="43"/>
      <c r="AY2" s="145" t="s">
        <v>64</v>
      </c>
      <c r="AZ2" s="43"/>
      <c r="BA2" s="43"/>
      <c r="BB2" s="145" t="s">
        <v>65</v>
      </c>
      <c r="BC2" s="146" t="s">
        <v>56</v>
      </c>
      <c r="BE2" s="42"/>
      <c r="BF2" s="43"/>
      <c r="BG2" s="43"/>
      <c r="BH2" s="43"/>
      <c r="BI2" s="43"/>
      <c r="BJ2" s="145" t="s">
        <v>64</v>
      </c>
      <c r="BK2" s="43"/>
      <c r="BL2" s="43"/>
      <c r="BM2" s="145" t="s">
        <v>65</v>
      </c>
      <c r="BN2" s="146" t="s">
        <v>56</v>
      </c>
    </row>
    <row r="3" spans="1:66" x14ac:dyDescent="0.25">
      <c r="A3" s="152"/>
      <c r="B3" s="45" t="s">
        <v>57</v>
      </c>
      <c r="C3" s="44" t="s">
        <v>58</v>
      </c>
      <c r="D3" s="44" t="s">
        <v>59</v>
      </c>
      <c r="E3" s="44" t="s">
        <v>60</v>
      </c>
      <c r="F3" s="44" t="s">
        <v>61</v>
      </c>
      <c r="G3" s="145"/>
      <c r="H3" s="44" t="s">
        <v>62</v>
      </c>
      <c r="I3" s="44" t="s">
        <v>63</v>
      </c>
      <c r="J3" s="145"/>
      <c r="K3" s="146"/>
      <c r="L3" s="44"/>
      <c r="M3" s="45" t="s">
        <v>57</v>
      </c>
      <c r="N3" s="44" t="s">
        <v>58</v>
      </c>
      <c r="O3" s="44" t="s">
        <v>59</v>
      </c>
      <c r="P3" s="44" t="s">
        <v>60</v>
      </c>
      <c r="Q3" s="44" t="s">
        <v>61</v>
      </c>
      <c r="R3" s="145"/>
      <c r="S3" s="44" t="s">
        <v>62</v>
      </c>
      <c r="T3" s="44" t="s">
        <v>63</v>
      </c>
      <c r="U3" s="145"/>
      <c r="V3" s="146"/>
      <c r="X3" s="45" t="s">
        <v>57</v>
      </c>
      <c r="Y3" s="44" t="s">
        <v>58</v>
      </c>
      <c r="Z3" s="44" t="s">
        <v>59</v>
      </c>
      <c r="AA3" s="44" t="s">
        <v>60</v>
      </c>
      <c r="AB3" s="44" t="s">
        <v>61</v>
      </c>
      <c r="AC3" s="145"/>
      <c r="AD3" s="44" t="s">
        <v>62</v>
      </c>
      <c r="AE3" s="44" t="s">
        <v>63</v>
      </c>
      <c r="AF3" s="145"/>
      <c r="AG3" s="146"/>
      <c r="AI3" s="45" t="s">
        <v>57</v>
      </c>
      <c r="AJ3" s="44" t="s">
        <v>58</v>
      </c>
      <c r="AK3" s="44" t="s">
        <v>59</v>
      </c>
      <c r="AL3" s="44" t="s">
        <v>60</v>
      </c>
      <c r="AM3" s="44" t="s">
        <v>61</v>
      </c>
      <c r="AN3" s="145"/>
      <c r="AO3" s="44" t="s">
        <v>62</v>
      </c>
      <c r="AP3" s="44" t="s">
        <v>63</v>
      </c>
      <c r="AQ3" s="145"/>
      <c r="AR3" s="146"/>
      <c r="AS3" s="44"/>
      <c r="AT3" s="45" t="s">
        <v>57</v>
      </c>
      <c r="AU3" s="44" t="s">
        <v>58</v>
      </c>
      <c r="AV3" s="44" t="s">
        <v>59</v>
      </c>
      <c r="AW3" s="44" t="s">
        <v>60</v>
      </c>
      <c r="AX3" s="44" t="s">
        <v>61</v>
      </c>
      <c r="AY3" s="145"/>
      <c r="AZ3" s="44" t="s">
        <v>62</v>
      </c>
      <c r="BA3" s="44" t="s">
        <v>63</v>
      </c>
      <c r="BB3" s="145"/>
      <c r="BC3" s="146"/>
      <c r="BE3" s="45" t="s">
        <v>57</v>
      </c>
      <c r="BF3" s="44" t="s">
        <v>58</v>
      </c>
      <c r="BG3" s="44" t="s">
        <v>59</v>
      </c>
      <c r="BH3" s="44" t="s">
        <v>60</v>
      </c>
      <c r="BI3" s="44" t="s">
        <v>61</v>
      </c>
      <c r="BJ3" s="145"/>
      <c r="BK3" s="44" t="s">
        <v>62</v>
      </c>
      <c r="BL3" s="44" t="s">
        <v>63</v>
      </c>
      <c r="BM3" s="145"/>
      <c r="BN3" s="146"/>
    </row>
    <row r="4" spans="1:66" x14ac:dyDescent="0.25">
      <c r="A4" s="46" t="s">
        <v>15</v>
      </c>
      <c r="B4" s="47">
        <f>VLOOKUP($A4,'Occupancy Raw Data'!$B$8:$BE$45,'Occupancy Raw Data'!AG$3,FALSE)</f>
        <v>58.036437466160201</v>
      </c>
      <c r="C4" s="48">
        <f>VLOOKUP($A4,'Occupancy Raw Data'!$B$8:$BE$45,'Occupancy Raw Data'!AH$3,FALSE)</f>
        <v>66.392163883603104</v>
      </c>
      <c r="D4" s="48">
        <f>VLOOKUP($A4,'Occupancy Raw Data'!$B$8:$BE$45,'Occupancy Raw Data'!AI$3,FALSE)</f>
        <v>70.331806287777198</v>
      </c>
      <c r="E4" s="48">
        <f>VLOOKUP($A4,'Occupancy Raw Data'!$B$8:$BE$45,'Occupancy Raw Data'!AJ$3,FALSE)</f>
        <v>70.530379930042798</v>
      </c>
      <c r="F4" s="48">
        <f>VLOOKUP($A4,'Occupancy Raw Data'!$B$8:$BE$45,'Occupancy Raw Data'!AK$3,FALSE)</f>
        <v>68.949585561116194</v>
      </c>
      <c r="G4" s="49">
        <f>VLOOKUP($A4,'Occupancy Raw Data'!$B$8:$BE$45,'Occupancy Raw Data'!AL$3,FALSE)</f>
        <v>66.848007341384701</v>
      </c>
      <c r="H4" s="48">
        <f>VLOOKUP($A4,'Occupancy Raw Data'!$B$8:$BE$45,'Occupancy Raw Data'!AN$3,FALSE)</f>
        <v>73.896456329444902</v>
      </c>
      <c r="I4" s="48">
        <f>VLOOKUP($A4,'Occupancy Raw Data'!$B$8:$BE$45,'Occupancy Raw Data'!AO$3,FALSE)</f>
        <v>76.341300310460397</v>
      </c>
      <c r="J4" s="49">
        <f>VLOOKUP($A4,'Occupancy Raw Data'!$B$8:$BE$45,'Occupancy Raw Data'!AP$3,FALSE)</f>
        <v>75.1188783199526</v>
      </c>
      <c r="K4" s="50">
        <f>VLOOKUP($A4,'Occupancy Raw Data'!$B$8:$BE$45,'Occupancy Raw Data'!AR$3,FALSE)</f>
        <v>69.210969111268398</v>
      </c>
      <c r="M4" s="47">
        <f>VLOOKUP($A4,'Occupancy Raw Data'!$B$8:$BE$45,'Occupancy Raw Data'!AT$3,FALSE)</f>
        <v>0.74551261988068995</v>
      </c>
      <c r="N4" s="48">
        <f>VLOOKUP($A4,'Occupancy Raw Data'!$B$8:$BE$45,'Occupancy Raw Data'!AU$3,FALSE)</f>
        <v>1.0287463475579199</v>
      </c>
      <c r="O4" s="48">
        <f>VLOOKUP($A4,'Occupancy Raw Data'!$B$8:$BE$45,'Occupancy Raw Data'!AV$3,FALSE)</f>
        <v>0.63658825280619602</v>
      </c>
      <c r="P4" s="48">
        <f>VLOOKUP($A4,'Occupancy Raw Data'!$B$8:$BE$45,'Occupancy Raw Data'!AW$3,FALSE)</f>
        <v>0.30883033126995602</v>
      </c>
      <c r="Q4" s="48">
        <f>VLOOKUP($A4,'Occupancy Raw Data'!$B$8:$BE$45,'Occupancy Raw Data'!AX$3,FALSE)</f>
        <v>0.137579312549448</v>
      </c>
      <c r="R4" s="49">
        <f>VLOOKUP($A4,'Occupancy Raw Data'!$B$8:$BE$45,'Occupancy Raw Data'!AY$3,FALSE)</f>
        <v>0.55974601880104102</v>
      </c>
      <c r="S4" s="48">
        <f>VLOOKUP($A4,'Occupancy Raw Data'!$B$8:$BE$45,'Occupancy Raw Data'!BA$3,FALSE)</f>
        <v>-0.54477080123936605</v>
      </c>
      <c r="T4" s="48">
        <f>VLOOKUP($A4,'Occupancy Raw Data'!$B$8:$BE$45,'Occupancy Raw Data'!BB$3,FALSE)</f>
        <v>-1.0253498809492201</v>
      </c>
      <c r="U4" s="49">
        <f>VLOOKUP($A4,'Occupancy Raw Data'!$B$8:$BE$45,'Occupancy Raw Data'!BC$3,FALSE)</f>
        <v>-0.78955231279272597</v>
      </c>
      <c r="V4" s="50">
        <f>VLOOKUP($A4,'Occupancy Raw Data'!$B$8:$BE$45,'Occupancy Raw Data'!BE$3,FALSE)</f>
        <v>0.13704961833955701</v>
      </c>
      <c r="X4" s="51">
        <f>VLOOKUP($A4,'ADR Raw Data'!$B$6:$BE$43,'ADR Raw Data'!AG$1,FALSE)</f>
        <v>149.04197411197799</v>
      </c>
      <c r="Y4" s="52">
        <f>VLOOKUP($A4,'ADR Raw Data'!$B$6:$BE$43,'ADR Raw Data'!AH$1,FALSE)</f>
        <v>152.914665655714</v>
      </c>
      <c r="Z4" s="52">
        <f>VLOOKUP($A4,'ADR Raw Data'!$B$6:$BE$43,'ADR Raw Data'!AI$1,FALSE)</f>
        <v>156.86332186074301</v>
      </c>
      <c r="AA4" s="52">
        <f>VLOOKUP($A4,'ADR Raw Data'!$B$6:$BE$43,'ADR Raw Data'!AJ$1,FALSE)</f>
        <v>156.684446984766</v>
      </c>
      <c r="AB4" s="52">
        <f>VLOOKUP($A4,'ADR Raw Data'!$B$6:$BE$43,'ADR Raw Data'!AK$1,FALSE)</f>
        <v>155.51789505414001</v>
      </c>
      <c r="AC4" s="53">
        <f>VLOOKUP($A4,'ADR Raw Data'!$B$6:$BE$43,'ADR Raw Data'!AL$1,FALSE)</f>
        <v>154.405575634786</v>
      </c>
      <c r="AD4" s="52">
        <f>VLOOKUP($A4,'ADR Raw Data'!$B$6:$BE$43,'ADR Raw Data'!AN$1,FALSE)</f>
        <v>171.538159780158</v>
      </c>
      <c r="AE4" s="52">
        <f>VLOOKUP($A4,'ADR Raw Data'!$B$6:$BE$43,'ADR Raw Data'!AO$1,FALSE)</f>
        <v>174.513765160063</v>
      </c>
      <c r="AF4" s="53">
        <f>VLOOKUP($A4,'ADR Raw Data'!$B$6:$BE$43,'ADR Raw Data'!AP$1,FALSE)</f>
        <v>173.05017373053499</v>
      </c>
      <c r="AG4" s="54">
        <f>VLOOKUP($A4,'ADR Raw Data'!$B$6:$BE$43,'ADR Raw Data'!AR$1,FALSE)</f>
        <v>160.18697059181801</v>
      </c>
      <c r="AI4" s="47">
        <f>VLOOKUP($A4,'ADR Raw Data'!$B$6:$BE$43,'ADR Raw Data'!AT$1,FALSE)</f>
        <v>0.499958906717415</v>
      </c>
      <c r="AJ4" s="48">
        <f>VLOOKUP($A4,'ADR Raw Data'!$B$6:$BE$43,'ADR Raw Data'!AU$1,FALSE)</f>
        <v>1.7984331577171899</v>
      </c>
      <c r="AK4" s="48">
        <f>VLOOKUP($A4,'ADR Raw Data'!$B$6:$BE$43,'ADR Raw Data'!AV$1,FALSE)</f>
        <v>2.0404731075540798</v>
      </c>
      <c r="AL4" s="48">
        <f>VLOOKUP($A4,'ADR Raw Data'!$B$6:$BE$43,'ADR Raw Data'!AW$1,FALSE)</f>
        <v>2.1717185585276702</v>
      </c>
      <c r="AM4" s="48">
        <f>VLOOKUP($A4,'ADR Raw Data'!$B$6:$BE$43,'ADR Raw Data'!AX$1,FALSE)</f>
        <v>1.98248067454926</v>
      </c>
      <c r="AN4" s="49">
        <f>VLOOKUP($A4,'ADR Raw Data'!$B$6:$BE$43,'ADR Raw Data'!AY$1,FALSE)</f>
        <v>1.7448494623511599</v>
      </c>
      <c r="AO4" s="48">
        <f>VLOOKUP($A4,'ADR Raw Data'!$B$6:$BE$43,'ADR Raw Data'!BA$1,FALSE)</f>
        <v>0.410579262523247</v>
      </c>
      <c r="AP4" s="48">
        <f>VLOOKUP($A4,'ADR Raw Data'!$B$6:$BE$43,'ADR Raw Data'!BB$1,FALSE)</f>
        <v>-0.175722821810401</v>
      </c>
      <c r="AQ4" s="49">
        <f>VLOOKUP($A4,'ADR Raw Data'!$B$6:$BE$43,'ADR Raw Data'!BC$1,FALSE)</f>
        <v>0.106487083147045</v>
      </c>
      <c r="AR4" s="50">
        <f>VLOOKUP($A4,'ADR Raw Data'!$B$6:$BE$43,'ADR Raw Data'!BE$1,FALSE)</f>
        <v>1.15058986987626</v>
      </c>
      <c r="AT4" s="51">
        <f>VLOOKUP($A4,'RevPAR Raw Data'!$B$6:$BE$43,'RevPAR Raw Data'!AG$1,FALSE)</f>
        <v>86.498652103829301</v>
      </c>
      <c r="AU4" s="52">
        <f>VLOOKUP($A4,'RevPAR Raw Data'!$B$6:$BE$43,'RevPAR Raw Data'!AH$1,FALSE)</f>
        <v>101.52335542420499</v>
      </c>
      <c r="AV4" s="52">
        <f>VLOOKUP($A4,'RevPAR Raw Data'!$B$6:$BE$43,'RevPAR Raw Data'!AI$1,FALSE)</f>
        <v>110.32480766767</v>
      </c>
      <c r="AW4" s="52">
        <f>VLOOKUP($A4,'RevPAR Raw Data'!$B$6:$BE$43,'RevPAR Raw Data'!AJ$1,FALSE)</f>
        <v>110.510135749642</v>
      </c>
      <c r="AX4" s="52">
        <f>VLOOKUP($A4,'RevPAR Raw Data'!$B$6:$BE$43,'RevPAR Raw Data'!AK$1,FALSE)</f>
        <v>107.228944113201</v>
      </c>
      <c r="AY4" s="53">
        <f>VLOOKUP($A4,'RevPAR Raw Data'!$B$6:$BE$43,'RevPAR Raw Data'!AL$1,FALSE)</f>
        <v>103.217050535849</v>
      </c>
      <c r="AZ4" s="52">
        <f>VLOOKUP($A4,'RevPAR Raw Data'!$B$6:$BE$43,'RevPAR Raw Data'!AN$1,FALSE)</f>
        <v>126.760621330278</v>
      </c>
      <c r="BA4" s="52">
        <f>VLOOKUP($A4,'RevPAR Raw Data'!$B$6:$BE$43,'RevPAR Raw Data'!AO$1,FALSE)</f>
        <v>133.22607754393499</v>
      </c>
      <c r="BB4" s="53">
        <f>VLOOKUP($A4,'RevPAR Raw Data'!$B$6:$BE$43,'RevPAR Raw Data'!AP$1,FALSE)</f>
        <v>129.99334943710701</v>
      </c>
      <c r="BC4" s="54">
        <f>VLOOKUP($A4,'RevPAR Raw Data'!$B$6:$BE$43,'RevPAR Raw Data'!AR$1,FALSE)</f>
        <v>110.86695473658</v>
      </c>
      <c r="BE4" s="47">
        <f>VLOOKUP($A4,'RevPAR Raw Data'!$B$6:$BE$43,'RevPAR Raw Data'!AT$1,FALSE)</f>
        <v>1.2491987833419</v>
      </c>
      <c r="BF4" s="48">
        <f>VLOOKUP($A4,'RevPAR Raw Data'!$B$6:$BE$43,'RevPAR Raw Data'!AU$1,FALSE)</f>
        <v>2.8456808206984001</v>
      </c>
      <c r="BG4" s="48">
        <f>VLOOKUP($A4,'RevPAR Raw Data'!$B$6:$BE$43,'RevPAR Raw Data'!AV$1,FALSE)</f>
        <v>2.6900507724646299</v>
      </c>
      <c r="BH4" s="48">
        <f>VLOOKUP($A4,'RevPAR Raw Data'!$B$6:$BE$43,'RevPAR Raw Data'!AW$1,FALSE)</f>
        <v>2.4872558154161801</v>
      </c>
      <c r="BI4" s="48">
        <f>VLOOKUP($A4,'RevPAR Raw Data'!$B$6:$BE$43,'RevPAR Raw Data'!AX$1,FALSE)</f>
        <v>2.1227874703821699</v>
      </c>
      <c r="BJ4" s="49">
        <f>VLOOKUP($A4,'RevPAR Raw Data'!$B$6:$BE$43,'RevPAR Raw Data'!AY$1,FALSE)</f>
        <v>2.3143622065517802</v>
      </c>
      <c r="BK4" s="48">
        <f>VLOOKUP($A4,'RevPAR Raw Data'!$B$6:$BE$43,'RevPAR Raw Data'!BA$1,FALSE)</f>
        <v>-0.13642825465428901</v>
      </c>
      <c r="BL4" s="48">
        <f>VLOOKUP($A4,'RevPAR Raw Data'!$B$6:$BE$43,'RevPAR Raw Data'!BB$1,FALSE)</f>
        <v>-1.19927092901539</v>
      </c>
      <c r="BM4" s="49">
        <f>VLOOKUP($A4,'RevPAR Raw Data'!$B$6:$BE$43,'RevPAR Raw Data'!BC$1,FALSE)</f>
        <v>-0.68390600087349396</v>
      </c>
      <c r="BN4" s="50">
        <f>VLOOKUP($A4,'RevPAR Raw Data'!$B$6:$BE$43,'RevPAR Raw Data'!BE$1,FALSE)</f>
        <v>1.2892163672411401</v>
      </c>
    </row>
    <row r="5" spans="1:66" x14ac:dyDescent="0.25">
      <c r="A5" s="46" t="s">
        <v>69</v>
      </c>
      <c r="B5" s="47">
        <f>VLOOKUP($A5,'Occupancy Raw Data'!$B$8:$BE$45,'Occupancy Raw Data'!AG$3,FALSE)</f>
        <v>56.780676713497201</v>
      </c>
      <c r="C5" s="48">
        <f>VLOOKUP($A5,'Occupancy Raw Data'!$B$8:$BE$45,'Occupancy Raw Data'!AH$3,FALSE)</f>
        <v>67.019945272686996</v>
      </c>
      <c r="D5" s="48">
        <f>VLOOKUP($A5,'Occupancy Raw Data'!$B$8:$BE$45,'Occupancy Raw Data'!AI$3,FALSE)</f>
        <v>71.252906804802805</v>
      </c>
      <c r="E5" s="48">
        <f>VLOOKUP($A5,'Occupancy Raw Data'!$B$8:$BE$45,'Occupancy Raw Data'!AJ$3,FALSE)</f>
        <v>70.429973632517601</v>
      </c>
      <c r="F5" s="48">
        <f>VLOOKUP($A5,'Occupancy Raw Data'!$B$8:$BE$45,'Occupancy Raw Data'!AK$3,FALSE)</f>
        <v>67.400604003860593</v>
      </c>
      <c r="G5" s="49">
        <f>VLOOKUP($A5,'Occupancy Raw Data'!$B$8:$BE$45,'Occupancy Raw Data'!AL$3,FALSE)</f>
        <v>66.576801282107098</v>
      </c>
      <c r="H5" s="48">
        <f>VLOOKUP($A5,'Occupancy Raw Data'!$B$8:$BE$45,'Occupancy Raw Data'!AN$3,FALSE)</f>
        <v>73.478470687132202</v>
      </c>
      <c r="I5" s="48">
        <f>VLOOKUP($A5,'Occupancy Raw Data'!$B$8:$BE$45,'Occupancy Raw Data'!AO$3,FALSE)</f>
        <v>74.8289174631837</v>
      </c>
      <c r="J5" s="49">
        <f>VLOOKUP($A5,'Occupancy Raw Data'!$B$8:$BE$45,'Occupancy Raw Data'!AP$3,FALSE)</f>
        <v>74.153694075158</v>
      </c>
      <c r="K5" s="50">
        <f>VLOOKUP($A5,'Occupancy Raw Data'!$B$8:$BE$45,'Occupancy Raw Data'!AR$3,FALSE)</f>
        <v>68.741477598704094</v>
      </c>
      <c r="M5" s="47">
        <f>VLOOKUP($A5,'Occupancy Raw Data'!$B$8:$BE$45,'Occupancy Raw Data'!AT$3,FALSE)</f>
        <v>0.30365218563153901</v>
      </c>
      <c r="N5" s="48">
        <f>VLOOKUP($A5,'Occupancy Raw Data'!$B$8:$BE$45,'Occupancy Raw Data'!AU$3,FALSE)</f>
        <v>0.39326823764215302</v>
      </c>
      <c r="O5" s="48">
        <f>VLOOKUP($A5,'Occupancy Raw Data'!$B$8:$BE$45,'Occupancy Raw Data'!AV$3,FALSE)</f>
        <v>0.21143409154010501</v>
      </c>
      <c r="P5" s="48">
        <f>VLOOKUP($A5,'Occupancy Raw Data'!$B$8:$BE$45,'Occupancy Raw Data'!AW$3,FALSE)</f>
        <v>-1.28013597351215</v>
      </c>
      <c r="Q5" s="48">
        <f>VLOOKUP($A5,'Occupancy Raw Data'!$B$8:$BE$45,'Occupancy Raw Data'!AX$3,FALSE)</f>
        <v>-2.3005427692398799</v>
      </c>
      <c r="R5" s="49">
        <f>VLOOKUP($A5,'Occupancy Raw Data'!$B$8:$BE$45,'Occupancy Raw Data'!AY$3,FALSE)</f>
        <v>-0.57249514682413205</v>
      </c>
      <c r="S5" s="48">
        <f>VLOOKUP($A5,'Occupancy Raw Data'!$B$8:$BE$45,'Occupancy Raw Data'!BA$3,FALSE)</f>
        <v>-2.86518920907328</v>
      </c>
      <c r="T5" s="48">
        <f>VLOOKUP($A5,'Occupancy Raw Data'!$B$8:$BE$45,'Occupancy Raw Data'!BB$3,FALSE)</f>
        <v>-3.8745542764799801</v>
      </c>
      <c r="U5" s="49">
        <f>VLOOKUP($A5,'Occupancy Raw Data'!$B$8:$BE$45,'Occupancy Raw Data'!BC$3,FALSE)</f>
        <v>-3.3771027709352701</v>
      </c>
      <c r="V5" s="50">
        <f>VLOOKUP($A5,'Occupancy Raw Data'!$B$8:$BE$45,'Occupancy Raw Data'!BE$3,FALSE)</f>
        <v>-1.4544306572418999</v>
      </c>
      <c r="X5" s="51">
        <f>VLOOKUP($A5,'ADR Raw Data'!$B$6:$BE$43,'ADR Raw Data'!AG$1,FALSE)</f>
        <v>124.630256667361</v>
      </c>
      <c r="Y5" s="52">
        <f>VLOOKUP($A5,'ADR Raw Data'!$B$6:$BE$43,'ADR Raw Data'!AH$1,FALSE)</f>
        <v>131.860496751553</v>
      </c>
      <c r="Z5" s="52">
        <f>VLOOKUP($A5,'ADR Raw Data'!$B$6:$BE$43,'ADR Raw Data'!AI$1,FALSE)</f>
        <v>136.11562357231699</v>
      </c>
      <c r="AA5" s="52">
        <f>VLOOKUP($A5,'ADR Raw Data'!$B$6:$BE$43,'ADR Raw Data'!AJ$1,FALSE)</f>
        <v>134.34917436434</v>
      </c>
      <c r="AB5" s="52">
        <f>VLOOKUP($A5,'ADR Raw Data'!$B$6:$BE$43,'ADR Raw Data'!AK$1,FALSE)</f>
        <v>130.171475948107</v>
      </c>
      <c r="AC5" s="53">
        <f>VLOOKUP($A5,'ADR Raw Data'!$B$6:$BE$43,'ADR Raw Data'!AL$1,FALSE)</f>
        <v>131.722615129188</v>
      </c>
      <c r="AD5" s="52">
        <f>VLOOKUP($A5,'ADR Raw Data'!$B$6:$BE$43,'ADR Raw Data'!AN$1,FALSE)</f>
        <v>145.610678687784</v>
      </c>
      <c r="AE5" s="52">
        <f>VLOOKUP($A5,'ADR Raw Data'!$B$6:$BE$43,'ADR Raw Data'!AO$1,FALSE)</f>
        <v>147.18211518808499</v>
      </c>
      <c r="AF5" s="53">
        <f>VLOOKUP($A5,'ADR Raw Data'!$B$6:$BE$43,'ADR Raw Data'!AP$1,FALSE)</f>
        <v>146.40355147481301</v>
      </c>
      <c r="AG5" s="54">
        <f>VLOOKUP($A5,'ADR Raw Data'!$B$6:$BE$43,'ADR Raw Data'!AR$1,FALSE)</f>
        <v>136.24710381711799</v>
      </c>
      <c r="AI5" s="47">
        <f>VLOOKUP($A5,'ADR Raw Data'!$B$6:$BE$43,'ADR Raw Data'!AT$1,FALSE)</f>
        <v>0.57073711126904403</v>
      </c>
      <c r="AJ5" s="48">
        <f>VLOOKUP($A5,'ADR Raw Data'!$B$6:$BE$43,'ADR Raw Data'!AU$1,FALSE)</f>
        <v>1.5329186540549999</v>
      </c>
      <c r="AK5" s="48">
        <f>VLOOKUP($A5,'ADR Raw Data'!$B$6:$BE$43,'ADR Raw Data'!AV$1,FALSE)</f>
        <v>1.91389835969564</v>
      </c>
      <c r="AL5" s="48">
        <f>VLOOKUP($A5,'ADR Raw Data'!$B$6:$BE$43,'ADR Raw Data'!AW$1,FALSE)</f>
        <v>1.0131229023374799</v>
      </c>
      <c r="AM5" s="48">
        <f>VLOOKUP($A5,'ADR Raw Data'!$B$6:$BE$43,'ADR Raw Data'!AX$1,FALSE)</f>
        <v>-0.36965594671437702</v>
      </c>
      <c r="AN5" s="49">
        <f>VLOOKUP($A5,'ADR Raw Data'!$B$6:$BE$43,'ADR Raw Data'!AY$1,FALSE)</f>
        <v>0.95463048376896198</v>
      </c>
      <c r="AO5" s="48">
        <f>VLOOKUP($A5,'ADR Raw Data'!$B$6:$BE$43,'ADR Raw Data'!BA$1,FALSE)</f>
        <v>-1.4233266969242999</v>
      </c>
      <c r="AP5" s="48">
        <f>VLOOKUP($A5,'ADR Raw Data'!$B$6:$BE$43,'ADR Raw Data'!BB$1,FALSE)</f>
        <v>-2.3883882661936799</v>
      </c>
      <c r="AQ5" s="49">
        <f>VLOOKUP($A5,'ADR Raw Data'!$B$6:$BE$43,'ADR Raw Data'!BC$1,FALSE)</f>
        <v>-1.92048140637408</v>
      </c>
      <c r="AR5" s="50">
        <f>VLOOKUP($A5,'ADR Raw Data'!$B$6:$BE$43,'ADR Raw Data'!BE$1,FALSE)</f>
        <v>-0.100898484328132</v>
      </c>
      <c r="AT5" s="51">
        <f>VLOOKUP($A5,'RevPAR Raw Data'!$B$6:$BE$43,'RevPAR Raw Data'!AG$1,FALSE)</f>
        <v>70.765903125496095</v>
      </c>
      <c r="AU5" s="52">
        <f>VLOOKUP($A5,'RevPAR Raw Data'!$B$6:$BE$43,'RevPAR Raw Data'!AH$1,FALSE)</f>
        <v>88.372832759184206</v>
      </c>
      <c r="AV5" s="52">
        <f>VLOOKUP($A5,'RevPAR Raw Data'!$B$6:$BE$43,'RevPAR Raw Data'!AI$1,FALSE)</f>
        <v>96.986338410759899</v>
      </c>
      <c r="AW5" s="52">
        <f>VLOOKUP($A5,'RevPAR Raw Data'!$B$6:$BE$43,'RevPAR Raw Data'!AJ$1,FALSE)</f>
        <v>94.622088080310306</v>
      </c>
      <c r="AX5" s="52">
        <f>VLOOKUP($A5,'RevPAR Raw Data'!$B$6:$BE$43,'RevPAR Raw Data'!AK$1,FALSE)</f>
        <v>87.736361029764296</v>
      </c>
      <c r="AY5" s="53">
        <f>VLOOKUP($A5,'RevPAR Raw Data'!$B$6:$BE$43,'RevPAR Raw Data'!AL$1,FALSE)</f>
        <v>87.696703718154296</v>
      </c>
      <c r="AZ5" s="52">
        <f>VLOOKUP($A5,'RevPAR Raw Data'!$B$6:$BE$43,'RevPAR Raw Data'!AN$1,FALSE)</f>
        <v>106.992499856938</v>
      </c>
      <c r="BA5" s="52">
        <f>VLOOKUP($A5,'RevPAR Raw Data'!$B$6:$BE$43,'RevPAR Raw Data'!AO$1,FALSE)</f>
        <v>110.13478349466</v>
      </c>
      <c r="BB5" s="53">
        <f>VLOOKUP($A5,'RevPAR Raw Data'!$B$6:$BE$43,'RevPAR Raw Data'!AP$1,FALSE)</f>
        <v>108.563641675799</v>
      </c>
      <c r="BC5" s="54">
        <f>VLOOKUP($A5,'RevPAR Raw Data'!$B$6:$BE$43,'RevPAR Raw Data'!AR$1,FALSE)</f>
        <v>93.658272349327504</v>
      </c>
      <c r="BE5" s="47">
        <f>VLOOKUP($A5,'RevPAR Raw Data'!$B$6:$BE$43,'RevPAR Raw Data'!AT$1,FALSE)</f>
        <v>0.87612235261316196</v>
      </c>
      <c r="BF5" s="48">
        <f>VLOOKUP($A5,'RevPAR Raw Data'!$B$6:$BE$43,'RevPAR Raw Data'!AU$1,FALSE)</f>
        <v>1.9322153738724399</v>
      </c>
      <c r="BG5" s="48">
        <f>VLOOKUP($A5,'RevPAR Raw Data'!$B$6:$BE$43,'RevPAR Raw Data'!AV$1,FALSE)</f>
        <v>2.1293790848455698</v>
      </c>
      <c r="BH5" s="48">
        <f>VLOOKUP($A5,'RevPAR Raw Data'!$B$6:$BE$43,'RevPAR Raw Data'!AW$1,FALSE)</f>
        <v>-0.27998242190338601</v>
      </c>
      <c r="BI5" s="48">
        <f>VLOOKUP($A5,'RevPAR Raw Data'!$B$6:$BE$43,'RevPAR Raw Data'!AX$1,FALSE)</f>
        <v>-2.6616946228010501</v>
      </c>
      <c r="BJ5" s="49">
        <f>VLOOKUP($A5,'RevPAR Raw Data'!$B$6:$BE$43,'RevPAR Raw Data'!AY$1,FALSE)</f>
        <v>0.37667012375514902</v>
      </c>
      <c r="BK5" s="48">
        <f>VLOOKUP($A5,'RevPAR Raw Data'!$B$6:$BE$43,'RevPAR Raw Data'!BA$1,FALSE)</f>
        <v>-4.2477349030674603</v>
      </c>
      <c r="BL5" s="48">
        <f>VLOOKUP($A5,'RevPAR Raw Data'!$B$6:$BE$43,'RevPAR Raw Data'!BB$1,FALSE)</f>
        <v>-6.1704031429669097</v>
      </c>
      <c r="BM5" s="49">
        <f>VLOOKUP($A5,'RevPAR Raw Data'!$B$6:$BE$43,'RevPAR Raw Data'!BC$1,FALSE)</f>
        <v>-5.2327275465194001</v>
      </c>
      <c r="BN5" s="50">
        <f>VLOOKUP($A5,'RevPAR Raw Data'!$B$6:$BE$43,'RevPAR Raw Data'!BE$1,FALSE)</f>
        <v>-1.5538616430812699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56.960574572127101</v>
      </c>
      <c r="C8" s="48">
        <f>VLOOKUP($A8,'Occupancy Raw Data'!$B$8:$BE$51,'Occupancy Raw Data'!AH$3,FALSE)</f>
        <v>69.216075794621005</v>
      </c>
      <c r="D8" s="48">
        <f>VLOOKUP($A8,'Occupancy Raw Data'!$B$8:$BE$51,'Occupancy Raw Data'!AI$3,FALSE)</f>
        <v>71.714547677261606</v>
      </c>
      <c r="E8" s="48">
        <f>VLOOKUP($A8,'Occupancy Raw Data'!$B$8:$BE$51,'Occupancy Raw Data'!AJ$3,FALSE)</f>
        <v>70.858801955990202</v>
      </c>
      <c r="F8" s="48">
        <f>VLOOKUP($A8,'Occupancy Raw Data'!$B$8:$BE$51,'Occupancy Raw Data'!AK$3,FALSE)</f>
        <v>66.236246943765195</v>
      </c>
      <c r="G8" s="49">
        <f>VLOOKUP($A8,'Occupancy Raw Data'!$B$8:$BE$51,'Occupancy Raw Data'!AL$3,FALSE)</f>
        <v>66.997249388753005</v>
      </c>
      <c r="H8" s="48">
        <f>VLOOKUP($A8,'Occupancy Raw Data'!$B$8:$BE$51,'Occupancy Raw Data'!AN$3,FALSE)</f>
        <v>74.839547677261606</v>
      </c>
      <c r="I8" s="48">
        <f>VLOOKUP($A8,'Occupancy Raw Data'!$B$8:$BE$51,'Occupancy Raw Data'!AO$3,FALSE)</f>
        <v>78.155562347188194</v>
      </c>
      <c r="J8" s="49">
        <f>VLOOKUP($A8,'Occupancy Raw Data'!$B$8:$BE$51,'Occupancy Raw Data'!AP$3,FALSE)</f>
        <v>76.497555012224893</v>
      </c>
      <c r="K8" s="50">
        <f>VLOOKUP($A8,'Occupancy Raw Data'!$B$8:$BE$51,'Occupancy Raw Data'!AR$3,FALSE)</f>
        <v>69.711622424030693</v>
      </c>
      <c r="M8" s="47">
        <f>VLOOKUP($A8,'Occupancy Raw Data'!$B$8:$BE$51,'Occupancy Raw Data'!AT$3,FALSE)</f>
        <v>1.5667574931880099</v>
      </c>
      <c r="N8" s="48">
        <f>VLOOKUP($A8,'Occupancy Raw Data'!$B$8:$BE$51,'Occupancy Raw Data'!AU$3,FALSE)</f>
        <v>8.9476849067949402</v>
      </c>
      <c r="O8" s="48">
        <f>VLOOKUP($A8,'Occupancy Raw Data'!$B$8:$BE$51,'Occupancy Raw Data'!AV$3,FALSE)</f>
        <v>9.8548689138576702</v>
      </c>
      <c r="P8" s="48">
        <f>VLOOKUP($A8,'Occupancy Raw Data'!$B$8:$BE$51,'Occupancy Raw Data'!AW$3,FALSE)</f>
        <v>6.5242361589708198</v>
      </c>
      <c r="Q8" s="48">
        <f>VLOOKUP($A8,'Occupancy Raw Data'!$B$8:$BE$51,'Occupancy Raw Data'!AX$3,FALSE)</f>
        <v>1.7249471954940101</v>
      </c>
      <c r="R8" s="49">
        <f>VLOOKUP($A8,'Occupancy Raw Data'!$B$8:$BE$51,'Occupancy Raw Data'!AY$3,FALSE)</f>
        <v>5.8319453496511899</v>
      </c>
      <c r="S8" s="48">
        <f>VLOOKUP($A8,'Occupancy Raw Data'!$B$8:$BE$51,'Occupancy Raw Data'!BA$3,FALSE)</f>
        <v>-0.73976489663558898</v>
      </c>
      <c r="T8" s="48">
        <f>VLOOKUP($A8,'Occupancy Raw Data'!$B$8:$BE$51,'Occupancy Raw Data'!BB$3,FALSE)</f>
        <v>-0.66038652034573098</v>
      </c>
      <c r="U8" s="49">
        <f>VLOOKUP($A8,'Occupancy Raw Data'!$B$8:$BE$51,'Occupancy Raw Data'!BC$3,FALSE)</f>
        <v>-0.699231341433176</v>
      </c>
      <c r="V8" s="50">
        <f>VLOOKUP($A8,'Occupancy Raw Data'!$B$8:$BE$51,'Occupancy Raw Data'!BE$3,FALSE)</f>
        <v>3.6936615144823999</v>
      </c>
      <c r="X8" s="51">
        <f>VLOOKUP($A8,'ADR Raw Data'!$B$6:$BE$49,'ADR Raw Data'!AG$1,FALSE)</f>
        <v>290.308666666666</v>
      </c>
      <c r="Y8" s="52">
        <f>VLOOKUP($A8,'ADR Raw Data'!$B$6:$BE$49,'ADR Raw Data'!AH$1,FALSE)</f>
        <v>287.68939838834302</v>
      </c>
      <c r="Z8" s="52">
        <f>VLOOKUP($A8,'ADR Raw Data'!$B$6:$BE$49,'ADR Raw Data'!AI$1,FALSE)</f>
        <v>286.64837204346799</v>
      </c>
      <c r="AA8" s="52">
        <f>VLOOKUP($A8,'ADR Raw Data'!$B$6:$BE$49,'ADR Raw Data'!AJ$1,FALSE)</f>
        <v>284.02583027819702</v>
      </c>
      <c r="AB8" s="52">
        <f>VLOOKUP($A8,'ADR Raw Data'!$B$6:$BE$49,'ADR Raw Data'!AK$1,FALSE)</f>
        <v>297.19545622332402</v>
      </c>
      <c r="AC8" s="53">
        <f>VLOOKUP($A8,'ADR Raw Data'!$B$6:$BE$49,'ADR Raw Data'!AL$1,FALSE)</f>
        <v>289.01658075405402</v>
      </c>
      <c r="AD8" s="52">
        <f>VLOOKUP($A8,'ADR Raw Data'!$B$6:$BE$49,'ADR Raw Data'!AN$1,FALSE)</f>
        <v>348.85061051556897</v>
      </c>
      <c r="AE8" s="52">
        <f>VLOOKUP($A8,'ADR Raw Data'!$B$6:$BE$49,'ADR Raw Data'!AO$1,FALSE)</f>
        <v>348.82966565646598</v>
      </c>
      <c r="AF8" s="53">
        <f>VLOOKUP($A8,'ADR Raw Data'!$B$6:$BE$49,'ADR Raw Data'!AP$1,FALSE)</f>
        <v>348.83991110667102</v>
      </c>
      <c r="AG8" s="54">
        <f>VLOOKUP($A8,'ADR Raw Data'!$B$6:$BE$49,'ADR Raw Data'!AR$1,FALSE)</f>
        <v>307.77278297086099</v>
      </c>
      <c r="AI8" s="47">
        <f>VLOOKUP($A8,'ADR Raw Data'!$B$6:$BE$49,'ADR Raw Data'!AT$1,FALSE)</f>
        <v>4.3238726910245404</v>
      </c>
      <c r="AJ8" s="48">
        <f>VLOOKUP($A8,'ADR Raw Data'!$B$6:$BE$49,'ADR Raw Data'!AU$1,FALSE)</f>
        <v>1.8500023708600699</v>
      </c>
      <c r="AK8" s="48">
        <f>VLOOKUP($A8,'ADR Raw Data'!$B$6:$BE$49,'ADR Raw Data'!AV$1,FALSE)</f>
        <v>3.1301767418953101</v>
      </c>
      <c r="AL8" s="48">
        <f>VLOOKUP($A8,'ADR Raw Data'!$B$6:$BE$49,'ADR Raw Data'!AW$1,FALSE)</f>
        <v>3.1318718920159898</v>
      </c>
      <c r="AM8" s="48">
        <f>VLOOKUP($A8,'ADR Raw Data'!$B$6:$BE$49,'ADR Raw Data'!AX$1,FALSE)</f>
        <v>-2.8145101805345201</v>
      </c>
      <c r="AN8" s="49">
        <f>VLOOKUP($A8,'ADR Raw Data'!$B$6:$BE$49,'ADR Raw Data'!AY$1,FALSE)</f>
        <v>1.72800539295424</v>
      </c>
      <c r="AO8" s="48">
        <f>VLOOKUP($A8,'ADR Raw Data'!$B$6:$BE$49,'ADR Raw Data'!BA$1,FALSE)</f>
        <v>1.3585165100497101</v>
      </c>
      <c r="AP8" s="48">
        <f>VLOOKUP($A8,'ADR Raw Data'!$B$6:$BE$49,'ADR Raw Data'!BB$1,FALSE)</f>
        <v>0.68353108816502806</v>
      </c>
      <c r="AQ8" s="49">
        <f>VLOOKUP($A8,'ADR Raw Data'!$B$6:$BE$49,'ADR Raw Data'!BC$1,FALSE)</f>
        <v>1.0127258186356001</v>
      </c>
      <c r="AR8" s="50">
        <f>VLOOKUP($A8,'ADR Raw Data'!$B$6:$BE$49,'ADR Raw Data'!BE$1,FALSE)</f>
        <v>1.1893121492518901</v>
      </c>
      <c r="AT8" s="51">
        <f>VLOOKUP($A8,'RevPAR Raw Data'!$B$6:$BE$49,'RevPAR Raw Data'!AG$1,FALSE)</f>
        <v>165.36148456601401</v>
      </c>
      <c r="AU8" s="52">
        <f>VLOOKUP($A8,'RevPAR Raw Data'!$B$6:$BE$49,'RevPAR Raw Data'!AH$1,FALSE)</f>
        <v>199.12731204156401</v>
      </c>
      <c r="AV8" s="52">
        <f>VLOOKUP($A8,'RevPAR Raw Data'!$B$6:$BE$49,'RevPAR Raw Data'!AI$1,FALSE)</f>
        <v>205.56858343520699</v>
      </c>
      <c r="AW8" s="52">
        <f>VLOOKUP($A8,'RevPAR Raw Data'!$B$6:$BE$49,'RevPAR Raw Data'!AJ$1,FALSE)</f>
        <v>201.25730058068399</v>
      </c>
      <c r="AX8" s="52">
        <f>VLOOKUP($A8,'RevPAR Raw Data'!$B$6:$BE$49,'RevPAR Raw Data'!AK$1,FALSE)</f>
        <v>196.85111628973101</v>
      </c>
      <c r="AY8" s="53">
        <f>VLOOKUP($A8,'RevPAR Raw Data'!$B$6:$BE$49,'RevPAR Raw Data'!AL$1,FALSE)</f>
        <v>193.63315938264</v>
      </c>
      <c r="AZ8" s="52">
        <f>VLOOKUP($A8,'RevPAR Raw Data'!$B$6:$BE$49,'RevPAR Raw Data'!AN$1,FALSE)</f>
        <v>261.07821897921701</v>
      </c>
      <c r="BA8" s="52">
        <f>VLOOKUP($A8,'RevPAR Raw Data'!$B$6:$BE$49,'RevPAR Raw Data'!AO$1,FALSE)</f>
        <v>272.62978682762798</v>
      </c>
      <c r="BB8" s="53">
        <f>VLOOKUP($A8,'RevPAR Raw Data'!$B$6:$BE$49,'RevPAR Raw Data'!AP$1,FALSE)</f>
        <v>266.85400290342199</v>
      </c>
      <c r="BC8" s="54">
        <f>VLOOKUP($A8,'RevPAR Raw Data'!$B$6:$BE$49,'RevPAR Raw Data'!AR$1,FALSE)</f>
        <v>214.55340038857801</v>
      </c>
      <c r="BE8" s="47">
        <f>VLOOKUP($A8,'RevPAR Raw Data'!$B$6:$BE$49,'RevPAR Raw Data'!AT$1,FALSE)</f>
        <v>5.9583747835950902</v>
      </c>
      <c r="BF8" s="48">
        <f>VLOOKUP($A8,'RevPAR Raw Data'!$B$6:$BE$49,'RevPAR Raw Data'!AU$1,FALSE)</f>
        <v>10.9632196605678</v>
      </c>
      <c r="BG8" s="48">
        <f>VLOOKUP($A8,'RevPAR Raw Data'!$B$6:$BE$49,'RevPAR Raw Data'!AV$1,FALSE)</f>
        <v>13.2935204704388</v>
      </c>
      <c r="BH8" s="48">
        <f>VLOOKUP($A8,'RevPAR Raw Data'!$B$6:$BE$49,'RevPAR Raw Data'!AW$1,FALSE)</f>
        <v>9.8604387694183604</v>
      </c>
      <c r="BI8" s="48">
        <f>VLOOKUP($A8,'RevPAR Raw Data'!$B$6:$BE$49,'RevPAR Raw Data'!AX$1,FALSE)</f>
        <v>-1.13811179946652</v>
      </c>
      <c r="BJ8" s="49">
        <f>VLOOKUP($A8,'RevPAR Raw Data'!$B$6:$BE$49,'RevPAR Raw Data'!AY$1,FALSE)</f>
        <v>7.66072707276156</v>
      </c>
      <c r="BK8" s="48">
        <f>VLOOKUP($A8,'RevPAR Raw Data'!$B$6:$BE$49,'RevPAR Raw Data'!BA$1,FALSE)</f>
        <v>0.60870178515777895</v>
      </c>
      <c r="BL8" s="48">
        <f>VLOOKUP($A8,'RevPAR Raw Data'!$B$6:$BE$49,'RevPAR Raw Data'!BB$1,FALSE)</f>
        <v>1.86306206506828E-2</v>
      </c>
      <c r="BM8" s="49">
        <f>VLOOKUP($A8,'RevPAR Raw Data'!$B$6:$BE$49,'RevPAR Raw Data'!BC$1,FALSE)</f>
        <v>0.30641318087574598</v>
      </c>
      <c r="BN8" s="50">
        <f>VLOOKUP($A8,'RevPAR Raw Data'!$B$6:$BE$49,'RevPAR Raw Data'!BE$1,FALSE)</f>
        <v>4.9269028288782701</v>
      </c>
    </row>
    <row r="9" spans="1:66" x14ac:dyDescent="0.25">
      <c r="A9" s="63" t="s">
        <v>118</v>
      </c>
      <c r="B9" s="47">
        <f>VLOOKUP($A9,'Occupancy Raw Data'!$B$8:$BE$51,'Occupancy Raw Data'!AG$3,FALSE)</f>
        <v>58.297164085776203</v>
      </c>
      <c r="C9" s="48">
        <f>VLOOKUP($A9,'Occupancy Raw Data'!$B$8:$BE$51,'Occupancy Raw Data'!AH$3,FALSE)</f>
        <v>73.845036230551301</v>
      </c>
      <c r="D9" s="48">
        <f>VLOOKUP($A9,'Occupancy Raw Data'!$B$8:$BE$51,'Occupancy Raw Data'!AI$3,FALSE)</f>
        <v>81.408393717585597</v>
      </c>
      <c r="E9" s="48">
        <f>VLOOKUP($A9,'Occupancy Raw Data'!$B$8:$BE$51,'Occupancy Raw Data'!AJ$3,FALSE)</f>
        <v>78.113620480376596</v>
      </c>
      <c r="F9" s="48">
        <f>VLOOKUP($A9,'Occupancy Raw Data'!$B$8:$BE$51,'Occupancy Raw Data'!AK$3,FALSE)</f>
        <v>69.8977433652732</v>
      </c>
      <c r="G9" s="49">
        <f>VLOOKUP($A9,'Occupancy Raw Data'!$B$8:$BE$51,'Occupancy Raw Data'!AL$3,FALSE)</f>
        <v>72.312400457573304</v>
      </c>
      <c r="H9" s="48">
        <f>VLOOKUP($A9,'Occupancy Raw Data'!$B$8:$BE$51,'Occupancy Raw Data'!AN$3,FALSE)</f>
        <v>72.873485001747099</v>
      </c>
      <c r="I9" s="48">
        <f>VLOOKUP($A9,'Occupancy Raw Data'!$B$8:$BE$51,'Occupancy Raw Data'!AO$3,FALSE)</f>
        <v>75.142074191234599</v>
      </c>
      <c r="J9" s="49">
        <f>VLOOKUP($A9,'Occupancy Raw Data'!$B$8:$BE$51,'Occupancy Raw Data'!AP$3,FALSE)</f>
        <v>74.007779596490906</v>
      </c>
      <c r="K9" s="50">
        <f>VLOOKUP($A9,'Occupancy Raw Data'!$B$8:$BE$51,'Occupancy Raw Data'!AR$3,FALSE)</f>
        <v>72.796789406618203</v>
      </c>
      <c r="M9" s="47">
        <f>VLOOKUP($A9,'Occupancy Raw Data'!$B$8:$BE$51,'Occupancy Raw Data'!AT$3,FALSE)</f>
        <v>5.4528751861737002</v>
      </c>
      <c r="N9" s="48">
        <f>VLOOKUP($A9,'Occupancy Raw Data'!$B$8:$BE$51,'Occupancy Raw Data'!AU$3,FALSE)</f>
        <v>4.5516258926189703</v>
      </c>
      <c r="O9" s="48">
        <f>VLOOKUP($A9,'Occupancy Raw Data'!$B$8:$BE$51,'Occupancy Raw Data'!AV$3,FALSE)</f>
        <v>5.6730388591440102</v>
      </c>
      <c r="P9" s="48">
        <f>VLOOKUP($A9,'Occupancy Raw Data'!$B$8:$BE$51,'Occupancy Raw Data'!AW$3,FALSE)</f>
        <v>3.4255659974800299</v>
      </c>
      <c r="Q9" s="48">
        <f>VLOOKUP($A9,'Occupancy Raw Data'!$B$8:$BE$51,'Occupancy Raw Data'!AX$3,FALSE)</f>
        <v>0.57966938871746099</v>
      </c>
      <c r="R9" s="49">
        <f>VLOOKUP($A9,'Occupancy Raw Data'!$B$8:$BE$51,'Occupancy Raw Data'!AY$3,FALSE)</f>
        <v>3.9054286368815001</v>
      </c>
      <c r="S9" s="48">
        <f>VLOOKUP($A9,'Occupancy Raw Data'!$B$8:$BE$51,'Occupancy Raw Data'!BA$3,FALSE)</f>
        <v>-2.3769441717236002</v>
      </c>
      <c r="T9" s="48">
        <f>VLOOKUP($A9,'Occupancy Raw Data'!$B$8:$BE$51,'Occupancy Raw Data'!BB$3,FALSE)</f>
        <v>-2.57705435715829</v>
      </c>
      <c r="U9" s="49">
        <f>VLOOKUP($A9,'Occupancy Raw Data'!$B$8:$BE$51,'Occupancy Raw Data'!BC$3,FALSE)</f>
        <v>-2.4786354054348898</v>
      </c>
      <c r="V9" s="50">
        <f>VLOOKUP($A9,'Occupancy Raw Data'!$B$8:$BE$51,'Occupancy Raw Data'!BE$3,FALSE)</f>
        <v>1.9665356875892499</v>
      </c>
      <c r="X9" s="51">
        <f>VLOOKUP($A9,'ADR Raw Data'!$B$6:$BE$49,'ADR Raw Data'!AG$1,FALSE)</f>
        <v>175.54455794438201</v>
      </c>
      <c r="Y9" s="52">
        <f>VLOOKUP($A9,'ADR Raw Data'!$B$6:$BE$49,'ADR Raw Data'!AH$1,FALSE)</f>
        <v>189.88449150115099</v>
      </c>
      <c r="Z9" s="52">
        <f>VLOOKUP($A9,'ADR Raw Data'!$B$6:$BE$49,'ADR Raw Data'!AI$1,FALSE)</f>
        <v>195.74184660566999</v>
      </c>
      <c r="AA9" s="52">
        <f>VLOOKUP($A9,'ADR Raw Data'!$B$6:$BE$49,'ADR Raw Data'!AJ$1,FALSE)</f>
        <v>193.14402757013099</v>
      </c>
      <c r="AB9" s="52">
        <f>VLOOKUP($A9,'ADR Raw Data'!$B$6:$BE$49,'ADR Raw Data'!AK$1,FALSE)</f>
        <v>183.03164555130101</v>
      </c>
      <c r="AC9" s="53">
        <f>VLOOKUP($A9,'ADR Raw Data'!$B$6:$BE$49,'ADR Raw Data'!AL$1,FALSE)</f>
        <v>188.270612757191</v>
      </c>
      <c r="AD9" s="52">
        <f>VLOOKUP($A9,'ADR Raw Data'!$B$6:$BE$49,'ADR Raw Data'!AN$1,FALSE)</f>
        <v>191.57878430729201</v>
      </c>
      <c r="AE9" s="52">
        <f>VLOOKUP($A9,'ADR Raw Data'!$B$6:$BE$49,'ADR Raw Data'!AO$1,FALSE)</f>
        <v>194.76267383801999</v>
      </c>
      <c r="AF9" s="53">
        <f>VLOOKUP($A9,'ADR Raw Data'!$B$6:$BE$49,'ADR Raw Data'!AP$1,FALSE)</f>
        <v>193.19512832300899</v>
      </c>
      <c r="AG9" s="54">
        <f>VLOOKUP($A9,'ADR Raw Data'!$B$6:$BE$49,'ADR Raw Data'!AR$1,FALSE)</f>
        <v>189.70100799240601</v>
      </c>
      <c r="AI9" s="47">
        <f>VLOOKUP($A9,'ADR Raw Data'!$B$6:$BE$49,'ADR Raw Data'!AT$1,FALSE)</f>
        <v>3.2617700448663598</v>
      </c>
      <c r="AJ9" s="48">
        <f>VLOOKUP($A9,'ADR Raw Data'!$B$6:$BE$49,'ADR Raw Data'!AU$1,FALSE)</f>
        <v>5.4342530027306397</v>
      </c>
      <c r="AK9" s="48">
        <f>VLOOKUP($A9,'ADR Raw Data'!$B$6:$BE$49,'ADR Raw Data'!AV$1,FALSE)</f>
        <v>5.5451881626650099</v>
      </c>
      <c r="AL9" s="48">
        <f>VLOOKUP($A9,'ADR Raw Data'!$B$6:$BE$49,'ADR Raw Data'!AW$1,FALSE)</f>
        <v>4.7678007379343699</v>
      </c>
      <c r="AM9" s="48">
        <f>VLOOKUP($A9,'ADR Raw Data'!$B$6:$BE$49,'ADR Raw Data'!AX$1,FALSE)</f>
        <v>1.8176321494572101</v>
      </c>
      <c r="AN9" s="49">
        <f>VLOOKUP($A9,'ADR Raw Data'!$B$6:$BE$49,'ADR Raw Data'!AY$1,FALSE)</f>
        <v>4.2834679798565398</v>
      </c>
      <c r="AO9" s="48">
        <f>VLOOKUP($A9,'ADR Raw Data'!$B$6:$BE$49,'ADR Raw Data'!BA$1,FALSE)</f>
        <v>0.56459700816688996</v>
      </c>
      <c r="AP9" s="48">
        <f>VLOOKUP($A9,'ADR Raw Data'!$B$6:$BE$49,'ADR Raw Data'!BB$1,FALSE)</f>
        <v>2.5205500033050201E-4</v>
      </c>
      <c r="AQ9" s="49">
        <f>VLOOKUP($A9,'ADR Raw Data'!$B$6:$BE$49,'ADR Raw Data'!BC$1,FALSE)</f>
        <v>0.27384490790400601</v>
      </c>
      <c r="AR9" s="50">
        <f>VLOOKUP($A9,'ADR Raw Data'!$B$6:$BE$49,'ADR Raw Data'!BE$1,FALSE)</f>
        <v>2.9744850991442102</v>
      </c>
      <c r="AT9" s="51">
        <f>VLOOKUP($A9,'RevPAR Raw Data'!$B$6:$BE$49,'RevPAR Raw Data'!AG$1,FALSE)</f>
        <v>102.337498988487</v>
      </c>
      <c r="AU9" s="52">
        <f>VLOOKUP($A9,'RevPAR Raw Data'!$B$6:$BE$49,'RevPAR Raw Data'!AH$1,FALSE)</f>
        <v>140.220271545223</v>
      </c>
      <c r="AV9" s="52">
        <f>VLOOKUP($A9,'RevPAR Raw Data'!$B$6:$BE$49,'RevPAR Raw Data'!AI$1,FALSE)</f>
        <v>159.350293154816</v>
      </c>
      <c r="AW9" s="52">
        <f>VLOOKUP($A9,'RevPAR Raw Data'!$B$6:$BE$49,'RevPAR Raw Data'!AJ$1,FALSE)</f>
        <v>150.87179267664601</v>
      </c>
      <c r="AX9" s="52">
        <f>VLOOKUP($A9,'RevPAR Raw Data'!$B$6:$BE$49,'RevPAR Raw Data'!AK$1,FALSE)</f>
        <v>127.934989884685</v>
      </c>
      <c r="AY9" s="53">
        <f>VLOOKUP($A9,'RevPAR Raw Data'!$B$6:$BE$49,'RevPAR Raw Data'!AL$1,FALSE)</f>
        <v>136.142999440907</v>
      </c>
      <c r="AZ9" s="52">
        <f>VLOOKUP($A9,'RevPAR Raw Data'!$B$6:$BE$49,'RevPAR Raw Data'!AN$1,FALSE)</f>
        <v>139.61013664870401</v>
      </c>
      <c r="BA9" s="52">
        <f>VLOOKUP($A9,'RevPAR Raw Data'!$B$6:$BE$49,'RevPAR Raw Data'!AO$1,FALSE)</f>
        <v>146.34871287219701</v>
      </c>
      <c r="BB9" s="53">
        <f>VLOOKUP($A9,'RevPAR Raw Data'!$B$6:$BE$49,'RevPAR Raw Data'!AP$1,FALSE)</f>
        <v>142.97942476045</v>
      </c>
      <c r="BC9" s="54">
        <f>VLOOKUP($A9,'RevPAR Raw Data'!$B$6:$BE$49,'RevPAR Raw Data'!AR$1,FALSE)</f>
        <v>138.096243290464</v>
      </c>
      <c r="BE9" s="47">
        <f>VLOOKUP($A9,'RevPAR Raw Data'!$B$6:$BE$49,'RevPAR Raw Data'!AT$1,FALSE)</f>
        <v>8.8925054804466299</v>
      </c>
      <c r="BF9" s="48">
        <f>VLOOKUP($A9,'RevPAR Raw Data'!$B$6:$BE$49,'RevPAR Raw Data'!AU$1,FALSE)</f>
        <v>10.2332257620923</v>
      </c>
      <c r="BG9" s="48">
        <f>VLOOKUP($A9,'RevPAR Raw Data'!$B$6:$BE$49,'RevPAR Raw Data'!AV$1,FALSE)</f>
        <v>11.532807701089601</v>
      </c>
      <c r="BH9" s="48">
        <f>VLOOKUP($A9,'RevPAR Raw Data'!$B$6:$BE$49,'RevPAR Raw Data'!AW$1,FALSE)</f>
        <v>8.3566908963206803</v>
      </c>
      <c r="BI9" s="48">
        <f>VLOOKUP($A9,'RevPAR Raw Data'!$B$6:$BE$49,'RevPAR Raw Data'!AX$1,FALSE)</f>
        <v>2.4078377953445602</v>
      </c>
      <c r="BJ9" s="49">
        <f>VLOOKUP($A9,'RevPAR Raw Data'!$B$6:$BE$49,'RevPAR Raw Data'!AY$1,FALSE)</f>
        <v>8.3561844018750104</v>
      </c>
      <c r="BK9" s="48">
        <f>VLOOKUP($A9,'RevPAR Raw Data'!$B$6:$BE$49,'RevPAR Raw Data'!BA$1,FALSE)</f>
        <v>-1.8257673192360599</v>
      </c>
      <c r="BL9" s="48">
        <f>VLOOKUP($A9,'RevPAR Raw Data'!$B$6:$BE$49,'RevPAR Raw Data'!BB$1,FALSE)</f>
        <v>-2.57680879775232</v>
      </c>
      <c r="BM9" s="49">
        <f>VLOOKUP($A9,'RevPAR Raw Data'!$B$6:$BE$49,'RevPAR Raw Data'!BC$1,FALSE)</f>
        <v>-2.2115781143741802</v>
      </c>
      <c r="BN9" s="50">
        <f>VLOOKUP($A9,'RevPAR Raw Data'!$B$6:$BE$49,'RevPAR Raw Data'!BE$1,FALSE)</f>
        <v>4.9995150977301597</v>
      </c>
    </row>
    <row r="10" spans="1:66" x14ac:dyDescent="0.25">
      <c r="A10" s="63" t="s">
        <v>119</v>
      </c>
      <c r="B10" s="47">
        <f>VLOOKUP($A10,'Occupancy Raw Data'!$B$8:$BE$51,'Occupancy Raw Data'!AG$3,FALSE)</f>
        <v>60.389852778690198</v>
      </c>
      <c r="C10" s="48">
        <f>VLOOKUP($A10,'Occupancy Raw Data'!$B$8:$BE$51,'Occupancy Raw Data'!AH$3,FALSE)</f>
        <v>73.525547227282203</v>
      </c>
      <c r="D10" s="48">
        <f>VLOOKUP($A10,'Occupancy Raw Data'!$B$8:$BE$51,'Occupancy Raw Data'!AI$3,FALSE)</f>
        <v>79.503240063308098</v>
      </c>
      <c r="E10" s="48">
        <f>VLOOKUP($A10,'Occupancy Raw Data'!$B$8:$BE$51,'Occupancy Raw Data'!AJ$3,FALSE)</f>
        <v>77.890673992892701</v>
      </c>
      <c r="F10" s="48">
        <f>VLOOKUP($A10,'Occupancy Raw Data'!$B$8:$BE$51,'Occupancy Raw Data'!AK$3,FALSE)</f>
        <v>73.089557141577302</v>
      </c>
      <c r="G10" s="49">
        <f>VLOOKUP($A10,'Occupancy Raw Data'!$B$8:$BE$51,'Occupancy Raw Data'!AL$3,FALSE)</f>
        <v>72.879774240750095</v>
      </c>
      <c r="H10" s="48">
        <f>VLOOKUP($A10,'Occupancy Raw Data'!$B$8:$BE$51,'Occupancy Raw Data'!AN$3,FALSE)</f>
        <v>79.695105563352897</v>
      </c>
      <c r="I10" s="48">
        <f>VLOOKUP($A10,'Occupancy Raw Data'!$B$8:$BE$51,'Occupancy Raw Data'!AO$3,FALSE)</f>
        <v>80.816436228984301</v>
      </c>
      <c r="J10" s="49">
        <f>VLOOKUP($A10,'Occupancy Raw Data'!$B$8:$BE$51,'Occupancy Raw Data'!AP$3,FALSE)</f>
        <v>80.255770896168599</v>
      </c>
      <c r="K10" s="50">
        <f>VLOOKUP($A10,'Occupancy Raw Data'!$B$8:$BE$51,'Occupancy Raw Data'!AR$3,FALSE)</f>
        <v>74.987201856583994</v>
      </c>
      <c r="M10" s="47">
        <f>VLOOKUP($A10,'Occupancy Raw Data'!$B$8:$BE$51,'Occupancy Raw Data'!AT$3,FALSE)</f>
        <v>-0.69804333085046699</v>
      </c>
      <c r="N10" s="48">
        <f>VLOOKUP($A10,'Occupancy Raw Data'!$B$8:$BE$51,'Occupancy Raw Data'!AU$3,FALSE)</f>
        <v>-0.13717708383614399</v>
      </c>
      <c r="O10" s="48">
        <f>VLOOKUP($A10,'Occupancy Raw Data'!$B$8:$BE$51,'Occupancy Raw Data'!AV$3,FALSE)</f>
        <v>-8.8545496623918502E-2</v>
      </c>
      <c r="P10" s="48">
        <f>VLOOKUP($A10,'Occupancy Raw Data'!$B$8:$BE$51,'Occupancy Raw Data'!AW$3,FALSE)</f>
        <v>-1.6182770644444699</v>
      </c>
      <c r="Q10" s="48">
        <f>VLOOKUP($A10,'Occupancy Raw Data'!$B$8:$BE$51,'Occupancy Raw Data'!AX$3,FALSE)</f>
        <v>-2.0419668578971999</v>
      </c>
      <c r="R10" s="49">
        <f>VLOOKUP($A10,'Occupancy Raw Data'!$B$8:$BE$51,'Occupancy Raw Data'!AY$3,FALSE)</f>
        <v>-0.92462417188207702</v>
      </c>
      <c r="S10" s="48">
        <f>VLOOKUP($A10,'Occupancy Raw Data'!$B$8:$BE$51,'Occupancy Raw Data'!BA$3,FALSE)</f>
        <v>-1.2579500452427499</v>
      </c>
      <c r="T10" s="48">
        <f>VLOOKUP($A10,'Occupancy Raw Data'!$B$8:$BE$51,'Occupancy Raw Data'!BB$3,FALSE)</f>
        <v>-2.6879958874082202</v>
      </c>
      <c r="U10" s="49">
        <f>VLOOKUP($A10,'Occupancy Raw Data'!$B$8:$BE$51,'Occupancy Raw Data'!BC$3,FALSE)</f>
        <v>-1.98318306071228</v>
      </c>
      <c r="V10" s="50">
        <f>VLOOKUP($A10,'Occupancy Raw Data'!$B$8:$BE$51,'Occupancy Raw Data'!BE$3,FALSE)</f>
        <v>-1.2507381128336801</v>
      </c>
      <c r="X10" s="51">
        <f>VLOOKUP($A10,'ADR Raw Data'!$B$6:$BE$49,'ADR Raw Data'!AG$1,FALSE)</f>
        <v>145.104104906602</v>
      </c>
      <c r="Y10" s="52">
        <f>VLOOKUP($A10,'ADR Raw Data'!$B$6:$BE$49,'ADR Raw Data'!AH$1,FALSE)</f>
        <v>150.62700505655599</v>
      </c>
      <c r="Z10" s="52">
        <f>VLOOKUP($A10,'ADR Raw Data'!$B$6:$BE$49,'ADR Raw Data'!AI$1,FALSE)</f>
        <v>155.746753213826</v>
      </c>
      <c r="AA10" s="52">
        <f>VLOOKUP($A10,'ADR Raw Data'!$B$6:$BE$49,'ADR Raw Data'!AJ$1,FALSE)</f>
        <v>154.529395205735</v>
      </c>
      <c r="AB10" s="52">
        <f>VLOOKUP($A10,'ADR Raw Data'!$B$6:$BE$49,'ADR Raw Data'!AK$1,FALSE)</f>
        <v>151.283791750934</v>
      </c>
      <c r="AC10" s="53">
        <f>VLOOKUP($A10,'ADR Raw Data'!$B$6:$BE$49,'ADR Raw Data'!AL$1,FALSE)</f>
        <v>151.79460880343299</v>
      </c>
      <c r="AD10" s="52">
        <f>VLOOKUP($A10,'ADR Raw Data'!$B$6:$BE$49,'ADR Raw Data'!AN$1,FALSE)</f>
        <v>164.03514154566699</v>
      </c>
      <c r="AE10" s="52">
        <f>VLOOKUP($A10,'ADR Raw Data'!$B$6:$BE$49,'ADR Raw Data'!AO$1,FALSE)</f>
        <v>164.58597162177099</v>
      </c>
      <c r="AF10" s="53">
        <f>VLOOKUP($A10,'ADR Raw Data'!$B$6:$BE$49,'ADR Raw Data'!AP$1,FALSE)</f>
        <v>164.312480628087</v>
      </c>
      <c r="AG10" s="54">
        <f>VLOOKUP($A10,'ADR Raw Data'!$B$6:$BE$49,'ADR Raw Data'!AR$1,FALSE)</f>
        <v>155.622429431082</v>
      </c>
      <c r="AI10" s="47">
        <f>VLOOKUP($A10,'ADR Raw Data'!$B$6:$BE$49,'ADR Raw Data'!AT$1,FALSE)</f>
        <v>-0.95865124432379301</v>
      </c>
      <c r="AJ10" s="48">
        <f>VLOOKUP($A10,'ADR Raw Data'!$B$6:$BE$49,'ADR Raw Data'!AU$1,FALSE)</f>
        <v>-0.83669845089351202</v>
      </c>
      <c r="AK10" s="48">
        <f>VLOOKUP($A10,'ADR Raw Data'!$B$6:$BE$49,'ADR Raw Data'!AV$1,FALSE)</f>
        <v>-0.23358932994888701</v>
      </c>
      <c r="AL10" s="48">
        <f>VLOOKUP($A10,'ADR Raw Data'!$B$6:$BE$49,'ADR Raw Data'!AW$1,FALSE)</f>
        <v>-1.2205974484875</v>
      </c>
      <c r="AM10" s="48">
        <f>VLOOKUP($A10,'ADR Raw Data'!$B$6:$BE$49,'ADR Raw Data'!AX$1,FALSE)</f>
        <v>-0.44371067645696999</v>
      </c>
      <c r="AN10" s="49">
        <f>VLOOKUP($A10,'ADR Raw Data'!$B$6:$BE$49,'ADR Raw Data'!AY$1,FALSE)</f>
        <v>-0.72820212353910097</v>
      </c>
      <c r="AO10" s="48">
        <f>VLOOKUP($A10,'ADR Raw Data'!$B$6:$BE$49,'ADR Raw Data'!BA$1,FALSE)</f>
        <v>-1.6590597175605</v>
      </c>
      <c r="AP10" s="48">
        <f>VLOOKUP($A10,'ADR Raw Data'!$B$6:$BE$49,'ADR Raw Data'!BB$1,FALSE)</f>
        <v>-2.5042546385591602</v>
      </c>
      <c r="AQ10" s="49">
        <f>VLOOKUP($A10,'ADR Raw Data'!$B$6:$BE$49,'ADR Raw Data'!BC$1,FALSE)</f>
        <v>-2.0914199968284199</v>
      </c>
      <c r="AR10" s="50">
        <f>VLOOKUP($A10,'ADR Raw Data'!$B$6:$BE$49,'ADR Raw Data'!BE$1,FALSE)</f>
        <v>-1.1938508361542399</v>
      </c>
      <c r="AT10" s="51">
        <f>VLOOKUP($A10,'RevPAR Raw Data'!$B$6:$BE$49,'RevPAR Raw Data'!AG$1,FALSE)</f>
        <v>87.628155328933602</v>
      </c>
      <c r="AU10" s="52">
        <f>VLOOKUP($A10,'RevPAR Raw Data'!$B$6:$BE$49,'RevPAR Raw Data'!AH$1,FALSE)</f>
        <v>110.749329739899</v>
      </c>
      <c r="AV10" s="52">
        <f>VLOOKUP($A10,'RevPAR Raw Data'!$B$6:$BE$49,'RevPAR Raw Data'!AI$1,FALSE)</f>
        <v>123.82371509839599</v>
      </c>
      <c r="AW10" s="52">
        <f>VLOOKUP($A10,'RevPAR Raw Data'!$B$6:$BE$49,'RevPAR Raw Data'!AJ$1,FALSE)</f>
        <v>120.363987442888</v>
      </c>
      <c r="AX10" s="52">
        <f>VLOOKUP($A10,'RevPAR Raw Data'!$B$6:$BE$49,'RevPAR Raw Data'!AK$1,FALSE)</f>
        <v>110.57265341774399</v>
      </c>
      <c r="AY10" s="53">
        <f>VLOOKUP($A10,'RevPAR Raw Data'!$B$6:$BE$49,'RevPAR Raw Data'!AL$1,FALSE)</f>
        <v>110.627568205572</v>
      </c>
      <c r="AZ10" s="52">
        <f>VLOOKUP($A10,'RevPAR Raw Data'!$B$6:$BE$49,'RevPAR Raw Data'!AN$1,FALSE)</f>
        <v>130.727979215815</v>
      </c>
      <c r="BA10" s="52">
        <f>VLOOKUP($A10,'RevPAR Raw Data'!$B$6:$BE$49,'RevPAR Raw Data'!AO$1,FALSE)</f>
        <v>133.01251679756299</v>
      </c>
      <c r="BB10" s="53">
        <f>VLOOKUP($A10,'RevPAR Raw Data'!$B$6:$BE$49,'RevPAR Raw Data'!AP$1,FALSE)</f>
        <v>131.870248006689</v>
      </c>
      <c r="BC10" s="54">
        <f>VLOOKUP($A10,'RevPAR Raw Data'!$B$6:$BE$49,'RevPAR Raw Data'!AR$1,FALSE)</f>
        <v>116.69690529160501</v>
      </c>
      <c r="BE10" s="47">
        <f>VLOOKUP($A10,'RevPAR Raw Data'!$B$6:$BE$49,'RevPAR Raw Data'!AT$1,FALSE)</f>
        <v>-1.6500027740971399</v>
      </c>
      <c r="BF10" s="48">
        <f>VLOOKUP($A10,'RevPAR Raw Data'!$B$6:$BE$49,'RevPAR Raw Data'!AU$1,FALSE)</f>
        <v>-0.97272777619421902</v>
      </c>
      <c r="BG10" s="48">
        <f>VLOOKUP($A10,'RevPAR Raw Data'!$B$6:$BE$49,'RevPAR Raw Data'!AV$1,FALSE)</f>
        <v>-0.32192799374054099</v>
      </c>
      <c r="BH10" s="48">
        <f>VLOOKUP($A10,'RevPAR Raw Data'!$B$6:$BE$49,'RevPAR Raw Data'!AW$1,FALSE)</f>
        <v>-2.8191218643739102</v>
      </c>
      <c r="BI10" s="48">
        <f>VLOOKUP($A10,'RevPAR Raw Data'!$B$6:$BE$49,'RevPAR Raw Data'!AX$1,FALSE)</f>
        <v>-2.4766171093959599</v>
      </c>
      <c r="BJ10" s="49">
        <f>VLOOKUP($A10,'RevPAR Raw Data'!$B$6:$BE$49,'RevPAR Raw Data'!AY$1,FALSE)</f>
        <v>-1.6460931625667701</v>
      </c>
      <c r="BK10" s="48">
        <f>VLOOKUP($A10,'RevPAR Raw Data'!$B$6:$BE$49,'RevPAR Raw Data'!BA$1,FALSE)</f>
        <v>-2.8961396203356</v>
      </c>
      <c r="BL10" s="48">
        <f>VLOOKUP($A10,'RevPAR Raw Data'!$B$6:$BE$49,'RevPAR Raw Data'!BB$1,FALSE)</f>
        <v>-5.1249362642726801</v>
      </c>
      <c r="BM10" s="49">
        <f>VLOOKUP($A10,'RevPAR Raw Data'!$B$6:$BE$49,'RevPAR Raw Data'!BC$1,FALSE)</f>
        <v>-4.0331263704352596</v>
      </c>
      <c r="BN10" s="50">
        <f>VLOOKUP($A10,'RevPAR Raw Data'!$B$6:$BE$49,'RevPAR Raw Data'!BE$1,FALSE)</f>
        <v>-2.4296570015697601</v>
      </c>
    </row>
    <row r="11" spans="1:66" x14ac:dyDescent="0.25">
      <c r="A11" s="63" t="s">
        <v>120</v>
      </c>
      <c r="B11" s="47">
        <f>VLOOKUP($A11,'Occupancy Raw Data'!$B$8:$BE$51,'Occupancy Raw Data'!AG$3,FALSE)</f>
        <v>57.724667045538702</v>
      </c>
      <c r="C11" s="48">
        <f>VLOOKUP($A11,'Occupancy Raw Data'!$B$8:$BE$51,'Occupancy Raw Data'!AH$3,FALSE)</f>
        <v>69.919201403474005</v>
      </c>
      <c r="D11" s="48">
        <f>VLOOKUP($A11,'Occupancy Raw Data'!$B$8:$BE$51,'Occupancy Raw Data'!AI$3,FALSE)</f>
        <v>74.476168120382397</v>
      </c>
      <c r="E11" s="48">
        <f>VLOOKUP($A11,'Occupancy Raw Data'!$B$8:$BE$51,'Occupancy Raw Data'!AJ$3,FALSE)</f>
        <v>73.828790986138202</v>
      </c>
      <c r="F11" s="48">
        <f>VLOOKUP($A11,'Occupancy Raw Data'!$B$8:$BE$51,'Occupancy Raw Data'!AK$3,FALSE)</f>
        <v>71.343060463047607</v>
      </c>
      <c r="G11" s="49">
        <f>VLOOKUP($A11,'Occupancy Raw Data'!$B$8:$BE$51,'Occupancy Raw Data'!AL$3,FALSE)</f>
        <v>69.458377603716201</v>
      </c>
      <c r="H11" s="48">
        <f>VLOOKUP($A11,'Occupancy Raw Data'!$B$8:$BE$51,'Occupancy Raw Data'!AN$3,FALSE)</f>
        <v>78.124459489510997</v>
      </c>
      <c r="I11" s="48">
        <f>VLOOKUP($A11,'Occupancy Raw Data'!$B$8:$BE$51,'Occupancy Raw Data'!AO$3,FALSE)</f>
        <v>79.064638877220702</v>
      </c>
      <c r="J11" s="49">
        <f>VLOOKUP($A11,'Occupancy Raw Data'!$B$8:$BE$51,'Occupancy Raw Data'!AP$3,FALSE)</f>
        <v>78.5945491833658</v>
      </c>
      <c r="K11" s="50">
        <f>VLOOKUP($A11,'Occupancy Raw Data'!$B$8:$BE$51,'Occupancy Raw Data'!AR$3,FALSE)</f>
        <v>72.068712340758907</v>
      </c>
      <c r="M11" s="47">
        <f>VLOOKUP($A11,'Occupancy Raw Data'!$B$8:$BE$51,'Occupancy Raw Data'!AT$3,FALSE)</f>
        <v>-1.01202564061101</v>
      </c>
      <c r="N11" s="48">
        <f>VLOOKUP($A11,'Occupancy Raw Data'!$B$8:$BE$51,'Occupancy Raw Data'!AU$3,FALSE)</f>
        <v>-1.1081574613306799</v>
      </c>
      <c r="O11" s="48">
        <f>VLOOKUP($A11,'Occupancy Raw Data'!$B$8:$BE$51,'Occupancy Raw Data'!AV$3,FALSE)</f>
        <v>-1.2109386871814301</v>
      </c>
      <c r="P11" s="48">
        <f>VLOOKUP($A11,'Occupancy Raw Data'!$B$8:$BE$51,'Occupancy Raw Data'!AW$3,FALSE)</f>
        <v>-2.6762062245346199</v>
      </c>
      <c r="Q11" s="48">
        <f>VLOOKUP($A11,'Occupancy Raw Data'!$B$8:$BE$51,'Occupancy Raw Data'!AX$3,FALSE)</f>
        <v>-3.56215670522755</v>
      </c>
      <c r="R11" s="49">
        <f>VLOOKUP($A11,'Occupancy Raw Data'!$B$8:$BE$51,'Occupancy Raw Data'!AY$3,FALSE)</f>
        <v>-1.9624504854486999</v>
      </c>
      <c r="S11" s="48">
        <f>VLOOKUP($A11,'Occupancy Raw Data'!$B$8:$BE$51,'Occupancy Raw Data'!BA$3,FALSE)</f>
        <v>-3.2536999386197398</v>
      </c>
      <c r="T11" s="48">
        <f>VLOOKUP($A11,'Occupancy Raw Data'!$B$8:$BE$51,'Occupancy Raw Data'!BB$3,FALSE)</f>
        <v>-4.5294141196768001</v>
      </c>
      <c r="U11" s="49">
        <f>VLOOKUP($A11,'Occupancy Raw Data'!$B$8:$BE$51,'Occupancy Raw Data'!BC$3,FALSE)</f>
        <v>-3.89960522061221</v>
      </c>
      <c r="V11" s="50">
        <f>VLOOKUP($A11,'Occupancy Raw Data'!$B$8:$BE$51,'Occupancy Raw Data'!BE$3,FALSE)</f>
        <v>-2.5743565768582601</v>
      </c>
      <c r="X11" s="51">
        <f>VLOOKUP($A11,'ADR Raw Data'!$B$6:$BE$49,'ADR Raw Data'!AG$1,FALSE)</f>
        <v>121.19832054533499</v>
      </c>
      <c r="Y11" s="52">
        <f>VLOOKUP($A11,'ADR Raw Data'!$B$6:$BE$49,'ADR Raw Data'!AH$1,FALSE)</f>
        <v>124.710168834152</v>
      </c>
      <c r="Z11" s="52">
        <f>VLOOKUP($A11,'ADR Raw Data'!$B$6:$BE$49,'ADR Raw Data'!AI$1,FALSE)</f>
        <v>127.130375316219</v>
      </c>
      <c r="AA11" s="52">
        <f>VLOOKUP($A11,'ADR Raw Data'!$B$6:$BE$49,'ADR Raw Data'!AJ$1,FALSE)</f>
        <v>126.32794623359</v>
      </c>
      <c r="AB11" s="52">
        <f>VLOOKUP($A11,'ADR Raw Data'!$B$6:$BE$49,'ADR Raw Data'!AK$1,FALSE)</f>
        <v>125.588777501666</v>
      </c>
      <c r="AC11" s="53">
        <f>VLOOKUP($A11,'ADR Raw Data'!$B$6:$BE$49,'ADR Raw Data'!AL$1,FALSE)</f>
        <v>125.169864605752</v>
      </c>
      <c r="AD11" s="52">
        <f>VLOOKUP($A11,'ADR Raw Data'!$B$6:$BE$49,'ADR Raw Data'!AN$1,FALSE)</f>
        <v>147.658007132069</v>
      </c>
      <c r="AE11" s="52">
        <f>VLOOKUP($A11,'ADR Raw Data'!$B$6:$BE$49,'ADR Raw Data'!AO$1,FALSE)</f>
        <v>148.00274093114399</v>
      </c>
      <c r="AF11" s="53">
        <f>VLOOKUP($A11,'ADR Raw Data'!$B$6:$BE$49,'ADR Raw Data'!AP$1,FALSE)</f>
        <v>147.831404992454</v>
      </c>
      <c r="AG11" s="54">
        <f>VLOOKUP($A11,'ADR Raw Data'!$B$6:$BE$49,'ADR Raw Data'!AR$1,FALSE)</f>
        <v>132.23087819619499</v>
      </c>
      <c r="AI11" s="47">
        <f>VLOOKUP($A11,'ADR Raw Data'!$B$6:$BE$49,'ADR Raw Data'!AT$1,FALSE)</f>
        <v>-0.47640488054893798</v>
      </c>
      <c r="AJ11" s="48">
        <f>VLOOKUP($A11,'ADR Raw Data'!$B$6:$BE$49,'ADR Raw Data'!AU$1,FALSE)</f>
        <v>-0.102762639150292</v>
      </c>
      <c r="AK11" s="48">
        <f>VLOOKUP($A11,'ADR Raw Data'!$B$6:$BE$49,'ADR Raw Data'!AV$1,FALSE)</f>
        <v>-0.56309348327424902</v>
      </c>
      <c r="AL11" s="48">
        <f>VLOOKUP($A11,'ADR Raw Data'!$B$6:$BE$49,'ADR Raw Data'!AW$1,FALSE)</f>
        <v>-1.5676794721190701</v>
      </c>
      <c r="AM11" s="48">
        <f>VLOOKUP($A11,'ADR Raw Data'!$B$6:$BE$49,'ADR Raw Data'!AX$1,FALSE)</f>
        <v>-2.1393363967992398</v>
      </c>
      <c r="AN11" s="49">
        <f>VLOOKUP($A11,'ADR Raw Data'!$B$6:$BE$49,'ADR Raw Data'!AY$1,FALSE)</f>
        <v>-1.01671092304505</v>
      </c>
      <c r="AO11" s="48">
        <f>VLOOKUP($A11,'ADR Raw Data'!$B$6:$BE$49,'ADR Raw Data'!BA$1,FALSE)</f>
        <v>-2.5960634843955099</v>
      </c>
      <c r="AP11" s="48">
        <f>VLOOKUP($A11,'ADR Raw Data'!$B$6:$BE$49,'ADR Raw Data'!BB$1,FALSE)</f>
        <v>-3.64474247660285</v>
      </c>
      <c r="AQ11" s="49">
        <f>VLOOKUP($A11,'ADR Raw Data'!$B$6:$BE$49,'ADR Raw Data'!BC$1,FALSE)</f>
        <v>-3.1312167906271</v>
      </c>
      <c r="AR11" s="50">
        <f>VLOOKUP($A11,'ADR Raw Data'!$B$6:$BE$49,'ADR Raw Data'!BE$1,FALSE)</f>
        <v>-1.8456283194452701</v>
      </c>
      <c r="AT11" s="51">
        <f>VLOOKUP($A11,'RevPAR Raw Data'!$B$6:$BE$49,'RevPAR Raw Data'!AG$1,FALSE)</f>
        <v>69.961326999579896</v>
      </c>
      <c r="AU11" s="52">
        <f>VLOOKUP($A11,'RevPAR Raw Data'!$B$6:$BE$49,'RevPAR Raw Data'!AH$1,FALSE)</f>
        <v>87.196354117763306</v>
      </c>
      <c r="AV11" s="52">
        <f>VLOOKUP($A11,'RevPAR Raw Data'!$B$6:$BE$49,'RevPAR Raw Data'!AI$1,FALSE)</f>
        <v>94.681832052580802</v>
      </c>
      <c r="AW11" s="52">
        <f>VLOOKUP($A11,'RevPAR Raw Data'!$B$6:$BE$49,'RevPAR Raw Data'!AJ$1,FALSE)</f>
        <v>93.266395381878297</v>
      </c>
      <c r="AX11" s="52">
        <f>VLOOKUP($A11,'RevPAR Raw Data'!$B$6:$BE$49,'RevPAR Raw Data'!AK$1,FALSE)</f>
        <v>89.598877467816394</v>
      </c>
      <c r="AY11" s="53">
        <f>VLOOKUP($A11,'RevPAR Raw Data'!$B$6:$BE$49,'RevPAR Raw Data'!AL$1,FALSE)</f>
        <v>86.940957203923702</v>
      </c>
      <c r="AZ11" s="52">
        <f>VLOOKUP($A11,'RevPAR Raw Data'!$B$6:$BE$49,'RevPAR Raw Data'!AN$1,FALSE)</f>
        <v>115.35701996491299</v>
      </c>
      <c r="BA11" s="52">
        <f>VLOOKUP($A11,'RevPAR Raw Data'!$B$6:$BE$49,'RevPAR Raw Data'!AO$1,FALSE)</f>
        <v>117.01783264559801</v>
      </c>
      <c r="BB11" s="53">
        <f>VLOOKUP($A11,'RevPAR Raw Data'!$B$6:$BE$49,'RevPAR Raw Data'!AP$1,FALSE)</f>
        <v>116.187426305255</v>
      </c>
      <c r="BC11" s="54">
        <f>VLOOKUP($A11,'RevPAR Raw Data'!$B$6:$BE$49,'RevPAR Raw Data'!AR$1,FALSE)</f>
        <v>95.297091232875701</v>
      </c>
      <c r="BE11" s="47">
        <f>VLOOKUP($A11,'RevPAR Raw Data'!$B$6:$BE$49,'RevPAR Raw Data'!AT$1,FALSE)</f>
        <v>-1.48360918161567</v>
      </c>
      <c r="BF11" s="48">
        <f>VLOOKUP($A11,'RevPAR Raw Data'!$B$6:$BE$49,'RevPAR Raw Data'!AU$1,FALSE)</f>
        <v>-1.2097813286277601</v>
      </c>
      <c r="BG11" s="48">
        <f>VLOOKUP($A11,'RevPAR Raw Data'!$B$6:$BE$49,'RevPAR Raw Data'!AV$1,FALSE)</f>
        <v>-1.7672134536217201</v>
      </c>
      <c r="BH11" s="48">
        <f>VLOOKUP($A11,'RevPAR Raw Data'!$B$6:$BE$49,'RevPAR Raw Data'!AW$1,FALSE)</f>
        <v>-4.2019313610400904</v>
      </c>
      <c r="BI11" s="48">
        <f>VLOOKUP($A11,'RevPAR Raw Data'!$B$6:$BE$49,'RevPAR Raw Data'!AX$1,FALSE)</f>
        <v>-5.62528658712084</v>
      </c>
      <c r="BJ11" s="49">
        <f>VLOOKUP($A11,'RevPAR Raw Data'!$B$6:$BE$49,'RevPAR Raw Data'!AY$1,FALSE)</f>
        <v>-2.95920896004885</v>
      </c>
      <c r="BK11" s="48">
        <f>VLOOKUP($A11,'RevPAR Raw Data'!$B$6:$BE$49,'RevPAR Raw Data'!BA$1,FALSE)</f>
        <v>-5.7652953070169497</v>
      </c>
      <c r="BL11" s="48">
        <f>VLOOKUP($A11,'RevPAR Raw Data'!$B$6:$BE$49,'RevPAR Raw Data'!BB$1,FALSE)</f>
        <v>-8.0090711159185499</v>
      </c>
      <c r="BM11" s="49">
        <f>VLOOKUP($A11,'RevPAR Raw Data'!$B$6:$BE$49,'RevPAR Raw Data'!BC$1,FALSE)</f>
        <v>-6.9087169178033401</v>
      </c>
      <c r="BN11" s="50">
        <f>VLOOKUP($A11,'RevPAR Raw Data'!$B$6:$BE$49,'RevPAR Raw Data'!BE$1,FALSE)</f>
        <v>-4.3724718422775402</v>
      </c>
    </row>
    <row r="12" spans="1:66" x14ac:dyDescent="0.25">
      <c r="A12" s="63" t="s">
        <v>121</v>
      </c>
      <c r="B12" s="47">
        <f>VLOOKUP($A12,'Occupancy Raw Data'!$B$8:$BE$51,'Occupancy Raw Data'!AG$3,FALSE)</f>
        <v>56.443382659924801</v>
      </c>
      <c r="C12" s="48">
        <f>VLOOKUP($A12,'Occupancy Raw Data'!$B$8:$BE$51,'Occupancy Raw Data'!AH$3,FALSE)</f>
        <v>63.623185044301103</v>
      </c>
      <c r="D12" s="48">
        <f>VLOOKUP($A12,'Occupancy Raw Data'!$B$8:$BE$51,'Occupancy Raw Data'!AI$3,FALSE)</f>
        <v>65.695597717678694</v>
      </c>
      <c r="E12" s="48">
        <f>VLOOKUP($A12,'Occupancy Raw Data'!$B$8:$BE$51,'Occupancy Raw Data'!AJ$3,FALSE)</f>
        <v>66.006401632880198</v>
      </c>
      <c r="F12" s="48">
        <f>VLOOKUP($A12,'Occupancy Raw Data'!$B$8:$BE$51,'Occupancy Raw Data'!AK$3,FALSE)</f>
        <v>64.820435588507806</v>
      </c>
      <c r="G12" s="49">
        <f>VLOOKUP($A12,'Occupancy Raw Data'!$B$8:$BE$51,'Occupancy Raw Data'!AL$3,FALSE)</f>
        <v>63.318121104185202</v>
      </c>
      <c r="H12" s="48">
        <f>VLOOKUP($A12,'Occupancy Raw Data'!$B$8:$BE$51,'Occupancy Raw Data'!AN$3,FALSE)</f>
        <v>70.895505097312295</v>
      </c>
      <c r="I12" s="48">
        <f>VLOOKUP($A12,'Occupancy Raw Data'!$B$8:$BE$51,'Occupancy Raw Data'!AO$3,FALSE)</f>
        <v>71.657784986098207</v>
      </c>
      <c r="J12" s="49">
        <f>VLOOKUP($A12,'Occupancy Raw Data'!$B$8:$BE$51,'Occupancy Raw Data'!AP$3,FALSE)</f>
        <v>71.276645041705194</v>
      </c>
      <c r="K12" s="50">
        <f>VLOOKUP($A12,'Occupancy Raw Data'!$B$8:$BE$51,'Occupancy Raw Data'!AR$3,FALSE)</f>
        <v>65.593370780562694</v>
      </c>
      <c r="M12" s="47">
        <f>VLOOKUP($A12,'Occupancy Raw Data'!$B$8:$BE$51,'Occupancy Raw Data'!AT$3,FALSE)</f>
        <v>0.136252452592904</v>
      </c>
      <c r="N12" s="48">
        <f>VLOOKUP($A12,'Occupancy Raw Data'!$B$8:$BE$51,'Occupancy Raw Data'!AU$3,FALSE)</f>
        <v>0.29945186027665199</v>
      </c>
      <c r="O12" s="48">
        <f>VLOOKUP($A12,'Occupancy Raw Data'!$B$8:$BE$51,'Occupancy Raw Data'!AV$3,FALSE)</f>
        <v>-1.10586223829374</v>
      </c>
      <c r="P12" s="48">
        <f>VLOOKUP($A12,'Occupancy Raw Data'!$B$8:$BE$51,'Occupancy Raw Data'!AW$3,FALSE)</f>
        <v>-2.1431203404667301</v>
      </c>
      <c r="Q12" s="48">
        <f>VLOOKUP($A12,'Occupancy Raw Data'!$B$8:$BE$51,'Occupancy Raw Data'!AX$3,FALSE)</f>
        <v>-2.78565774848843</v>
      </c>
      <c r="R12" s="49">
        <f>VLOOKUP($A12,'Occupancy Raw Data'!$B$8:$BE$51,'Occupancy Raw Data'!AY$3,FALSE)</f>
        <v>-1.1765721077154701</v>
      </c>
      <c r="S12" s="48">
        <f>VLOOKUP($A12,'Occupancy Raw Data'!$B$8:$BE$51,'Occupancy Raw Data'!BA$3,FALSE)</f>
        <v>-2.75554646514933</v>
      </c>
      <c r="T12" s="48">
        <f>VLOOKUP($A12,'Occupancy Raw Data'!$B$8:$BE$51,'Occupancy Raw Data'!BB$3,FALSE)</f>
        <v>-3.0532777290948201</v>
      </c>
      <c r="U12" s="49">
        <f>VLOOKUP($A12,'Occupancy Raw Data'!$B$8:$BE$51,'Occupancy Raw Data'!BC$3,FALSE)</f>
        <v>-2.9054363615644401</v>
      </c>
      <c r="V12" s="50">
        <f>VLOOKUP($A12,'Occupancy Raw Data'!$B$8:$BE$51,'Occupancy Raw Data'!BE$3,FALSE)</f>
        <v>-1.7178212495451399</v>
      </c>
      <c r="X12" s="51">
        <f>VLOOKUP($A12,'ADR Raw Data'!$B$6:$BE$49,'ADR Raw Data'!AG$1,FALSE)</f>
        <v>86.355551058146702</v>
      </c>
      <c r="Y12" s="52">
        <f>VLOOKUP($A12,'ADR Raw Data'!$B$6:$BE$49,'ADR Raw Data'!AH$1,FALSE)</f>
        <v>88.107392865605803</v>
      </c>
      <c r="Z12" s="52">
        <f>VLOOKUP($A12,'ADR Raw Data'!$B$6:$BE$49,'ADR Raw Data'!AI$1,FALSE)</f>
        <v>89.659221331732795</v>
      </c>
      <c r="AA12" s="52">
        <f>VLOOKUP($A12,'ADR Raw Data'!$B$6:$BE$49,'ADR Raw Data'!AJ$1,FALSE)</f>
        <v>89.961667720851693</v>
      </c>
      <c r="AB12" s="52">
        <f>VLOOKUP($A12,'ADR Raw Data'!$B$6:$BE$49,'ADR Raw Data'!AK$1,FALSE)</f>
        <v>89.909859346236999</v>
      </c>
      <c r="AC12" s="53">
        <f>VLOOKUP($A12,'ADR Raw Data'!$B$6:$BE$49,'ADR Raw Data'!AL$1,FALSE)</f>
        <v>88.872962116550895</v>
      </c>
      <c r="AD12" s="52">
        <f>VLOOKUP($A12,'ADR Raw Data'!$B$6:$BE$49,'ADR Raw Data'!AN$1,FALSE)</f>
        <v>106.04884422439</v>
      </c>
      <c r="AE12" s="52">
        <f>VLOOKUP($A12,'ADR Raw Data'!$B$6:$BE$49,'ADR Raw Data'!AO$1,FALSE)</f>
        <v>106.679388731711</v>
      </c>
      <c r="AF12" s="53">
        <f>VLOOKUP($A12,'ADR Raw Data'!$B$6:$BE$49,'ADR Raw Data'!AP$1,FALSE)</f>
        <v>106.365802343724</v>
      </c>
      <c r="AG12" s="54">
        <f>VLOOKUP($A12,'ADR Raw Data'!$B$6:$BE$49,'ADR Raw Data'!AR$1,FALSE)</f>
        <v>94.307269048220107</v>
      </c>
      <c r="AI12" s="47">
        <f>VLOOKUP($A12,'ADR Raw Data'!$B$6:$BE$49,'ADR Raw Data'!AT$1,FALSE)</f>
        <v>-2.1019908998105499</v>
      </c>
      <c r="AJ12" s="48">
        <f>VLOOKUP($A12,'ADR Raw Data'!$B$6:$BE$49,'ADR Raw Data'!AU$1,FALSE)</f>
        <v>-1.5132874451181999</v>
      </c>
      <c r="AK12" s="48">
        <f>VLOOKUP($A12,'ADR Raw Data'!$B$6:$BE$49,'ADR Raw Data'!AV$1,FALSE)</f>
        <v>-2.3766024097330098</v>
      </c>
      <c r="AL12" s="48">
        <f>VLOOKUP($A12,'ADR Raw Data'!$B$6:$BE$49,'ADR Raw Data'!AW$1,FALSE)</f>
        <v>-2.0996574569960802</v>
      </c>
      <c r="AM12" s="48">
        <f>VLOOKUP($A12,'ADR Raw Data'!$B$6:$BE$49,'ADR Raw Data'!AX$1,FALSE)</f>
        <v>-2.4823694616087799</v>
      </c>
      <c r="AN12" s="49">
        <f>VLOOKUP($A12,'ADR Raw Data'!$B$6:$BE$49,'ADR Raw Data'!AY$1,FALSE)</f>
        <v>-2.13956038218365</v>
      </c>
      <c r="AO12" s="48">
        <f>VLOOKUP($A12,'ADR Raw Data'!$B$6:$BE$49,'ADR Raw Data'!BA$1,FALSE)</f>
        <v>-2.5608286230455799</v>
      </c>
      <c r="AP12" s="48">
        <f>VLOOKUP($A12,'ADR Raw Data'!$B$6:$BE$49,'ADR Raw Data'!BB$1,FALSE)</f>
        <v>-3.5220553472411602</v>
      </c>
      <c r="AQ12" s="49">
        <f>VLOOKUP($A12,'ADR Raw Data'!$B$6:$BE$49,'ADR Raw Data'!BC$1,FALSE)</f>
        <v>-3.04899588254457</v>
      </c>
      <c r="AR12" s="50">
        <f>VLOOKUP($A12,'ADR Raw Data'!$B$6:$BE$49,'ADR Raw Data'!BE$1,FALSE)</f>
        <v>-2.52887717838269</v>
      </c>
      <c r="AT12" s="51">
        <f>VLOOKUP($A12,'RevPAR Raw Data'!$B$6:$BE$49,'RevPAR Raw Data'!AG$1,FALSE)</f>
        <v>48.741994131836499</v>
      </c>
      <c r="AU12" s="52">
        <f>VLOOKUP($A12,'RevPAR Raw Data'!$B$6:$BE$49,'RevPAR Raw Data'!AH$1,FALSE)</f>
        <v>56.056729600593698</v>
      </c>
      <c r="AV12" s="52">
        <f>VLOOKUP($A12,'RevPAR Raw Data'!$B$6:$BE$49,'RevPAR Raw Data'!AI$1,FALSE)</f>
        <v>58.902161362898298</v>
      </c>
      <c r="AW12" s="52">
        <f>VLOOKUP($A12,'RevPAR Raw Data'!$B$6:$BE$49,'RevPAR Raw Data'!AJ$1,FALSE)</f>
        <v>59.380459711462599</v>
      </c>
      <c r="AX12" s="52">
        <f>VLOOKUP($A12,'RevPAR Raw Data'!$B$6:$BE$49,'RevPAR Raw Data'!AK$1,FALSE)</f>
        <v>58.279962465245497</v>
      </c>
      <c r="AY12" s="53">
        <f>VLOOKUP($A12,'RevPAR Raw Data'!$B$6:$BE$49,'RevPAR Raw Data'!AL$1,FALSE)</f>
        <v>56.272689781834302</v>
      </c>
      <c r="AZ12" s="52">
        <f>VLOOKUP($A12,'RevPAR Raw Data'!$B$6:$BE$49,'RevPAR Raw Data'!AN$1,FALSE)</f>
        <v>75.183863762743201</v>
      </c>
      <c r="BA12" s="52">
        <f>VLOOKUP($A12,'RevPAR Raw Data'!$B$6:$BE$49,'RevPAR Raw Data'!AO$1,FALSE)</f>
        <v>76.444087001853504</v>
      </c>
      <c r="BB12" s="53">
        <f>VLOOKUP($A12,'RevPAR Raw Data'!$B$6:$BE$49,'RevPAR Raw Data'!AP$1,FALSE)</f>
        <v>75.813975382298395</v>
      </c>
      <c r="BC12" s="54">
        <f>VLOOKUP($A12,'RevPAR Raw Data'!$B$6:$BE$49,'RevPAR Raw Data'!AR$1,FALSE)</f>
        <v>61.8593166598219</v>
      </c>
      <c r="BE12" s="47">
        <f>VLOOKUP($A12,'RevPAR Raw Data'!$B$6:$BE$49,'RevPAR Raw Data'!AT$1,FALSE)</f>
        <v>-1.96860246137192</v>
      </c>
      <c r="BF12" s="48">
        <f>VLOOKUP($A12,'RevPAR Raw Data'!$B$6:$BE$49,'RevPAR Raw Data'!AU$1,FALSE)</f>
        <v>-1.2183671522472901</v>
      </c>
      <c r="BG12" s="48">
        <f>VLOOKUP($A12,'RevPAR Raw Data'!$B$6:$BE$49,'RevPAR Raw Data'!AV$1,FALSE)</f>
        <v>-3.4561826994231399</v>
      </c>
      <c r="BH12" s="48">
        <f>VLOOKUP($A12,'RevPAR Raw Data'!$B$6:$BE$49,'RevPAR Raw Data'!AW$1,FALSE)</f>
        <v>-4.1977796114218098</v>
      </c>
      <c r="BI12" s="48">
        <f>VLOOKUP($A12,'RevPAR Raw Data'!$B$6:$BE$49,'RevPAR Raw Data'!AX$1,FALSE)</f>
        <v>-5.1988768928438001</v>
      </c>
      <c r="BJ12" s="49">
        <f>VLOOKUP($A12,'RevPAR Raw Data'!$B$6:$BE$49,'RevPAR Raw Data'!AY$1,FALSE)</f>
        <v>-3.2909590192146201</v>
      </c>
      <c r="BK12" s="48">
        <f>VLOOKUP($A12,'RevPAR Raw Data'!$B$6:$BE$49,'RevPAR Raw Data'!BA$1,FALSE)</f>
        <v>-5.2458102655940504</v>
      </c>
      <c r="BL12" s="48">
        <f>VLOOKUP($A12,'RevPAR Raw Data'!$B$6:$BE$49,'RevPAR Raw Data'!BB$1,FALSE)</f>
        <v>-6.4677949448122796</v>
      </c>
      <c r="BM12" s="49">
        <f>VLOOKUP($A12,'RevPAR Raw Data'!$B$6:$BE$49,'RevPAR Raw Data'!BC$1,FALSE)</f>
        <v>-5.8658456090749604</v>
      </c>
      <c r="BN12" s="50">
        <f>VLOOKUP($A12,'RevPAR Raw Data'!$B$6:$BE$49,'RevPAR Raw Data'!BE$1,FALSE)</f>
        <v>-4.2032568383826803</v>
      </c>
    </row>
    <row r="13" spans="1:66" x14ac:dyDescent="0.25">
      <c r="A13" s="63" t="s">
        <v>122</v>
      </c>
      <c r="B13" s="47">
        <f>VLOOKUP($A13,'Occupancy Raw Data'!$B$8:$BE$51,'Occupancy Raw Data'!AG$3,FALSE)</f>
        <v>51.191524371761297</v>
      </c>
      <c r="C13" s="48">
        <f>VLOOKUP($A13,'Occupancy Raw Data'!$B$8:$BE$51,'Occupancy Raw Data'!AH$3,FALSE)</f>
        <v>53.8935638919761</v>
      </c>
      <c r="D13" s="48">
        <f>VLOOKUP($A13,'Occupancy Raw Data'!$B$8:$BE$51,'Occupancy Raw Data'!AI$3,FALSE)</f>
        <v>54.955904216163098</v>
      </c>
      <c r="E13" s="48">
        <f>VLOOKUP($A13,'Occupancy Raw Data'!$B$8:$BE$51,'Occupancy Raw Data'!AJ$3,FALSE)</f>
        <v>55.928753915214799</v>
      </c>
      <c r="F13" s="48">
        <f>VLOOKUP($A13,'Occupancy Raw Data'!$B$8:$BE$51,'Occupancy Raw Data'!AK$3,FALSE)</f>
        <v>57.040045088659902</v>
      </c>
      <c r="G13" s="49">
        <f>VLOOKUP($A13,'Occupancy Raw Data'!$B$8:$BE$51,'Occupancy Raw Data'!AL$3,FALSE)</f>
        <v>54.601366939919899</v>
      </c>
      <c r="H13" s="48">
        <f>VLOOKUP($A13,'Occupancy Raw Data'!$B$8:$BE$51,'Occupancy Raw Data'!AN$3,FALSE)</f>
        <v>63.984710319811498</v>
      </c>
      <c r="I13" s="48">
        <f>VLOOKUP($A13,'Occupancy Raw Data'!$B$8:$BE$51,'Occupancy Raw Data'!AO$3,FALSE)</f>
        <v>65.496336546381997</v>
      </c>
      <c r="J13" s="49">
        <f>VLOOKUP($A13,'Occupancy Raw Data'!$B$8:$BE$51,'Occupancy Raw Data'!AP$3,FALSE)</f>
        <v>64.740523433096797</v>
      </c>
      <c r="K13" s="50">
        <f>VLOOKUP($A13,'Occupancy Raw Data'!$B$8:$BE$51,'Occupancy Raw Data'!AR$3,FALSE)</f>
        <v>57.496260689270997</v>
      </c>
      <c r="M13" s="47">
        <f>VLOOKUP($A13,'Occupancy Raw Data'!$B$8:$BE$51,'Occupancy Raw Data'!AT$3,FALSE)</f>
        <v>-1.1730911223136999</v>
      </c>
      <c r="N13" s="48">
        <f>VLOOKUP($A13,'Occupancy Raw Data'!$B$8:$BE$51,'Occupancy Raw Data'!AU$3,FALSE)</f>
        <v>-1.8363674594942101</v>
      </c>
      <c r="O13" s="48">
        <f>VLOOKUP($A13,'Occupancy Raw Data'!$B$8:$BE$51,'Occupancy Raw Data'!AV$3,FALSE)</f>
        <v>-3.22086634575412</v>
      </c>
      <c r="P13" s="48">
        <f>VLOOKUP($A13,'Occupancy Raw Data'!$B$8:$BE$51,'Occupancy Raw Data'!AW$3,FALSE)</f>
        <v>-3.8517058946422198</v>
      </c>
      <c r="Q13" s="48">
        <f>VLOOKUP($A13,'Occupancy Raw Data'!$B$8:$BE$51,'Occupancy Raw Data'!AX$3,FALSE)</f>
        <v>-3.6368089771015399</v>
      </c>
      <c r="R13" s="49">
        <f>VLOOKUP($A13,'Occupancy Raw Data'!$B$8:$BE$51,'Occupancy Raw Data'!AY$3,FALSE)</f>
        <v>-2.7927949230686502</v>
      </c>
      <c r="S13" s="48">
        <f>VLOOKUP($A13,'Occupancy Raw Data'!$B$8:$BE$51,'Occupancy Raw Data'!BA$3,FALSE)</f>
        <v>-5.0157343322594601</v>
      </c>
      <c r="T13" s="48">
        <f>VLOOKUP($A13,'Occupancy Raw Data'!$B$8:$BE$51,'Occupancy Raw Data'!BB$3,FALSE)</f>
        <v>-6.4401901858511703</v>
      </c>
      <c r="U13" s="49">
        <f>VLOOKUP($A13,'Occupancy Raw Data'!$B$8:$BE$51,'Occupancy Raw Data'!BC$3,FALSE)</f>
        <v>-5.7416568569511499</v>
      </c>
      <c r="V13" s="50">
        <f>VLOOKUP($A13,'Occupancy Raw Data'!$B$8:$BE$51,'Occupancy Raw Data'!BE$3,FALSE)</f>
        <v>-3.76550864268048</v>
      </c>
      <c r="X13" s="51">
        <f>VLOOKUP($A13,'ADR Raw Data'!$B$6:$BE$49,'ADR Raw Data'!AG$1,FALSE)</f>
        <v>69.1466596204815</v>
      </c>
      <c r="Y13" s="52">
        <f>VLOOKUP($A13,'ADR Raw Data'!$B$6:$BE$49,'ADR Raw Data'!AH$1,FALSE)</f>
        <v>68.790180898816203</v>
      </c>
      <c r="Z13" s="52">
        <f>VLOOKUP($A13,'ADR Raw Data'!$B$6:$BE$49,'ADR Raw Data'!AI$1,FALSE)</f>
        <v>69.571274921205998</v>
      </c>
      <c r="AA13" s="52">
        <f>VLOOKUP($A13,'ADR Raw Data'!$B$6:$BE$49,'ADR Raw Data'!AJ$1,FALSE)</f>
        <v>69.791284503716298</v>
      </c>
      <c r="AB13" s="52">
        <f>VLOOKUP($A13,'ADR Raw Data'!$B$6:$BE$49,'ADR Raw Data'!AK$1,FALSE)</f>
        <v>69.989117789460295</v>
      </c>
      <c r="AC13" s="53">
        <f>VLOOKUP($A13,'ADR Raw Data'!$B$6:$BE$49,'ADR Raw Data'!AL$1,FALSE)</f>
        <v>69.469703732231196</v>
      </c>
      <c r="AD13" s="52">
        <f>VLOOKUP($A13,'ADR Raw Data'!$B$6:$BE$49,'ADR Raw Data'!AN$1,FALSE)</f>
        <v>84.196995043534201</v>
      </c>
      <c r="AE13" s="52">
        <f>VLOOKUP($A13,'ADR Raw Data'!$B$6:$BE$49,'ADR Raw Data'!AO$1,FALSE)</f>
        <v>87.228329063468706</v>
      </c>
      <c r="AF13" s="53">
        <f>VLOOKUP($A13,'ADR Raw Data'!$B$6:$BE$49,'ADR Raw Data'!AP$1,FALSE)</f>
        <v>85.730356705023596</v>
      </c>
      <c r="AG13" s="54">
        <f>VLOOKUP($A13,'ADR Raw Data'!$B$6:$BE$49,'ADR Raw Data'!AR$1,FALSE)</f>
        <v>74.697340323043605</v>
      </c>
      <c r="AI13" s="47">
        <f>VLOOKUP($A13,'ADR Raw Data'!$B$6:$BE$49,'ADR Raw Data'!AT$1,FALSE)</f>
        <v>-2.6884897823559202</v>
      </c>
      <c r="AJ13" s="48">
        <f>VLOOKUP($A13,'ADR Raw Data'!$B$6:$BE$49,'ADR Raw Data'!AU$1,FALSE)</f>
        <v>-2.69380966822371</v>
      </c>
      <c r="AK13" s="48">
        <f>VLOOKUP($A13,'ADR Raw Data'!$B$6:$BE$49,'ADR Raw Data'!AV$1,FALSE)</f>
        <v>-2.6829665129801401</v>
      </c>
      <c r="AL13" s="48">
        <f>VLOOKUP($A13,'ADR Raw Data'!$B$6:$BE$49,'ADR Raw Data'!AW$1,FALSE)</f>
        <v>-2.2780857726775601</v>
      </c>
      <c r="AM13" s="48">
        <f>VLOOKUP($A13,'ADR Raw Data'!$B$6:$BE$49,'ADR Raw Data'!AX$1,FALSE)</f>
        <v>-2.5059368328120399</v>
      </c>
      <c r="AN13" s="49">
        <f>VLOOKUP($A13,'ADR Raw Data'!$B$6:$BE$49,'ADR Raw Data'!AY$1,FALSE)</f>
        <v>-2.57051868361479</v>
      </c>
      <c r="AO13" s="48">
        <f>VLOOKUP($A13,'ADR Raw Data'!$B$6:$BE$49,'ADR Raw Data'!BA$1,FALSE)</f>
        <v>-5.0045935997150197</v>
      </c>
      <c r="AP13" s="48">
        <f>VLOOKUP($A13,'ADR Raw Data'!$B$6:$BE$49,'ADR Raw Data'!BB$1,FALSE)</f>
        <v>-7.2885442911671703</v>
      </c>
      <c r="AQ13" s="49">
        <f>VLOOKUP($A13,'ADR Raw Data'!$B$6:$BE$49,'ADR Raw Data'!BC$1,FALSE)</f>
        <v>-6.2150999487380902</v>
      </c>
      <c r="AR13" s="50">
        <f>VLOOKUP($A13,'ADR Raw Data'!$B$6:$BE$49,'ADR Raw Data'!BE$1,FALSE)</f>
        <v>-4.1216222452913103</v>
      </c>
      <c r="AT13" s="51">
        <f>VLOOKUP($A13,'RevPAR Raw Data'!$B$6:$BE$49,'RevPAR Raw Data'!AG$1,FALSE)</f>
        <v>35.397229111877699</v>
      </c>
      <c r="AU13" s="52">
        <f>VLOOKUP($A13,'RevPAR Raw Data'!$B$6:$BE$49,'RevPAR Raw Data'!AH$1,FALSE)</f>
        <v>37.073480094109399</v>
      </c>
      <c r="AV13" s="52">
        <f>VLOOKUP($A13,'RevPAR Raw Data'!$B$6:$BE$49,'RevPAR Raw Data'!AI$1,FALSE)</f>
        <v>38.233523207661499</v>
      </c>
      <c r="AW13" s="52">
        <f>VLOOKUP($A13,'RevPAR Raw Data'!$B$6:$BE$49,'RevPAR Raw Data'!AJ$1,FALSE)</f>
        <v>39.0333957643509</v>
      </c>
      <c r="AX13" s="52">
        <f>VLOOKUP($A13,'RevPAR Raw Data'!$B$6:$BE$49,'RevPAR Raw Data'!AK$1,FALSE)</f>
        <v>39.921824344263399</v>
      </c>
      <c r="AY13" s="53">
        <f>VLOOKUP($A13,'RevPAR Raw Data'!$B$6:$BE$49,'RevPAR Raw Data'!AL$1,FALSE)</f>
        <v>37.931407846910801</v>
      </c>
      <c r="AZ13" s="52">
        <f>VLOOKUP($A13,'RevPAR Raw Data'!$B$6:$BE$49,'RevPAR Raw Data'!AN$1,FALSE)</f>
        <v>53.873203376591398</v>
      </c>
      <c r="BA13" s="52">
        <f>VLOOKUP($A13,'RevPAR Raw Data'!$B$6:$BE$49,'RevPAR Raw Data'!AO$1,FALSE)</f>
        <v>57.131359967195102</v>
      </c>
      <c r="BB13" s="53">
        <f>VLOOKUP($A13,'RevPAR Raw Data'!$B$6:$BE$49,'RevPAR Raw Data'!AP$1,FALSE)</f>
        <v>55.502281671893201</v>
      </c>
      <c r="BC13" s="54">
        <f>VLOOKUP($A13,'RevPAR Raw Data'!$B$6:$BE$49,'RevPAR Raw Data'!AR$1,FALSE)</f>
        <v>42.948177520089097</v>
      </c>
      <c r="BE13" s="47">
        <f>VLOOKUP($A13,'RevPAR Raw Data'!$B$6:$BE$49,'RevPAR Raw Data'!AT$1,FALSE)</f>
        <v>-3.8300424697084998</v>
      </c>
      <c r="BF13" s="48">
        <f>VLOOKUP($A13,'RevPAR Raw Data'!$B$6:$BE$49,'RevPAR Raw Data'!AU$1,FALSE)</f>
        <v>-4.4807088835499602</v>
      </c>
      <c r="BG13" s="48">
        <f>VLOOKUP($A13,'RevPAR Raw Data'!$B$6:$BE$49,'RevPAR Raw Data'!AV$1,FALSE)</f>
        <v>-5.8174180932498301</v>
      </c>
      <c r="BH13" s="48">
        <f>VLOOKUP($A13,'RevPAR Raw Data'!$B$6:$BE$49,'RevPAR Raw Data'!AW$1,FALSE)</f>
        <v>-6.0420465033285504</v>
      </c>
      <c r="BI13" s="48">
        <f>VLOOKUP($A13,'RevPAR Raw Data'!$B$6:$BE$49,'RevPAR Raw Data'!AX$1,FALSE)</f>
        <v>-6.0516096742173797</v>
      </c>
      <c r="BJ13" s="49">
        <f>VLOOKUP($A13,'RevPAR Raw Data'!$B$6:$BE$49,'RevPAR Raw Data'!AY$1,FALSE)</f>
        <v>-5.2915242913909202</v>
      </c>
      <c r="BK13" s="48">
        <f>VLOOKUP($A13,'RevPAR Raw Data'!$B$6:$BE$49,'RevPAR Raw Data'!BA$1,FALSE)</f>
        <v>-9.7693108126035106</v>
      </c>
      <c r="BL13" s="48">
        <f>VLOOKUP($A13,'RevPAR Raw Data'!$B$6:$BE$49,'RevPAR Raw Data'!BB$1,FALSE)</f>
        <v>-13.2593383628871</v>
      </c>
      <c r="BM13" s="49">
        <f>VLOOKUP($A13,'RevPAR Raw Data'!$B$6:$BE$49,'RevPAR Raw Data'!BC$1,FALSE)</f>
        <v>-11.5999070933161</v>
      </c>
      <c r="BN13" s="50">
        <f>VLOOKUP($A13,'RevPAR Raw Data'!$B$6:$BE$49,'RevPAR Raw Data'!BE$1,FALSE)</f>
        <v>-7.7319308461067102</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60.160899175989201</v>
      </c>
      <c r="C15" s="48">
        <f>VLOOKUP($A15,'Occupancy Raw Data'!$B$8:$BE$45,'Occupancy Raw Data'!AH$3,FALSE)</f>
        <v>71.895487894189799</v>
      </c>
      <c r="D15" s="48">
        <f>VLOOKUP($A15,'Occupancy Raw Data'!$B$8:$BE$45,'Occupancy Raw Data'!AI$3,FALSE)</f>
        <v>77.566427371716998</v>
      </c>
      <c r="E15" s="48">
        <f>VLOOKUP($A15,'Occupancy Raw Data'!$B$8:$BE$45,'Occupancy Raw Data'!AJ$3,FALSE)</f>
        <v>74.906482013410397</v>
      </c>
      <c r="F15" s="48">
        <f>VLOOKUP($A15,'Occupancy Raw Data'!$B$8:$BE$45,'Occupancy Raw Data'!AK$3,FALSE)</f>
        <v>68.7648555014691</v>
      </c>
      <c r="G15" s="49">
        <f>VLOOKUP($A15,'Occupancy Raw Data'!$B$8:$BE$45,'Occupancy Raw Data'!AL$3,FALSE)</f>
        <v>70.658832052512196</v>
      </c>
      <c r="H15" s="48">
        <f>VLOOKUP($A15,'Occupancy Raw Data'!$B$8:$BE$45,'Occupancy Raw Data'!AN$3,FALSE)</f>
        <v>71.857431039775406</v>
      </c>
      <c r="I15" s="48">
        <f>VLOOKUP($A15,'Occupancy Raw Data'!$B$8:$BE$45,'Occupancy Raw Data'!AO$3,FALSE)</f>
        <v>74.707275358505399</v>
      </c>
      <c r="J15" s="49">
        <f>VLOOKUP($A15,'Occupancy Raw Data'!$B$8:$BE$45,'Occupancy Raw Data'!AP$3,FALSE)</f>
        <v>73.282353199140402</v>
      </c>
      <c r="K15" s="50">
        <f>VLOOKUP($A15,'Occupancy Raw Data'!$B$8:$BE$45,'Occupancy Raw Data'!AR$3,FALSE)</f>
        <v>71.408407644589005</v>
      </c>
      <c r="M15" s="47">
        <f>VLOOKUP($A15,'Occupancy Raw Data'!$B$8:$BE$45,'Occupancy Raw Data'!AT$3,FALSE)</f>
        <v>1.79085011101717</v>
      </c>
      <c r="N15" s="48">
        <f>VLOOKUP($A15,'Occupancy Raw Data'!$B$8:$BE$45,'Occupancy Raw Data'!AU$3,FALSE)</f>
        <v>4.0521112290563597</v>
      </c>
      <c r="O15" s="48">
        <f>VLOOKUP($A15,'Occupancy Raw Data'!$B$8:$BE$45,'Occupancy Raw Data'!AV$3,FALSE)</f>
        <v>6.1377155675711697</v>
      </c>
      <c r="P15" s="48">
        <f>VLOOKUP($A15,'Occupancy Raw Data'!$B$8:$BE$45,'Occupancy Raw Data'!AW$3,FALSE)</f>
        <v>2.8864107116273399</v>
      </c>
      <c r="Q15" s="48">
        <f>VLOOKUP($A15,'Occupancy Raw Data'!$B$8:$BE$45,'Occupancy Raw Data'!AX$3,FALSE)</f>
        <v>-0.95505665516098803</v>
      </c>
      <c r="R15" s="49">
        <f>VLOOKUP($A15,'Occupancy Raw Data'!$B$8:$BE$45,'Occupancy Raw Data'!AY$3,FALSE)</f>
        <v>2.8482799286635498</v>
      </c>
      <c r="S15" s="48">
        <f>VLOOKUP($A15,'Occupancy Raw Data'!$B$8:$BE$45,'Occupancy Raw Data'!BA$3,FALSE)</f>
        <v>-3.1767382261819499</v>
      </c>
      <c r="T15" s="48">
        <f>VLOOKUP($A15,'Occupancy Raw Data'!$B$8:$BE$45,'Occupancy Raw Data'!BB$3,FALSE)</f>
        <v>-2.7992966659878</v>
      </c>
      <c r="U15" s="49">
        <f>VLOOKUP($A15,'Occupancy Raw Data'!$B$8:$BE$45,'Occupancy Raw Data'!BC$3,FALSE)</f>
        <v>-2.9847149076854298</v>
      </c>
      <c r="V15" s="50">
        <f>VLOOKUP($A15,'Occupancy Raw Data'!$B$8:$BE$45,'Occupancy Raw Data'!BE$3,FALSE)</f>
        <v>1.0666695969368201</v>
      </c>
      <c r="X15" s="51">
        <f>VLOOKUP($A15,'ADR Raw Data'!$B$6:$BE$43,'ADR Raw Data'!AG$1,FALSE)</f>
        <v>148.171241822204</v>
      </c>
      <c r="Y15" s="52">
        <f>VLOOKUP($A15,'ADR Raw Data'!$B$6:$BE$43,'ADR Raw Data'!AH$1,FALSE)</f>
        <v>164.290778406041</v>
      </c>
      <c r="Z15" s="52">
        <f>VLOOKUP($A15,'ADR Raw Data'!$B$6:$BE$43,'ADR Raw Data'!AI$1,FALSE)</f>
        <v>173.037269576623</v>
      </c>
      <c r="AA15" s="52">
        <f>VLOOKUP($A15,'ADR Raw Data'!$B$6:$BE$43,'ADR Raw Data'!AJ$1,FALSE)</f>
        <v>167.55167062818299</v>
      </c>
      <c r="AB15" s="52">
        <f>VLOOKUP($A15,'ADR Raw Data'!$B$6:$BE$43,'ADR Raw Data'!AK$1,FALSE)</f>
        <v>156.21656097242101</v>
      </c>
      <c r="AC15" s="53">
        <f>VLOOKUP($A15,'ADR Raw Data'!$B$6:$BE$43,'ADR Raw Data'!AL$1,FALSE)</f>
        <v>162.585994306245</v>
      </c>
      <c r="AD15" s="52">
        <f>VLOOKUP($A15,'ADR Raw Data'!$B$6:$BE$43,'ADR Raw Data'!AN$1,FALSE)</f>
        <v>149.901898459932</v>
      </c>
      <c r="AE15" s="52">
        <f>VLOOKUP($A15,'ADR Raw Data'!$B$6:$BE$43,'ADR Raw Data'!AO$1,FALSE)</f>
        <v>151.206538962754</v>
      </c>
      <c r="AF15" s="53">
        <f>VLOOKUP($A15,'ADR Raw Data'!$B$6:$BE$43,'ADR Raw Data'!AP$1,FALSE)</f>
        <v>150.566902605086</v>
      </c>
      <c r="AG15" s="54">
        <f>VLOOKUP($A15,'ADR Raw Data'!$B$6:$BE$43,'ADR Raw Data'!AR$1,FALSE)</f>
        <v>159.06185900365901</v>
      </c>
      <c r="AI15" s="47">
        <f>VLOOKUP($A15,'ADR Raw Data'!$B$6:$BE$43,'ADR Raw Data'!AT$1,FALSE)</f>
        <v>1.1743698379040099</v>
      </c>
      <c r="AJ15" s="48">
        <f>VLOOKUP($A15,'ADR Raw Data'!$B$6:$BE$43,'ADR Raw Data'!AU$1,FALSE)</f>
        <v>5.2013794538446403</v>
      </c>
      <c r="AK15" s="48">
        <f>VLOOKUP($A15,'ADR Raw Data'!$B$6:$BE$43,'ADR Raw Data'!AV$1,FALSE)</f>
        <v>7.4967774709343296</v>
      </c>
      <c r="AL15" s="48">
        <f>VLOOKUP($A15,'ADR Raw Data'!$B$6:$BE$43,'ADR Raw Data'!AW$1,FALSE)</f>
        <v>4.4478697336000703</v>
      </c>
      <c r="AM15" s="48">
        <f>VLOOKUP($A15,'ADR Raw Data'!$B$6:$BE$43,'ADR Raw Data'!AX$1,FALSE)</f>
        <v>0.81424502147553701</v>
      </c>
      <c r="AN15" s="49">
        <f>VLOOKUP($A15,'ADR Raw Data'!$B$6:$BE$43,'ADR Raw Data'!AY$1,FALSE)</f>
        <v>4.1065756293098898</v>
      </c>
      <c r="AO15" s="48">
        <f>VLOOKUP($A15,'ADR Raw Data'!$B$6:$BE$43,'ADR Raw Data'!BA$1,FALSE)</f>
        <v>-2.53325299876068</v>
      </c>
      <c r="AP15" s="48">
        <f>VLOOKUP($A15,'ADR Raw Data'!$B$6:$BE$43,'ADR Raw Data'!BB$1,FALSE)</f>
        <v>-2.40613816538926</v>
      </c>
      <c r="AQ15" s="49">
        <f>VLOOKUP($A15,'ADR Raw Data'!$B$6:$BE$43,'ADR Raw Data'!BC$1,FALSE)</f>
        <v>-2.46752774974241</v>
      </c>
      <c r="AR15" s="50">
        <f>VLOOKUP($A15,'ADR Raw Data'!$B$6:$BE$43,'ADR Raw Data'!BE$1,FALSE)</f>
        <v>2.2091287851893702</v>
      </c>
      <c r="AT15" s="51">
        <f>VLOOKUP($A15,'RevPAR Raw Data'!$B$6:$BE$43,'RevPAR Raw Data'!AG$1,FALSE)</f>
        <v>89.141151400467393</v>
      </c>
      <c r="AU15" s="52">
        <f>VLOOKUP($A15,'RevPAR Raw Data'!$B$6:$BE$43,'RevPAR Raw Data'!AH$1,FALSE)</f>
        <v>118.11765670018499</v>
      </c>
      <c r="AV15" s="52">
        <f>VLOOKUP($A15,'RevPAR Raw Data'!$B$6:$BE$43,'RevPAR Raw Data'!AI$1,FALSE)</f>
        <v>134.218828032153</v>
      </c>
      <c r="AW15" s="52">
        <f>VLOOKUP($A15,'RevPAR Raw Data'!$B$6:$BE$43,'RevPAR Raw Data'!AJ$1,FALSE)</f>
        <v>125.507062022268</v>
      </c>
      <c r="AX15" s="52">
        <f>VLOOKUP($A15,'RevPAR Raw Data'!$B$6:$BE$43,'RevPAR Raw Data'!AK$1,FALSE)</f>
        <v>107.422092422049</v>
      </c>
      <c r="AY15" s="53">
        <f>VLOOKUP($A15,'RevPAR Raw Data'!$B$6:$BE$43,'RevPAR Raw Data'!AL$1,FALSE)</f>
        <v>114.881364657756</v>
      </c>
      <c r="AZ15" s="52">
        <f>VLOOKUP($A15,'RevPAR Raw Data'!$B$6:$BE$43,'RevPAR Raw Data'!AN$1,FALSE)</f>
        <v>107.71565331316</v>
      </c>
      <c r="BA15" s="52">
        <f>VLOOKUP($A15,'RevPAR Raw Data'!$B$6:$BE$43,'RevPAR Raw Data'!AO$1,FALSE)</f>
        <v>112.96228542297</v>
      </c>
      <c r="BB15" s="53">
        <f>VLOOKUP($A15,'RevPAR Raw Data'!$B$6:$BE$43,'RevPAR Raw Data'!AP$1,FALSE)</f>
        <v>110.33896936806499</v>
      </c>
      <c r="BC15" s="54">
        <f>VLOOKUP($A15,'RevPAR Raw Data'!$B$6:$BE$43,'RevPAR Raw Data'!AR$1,FALSE)</f>
        <v>113.58354068439399</v>
      </c>
      <c r="BE15" s="47">
        <f>VLOOKUP($A15,'RevPAR Raw Data'!$B$6:$BE$43,'RevPAR Raw Data'!AT$1,FALSE)</f>
        <v>2.9862511524670499</v>
      </c>
      <c r="BF15" s="48">
        <f>VLOOKUP($A15,'RevPAR Raw Data'!$B$6:$BE$43,'RevPAR Raw Data'!AU$1,FALSE)</f>
        <v>9.4642563638160802</v>
      </c>
      <c r="BG15" s="48">
        <f>VLOOKUP($A15,'RevPAR Raw Data'!$B$6:$BE$43,'RevPAR Raw Data'!AV$1,FALSE)</f>
        <v>14.094623916405199</v>
      </c>
      <c r="BH15" s="48">
        <f>VLOOKUP($A15,'RevPAR Raw Data'!$B$6:$BE$43,'RevPAR Raw Data'!AW$1,FALSE)</f>
        <v>7.4626642336572804</v>
      </c>
      <c r="BI15" s="48">
        <f>VLOOKUP($A15,'RevPAR Raw Data'!$B$6:$BE$43,'RevPAR Raw Data'!AX$1,FALSE)</f>
        <v>-0.14858813495237</v>
      </c>
      <c r="BJ15" s="49">
        <f>VLOOKUP($A15,'RevPAR Raw Data'!$B$6:$BE$43,'RevPAR Raw Data'!AY$1,FALSE)</f>
        <v>7.0718223273784702</v>
      </c>
      <c r="BK15" s="48">
        <f>VLOOKUP($A15,'RevPAR Raw Data'!$B$6:$BE$43,'RevPAR Raw Data'!BA$1,FALSE)</f>
        <v>-5.6295164085650997</v>
      </c>
      <c r="BL15" s="48">
        <f>VLOOKUP($A15,'RevPAR Raw Data'!$B$6:$BE$43,'RevPAR Raw Data'!BB$1,FALSE)</f>
        <v>-5.1380798859342596</v>
      </c>
      <c r="BM15" s="49">
        <f>VLOOKUP($A15,'RevPAR Raw Data'!$B$6:$BE$43,'RevPAR Raw Data'!BC$1,FALSE)</f>
        <v>-5.3785939888300103</v>
      </c>
      <c r="BN15" s="50">
        <f>VLOOKUP($A15,'RevPAR Raw Data'!$B$6:$BE$43,'RevPAR Raw Data'!BE$1,FALSE)</f>
        <v>3.2993624872349798</v>
      </c>
    </row>
    <row r="16" spans="1:66" x14ac:dyDescent="0.25">
      <c r="A16" s="63" t="s">
        <v>88</v>
      </c>
      <c r="B16" s="47">
        <f>VLOOKUP($A16,'Occupancy Raw Data'!$B$8:$BE$45,'Occupancy Raw Data'!AG$3,FALSE)</f>
        <v>65.285817655571606</v>
      </c>
      <c r="C16" s="48">
        <f>VLOOKUP($A16,'Occupancy Raw Data'!$B$8:$BE$45,'Occupancy Raw Data'!AH$3,FALSE)</f>
        <v>81.473537316518502</v>
      </c>
      <c r="D16" s="48">
        <f>VLOOKUP($A16,'Occupancy Raw Data'!$B$8:$BE$45,'Occupancy Raw Data'!AI$3,FALSE)</f>
        <v>87.419888360553998</v>
      </c>
      <c r="E16" s="48">
        <f>VLOOKUP($A16,'Occupancy Raw Data'!$B$8:$BE$45,'Occupancy Raw Data'!AJ$3,FALSE)</f>
        <v>86.086417200744194</v>
      </c>
      <c r="F16" s="48">
        <f>VLOOKUP($A16,'Occupancy Raw Data'!$B$8:$BE$45,'Occupancy Raw Data'!AK$3,FALSE)</f>
        <v>76.416167045689406</v>
      </c>
      <c r="G16" s="49">
        <f>VLOOKUP($A16,'Occupancy Raw Data'!$B$8:$BE$45,'Occupancy Raw Data'!AL$3,FALSE)</f>
        <v>79.336365515815501</v>
      </c>
      <c r="H16" s="48">
        <f>VLOOKUP($A16,'Occupancy Raw Data'!$B$8:$BE$45,'Occupancy Raw Data'!AN$3,FALSE)</f>
        <v>78.294914203018294</v>
      </c>
      <c r="I16" s="48">
        <f>VLOOKUP($A16,'Occupancy Raw Data'!$B$8:$BE$45,'Occupancy Raw Data'!AO$3,FALSE)</f>
        <v>76.540210874508901</v>
      </c>
      <c r="J16" s="49">
        <f>VLOOKUP($A16,'Occupancy Raw Data'!$B$8:$BE$45,'Occupancy Raw Data'!AP$3,FALSE)</f>
        <v>77.417562538763605</v>
      </c>
      <c r="K16" s="50">
        <f>VLOOKUP($A16,'Occupancy Raw Data'!$B$8:$BE$45,'Occupancy Raw Data'!AR$3,FALSE)</f>
        <v>78.788136093800702</v>
      </c>
      <c r="M16" s="47">
        <f>VLOOKUP($A16,'Occupancy Raw Data'!$B$8:$BE$45,'Occupancy Raw Data'!AT$3,FALSE)</f>
        <v>3.17954301039578</v>
      </c>
      <c r="N16" s="48">
        <f>VLOOKUP($A16,'Occupancy Raw Data'!$B$8:$BE$45,'Occupancy Raw Data'!AU$3,FALSE)</f>
        <v>6.54231802929342</v>
      </c>
      <c r="O16" s="48">
        <f>VLOOKUP($A16,'Occupancy Raw Data'!$B$8:$BE$45,'Occupancy Raw Data'!AV$3,FALSE)</f>
        <v>9.8273976680628596</v>
      </c>
      <c r="P16" s="48">
        <f>VLOOKUP($A16,'Occupancy Raw Data'!$B$8:$BE$45,'Occupancy Raw Data'!AW$3,FALSE)</f>
        <v>11.253318574981501</v>
      </c>
      <c r="Q16" s="48">
        <f>VLOOKUP($A16,'Occupancy Raw Data'!$B$8:$BE$45,'Occupancy Raw Data'!AX$3,FALSE)</f>
        <v>4.9906289990047803</v>
      </c>
      <c r="R16" s="49">
        <f>VLOOKUP($A16,'Occupancy Raw Data'!$B$8:$BE$45,'Occupancy Raw Data'!AY$3,FALSE)</f>
        <v>7.3550316782925602</v>
      </c>
      <c r="S16" s="48">
        <f>VLOOKUP($A16,'Occupancy Raw Data'!$B$8:$BE$45,'Occupancy Raw Data'!BA$3,FALSE)</f>
        <v>3.29172479608554</v>
      </c>
      <c r="T16" s="48">
        <f>VLOOKUP($A16,'Occupancy Raw Data'!$B$8:$BE$45,'Occupancy Raw Data'!BB$3,FALSE)</f>
        <v>1.9098819517010199</v>
      </c>
      <c r="U16" s="49">
        <f>VLOOKUP($A16,'Occupancy Raw Data'!$B$8:$BE$45,'Occupancy Raw Data'!BC$3,FALSE)</f>
        <v>2.6039809202263799</v>
      </c>
      <c r="V16" s="50">
        <f>VLOOKUP($A16,'Occupancy Raw Data'!$B$8:$BE$45,'Occupancy Raw Data'!BE$3,FALSE)</f>
        <v>5.9773492024233796</v>
      </c>
      <c r="X16" s="51">
        <f>VLOOKUP($A16,'ADR Raw Data'!$B$6:$BE$43,'ADR Raw Data'!AG$1,FALSE)</f>
        <v>150.18599770415199</v>
      </c>
      <c r="Y16" s="52">
        <f>VLOOKUP($A16,'ADR Raw Data'!$B$6:$BE$43,'ADR Raw Data'!AH$1,FALSE)</f>
        <v>173.937220477685</v>
      </c>
      <c r="Z16" s="52">
        <f>VLOOKUP($A16,'ADR Raw Data'!$B$6:$BE$43,'ADR Raw Data'!AI$1,FALSE)</f>
        <v>181.404065566985</v>
      </c>
      <c r="AA16" s="52">
        <f>VLOOKUP($A16,'ADR Raw Data'!$B$6:$BE$43,'ADR Raw Data'!AJ$1,FALSE)</f>
        <v>177.615076548991</v>
      </c>
      <c r="AB16" s="52">
        <f>VLOOKUP($A16,'ADR Raw Data'!$B$6:$BE$43,'ADR Raw Data'!AK$1,FALSE)</f>
        <v>161.464341562394</v>
      </c>
      <c r="AC16" s="53">
        <f>VLOOKUP($A16,'ADR Raw Data'!$B$6:$BE$43,'ADR Raw Data'!AL$1,FALSE)</f>
        <v>170.06917491856601</v>
      </c>
      <c r="AD16" s="52">
        <f>VLOOKUP($A16,'ADR Raw Data'!$B$6:$BE$43,'ADR Raw Data'!AN$1,FALSE)</f>
        <v>138.93885368188199</v>
      </c>
      <c r="AE16" s="52">
        <f>VLOOKUP($A16,'ADR Raw Data'!$B$6:$BE$43,'ADR Raw Data'!AO$1,FALSE)</f>
        <v>137.243334458775</v>
      </c>
      <c r="AF16" s="53">
        <f>VLOOKUP($A16,'ADR Raw Data'!$B$6:$BE$43,'ADR Raw Data'!AP$1,FALSE)</f>
        <v>138.100701493782</v>
      </c>
      <c r="AG16" s="54">
        <f>VLOOKUP($A16,'ADR Raw Data'!$B$6:$BE$43,'ADR Raw Data'!AR$1,FALSE)</f>
        <v>161.094214933345</v>
      </c>
      <c r="AI16" s="47">
        <f>VLOOKUP($A16,'ADR Raw Data'!$B$6:$BE$43,'ADR Raw Data'!AT$1,FALSE)</f>
        <v>-1.77479729627065</v>
      </c>
      <c r="AJ16" s="48">
        <f>VLOOKUP($A16,'ADR Raw Data'!$B$6:$BE$43,'ADR Raw Data'!AU$1,FALSE)</f>
        <v>1.7039632143447201</v>
      </c>
      <c r="AK16" s="48">
        <f>VLOOKUP($A16,'ADR Raw Data'!$B$6:$BE$43,'ADR Raw Data'!AV$1,FALSE)</f>
        <v>1.8789256154554399</v>
      </c>
      <c r="AL16" s="48">
        <f>VLOOKUP($A16,'ADR Raw Data'!$B$6:$BE$43,'ADR Raw Data'!AW$1,FALSE)</f>
        <v>2.6537587360464299</v>
      </c>
      <c r="AM16" s="48">
        <f>VLOOKUP($A16,'ADR Raw Data'!$B$6:$BE$43,'ADR Raw Data'!AX$1,FALSE)</f>
        <v>2.5072269528915001</v>
      </c>
      <c r="AN16" s="49">
        <f>VLOOKUP($A16,'ADR Raw Data'!$B$6:$BE$43,'ADR Raw Data'!AY$1,FALSE)</f>
        <v>1.7200881801233401</v>
      </c>
      <c r="AO16" s="48">
        <f>VLOOKUP($A16,'ADR Raw Data'!$B$6:$BE$43,'ADR Raw Data'!BA$1,FALSE)</f>
        <v>0.45677128431914499</v>
      </c>
      <c r="AP16" s="48">
        <f>VLOOKUP($A16,'ADR Raw Data'!$B$6:$BE$43,'ADR Raw Data'!BB$1,FALSE)</f>
        <v>1.62125588794847</v>
      </c>
      <c r="AQ16" s="49">
        <f>VLOOKUP($A16,'ADR Raw Data'!$B$6:$BE$43,'ADR Raw Data'!BC$1,FALSE)</f>
        <v>1.03358332212211</v>
      </c>
      <c r="AR16" s="50">
        <f>VLOOKUP($A16,'ADR Raw Data'!$B$6:$BE$43,'ADR Raw Data'!BE$1,FALSE)</f>
        <v>1.7345954101894001</v>
      </c>
      <c r="AT16" s="51">
        <f>VLOOKUP($A16,'RevPAR Raw Data'!$B$6:$BE$43,'RevPAR Raw Data'!AG$1,FALSE)</f>
        <v>98.050156605333797</v>
      </c>
      <c r="AU16" s="52">
        <f>VLOOKUP($A16,'RevPAR Raw Data'!$B$6:$BE$43,'RevPAR Raw Data'!AH$1,FALSE)</f>
        <v>141.712806233202</v>
      </c>
      <c r="AV16" s="52">
        <f>VLOOKUP($A16,'RevPAR Raw Data'!$B$6:$BE$43,'RevPAR Raw Data'!AI$1,FALSE)</f>
        <v>158.58323160016499</v>
      </c>
      <c r="AW16" s="52">
        <f>VLOOKUP($A16,'RevPAR Raw Data'!$B$6:$BE$43,'RevPAR Raw Data'!AJ$1,FALSE)</f>
        <v>152.902455809385</v>
      </c>
      <c r="AX16" s="52">
        <f>VLOOKUP($A16,'RevPAR Raw Data'!$B$6:$BE$43,'RevPAR Raw Data'!AK$1,FALSE)</f>
        <v>123.384860967541</v>
      </c>
      <c r="AY16" s="53">
        <f>VLOOKUP($A16,'RevPAR Raw Data'!$B$6:$BE$43,'RevPAR Raw Data'!AL$1,FALSE)</f>
        <v>134.92670224312499</v>
      </c>
      <c r="AZ16" s="52">
        <f>VLOOKUP($A16,'RevPAR Raw Data'!$B$6:$BE$43,'RevPAR Raw Data'!AN$1,FALSE)</f>
        <v>108.78205628488701</v>
      </c>
      <c r="BA16" s="52">
        <f>VLOOKUP($A16,'RevPAR Raw Data'!$B$6:$BE$43,'RevPAR Raw Data'!AO$1,FALSE)</f>
        <v>105.04633760595399</v>
      </c>
      <c r="BB16" s="53">
        <f>VLOOKUP($A16,'RevPAR Raw Data'!$B$6:$BE$43,'RevPAR Raw Data'!AP$1,FALSE)</f>
        <v>106.91419694542</v>
      </c>
      <c r="BC16" s="54">
        <f>VLOOKUP($A16,'RevPAR Raw Data'!$B$6:$BE$43,'RevPAR Raw Data'!AR$1,FALSE)</f>
        <v>126.923129300924</v>
      </c>
      <c r="BE16" s="47">
        <f>VLOOKUP($A16,'RevPAR Raw Data'!$B$6:$BE$43,'RevPAR Raw Data'!AT$1,FALSE)</f>
        <v>1.3483152707428601</v>
      </c>
      <c r="BF16" s="48">
        <f>VLOOKUP($A16,'RevPAR Raw Data'!$B$6:$BE$43,'RevPAR Raw Data'!AU$1,FALSE)</f>
        <v>8.3577599362227506</v>
      </c>
      <c r="BG16" s="48">
        <f>VLOOKUP($A16,'RevPAR Raw Data'!$B$6:$BE$43,'RevPAR Raw Data'!AV$1,FALSE)</f>
        <v>11.8909727756362</v>
      </c>
      <c r="BH16" s="48">
        <f>VLOOKUP($A16,'RevPAR Raw Data'!$B$6:$BE$43,'RevPAR Raw Data'!AW$1,FALSE)</f>
        <v>14.2057132358067</v>
      </c>
      <c r="BI16" s="48">
        <f>VLOOKUP($A16,'RevPAR Raw Data'!$B$6:$BE$43,'RevPAR Raw Data'!AX$1,FALSE)</f>
        <v>7.6229823472781604</v>
      </c>
      <c r="BJ16" s="49">
        <f>VLOOKUP($A16,'RevPAR Raw Data'!$B$6:$BE$43,'RevPAR Raw Data'!AY$1,FALSE)</f>
        <v>9.2016328889585406</v>
      </c>
      <c r="BK16" s="48">
        <f>VLOOKUP($A16,'RevPAR Raw Data'!$B$6:$BE$43,'RevPAR Raw Data'!BA$1,FALSE)</f>
        <v>3.7635317340320098</v>
      </c>
      <c r="BL16" s="48">
        <f>VLOOKUP($A16,'RevPAR Raw Data'!$B$6:$BE$43,'RevPAR Raw Data'!BB$1,FALSE)</f>
        <v>3.5621019132443101</v>
      </c>
      <c r="BM16" s="49">
        <f>VLOOKUP($A16,'RevPAR Raw Data'!$B$6:$BE$43,'RevPAR Raw Data'!BC$1,FALSE)</f>
        <v>3.6644785548512</v>
      </c>
      <c r="BN16" s="50">
        <f>VLOOKUP($A16,'RevPAR Raw Data'!$B$6:$BE$43,'RevPAR Raw Data'!BE$1,FALSE)</f>
        <v>7.8156274375290096</v>
      </c>
    </row>
    <row r="17" spans="1:66" x14ac:dyDescent="0.25">
      <c r="A17" s="63" t="s">
        <v>89</v>
      </c>
      <c r="B17" s="47">
        <f>VLOOKUP($A17,'Occupancy Raw Data'!$B$8:$BE$45,'Occupancy Raw Data'!AG$3,FALSE)</f>
        <v>55.821205821205801</v>
      </c>
      <c r="C17" s="48">
        <f>VLOOKUP($A17,'Occupancy Raw Data'!$B$8:$BE$45,'Occupancy Raw Data'!AH$3,FALSE)</f>
        <v>66.724416724416699</v>
      </c>
      <c r="D17" s="48">
        <f>VLOOKUP($A17,'Occupancy Raw Data'!$B$8:$BE$45,'Occupancy Raw Data'!AI$3,FALSE)</f>
        <v>72.317509817509801</v>
      </c>
      <c r="E17" s="48">
        <f>VLOOKUP($A17,'Occupancy Raw Data'!$B$8:$BE$45,'Occupancy Raw Data'!AJ$3,FALSE)</f>
        <v>71.771771771771697</v>
      </c>
      <c r="F17" s="48">
        <f>VLOOKUP($A17,'Occupancy Raw Data'!$B$8:$BE$45,'Occupancy Raw Data'!AK$3,FALSE)</f>
        <v>64.033264033264004</v>
      </c>
      <c r="G17" s="49">
        <f>VLOOKUP($A17,'Occupancy Raw Data'!$B$8:$BE$45,'Occupancy Raw Data'!AL$3,FALSE)</f>
        <v>66.133633633633593</v>
      </c>
      <c r="H17" s="48">
        <f>VLOOKUP($A17,'Occupancy Raw Data'!$B$8:$BE$45,'Occupancy Raw Data'!AN$3,FALSE)</f>
        <v>64.876414876414799</v>
      </c>
      <c r="I17" s="48">
        <f>VLOOKUP($A17,'Occupancy Raw Data'!$B$8:$BE$45,'Occupancy Raw Data'!AO$3,FALSE)</f>
        <v>66.8543543543543</v>
      </c>
      <c r="J17" s="49">
        <f>VLOOKUP($A17,'Occupancy Raw Data'!$B$8:$BE$45,'Occupancy Raw Data'!AP$3,FALSE)</f>
        <v>65.865384615384599</v>
      </c>
      <c r="K17" s="50">
        <f>VLOOKUP($A17,'Occupancy Raw Data'!$B$8:$BE$45,'Occupancy Raw Data'!AR$3,FALSE)</f>
        <v>66.056991056990995</v>
      </c>
      <c r="M17" s="47">
        <f>VLOOKUP($A17,'Occupancy Raw Data'!$B$8:$BE$45,'Occupancy Raw Data'!AT$3,FALSE)</f>
        <v>-1.28929627317301</v>
      </c>
      <c r="N17" s="48">
        <f>VLOOKUP($A17,'Occupancy Raw Data'!$B$8:$BE$45,'Occupancy Raw Data'!AU$3,FALSE)</f>
        <v>-1.69743501086784</v>
      </c>
      <c r="O17" s="48">
        <f>VLOOKUP($A17,'Occupancy Raw Data'!$B$8:$BE$45,'Occupancy Raw Data'!AV$3,FALSE)</f>
        <v>2.1030832912813699E-2</v>
      </c>
      <c r="P17" s="48">
        <f>VLOOKUP($A17,'Occupancy Raw Data'!$B$8:$BE$45,'Occupancy Raw Data'!AW$3,FALSE)</f>
        <v>0.75871312004433999</v>
      </c>
      <c r="Q17" s="48">
        <f>VLOOKUP($A17,'Occupancy Raw Data'!$B$8:$BE$45,'Occupancy Raw Data'!AX$3,FALSE)</f>
        <v>-4.1290918387342996</v>
      </c>
      <c r="R17" s="49">
        <f>VLOOKUP($A17,'Occupancy Raw Data'!$B$8:$BE$45,'Occupancy Raw Data'!AY$3,FALSE)</f>
        <v>-1.21985409534047</v>
      </c>
      <c r="S17" s="48">
        <f>VLOOKUP($A17,'Occupancy Raw Data'!$B$8:$BE$45,'Occupancy Raw Data'!BA$3,FALSE)</f>
        <v>-6.5792605389137497</v>
      </c>
      <c r="T17" s="48">
        <f>VLOOKUP($A17,'Occupancy Raw Data'!$B$8:$BE$45,'Occupancy Raw Data'!BB$3,FALSE)</f>
        <v>-8.2110942958218693</v>
      </c>
      <c r="U17" s="49">
        <f>VLOOKUP($A17,'Occupancy Raw Data'!$B$8:$BE$45,'Occupancy Raw Data'!BC$3,FALSE)</f>
        <v>-7.4146146804065598</v>
      </c>
      <c r="V17" s="50">
        <f>VLOOKUP($A17,'Occupancy Raw Data'!$B$8:$BE$45,'Occupancy Raw Data'!BE$3,FALSE)</f>
        <v>-3.0675131867449998</v>
      </c>
      <c r="X17" s="51">
        <f>VLOOKUP($A17,'ADR Raw Data'!$B$6:$BE$43,'ADR Raw Data'!AG$1,FALSE)</f>
        <v>131.355480550382</v>
      </c>
      <c r="Y17" s="52">
        <f>VLOOKUP($A17,'ADR Raw Data'!$B$6:$BE$43,'ADR Raw Data'!AH$1,FALSE)</f>
        <v>142.92811969880501</v>
      </c>
      <c r="Z17" s="52">
        <f>VLOOKUP($A17,'ADR Raw Data'!$B$6:$BE$43,'ADR Raw Data'!AI$1,FALSE)</f>
        <v>149.655543621481</v>
      </c>
      <c r="AA17" s="52">
        <f>VLOOKUP($A17,'ADR Raw Data'!$B$6:$BE$43,'ADR Raw Data'!AJ$1,FALSE)</f>
        <v>148.36472642420301</v>
      </c>
      <c r="AB17" s="52">
        <f>VLOOKUP($A17,'ADR Raw Data'!$B$6:$BE$43,'ADR Raw Data'!AK$1,FALSE)</f>
        <v>136.45931953463199</v>
      </c>
      <c r="AC17" s="53">
        <f>VLOOKUP($A17,'ADR Raw Data'!$B$6:$BE$43,'ADR Raw Data'!AL$1,FALSE)</f>
        <v>142.37314756761</v>
      </c>
      <c r="AD17" s="52">
        <f>VLOOKUP($A17,'ADR Raw Data'!$B$6:$BE$43,'ADR Raw Data'!AN$1,FALSE)</f>
        <v>130.49021319209501</v>
      </c>
      <c r="AE17" s="52">
        <f>VLOOKUP($A17,'ADR Raw Data'!$B$6:$BE$43,'ADR Raw Data'!AO$1,FALSE)</f>
        <v>130.21758044313901</v>
      </c>
      <c r="AF17" s="53">
        <f>VLOOKUP($A17,'ADR Raw Data'!$B$6:$BE$43,'ADR Raw Data'!AP$1,FALSE)</f>
        <v>130.351850025207</v>
      </c>
      <c r="AG17" s="54">
        <f>VLOOKUP($A17,'ADR Raw Data'!$B$6:$BE$43,'ADR Raw Data'!AR$1,FALSE)</f>
        <v>138.94845377112199</v>
      </c>
      <c r="AI17" s="47">
        <f>VLOOKUP($A17,'ADR Raw Data'!$B$6:$BE$43,'ADR Raw Data'!AT$1,FALSE)</f>
        <v>1.0165220533092501</v>
      </c>
      <c r="AJ17" s="48">
        <f>VLOOKUP($A17,'ADR Raw Data'!$B$6:$BE$43,'ADR Raw Data'!AU$1,FALSE)</f>
        <v>3.90394060482362</v>
      </c>
      <c r="AK17" s="48">
        <f>VLOOKUP($A17,'ADR Raw Data'!$B$6:$BE$43,'ADR Raw Data'!AV$1,FALSE)</f>
        <v>6.8634410313718801</v>
      </c>
      <c r="AL17" s="48">
        <f>VLOOKUP($A17,'ADR Raw Data'!$B$6:$BE$43,'ADR Raw Data'!AW$1,FALSE)</f>
        <v>6.4428120615395299</v>
      </c>
      <c r="AM17" s="48">
        <f>VLOOKUP($A17,'ADR Raw Data'!$B$6:$BE$43,'ADR Raw Data'!AX$1,FALSE)</f>
        <v>1.87900041409177</v>
      </c>
      <c r="AN17" s="49">
        <f>VLOOKUP($A17,'ADR Raw Data'!$B$6:$BE$43,'ADR Raw Data'!AY$1,FALSE)</f>
        <v>4.3095146085319804</v>
      </c>
      <c r="AO17" s="48">
        <f>VLOOKUP($A17,'ADR Raw Data'!$B$6:$BE$43,'ADR Raw Data'!BA$1,FALSE)</f>
        <v>-0.13974520146835301</v>
      </c>
      <c r="AP17" s="48">
        <f>VLOOKUP($A17,'ADR Raw Data'!$B$6:$BE$43,'ADR Raw Data'!BB$1,FALSE)</f>
        <v>-0.89854179052902095</v>
      </c>
      <c r="AQ17" s="49">
        <f>VLOOKUP($A17,'ADR Raw Data'!$B$6:$BE$43,'ADR Raw Data'!BC$1,FALSE)</f>
        <v>-0.52831508609212496</v>
      </c>
      <c r="AR17" s="50">
        <f>VLOOKUP($A17,'ADR Raw Data'!$B$6:$BE$43,'ADR Raw Data'!BE$1,FALSE)</f>
        <v>3.0266976399572298</v>
      </c>
      <c r="AT17" s="51">
        <f>VLOOKUP($A17,'RevPAR Raw Data'!$B$6:$BE$43,'RevPAR Raw Data'!AG$1,FALSE)</f>
        <v>73.324213155463099</v>
      </c>
      <c r="AU17" s="52">
        <f>VLOOKUP($A17,'RevPAR Raw Data'!$B$6:$BE$43,'RevPAR Raw Data'!AH$1,FALSE)</f>
        <v>95.367954204204196</v>
      </c>
      <c r="AV17" s="52">
        <f>VLOOKUP($A17,'RevPAR Raw Data'!$B$6:$BE$43,'RevPAR Raw Data'!AI$1,FALSE)</f>
        <v>108.227162450912</v>
      </c>
      <c r="AW17" s="52">
        <f>VLOOKUP($A17,'RevPAR Raw Data'!$B$6:$BE$43,'RevPAR Raw Data'!AJ$1,FALSE)</f>
        <v>106.48399283899199</v>
      </c>
      <c r="AX17" s="52">
        <f>VLOOKUP($A17,'RevPAR Raw Data'!$B$6:$BE$43,'RevPAR Raw Data'!AK$1,FALSE)</f>
        <v>87.379356375606307</v>
      </c>
      <c r="AY17" s="53">
        <f>VLOOKUP($A17,'RevPAR Raw Data'!$B$6:$BE$43,'RevPAR Raw Data'!AL$1,FALSE)</f>
        <v>94.156535805035801</v>
      </c>
      <c r="AZ17" s="52">
        <f>VLOOKUP($A17,'RevPAR Raw Data'!$B$6:$BE$43,'RevPAR Raw Data'!AN$1,FALSE)</f>
        <v>84.657372083621993</v>
      </c>
      <c r="BA17" s="52">
        <f>VLOOKUP($A17,'RevPAR Raw Data'!$B$6:$BE$43,'RevPAR Raw Data'!AO$1,FALSE)</f>
        <v>87.0561226611226</v>
      </c>
      <c r="BB17" s="53">
        <f>VLOOKUP($A17,'RevPAR Raw Data'!$B$6:$BE$43,'RevPAR Raw Data'!AP$1,FALSE)</f>
        <v>85.856747372372297</v>
      </c>
      <c r="BC17" s="54">
        <f>VLOOKUP($A17,'RevPAR Raw Data'!$B$6:$BE$43,'RevPAR Raw Data'!AR$1,FALSE)</f>
        <v>91.785167681417605</v>
      </c>
      <c r="BE17" s="47">
        <f>VLOOKUP($A17,'RevPAR Raw Data'!$B$6:$BE$43,'RevPAR Raw Data'!AT$1,FALSE)</f>
        <v>-0.28588020081306598</v>
      </c>
      <c r="BF17" s="48">
        <f>VLOOKUP($A17,'RevPAR Raw Data'!$B$6:$BE$43,'RevPAR Raw Data'!AU$1,FALSE)</f>
        <v>2.14023873932602</v>
      </c>
      <c r="BG17" s="48">
        <f>VLOOKUP($A17,'RevPAR Raw Data'!$B$6:$BE$43,'RevPAR Raw Data'!AV$1,FALSE)</f>
        <v>6.8859153031000702</v>
      </c>
      <c r="BH17" s="48">
        <f>VLOOKUP($A17,'RevPAR Raw Data'!$B$6:$BE$43,'RevPAR Raw Data'!AW$1,FALSE)</f>
        <v>7.2504076419945704</v>
      </c>
      <c r="BI17" s="48">
        <f>VLOOKUP($A17,'RevPAR Raw Data'!$B$6:$BE$43,'RevPAR Raw Data'!AX$1,FALSE)</f>
        <v>-2.3276770773905802</v>
      </c>
      <c r="BJ17" s="49">
        <f>VLOOKUP($A17,'RevPAR Raw Data'!$B$6:$BE$43,'RevPAR Raw Data'!AY$1,FALSE)</f>
        <v>3.0370907227500301</v>
      </c>
      <c r="BK17" s="48">
        <f>VLOOKUP($A17,'RevPAR Raw Data'!$B$6:$BE$43,'RevPAR Raw Data'!BA$1,FALSE)</f>
        <v>-6.7098115394868696</v>
      </c>
      <c r="BL17" s="48">
        <f>VLOOKUP($A17,'RevPAR Raw Data'!$B$6:$BE$43,'RevPAR Raw Data'!BB$1,FALSE)</f>
        <v>-9.03585597264318</v>
      </c>
      <c r="BM17" s="49">
        <f>VLOOKUP($A17,'RevPAR Raw Data'!$B$6:$BE$43,'RevPAR Raw Data'!BC$1,FALSE)</f>
        <v>-7.9037572385664898</v>
      </c>
      <c r="BN17" s="50">
        <f>VLOOKUP($A17,'RevPAR Raw Data'!$B$6:$BE$43,'RevPAR Raw Data'!BE$1,FALSE)</f>
        <v>-0.133659896016359</v>
      </c>
    </row>
    <row r="18" spans="1:66" x14ac:dyDescent="0.25">
      <c r="A18" s="63" t="s">
        <v>26</v>
      </c>
      <c r="B18" s="47">
        <f>VLOOKUP($A18,'Occupancy Raw Data'!$B$8:$BE$45,'Occupancy Raw Data'!AG$3,FALSE)</f>
        <v>59.607954545454497</v>
      </c>
      <c r="C18" s="48">
        <f>VLOOKUP($A18,'Occupancy Raw Data'!$B$8:$BE$45,'Occupancy Raw Data'!AH$3,FALSE)</f>
        <v>74.1875</v>
      </c>
      <c r="D18" s="48">
        <f>VLOOKUP($A18,'Occupancy Raw Data'!$B$8:$BE$45,'Occupancy Raw Data'!AI$3,FALSE)</f>
        <v>82.15625</v>
      </c>
      <c r="E18" s="48">
        <f>VLOOKUP($A18,'Occupancy Raw Data'!$B$8:$BE$45,'Occupancy Raw Data'!AJ$3,FALSE)</f>
        <v>79.517045454545396</v>
      </c>
      <c r="F18" s="48">
        <f>VLOOKUP($A18,'Occupancy Raw Data'!$B$8:$BE$45,'Occupancy Raw Data'!AK$3,FALSE)</f>
        <v>68.21875</v>
      </c>
      <c r="G18" s="49">
        <f>VLOOKUP($A18,'Occupancy Raw Data'!$B$8:$BE$45,'Occupancy Raw Data'!AL$3,FALSE)</f>
        <v>72.737499999999997</v>
      </c>
      <c r="H18" s="48">
        <f>VLOOKUP($A18,'Occupancy Raw Data'!$B$8:$BE$45,'Occupancy Raw Data'!AN$3,FALSE)</f>
        <v>68.295454545454504</v>
      </c>
      <c r="I18" s="48">
        <f>VLOOKUP($A18,'Occupancy Raw Data'!$B$8:$BE$45,'Occupancy Raw Data'!AO$3,FALSE)</f>
        <v>71.4375</v>
      </c>
      <c r="J18" s="49">
        <f>VLOOKUP($A18,'Occupancy Raw Data'!$B$8:$BE$45,'Occupancy Raw Data'!AP$3,FALSE)</f>
        <v>69.866477272727195</v>
      </c>
      <c r="K18" s="50">
        <f>VLOOKUP($A18,'Occupancy Raw Data'!$B$8:$BE$45,'Occupancy Raw Data'!AR$3,FALSE)</f>
        <v>71.917207792207705</v>
      </c>
      <c r="M18" s="47">
        <f>VLOOKUP($A18,'Occupancy Raw Data'!$B$8:$BE$45,'Occupancy Raw Data'!AT$3,FALSE)</f>
        <v>4.3026225101661</v>
      </c>
      <c r="N18" s="48">
        <f>VLOOKUP($A18,'Occupancy Raw Data'!$B$8:$BE$45,'Occupancy Raw Data'!AU$3,FALSE)</f>
        <v>8.7785883698276201</v>
      </c>
      <c r="O18" s="48">
        <f>VLOOKUP($A18,'Occupancy Raw Data'!$B$8:$BE$45,'Occupancy Raw Data'!AV$3,FALSE)</f>
        <v>8.4763300915331801</v>
      </c>
      <c r="P18" s="48">
        <f>VLOOKUP($A18,'Occupancy Raw Data'!$B$8:$BE$45,'Occupancy Raw Data'!AW$3,FALSE)</f>
        <v>5.8718603813692596</v>
      </c>
      <c r="Q18" s="48">
        <f>VLOOKUP($A18,'Occupancy Raw Data'!$B$8:$BE$45,'Occupancy Raw Data'!AX$3,FALSE)</f>
        <v>3.3716954085875601</v>
      </c>
      <c r="R18" s="49">
        <f>VLOOKUP($A18,'Occupancy Raw Data'!$B$8:$BE$45,'Occupancy Raw Data'!AY$3,FALSE)</f>
        <v>6.2833853880893002</v>
      </c>
      <c r="S18" s="48">
        <f>VLOOKUP($A18,'Occupancy Raw Data'!$B$8:$BE$45,'Occupancy Raw Data'!BA$3,FALSE)</f>
        <v>0.49681796929639799</v>
      </c>
      <c r="T18" s="48">
        <f>VLOOKUP($A18,'Occupancy Raw Data'!$B$8:$BE$45,'Occupancy Raw Data'!BB$3,FALSE)</f>
        <v>-0.81149233977701096</v>
      </c>
      <c r="U18" s="49">
        <f>VLOOKUP($A18,'Occupancy Raw Data'!$B$8:$BE$45,'Occupancy Raw Data'!BC$3,FALSE)</f>
        <v>-0.17632970092163999</v>
      </c>
      <c r="V18" s="50">
        <f>VLOOKUP($A18,'Occupancy Raw Data'!$B$8:$BE$45,'Occupancy Raw Data'!BE$3,FALSE)</f>
        <v>4.4080379111920003</v>
      </c>
      <c r="X18" s="51">
        <f>VLOOKUP($A18,'ADR Raw Data'!$B$6:$BE$43,'ADR Raw Data'!AG$1,FALSE)</f>
        <v>134.488325707749</v>
      </c>
      <c r="Y18" s="52">
        <f>VLOOKUP($A18,'ADR Raw Data'!$B$6:$BE$43,'ADR Raw Data'!AH$1,FALSE)</f>
        <v>155.44539787087299</v>
      </c>
      <c r="Z18" s="52">
        <f>VLOOKUP($A18,'ADR Raw Data'!$B$6:$BE$43,'ADR Raw Data'!AI$1,FALSE)</f>
        <v>170.40298004771901</v>
      </c>
      <c r="AA18" s="52">
        <f>VLOOKUP($A18,'ADR Raw Data'!$B$6:$BE$43,'ADR Raw Data'!AJ$1,FALSE)</f>
        <v>165.952442658092</v>
      </c>
      <c r="AB18" s="52">
        <f>VLOOKUP($A18,'ADR Raw Data'!$B$6:$BE$43,'ADR Raw Data'!AK$1,FALSE)</f>
        <v>141.53769708074699</v>
      </c>
      <c r="AC18" s="53">
        <f>VLOOKUP($A18,'ADR Raw Data'!$B$6:$BE$43,'ADR Raw Data'!AL$1,FALSE)</f>
        <v>155.07797762814599</v>
      </c>
      <c r="AD18" s="52">
        <f>VLOOKUP($A18,'ADR Raw Data'!$B$6:$BE$43,'ADR Raw Data'!AN$1,FALSE)</f>
        <v>131.36881405989999</v>
      </c>
      <c r="AE18" s="52">
        <f>VLOOKUP($A18,'ADR Raw Data'!$B$6:$BE$43,'ADR Raw Data'!AO$1,FALSE)</f>
        <v>130.98807603595</v>
      </c>
      <c r="AF18" s="53">
        <f>VLOOKUP($A18,'ADR Raw Data'!$B$6:$BE$43,'ADR Raw Data'!AP$1,FALSE)</f>
        <v>131.17416439637199</v>
      </c>
      <c r="AG18" s="54">
        <f>VLOOKUP($A18,'ADR Raw Data'!$B$6:$BE$43,'ADR Raw Data'!AR$1,FALSE)</f>
        <v>148.443065562854</v>
      </c>
      <c r="AI18" s="47">
        <f>VLOOKUP($A18,'ADR Raw Data'!$B$6:$BE$43,'ADR Raw Data'!AT$1,FALSE)</f>
        <v>-1.5309540349367901</v>
      </c>
      <c r="AJ18" s="48">
        <f>VLOOKUP($A18,'ADR Raw Data'!$B$6:$BE$43,'ADR Raw Data'!AU$1,FALSE)</f>
        <v>0.32220124431014902</v>
      </c>
      <c r="AK18" s="48">
        <f>VLOOKUP($A18,'ADR Raw Data'!$B$6:$BE$43,'ADR Raw Data'!AV$1,FALSE)</f>
        <v>4.8381526191895601</v>
      </c>
      <c r="AL18" s="48">
        <f>VLOOKUP($A18,'ADR Raw Data'!$B$6:$BE$43,'ADR Raw Data'!AW$1,FALSE)</f>
        <v>4.6884025633440896</v>
      </c>
      <c r="AM18" s="48">
        <f>VLOOKUP($A18,'ADR Raw Data'!$B$6:$BE$43,'ADR Raw Data'!AX$1,FALSE)</f>
        <v>-1.51791669511228</v>
      </c>
      <c r="AN18" s="49">
        <f>VLOOKUP($A18,'ADR Raw Data'!$B$6:$BE$43,'ADR Raw Data'!AY$1,FALSE)</f>
        <v>1.9052907585450001</v>
      </c>
      <c r="AO18" s="48">
        <f>VLOOKUP($A18,'ADR Raw Data'!$B$6:$BE$43,'ADR Raw Data'!BA$1,FALSE)</f>
        <v>1.4224140244855601</v>
      </c>
      <c r="AP18" s="48">
        <f>VLOOKUP($A18,'ADR Raw Data'!$B$6:$BE$43,'ADR Raw Data'!BB$1,FALSE)</f>
        <v>0.15280974062018099</v>
      </c>
      <c r="AQ18" s="49">
        <f>VLOOKUP($A18,'ADR Raw Data'!$B$6:$BE$43,'ADR Raw Data'!BC$1,FALSE)</f>
        <v>0.76706476493800801</v>
      </c>
      <c r="AR18" s="50">
        <f>VLOOKUP($A18,'ADR Raw Data'!$B$6:$BE$43,'ADR Raw Data'!BE$1,FALSE)</f>
        <v>1.8192424182404101</v>
      </c>
      <c r="AT18" s="51">
        <f>VLOOKUP($A18,'RevPAR Raw Data'!$B$6:$BE$43,'RevPAR Raw Data'!AG$1,FALSE)</f>
        <v>80.165740056818095</v>
      </c>
      <c r="AU18" s="52">
        <f>VLOOKUP($A18,'RevPAR Raw Data'!$B$6:$BE$43,'RevPAR Raw Data'!AH$1,FALSE)</f>
        <v>115.321054545454</v>
      </c>
      <c r="AV18" s="52">
        <f>VLOOKUP($A18,'RevPAR Raw Data'!$B$6:$BE$43,'RevPAR Raw Data'!AI$1,FALSE)</f>
        <v>139.996698295454</v>
      </c>
      <c r="AW18" s="52">
        <f>VLOOKUP($A18,'RevPAR Raw Data'!$B$6:$BE$43,'RevPAR Raw Data'!AJ$1,FALSE)</f>
        <v>131.96047926136299</v>
      </c>
      <c r="AX18" s="52">
        <f>VLOOKUP($A18,'RevPAR Raw Data'!$B$6:$BE$43,'RevPAR Raw Data'!AK$1,FALSE)</f>
        <v>96.5552477272727</v>
      </c>
      <c r="AY18" s="53">
        <f>VLOOKUP($A18,'RevPAR Raw Data'!$B$6:$BE$43,'RevPAR Raw Data'!AL$1,FALSE)</f>
        <v>112.799843977272</v>
      </c>
      <c r="AZ18" s="52">
        <f>VLOOKUP($A18,'RevPAR Raw Data'!$B$6:$BE$43,'RevPAR Raw Data'!AN$1,FALSE)</f>
        <v>89.718928693181795</v>
      </c>
      <c r="BA18" s="52">
        <f>VLOOKUP($A18,'RevPAR Raw Data'!$B$6:$BE$43,'RevPAR Raw Data'!AO$1,FALSE)</f>
        <v>93.574606818181806</v>
      </c>
      <c r="BB18" s="53">
        <f>VLOOKUP($A18,'RevPAR Raw Data'!$B$6:$BE$43,'RevPAR Raw Data'!AP$1,FALSE)</f>
        <v>91.646767755681793</v>
      </c>
      <c r="BC18" s="54">
        <f>VLOOKUP($A18,'RevPAR Raw Data'!$B$6:$BE$43,'RevPAR Raw Data'!AR$1,FALSE)</f>
        <v>106.756107913961</v>
      </c>
      <c r="BE18" s="47">
        <f>VLOOKUP($A18,'RevPAR Raw Data'!$B$6:$BE$43,'RevPAR Raw Data'!AT$1,FALSE)</f>
        <v>2.70579730230182</v>
      </c>
      <c r="BF18" s="48">
        <f>VLOOKUP($A18,'RevPAR Raw Data'!$B$6:$BE$43,'RevPAR Raw Data'!AU$1,FALSE)</f>
        <v>9.1290743350982204</v>
      </c>
      <c r="BG18" s="48">
        <f>VLOOKUP($A18,'RevPAR Raw Data'!$B$6:$BE$43,'RevPAR Raw Data'!AV$1,FALSE)</f>
        <v>13.724580497057399</v>
      </c>
      <c r="BH18" s="48">
        <f>VLOOKUP($A18,'RevPAR Raw Data'!$B$6:$BE$43,'RevPAR Raw Data'!AW$1,FALSE)</f>
        <v>10.8355593973494</v>
      </c>
      <c r="BI18" s="48">
        <f>VLOOKUP($A18,'RevPAR Raw Data'!$B$6:$BE$43,'RevPAR Raw Data'!AX$1,FALSE)</f>
        <v>1.8025991859599799</v>
      </c>
      <c r="BJ18" s="49">
        <f>VLOOKUP($A18,'RevPAR Raw Data'!$B$6:$BE$43,'RevPAR Raw Data'!AY$1,FALSE)</f>
        <v>8.3083929077573497</v>
      </c>
      <c r="BK18" s="48">
        <f>VLOOKUP($A18,'RevPAR Raw Data'!$B$6:$BE$43,'RevPAR Raw Data'!BA$1,FALSE)</f>
        <v>1.92629880225339</v>
      </c>
      <c r="BL18" s="48">
        <f>VLOOKUP($A18,'RevPAR Raw Data'!$B$6:$BE$43,'RevPAR Raw Data'!BB$1,FALSE)</f>
        <v>-0.65992263849639599</v>
      </c>
      <c r="BM18" s="49">
        <f>VLOOKUP($A18,'RevPAR Raw Data'!$B$6:$BE$43,'RevPAR Raw Data'!BC$1,FALSE)</f>
        <v>0.58938250101047596</v>
      </c>
      <c r="BN18" s="50">
        <f>VLOOKUP($A18,'RevPAR Raw Data'!$B$6:$BE$43,'RevPAR Raw Data'!BE$1,FALSE)</f>
        <v>6.3074732249249301</v>
      </c>
    </row>
    <row r="19" spans="1:66" x14ac:dyDescent="0.25">
      <c r="A19" s="63" t="s">
        <v>24</v>
      </c>
      <c r="B19" s="47">
        <f>VLOOKUP($A19,'Occupancy Raw Data'!$B$8:$BE$45,'Occupancy Raw Data'!AG$3,FALSE)</f>
        <v>55.958142165797199</v>
      </c>
      <c r="C19" s="48">
        <f>VLOOKUP($A19,'Occupancy Raw Data'!$B$8:$BE$45,'Occupancy Raw Data'!AH$3,FALSE)</f>
        <v>65.511281503362397</v>
      </c>
      <c r="D19" s="48">
        <f>VLOOKUP($A19,'Occupancy Raw Data'!$B$8:$BE$45,'Occupancy Raw Data'!AI$3,FALSE)</f>
        <v>69.367104518886293</v>
      </c>
      <c r="E19" s="48">
        <f>VLOOKUP($A19,'Occupancy Raw Data'!$B$8:$BE$45,'Occupancy Raw Data'!AJ$3,FALSE)</f>
        <v>68.462070265853797</v>
      </c>
      <c r="F19" s="48">
        <f>VLOOKUP($A19,'Occupancy Raw Data'!$B$8:$BE$45,'Occupancy Raw Data'!AK$3,FALSE)</f>
        <v>63.196103079823999</v>
      </c>
      <c r="G19" s="49">
        <f>VLOOKUP($A19,'Occupancy Raw Data'!$B$8:$BE$45,'Occupancy Raw Data'!AL$3,FALSE)</f>
        <v>64.498956683510499</v>
      </c>
      <c r="H19" s="48">
        <f>VLOOKUP($A19,'Occupancy Raw Data'!$B$8:$BE$45,'Occupancy Raw Data'!AN$3,FALSE)</f>
        <v>68.3155248271527</v>
      </c>
      <c r="I19" s="48">
        <f>VLOOKUP($A19,'Occupancy Raw Data'!$B$8:$BE$45,'Occupancy Raw Data'!AO$3,FALSE)</f>
        <v>71.945317410433603</v>
      </c>
      <c r="J19" s="49">
        <f>VLOOKUP($A19,'Occupancy Raw Data'!$B$8:$BE$45,'Occupancy Raw Data'!AP$3,FALSE)</f>
        <v>70.130421118793194</v>
      </c>
      <c r="K19" s="50">
        <f>VLOOKUP($A19,'Occupancy Raw Data'!$B$8:$BE$45,'Occupancy Raw Data'!AR$3,FALSE)</f>
        <v>66.107888735252303</v>
      </c>
      <c r="M19" s="47">
        <f>VLOOKUP($A19,'Occupancy Raw Data'!$B$8:$BE$45,'Occupancy Raw Data'!AT$3,FALSE)</f>
        <v>5.6447644214726003</v>
      </c>
      <c r="N19" s="48">
        <f>VLOOKUP($A19,'Occupancy Raw Data'!$B$8:$BE$45,'Occupancy Raw Data'!AU$3,FALSE)</f>
        <v>-0.44140893130172099</v>
      </c>
      <c r="O19" s="48">
        <f>VLOOKUP($A19,'Occupancy Raw Data'!$B$8:$BE$45,'Occupancy Raw Data'!AV$3,FALSE)</f>
        <v>0.97612519911474205</v>
      </c>
      <c r="P19" s="48">
        <f>VLOOKUP($A19,'Occupancy Raw Data'!$B$8:$BE$45,'Occupancy Raw Data'!AW$3,FALSE)</f>
        <v>-1.6120729488243399</v>
      </c>
      <c r="Q19" s="48">
        <f>VLOOKUP($A19,'Occupancy Raw Data'!$B$8:$BE$45,'Occupancy Raw Data'!AX$3,FALSE)</f>
        <v>-2.9477354329455001</v>
      </c>
      <c r="R19" s="49">
        <f>VLOOKUP($A19,'Occupancy Raw Data'!$B$8:$BE$45,'Occupancy Raw Data'!AY$3,FALSE)</f>
        <v>0.102104734832883</v>
      </c>
      <c r="S19" s="48">
        <f>VLOOKUP($A19,'Occupancy Raw Data'!$B$8:$BE$45,'Occupancy Raw Data'!BA$3,FALSE)</f>
        <v>-5.9426979002351104</v>
      </c>
      <c r="T19" s="48">
        <f>VLOOKUP($A19,'Occupancy Raw Data'!$B$8:$BE$45,'Occupancy Raw Data'!BB$3,FALSE)</f>
        <v>-6.3524288519916698</v>
      </c>
      <c r="U19" s="49">
        <f>VLOOKUP($A19,'Occupancy Raw Data'!$B$8:$BE$45,'Occupancy Raw Data'!BC$3,FALSE)</f>
        <v>-6.1533119290155902</v>
      </c>
      <c r="V19" s="50">
        <f>VLOOKUP($A19,'Occupancy Raw Data'!$B$8:$BE$45,'Occupancy Raw Data'!BE$3,FALSE)</f>
        <v>-1.88032274042257</v>
      </c>
      <c r="X19" s="51">
        <f>VLOOKUP($A19,'ADR Raw Data'!$B$6:$BE$43,'ADR Raw Data'!AG$1,FALSE)</f>
        <v>130.77664177009001</v>
      </c>
      <c r="Y19" s="52">
        <f>VLOOKUP($A19,'ADR Raw Data'!$B$6:$BE$43,'ADR Raw Data'!AH$1,FALSE)</f>
        <v>134.95296925216999</v>
      </c>
      <c r="Z19" s="52">
        <f>VLOOKUP($A19,'ADR Raw Data'!$B$6:$BE$43,'ADR Raw Data'!AI$1,FALSE)</f>
        <v>136.65500543625899</v>
      </c>
      <c r="AA19" s="52">
        <f>VLOOKUP($A19,'ADR Raw Data'!$B$6:$BE$43,'ADR Raw Data'!AJ$1,FALSE)</f>
        <v>135.187017809602</v>
      </c>
      <c r="AB19" s="52">
        <f>VLOOKUP($A19,'ADR Raw Data'!$B$6:$BE$43,'ADR Raw Data'!AK$1,FALSE)</f>
        <v>137.83986026157399</v>
      </c>
      <c r="AC19" s="53">
        <f>VLOOKUP($A19,'ADR Raw Data'!$B$6:$BE$43,'ADR Raw Data'!AL$1,FALSE)</f>
        <v>135.20977675569799</v>
      </c>
      <c r="AD19" s="52">
        <f>VLOOKUP($A19,'ADR Raw Data'!$B$6:$BE$43,'ADR Raw Data'!AN$1,FALSE)</f>
        <v>151.91473962646</v>
      </c>
      <c r="AE19" s="52">
        <f>VLOOKUP($A19,'ADR Raw Data'!$B$6:$BE$43,'ADR Raw Data'!AO$1,FALSE)</f>
        <v>151.87598217795801</v>
      </c>
      <c r="AF19" s="53">
        <f>VLOOKUP($A19,'ADR Raw Data'!$B$6:$BE$43,'ADR Raw Data'!AP$1,FALSE)</f>
        <v>151.894859402657</v>
      </c>
      <c r="AG19" s="54">
        <f>VLOOKUP($A19,'ADR Raw Data'!$B$6:$BE$43,'ADR Raw Data'!AR$1,FALSE)</f>
        <v>140.26683410976901</v>
      </c>
      <c r="AI19" s="47">
        <f>VLOOKUP($A19,'ADR Raw Data'!$B$6:$BE$43,'ADR Raw Data'!AT$1,FALSE)</f>
        <v>6.9872346411893904</v>
      </c>
      <c r="AJ19" s="48">
        <f>VLOOKUP($A19,'ADR Raw Data'!$B$6:$BE$43,'ADR Raw Data'!AU$1,FALSE)</f>
        <v>7.4908101882819702</v>
      </c>
      <c r="AK19" s="48">
        <f>VLOOKUP($A19,'ADR Raw Data'!$B$6:$BE$43,'ADR Raw Data'!AV$1,FALSE)</f>
        <v>8.6508251586204299</v>
      </c>
      <c r="AL19" s="48">
        <f>VLOOKUP($A19,'ADR Raw Data'!$B$6:$BE$43,'ADR Raw Data'!AW$1,FALSE)</f>
        <v>7.5945377681242201</v>
      </c>
      <c r="AM19" s="48">
        <f>VLOOKUP($A19,'ADR Raw Data'!$B$6:$BE$43,'ADR Raw Data'!AX$1,FALSE)</f>
        <v>6.5872179258747101</v>
      </c>
      <c r="AN19" s="49">
        <f>VLOOKUP($A19,'ADR Raw Data'!$B$6:$BE$43,'ADR Raw Data'!AY$1,FALSE)</f>
        <v>7.4497605250473997</v>
      </c>
      <c r="AO19" s="48">
        <f>VLOOKUP($A19,'ADR Raw Data'!$B$6:$BE$43,'ADR Raw Data'!BA$1,FALSE)</f>
        <v>1.68313626509598</v>
      </c>
      <c r="AP19" s="48">
        <f>VLOOKUP($A19,'ADR Raw Data'!$B$6:$BE$43,'ADR Raw Data'!BB$1,FALSE)</f>
        <v>-0.20244068580153801</v>
      </c>
      <c r="AQ19" s="49">
        <f>VLOOKUP($A19,'ADR Raw Data'!$B$6:$BE$43,'ADR Raw Data'!BC$1,FALSE)</f>
        <v>0.70522723801112497</v>
      </c>
      <c r="AR19" s="50">
        <f>VLOOKUP($A19,'ADR Raw Data'!$B$6:$BE$43,'ADR Raw Data'!BE$1,FALSE)</f>
        <v>4.8672885400627104</v>
      </c>
      <c r="AT19" s="51">
        <f>VLOOKUP($A19,'RevPAR Raw Data'!$B$6:$BE$43,'RevPAR Raw Data'!AG$1,FALSE)</f>
        <v>73.180179121362499</v>
      </c>
      <c r="AU19" s="52">
        <f>VLOOKUP($A19,'RevPAR Raw Data'!$B$6:$BE$43,'RevPAR Raw Data'!AH$1,FALSE)</f>
        <v>88.409419583935602</v>
      </c>
      <c r="AV19" s="52">
        <f>VLOOKUP($A19,'RevPAR Raw Data'!$B$6:$BE$43,'RevPAR Raw Data'!AI$1,FALSE)</f>
        <v>94.793620451260097</v>
      </c>
      <c r="AW19" s="52">
        <f>VLOOKUP($A19,'RevPAR Raw Data'!$B$6:$BE$43,'RevPAR Raw Data'!AJ$1,FALSE)</f>
        <v>92.551831123122298</v>
      </c>
      <c r="AX19" s="52">
        <f>VLOOKUP($A19,'RevPAR Raw Data'!$B$6:$BE$43,'RevPAR Raw Data'!AK$1,FALSE)</f>
        <v>87.109420175989897</v>
      </c>
      <c r="AY19" s="53">
        <f>VLOOKUP($A19,'RevPAR Raw Data'!$B$6:$BE$43,'RevPAR Raw Data'!AL$1,FALSE)</f>
        <v>87.208895341529001</v>
      </c>
      <c r="AZ19" s="52">
        <f>VLOOKUP($A19,'RevPAR Raw Data'!$B$6:$BE$43,'RevPAR Raw Data'!AN$1,FALSE)</f>
        <v>103.781351665619</v>
      </c>
      <c r="BA19" s="52">
        <f>VLOOKUP($A19,'RevPAR Raw Data'!$B$6:$BE$43,'RevPAR Raw Data'!AO$1,FALSE)</f>
        <v>109.267657448145</v>
      </c>
      <c r="BB19" s="53">
        <f>VLOOKUP($A19,'RevPAR Raw Data'!$B$6:$BE$43,'RevPAR Raw Data'!AP$1,FALSE)</f>
        <v>106.52450455688199</v>
      </c>
      <c r="BC19" s="54">
        <f>VLOOKUP($A19,'RevPAR Raw Data'!$B$6:$BE$43,'RevPAR Raw Data'!AR$1,FALSE)</f>
        <v>92.7274426257474</v>
      </c>
      <c r="BE19" s="47">
        <f>VLOOKUP($A19,'RevPAR Raw Data'!$B$6:$BE$43,'RevPAR Raw Data'!AT$1,FALSE)</f>
        <v>13.0264119977326</v>
      </c>
      <c r="BF19" s="48">
        <f>VLOOKUP($A19,'RevPAR Raw Data'!$B$6:$BE$43,'RevPAR Raw Data'!AU$1,FALSE)</f>
        <v>7.0163361517823102</v>
      </c>
      <c r="BG19" s="48">
        <f>VLOOKUP($A19,'RevPAR Raw Data'!$B$6:$BE$43,'RevPAR Raw Data'!AV$1,FALSE)</f>
        <v>9.7113932420398292</v>
      </c>
      <c r="BH19" s="48">
        <f>VLOOKUP($A19,'RevPAR Raw Data'!$B$6:$BE$43,'RevPAR Raw Data'!AW$1,FALSE)</f>
        <v>5.8600353303516997</v>
      </c>
      <c r="BI19" s="48">
        <f>VLOOKUP($A19,'RevPAR Raw Data'!$B$6:$BE$43,'RevPAR Raw Data'!AX$1,FALSE)</f>
        <v>3.4453087360828598</v>
      </c>
      <c r="BJ19" s="49">
        <f>VLOOKUP($A19,'RevPAR Raw Data'!$B$6:$BE$43,'RevPAR Raw Data'!AY$1,FALSE)</f>
        <v>7.5594718181100697</v>
      </c>
      <c r="BK19" s="48">
        <f>VLOOKUP($A19,'RevPAR Raw Data'!$B$6:$BE$43,'RevPAR Raw Data'!BA$1,FALSE)</f>
        <v>-4.3595853386230798</v>
      </c>
      <c r="BL19" s="48">
        <f>VLOOKUP($A19,'RevPAR Raw Data'!$B$6:$BE$43,'RevPAR Raw Data'!BB$1,FALSE)</f>
        <v>-6.5420096372601799</v>
      </c>
      <c r="BM19" s="49">
        <f>VLOOKUP($A19,'RevPAR Raw Data'!$B$6:$BE$43,'RevPAR Raw Data'!BC$1,FALSE)</f>
        <v>-5.49147952276767</v>
      </c>
      <c r="BN19" s="50">
        <f>VLOOKUP($A19,'RevPAR Raw Data'!$B$6:$BE$43,'RevPAR Raw Data'!BE$1,FALSE)</f>
        <v>2.8954450663793501</v>
      </c>
    </row>
    <row r="20" spans="1:66" x14ac:dyDescent="0.25">
      <c r="A20" s="63" t="s">
        <v>27</v>
      </c>
      <c r="B20" s="47">
        <f>VLOOKUP($A20,'Occupancy Raw Data'!$B$8:$BE$45,'Occupancy Raw Data'!AG$3,FALSE)</f>
        <v>53.183838147585</v>
      </c>
      <c r="C20" s="48">
        <f>VLOOKUP($A20,'Occupancy Raw Data'!$B$8:$BE$45,'Occupancy Raw Data'!AH$3,FALSE)</f>
        <v>59.303005496433101</v>
      </c>
      <c r="D20" s="48">
        <f>VLOOKUP($A20,'Occupancy Raw Data'!$B$8:$BE$45,'Occupancy Raw Data'!AI$3,FALSE)</f>
        <v>62.407905508127698</v>
      </c>
      <c r="E20" s="48">
        <f>VLOOKUP($A20,'Occupancy Raw Data'!$B$8:$BE$45,'Occupancy Raw Data'!AJ$3,FALSE)</f>
        <v>63.416559466728998</v>
      </c>
      <c r="F20" s="48">
        <f>VLOOKUP($A20,'Occupancy Raw Data'!$B$8:$BE$45,'Occupancy Raw Data'!AK$3,FALSE)</f>
        <v>63.6533738744006</v>
      </c>
      <c r="G20" s="49">
        <f>VLOOKUP($A20,'Occupancy Raw Data'!$B$8:$BE$45,'Occupancy Raw Data'!AL$3,FALSE)</f>
        <v>60.392936498655096</v>
      </c>
      <c r="H20" s="48">
        <f>VLOOKUP($A20,'Occupancy Raw Data'!$B$8:$BE$45,'Occupancy Raw Data'!AN$3,FALSE)</f>
        <v>71.836627295053205</v>
      </c>
      <c r="I20" s="48">
        <f>VLOOKUP($A20,'Occupancy Raw Data'!$B$8:$BE$45,'Occupancy Raw Data'!AO$3,FALSE)</f>
        <v>70.909835107004994</v>
      </c>
      <c r="J20" s="49">
        <f>VLOOKUP($A20,'Occupancy Raw Data'!$B$8:$BE$45,'Occupancy Raw Data'!AP$3,FALSE)</f>
        <v>71.3732312010291</v>
      </c>
      <c r="K20" s="50">
        <f>VLOOKUP($A20,'Occupancy Raw Data'!$B$8:$BE$45,'Occupancy Raw Data'!AR$3,FALSE)</f>
        <v>63.530163556476197</v>
      </c>
      <c r="M20" s="47">
        <f>VLOOKUP($A20,'Occupancy Raw Data'!$B$8:$BE$45,'Occupancy Raw Data'!AT$3,FALSE)</f>
        <v>-8.6937106685793495</v>
      </c>
      <c r="N20" s="48">
        <f>VLOOKUP($A20,'Occupancy Raw Data'!$B$8:$BE$45,'Occupancy Raw Data'!AU$3,FALSE)</f>
        <v>-8.30905457794751</v>
      </c>
      <c r="O20" s="48">
        <f>VLOOKUP($A20,'Occupancy Raw Data'!$B$8:$BE$45,'Occupancy Raw Data'!AV$3,FALSE)</f>
        <v>-7.9331878677292096</v>
      </c>
      <c r="P20" s="48">
        <f>VLOOKUP($A20,'Occupancy Raw Data'!$B$8:$BE$45,'Occupancy Raw Data'!AW$3,FALSE)</f>
        <v>-7.5443549451319898</v>
      </c>
      <c r="Q20" s="48">
        <f>VLOOKUP($A20,'Occupancy Raw Data'!$B$8:$BE$45,'Occupancy Raw Data'!AX$3,FALSE)</f>
        <v>-9.0006037572081095</v>
      </c>
      <c r="R20" s="49">
        <f>VLOOKUP($A20,'Occupancy Raw Data'!$B$8:$BE$45,'Occupancy Raw Data'!AY$3,FALSE)</f>
        <v>-8.2873343900032594</v>
      </c>
      <c r="S20" s="48">
        <f>VLOOKUP($A20,'Occupancy Raw Data'!$B$8:$BE$45,'Occupancy Raw Data'!BA$3,FALSE)</f>
        <v>-8.7982016172385897</v>
      </c>
      <c r="T20" s="48">
        <f>VLOOKUP($A20,'Occupancy Raw Data'!$B$8:$BE$45,'Occupancy Raw Data'!BB$3,FALSE)</f>
        <v>-10.3778840396633</v>
      </c>
      <c r="U20" s="49">
        <f>VLOOKUP($A20,'Occupancy Raw Data'!$B$8:$BE$45,'Occupancy Raw Data'!BC$3,FALSE)</f>
        <v>-9.58981489862534</v>
      </c>
      <c r="V20" s="50">
        <f>VLOOKUP($A20,'Occupancy Raw Data'!$B$8:$BE$45,'Occupancy Raw Data'!BE$3,FALSE)</f>
        <v>-8.70948446898716</v>
      </c>
      <c r="X20" s="51">
        <f>VLOOKUP($A20,'ADR Raw Data'!$B$6:$BE$43,'ADR Raw Data'!AG$1,FALSE)</f>
        <v>94.414226265735806</v>
      </c>
      <c r="Y20" s="52">
        <f>VLOOKUP($A20,'ADR Raw Data'!$B$6:$BE$43,'ADR Raw Data'!AH$1,FALSE)</f>
        <v>96.227020804575005</v>
      </c>
      <c r="Z20" s="52">
        <f>VLOOKUP($A20,'ADR Raw Data'!$B$6:$BE$43,'ADR Raw Data'!AI$1,FALSE)</f>
        <v>98.410999250445002</v>
      </c>
      <c r="AA20" s="52">
        <f>VLOOKUP($A20,'ADR Raw Data'!$B$6:$BE$43,'ADR Raw Data'!AJ$1,FALSE)</f>
        <v>98.371774929694297</v>
      </c>
      <c r="AB20" s="52">
        <f>VLOOKUP($A20,'ADR Raw Data'!$B$6:$BE$43,'ADR Raw Data'!AK$1,FALSE)</f>
        <v>99.100013319860295</v>
      </c>
      <c r="AC20" s="53">
        <f>VLOOKUP($A20,'ADR Raw Data'!$B$6:$BE$43,'ADR Raw Data'!AL$1,FALSE)</f>
        <v>97.415155590410905</v>
      </c>
      <c r="AD20" s="52">
        <f>VLOOKUP($A20,'ADR Raw Data'!$B$6:$BE$43,'ADR Raw Data'!AN$1,FALSE)</f>
        <v>110.600792397541</v>
      </c>
      <c r="AE20" s="52">
        <f>VLOOKUP($A20,'ADR Raw Data'!$B$6:$BE$43,'ADR Raw Data'!AO$1,FALSE)</f>
        <v>110.40841386987699</v>
      </c>
      <c r="AF20" s="53">
        <f>VLOOKUP($A20,'ADR Raw Data'!$B$6:$BE$43,'ADR Raw Data'!AP$1,FALSE)</f>
        <v>110.505227649769</v>
      </c>
      <c r="AG20" s="54">
        <f>VLOOKUP($A20,'ADR Raw Data'!$B$6:$BE$43,'ADR Raw Data'!AR$1,FALSE)</f>
        <v>101.616897553727</v>
      </c>
      <c r="AI20" s="47">
        <f>VLOOKUP($A20,'ADR Raw Data'!$B$6:$BE$43,'ADR Raw Data'!AT$1,FALSE)</f>
        <v>0.444172673252692</v>
      </c>
      <c r="AJ20" s="48">
        <f>VLOOKUP($A20,'ADR Raw Data'!$B$6:$BE$43,'ADR Raw Data'!AU$1,FALSE)</f>
        <v>-0.59386763842051005</v>
      </c>
      <c r="AK20" s="48">
        <f>VLOOKUP($A20,'ADR Raw Data'!$B$6:$BE$43,'ADR Raw Data'!AV$1,FALSE)</f>
        <v>-0.22764711982300601</v>
      </c>
      <c r="AL20" s="48">
        <f>VLOOKUP($A20,'ADR Raw Data'!$B$6:$BE$43,'ADR Raw Data'!AW$1,FALSE)</f>
        <v>7.0953535873889098E-2</v>
      </c>
      <c r="AM20" s="48">
        <f>VLOOKUP($A20,'ADR Raw Data'!$B$6:$BE$43,'ADR Raw Data'!AX$1,FALSE)</f>
        <v>-0.47747753652751401</v>
      </c>
      <c r="AN20" s="49">
        <f>VLOOKUP($A20,'ADR Raw Data'!$B$6:$BE$43,'ADR Raw Data'!AY$1,FALSE)</f>
        <v>-0.17394333441478199</v>
      </c>
      <c r="AO20" s="48">
        <f>VLOOKUP($A20,'ADR Raw Data'!$B$6:$BE$43,'ADR Raw Data'!BA$1,FALSE)</f>
        <v>-1.4794195457393899</v>
      </c>
      <c r="AP20" s="48">
        <f>VLOOKUP($A20,'ADR Raw Data'!$B$6:$BE$43,'ADR Raw Data'!BB$1,FALSE)</f>
        <v>-2.40195011117298</v>
      </c>
      <c r="AQ20" s="49">
        <f>VLOOKUP($A20,'ADR Raw Data'!$B$6:$BE$43,'ADR Raw Data'!BC$1,FALSE)</f>
        <v>-1.9427422854260099</v>
      </c>
      <c r="AR20" s="50">
        <f>VLOOKUP($A20,'ADR Raw Data'!$B$6:$BE$43,'ADR Raw Data'!BE$1,FALSE)</f>
        <v>-0.844283684389177</v>
      </c>
      <c r="AT20" s="51">
        <f>VLOOKUP($A20,'RevPAR Raw Data'!$B$6:$BE$43,'RevPAR Raw Data'!AG$1,FALSE)</f>
        <v>50.213109285463602</v>
      </c>
      <c r="AU20" s="52">
        <f>VLOOKUP($A20,'RevPAR Raw Data'!$B$6:$BE$43,'RevPAR Raw Data'!AH$1,FALSE)</f>
        <v>57.065515436791003</v>
      </c>
      <c r="AV20" s="52">
        <f>VLOOKUP($A20,'RevPAR Raw Data'!$B$6:$BE$43,'RevPAR Raw Data'!AI$1,FALSE)</f>
        <v>61.416243421822003</v>
      </c>
      <c r="AW20" s="52">
        <f>VLOOKUP($A20,'RevPAR Raw Data'!$B$6:$BE$43,'RevPAR Raw Data'!AJ$1,FALSE)</f>
        <v>62.383995146766402</v>
      </c>
      <c r="AX20" s="52">
        <f>VLOOKUP($A20,'RevPAR Raw Data'!$B$6:$BE$43,'RevPAR Raw Data'!AK$1,FALSE)</f>
        <v>63.080501988071497</v>
      </c>
      <c r="AY20" s="53">
        <f>VLOOKUP($A20,'RevPAR Raw Data'!$B$6:$BE$43,'RevPAR Raw Data'!AL$1,FALSE)</f>
        <v>58.8318730557829</v>
      </c>
      <c r="AZ20" s="52">
        <f>VLOOKUP($A20,'RevPAR Raw Data'!$B$6:$BE$43,'RevPAR Raw Data'!AN$1,FALSE)</f>
        <v>79.451879019997605</v>
      </c>
      <c r="BA20" s="52">
        <f>VLOOKUP($A20,'RevPAR Raw Data'!$B$6:$BE$43,'RevPAR Raw Data'!AO$1,FALSE)</f>
        <v>78.290424219389493</v>
      </c>
      <c r="BB20" s="53">
        <f>VLOOKUP($A20,'RevPAR Raw Data'!$B$6:$BE$43,'RevPAR Raw Data'!AP$1,FALSE)</f>
        <v>78.871151619693606</v>
      </c>
      <c r="BC20" s="54">
        <f>VLOOKUP($A20,'RevPAR Raw Data'!$B$6:$BE$43,'RevPAR Raw Data'!AR$1,FALSE)</f>
        <v>64.557381216900197</v>
      </c>
      <c r="BE20" s="47">
        <f>VLOOKUP($A20,'RevPAR Raw Data'!$B$6:$BE$43,'RevPAR Raw Data'!AT$1,FALSE)</f>
        <v>-8.2881530824081402</v>
      </c>
      <c r="BF20" s="48">
        <f>VLOOKUP($A20,'RevPAR Raw Data'!$B$6:$BE$43,'RevPAR Raw Data'!AU$1,FALSE)</f>
        <v>-8.8535774301708905</v>
      </c>
      <c r="BG20" s="48">
        <f>VLOOKUP($A20,'RevPAR Raw Data'!$B$6:$BE$43,'RevPAR Raw Data'!AV$1,FALSE)</f>
        <v>-8.1427753138611791</v>
      </c>
      <c r="BH20" s="48">
        <f>VLOOKUP($A20,'RevPAR Raw Data'!$B$6:$BE$43,'RevPAR Raw Data'!AW$1,FALSE)</f>
        <v>-7.47875439585055</v>
      </c>
      <c r="BI20" s="48">
        <f>VLOOKUP($A20,'RevPAR Raw Data'!$B$6:$BE$43,'RevPAR Raw Data'!AX$1,FALSE)</f>
        <v>-9.4351054326431001</v>
      </c>
      <c r="BJ20" s="49">
        <f>VLOOKUP($A20,'RevPAR Raw Data'!$B$6:$BE$43,'RevPAR Raw Data'!AY$1,FALSE)</f>
        <v>-8.4468624586459704</v>
      </c>
      <c r="BK20" s="48">
        <f>VLOOKUP($A20,'RevPAR Raw Data'!$B$6:$BE$43,'RevPAR Raw Data'!BA$1,FALSE)</f>
        <v>-10.1474588485789</v>
      </c>
      <c r="BL20" s="48">
        <f>VLOOKUP($A20,'RevPAR Raw Data'!$B$6:$BE$43,'RevPAR Raw Data'!BB$1,FALSE)</f>
        <v>-12.530562553608201</v>
      </c>
      <c r="BM20" s="49">
        <f>VLOOKUP($A20,'RevPAR Raw Data'!$B$6:$BE$43,'RevPAR Raw Data'!BC$1,FALSE)</f>
        <v>-11.346251794921599</v>
      </c>
      <c r="BN20" s="50">
        <f>VLOOKUP($A20,'RevPAR Raw Data'!$B$6:$BE$43,'RevPAR Raw Data'!BE$1,FALSE)</f>
        <v>-9.4802353970102704</v>
      </c>
    </row>
    <row r="21" spans="1:66" x14ac:dyDescent="0.25">
      <c r="A21" s="63" t="s">
        <v>90</v>
      </c>
      <c r="B21" s="47">
        <f>VLOOKUP($A21,'Occupancy Raw Data'!$B$8:$BE$45,'Occupancy Raw Data'!AG$3,FALSE)</f>
        <v>64.797951052931097</v>
      </c>
      <c r="C21" s="48">
        <f>VLOOKUP($A21,'Occupancy Raw Data'!$B$8:$BE$45,'Occupancy Raw Data'!AH$3,FALSE)</f>
        <v>79.704989565547294</v>
      </c>
      <c r="D21" s="48">
        <f>VLOOKUP($A21,'Occupancy Raw Data'!$B$8:$BE$45,'Occupancy Raw Data'!AI$3,FALSE)</f>
        <v>87.362454942136196</v>
      </c>
      <c r="E21" s="48">
        <f>VLOOKUP($A21,'Occupancy Raw Data'!$B$8:$BE$45,'Occupancy Raw Data'!AJ$3,FALSE)</f>
        <v>84.115917283247896</v>
      </c>
      <c r="F21" s="48">
        <f>VLOOKUP($A21,'Occupancy Raw Data'!$B$8:$BE$45,'Occupancy Raw Data'!AK$3,FALSE)</f>
        <v>77.072661734016293</v>
      </c>
      <c r="G21" s="49">
        <f>VLOOKUP($A21,'Occupancy Raw Data'!$B$8:$BE$45,'Occupancy Raw Data'!AL$3,FALSE)</f>
        <v>78.610794915575696</v>
      </c>
      <c r="H21" s="48">
        <f>VLOOKUP($A21,'Occupancy Raw Data'!$B$8:$BE$45,'Occupancy Raw Data'!AN$3,FALSE)</f>
        <v>76.192847656991006</v>
      </c>
      <c r="I21" s="48">
        <f>VLOOKUP($A21,'Occupancy Raw Data'!$B$8:$BE$45,'Occupancy Raw Data'!AO$3,FALSE)</f>
        <v>79.235439195598502</v>
      </c>
      <c r="J21" s="49">
        <f>VLOOKUP($A21,'Occupancy Raw Data'!$B$8:$BE$45,'Occupancy Raw Data'!AP$3,FALSE)</f>
        <v>77.714143426294797</v>
      </c>
      <c r="K21" s="50">
        <f>VLOOKUP($A21,'Occupancy Raw Data'!$B$8:$BE$45,'Occupancy Raw Data'!AR$3,FALSE)</f>
        <v>78.354608775781202</v>
      </c>
      <c r="M21" s="47">
        <f>VLOOKUP($A21,'Occupancy Raw Data'!$B$8:$BE$45,'Occupancy Raw Data'!AT$3,FALSE)</f>
        <v>5.9562587249883601</v>
      </c>
      <c r="N21" s="48">
        <f>VLOOKUP($A21,'Occupancy Raw Data'!$B$8:$BE$45,'Occupancy Raw Data'!AU$3,FALSE)</f>
        <v>4.8412252791814803</v>
      </c>
      <c r="O21" s="48">
        <f>VLOOKUP($A21,'Occupancy Raw Data'!$B$8:$BE$45,'Occupancy Raw Data'!AV$3,FALSE)</f>
        <v>9.6007378317267609</v>
      </c>
      <c r="P21" s="48">
        <f>VLOOKUP($A21,'Occupancy Raw Data'!$B$8:$BE$45,'Occupancy Raw Data'!AW$3,FALSE)</f>
        <v>8.05788271134805</v>
      </c>
      <c r="Q21" s="48">
        <f>VLOOKUP($A21,'Occupancy Raw Data'!$B$8:$BE$45,'Occupancy Raw Data'!AX$3,FALSE)</f>
        <v>3.9667306461932101</v>
      </c>
      <c r="R21" s="49">
        <f>VLOOKUP($A21,'Occupancy Raw Data'!$B$8:$BE$45,'Occupancy Raw Data'!AY$3,FALSE)</f>
        <v>6.5576721549667898</v>
      </c>
      <c r="S21" s="48">
        <f>VLOOKUP($A21,'Occupancy Raw Data'!$B$8:$BE$45,'Occupancy Raw Data'!BA$3,FALSE)</f>
        <v>2.2304950999108999</v>
      </c>
      <c r="T21" s="48">
        <f>VLOOKUP($A21,'Occupancy Raw Data'!$B$8:$BE$45,'Occupancy Raw Data'!BB$3,FALSE)</f>
        <v>4.5922679605571997</v>
      </c>
      <c r="U21" s="49">
        <f>VLOOKUP($A21,'Occupancy Raw Data'!$B$8:$BE$45,'Occupancy Raw Data'!BC$3,FALSE)</f>
        <v>3.42101525886418</v>
      </c>
      <c r="V21" s="50">
        <f>VLOOKUP($A21,'Occupancy Raw Data'!$B$8:$BE$45,'Occupancy Raw Data'!BE$3,FALSE)</f>
        <v>5.6496555756545801</v>
      </c>
      <c r="X21" s="51">
        <f>VLOOKUP($A21,'ADR Raw Data'!$B$6:$BE$43,'ADR Raw Data'!AG$1,FALSE)</f>
        <v>113.77468782023099</v>
      </c>
      <c r="Y21" s="52">
        <f>VLOOKUP($A21,'ADR Raw Data'!$B$6:$BE$43,'ADR Raw Data'!AH$1,FALSE)</f>
        <v>131.870627491817</v>
      </c>
      <c r="Z21" s="52">
        <f>VLOOKUP($A21,'ADR Raw Data'!$B$6:$BE$43,'ADR Raw Data'!AI$1,FALSE)</f>
        <v>141.764539754064</v>
      </c>
      <c r="AA21" s="52">
        <f>VLOOKUP($A21,'ADR Raw Data'!$B$6:$BE$43,'ADR Raw Data'!AJ$1,FALSE)</f>
        <v>139.91988835635701</v>
      </c>
      <c r="AB21" s="52">
        <f>VLOOKUP($A21,'ADR Raw Data'!$B$6:$BE$43,'ADR Raw Data'!AK$1,FALSE)</f>
        <v>124.321182153846</v>
      </c>
      <c r="AC21" s="53">
        <f>VLOOKUP($A21,'ADR Raw Data'!$B$6:$BE$43,'ADR Raw Data'!AL$1,FALSE)</f>
        <v>131.32869623453101</v>
      </c>
      <c r="AD21" s="52">
        <f>VLOOKUP($A21,'ADR Raw Data'!$B$6:$BE$43,'ADR Raw Data'!AN$1,FALSE)</f>
        <v>113.809134115596</v>
      </c>
      <c r="AE21" s="52">
        <f>VLOOKUP($A21,'ADR Raw Data'!$B$6:$BE$43,'ADR Raw Data'!AO$1,FALSE)</f>
        <v>112.59797138752501</v>
      </c>
      <c r="AF21" s="53">
        <f>VLOOKUP($A21,'ADR Raw Data'!$B$6:$BE$43,'ADR Raw Data'!AP$1,FALSE)</f>
        <v>113.191698173662</v>
      </c>
      <c r="AG21" s="54">
        <f>VLOOKUP($A21,'ADR Raw Data'!$B$6:$BE$43,'ADR Raw Data'!AR$1,FALSE)</f>
        <v>126.18905410663901</v>
      </c>
      <c r="AI21" s="47">
        <f>VLOOKUP($A21,'ADR Raw Data'!$B$6:$BE$43,'ADR Raw Data'!AT$1,FALSE)</f>
        <v>-2.1696794601487701</v>
      </c>
      <c r="AJ21" s="48">
        <f>VLOOKUP($A21,'ADR Raw Data'!$B$6:$BE$43,'ADR Raw Data'!AU$1,FALSE)</f>
        <v>0.62973678581771197</v>
      </c>
      <c r="AK21" s="48">
        <f>VLOOKUP($A21,'ADR Raw Data'!$B$6:$BE$43,'ADR Raw Data'!AV$1,FALSE)</f>
        <v>3.8353347119114201</v>
      </c>
      <c r="AL21" s="48">
        <f>VLOOKUP($A21,'ADR Raw Data'!$B$6:$BE$43,'ADR Raw Data'!AW$1,FALSE)</f>
        <v>5.1176679220087902</v>
      </c>
      <c r="AM21" s="48">
        <f>VLOOKUP($A21,'ADR Raw Data'!$B$6:$BE$43,'ADR Raw Data'!AX$1,FALSE)</f>
        <v>-1.1029185641668799</v>
      </c>
      <c r="AN21" s="49">
        <f>VLOOKUP($A21,'ADR Raw Data'!$B$6:$BE$43,'ADR Raw Data'!AY$1,FALSE)</f>
        <v>1.6887721291787201</v>
      </c>
      <c r="AO21" s="48">
        <f>VLOOKUP($A21,'ADR Raw Data'!$B$6:$BE$43,'ADR Raw Data'!BA$1,FALSE)</f>
        <v>-0.51050578809542202</v>
      </c>
      <c r="AP21" s="48">
        <f>VLOOKUP($A21,'ADR Raw Data'!$B$6:$BE$43,'ADR Raw Data'!BB$1,FALSE)</f>
        <v>-1.58268136718796</v>
      </c>
      <c r="AQ21" s="49">
        <f>VLOOKUP($A21,'ADR Raw Data'!$B$6:$BE$43,'ADR Raw Data'!BC$1,FALSE)</f>
        <v>-1.05704735072637</v>
      </c>
      <c r="AR21" s="50">
        <f>VLOOKUP($A21,'ADR Raw Data'!$B$6:$BE$43,'ADR Raw Data'!BE$1,FALSE)</f>
        <v>1.04928023386201</v>
      </c>
      <c r="AT21" s="51">
        <f>VLOOKUP($A21,'RevPAR Raw Data'!$B$6:$BE$43,'RevPAR Raw Data'!AG$1,FALSE)</f>
        <v>73.723666524378601</v>
      </c>
      <c r="AU21" s="52">
        <f>VLOOKUP($A21,'RevPAR Raw Data'!$B$6:$BE$43,'RevPAR Raw Data'!AH$1,FALSE)</f>
        <v>105.107469882375</v>
      </c>
      <c r="AV21" s="52">
        <f>VLOOKUP($A21,'RevPAR Raw Data'!$B$6:$BE$43,'RevPAR Raw Data'!AI$1,FALSE)</f>
        <v>123.84898216657101</v>
      </c>
      <c r="AW21" s="52">
        <f>VLOOKUP($A21,'RevPAR Raw Data'!$B$6:$BE$43,'RevPAR Raw Data'!AJ$1,FALSE)</f>
        <v>117.694897552646</v>
      </c>
      <c r="AX21" s="52">
        <f>VLOOKUP($A21,'RevPAR Raw Data'!$B$6:$BE$43,'RevPAR Raw Data'!AK$1,FALSE)</f>
        <v>95.817644185164099</v>
      </c>
      <c r="AY21" s="53">
        <f>VLOOKUP($A21,'RevPAR Raw Data'!$B$6:$BE$43,'RevPAR Raw Data'!AL$1,FALSE)</f>
        <v>103.23853206222699</v>
      </c>
      <c r="AZ21" s="52">
        <f>VLOOKUP($A21,'RevPAR Raw Data'!$B$6:$BE$43,'RevPAR Raw Data'!AN$1,FALSE)</f>
        <v>86.714420176437102</v>
      </c>
      <c r="BA21" s="52">
        <f>VLOOKUP($A21,'RevPAR Raw Data'!$B$6:$BE$43,'RevPAR Raw Data'!AO$1,FALSE)</f>
        <v>89.217497154240107</v>
      </c>
      <c r="BB21" s="53">
        <f>VLOOKUP($A21,'RevPAR Raw Data'!$B$6:$BE$43,'RevPAR Raw Data'!AP$1,FALSE)</f>
        <v>87.965958665338604</v>
      </c>
      <c r="BC21" s="54">
        <f>VLOOKUP($A21,'RevPAR Raw Data'!$B$6:$BE$43,'RevPAR Raw Data'!AR$1,FALSE)</f>
        <v>98.874939663116194</v>
      </c>
      <c r="BE21" s="47">
        <f>VLOOKUP($A21,'RevPAR Raw Data'!$B$6:$BE$43,'RevPAR Raw Data'!AT$1,FALSE)</f>
        <v>3.6573475426901898</v>
      </c>
      <c r="BF21" s="48">
        <f>VLOOKUP($A21,'RevPAR Raw Data'!$B$6:$BE$43,'RevPAR Raw Data'!AU$1,FALSE)</f>
        <v>5.5014490414664996</v>
      </c>
      <c r="BG21" s="48">
        <f>VLOOKUP($A21,'RevPAR Raw Data'!$B$6:$BE$43,'RevPAR Raw Data'!AV$1,FALSE)</f>
        <v>13.804292974298001</v>
      </c>
      <c r="BH21" s="48">
        <f>VLOOKUP($A21,'RevPAR Raw Data'!$B$6:$BE$43,'RevPAR Raw Data'!AW$1,FALSE)</f>
        <v>13.5879263120686</v>
      </c>
      <c r="BI21" s="48">
        <f>VLOOKUP($A21,'RevPAR Raw Data'!$B$6:$BE$43,'RevPAR Raw Data'!AX$1,FALSE)</f>
        <v>2.82006227333896</v>
      </c>
      <c r="BJ21" s="49">
        <f>VLOOKUP($A21,'RevPAR Raw Data'!$B$6:$BE$43,'RevPAR Raw Data'!AY$1,FALSE)</f>
        <v>8.3571884238215102</v>
      </c>
      <c r="BK21" s="48">
        <f>VLOOKUP($A21,'RevPAR Raw Data'!$B$6:$BE$43,'RevPAR Raw Data'!BA$1,FALSE)</f>
        <v>1.70860250522725</v>
      </c>
      <c r="BL21" s="48">
        <f>VLOOKUP($A21,'RevPAR Raw Data'!$B$6:$BE$43,'RevPAR Raw Data'!BB$1,FALSE)</f>
        <v>2.9369056240261502</v>
      </c>
      <c r="BM21" s="49">
        <f>VLOOKUP($A21,'RevPAR Raw Data'!$B$6:$BE$43,'RevPAR Raw Data'!BC$1,FALSE)</f>
        <v>2.32780615697604</v>
      </c>
      <c r="BN21" s="50">
        <f>VLOOKUP($A21,'RevPAR Raw Data'!$B$6:$BE$43,'RevPAR Raw Data'!BE$1,FALSE)</f>
        <v>6.7582165287532199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63.773394096110998</v>
      </c>
      <c r="C23" s="48">
        <f>VLOOKUP($A23,'Occupancy Raw Data'!$B$8:$BE$45,'Occupancy Raw Data'!AH$3,FALSE)</f>
        <v>71.127012980363006</v>
      </c>
      <c r="D23" s="48">
        <f>VLOOKUP($A23,'Occupancy Raw Data'!$B$8:$BE$45,'Occupancy Raw Data'!AI$3,FALSE)</f>
        <v>73.922783481399904</v>
      </c>
      <c r="E23" s="48">
        <f>VLOOKUP($A23,'Occupancy Raw Data'!$B$8:$BE$45,'Occupancy Raw Data'!AJ$3,FALSE)</f>
        <v>72.094139634911201</v>
      </c>
      <c r="F23" s="48">
        <f>VLOOKUP($A23,'Occupancy Raw Data'!$B$8:$BE$45,'Occupancy Raw Data'!AK$3,FALSE)</f>
        <v>73.388934405243404</v>
      </c>
      <c r="G23" s="49">
        <f>VLOOKUP($A23,'Occupancy Raw Data'!$B$8:$BE$45,'Occupancy Raw Data'!AL$3,FALSE)</f>
        <v>70.861239976650495</v>
      </c>
      <c r="H23" s="48">
        <f>VLOOKUP($A23,'Occupancy Raw Data'!$B$8:$BE$45,'Occupancy Raw Data'!AN$3,FALSE)</f>
        <v>83.856060218137102</v>
      </c>
      <c r="I23" s="48">
        <f>VLOOKUP($A23,'Occupancy Raw Data'!$B$8:$BE$45,'Occupancy Raw Data'!AO$3,FALSE)</f>
        <v>86.242255107788395</v>
      </c>
      <c r="J23" s="49">
        <f>VLOOKUP($A23,'Occupancy Raw Data'!$B$8:$BE$45,'Occupancy Raw Data'!AP$3,FALSE)</f>
        <v>85.049157662962699</v>
      </c>
      <c r="K23" s="50">
        <f>VLOOKUP($A23,'Occupancy Raw Data'!$B$8:$BE$45,'Occupancy Raw Data'!AR$3,FALSE)</f>
        <v>74.914871438498906</v>
      </c>
      <c r="M23" s="47">
        <f>VLOOKUP($A23,'Occupancy Raw Data'!$B$8:$BE$45,'Occupancy Raw Data'!AT$3,FALSE)</f>
        <v>-1.09805269739144</v>
      </c>
      <c r="N23" s="48">
        <f>VLOOKUP($A23,'Occupancy Raw Data'!$B$8:$BE$45,'Occupancy Raw Data'!AU$3,FALSE)</f>
        <v>-0.96214461447475697</v>
      </c>
      <c r="O23" s="48">
        <f>VLOOKUP($A23,'Occupancy Raw Data'!$B$8:$BE$45,'Occupancy Raw Data'!AV$3,FALSE)</f>
        <v>-2.1555492149918898</v>
      </c>
      <c r="P23" s="48">
        <f>VLOOKUP($A23,'Occupancy Raw Data'!$B$8:$BE$45,'Occupancy Raw Data'!AW$3,FALSE)</f>
        <v>-5.5375075100883997</v>
      </c>
      <c r="Q23" s="48">
        <f>VLOOKUP($A23,'Occupancy Raw Data'!$B$8:$BE$45,'Occupancy Raw Data'!AX$3,FALSE)</f>
        <v>-1.9375811875428901</v>
      </c>
      <c r="R23" s="49">
        <f>VLOOKUP($A23,'Occupancy Raw Data'!$B$8:$BE$45,'Occupancy Raw Data'!AY$3,FALSE)</f>
        <v>-2.39691033085459</v>
      </c>
      <c r="S23" s="48">
        <f>VLOOKUP($A23,'Occupancy Raw Data'!$B$8:$BE$45,'Occupancy Raw Data'!BA$3,FALSE)</f>
        <v>-1.86141471200444</v>
      </c>
      <c r="T23" s="48">
        <f>VLOOKUP($A23,'Occupancy Raw Data'!$B$8:$BE$45,'Occupancy Raw Data'!BB$3,FALSE)</f>
        <v>-3.43902601556371</v>
      </c>
      <c r="U23" s="49">
        <f>VLOOKUP($A23,'Occupancy Raw Data'!$B$8:$BE$45,'Occupancy Raw Data'!BC$3,FALSE)</f>
        <v>-2.6676755370431899</v>
      </c>
      <c r="V23" s="50">
        <f>VLOOKUP($A23,'Occupancy Raw Data'!$B$8:$BE$45,'Occupancy Raw Data'!BE$3,FALSE)</f>
        <v>-2.4844954521654699</v>
      </c>
      <c r="X23" s="51">
        <f>VLOOKUP($A23,'ADR Raw Data'!$B$6:$BE$43,'ADR Raw Data'!AG$1,FALSE)</f>
        <v>144.08658885554499</v>
      </c>
      <c r="Y23" s="52">
        <f>VLOOKUP($A23,'ADR Raw Data'!$B$6:$BE$43,'ADR Raw Data'!AH$1,FALSE)</f>
        <v>146.10847526411399</v>
      </c>
      <c r="Z23" s="52">
        <f>VLOOKUP($A23,'ADR Raw Data'!$B$6:$BE$43,'ADR Raw Data'!AI$1,FALSE)</f>
        <v>147.06037581605901</v>
      </c>
      <c r="AA23" s="52">
        <f>VLOOKUP($A23,'ADR Raw Data'!$B$6:$BE$43,'ADR Raw Data'!AJ$1,FALSE)</f>
        <v>146.01848223763</v>
      </c>
      <c r="AB23" s="52">
        <f>VLOOKUP($A23,'ADR Raw Data'!$B$6:$BE$43,'ADR Raw Data'!AK$1,FALSE)</f>
        <v>148.01855950007399</v>
      </c>
      <c r="AC23" s="53">
        <f>VLOOKUP($A23,'ADR Raw Data'!$B$6:$BE$43,'ADR Raw Data'!AL$1,FALSE)</f>
        <v>146.32047395976099</v>
      </c>
      <c r="AD23" s="52">
        <f>VLOOKUP($A23,'ADR Raw Data'!$B$6:$BE$43,'ADR Raw Data'!AN$1,FALSE)</f>
        <v>186.26091710861701</v>
      </c>
      <c r="AE23" s="52">
        <f>VLOOKUP($A23,'ADR Raw Data'!$B$6:$BE$43,'ADR Raw Data'!AO$1,FALSE)</f>
        <v>191.73916562662299</v>
      </c>
      <c r="AF23" s="53">
        <f>VLOOKUP($A23,'ADR Raw Data'!$B$6:$BE$43,'ADR Raw Data'!AP$1,FALSE)</f>
        <v>189.03846670003099</v>
      </c>
      <c r="AG23" s="54">
        <f>VLOOKUP($A23,'ADR Raw Data'!$B$6:$BE$43,'ADR Raw Data'!AR$1,FALSE)</f>
        <v>160.17649128035001</v>
      </c>
      <c r="AI23" s="47">
        <f>VLOOKUP($A23,'ADR Raw Data'!$B$6:$BE$43,'ADR Raw Data'!AT$1,FALSE)</f>
        <v>-0.55754272631606605</v>
      </c>
      <c r="AJ23" s="48">
        <f>VLOOKUP($A23,'ADR Raw Data'!$B$6:$BE$43,'ADR Raw Data'!AU$1,FALSE)</f>
        <v>0.313698889056853</v>
      </c>
      <c r="AK23" s="48">
        <f>VLOOKUP($A23,'ADR Raw Data'!$B$6:$BE$43,'ADR Raw Data'!AV$1,FALSE)</f>
        <v>-0.51088879749153604</v>
      </c>
      <c r="AL23" s="48">
        <f>VLOOKUP($A23,'ADR Raw Data'!$B$6:$BE$43,'ADR Raw Data'!AW$1,FALSE)</f>
        <v>-1.8726714290850801</v>
      </c>
      <c r="AM23" s="48">
        <f>VLOOKUP($A23,'ADR Raw Data'!$B$6:$BE$43,'ADR Raw Data'!AX$1,FALSE)</f>
        <v>-0.66728429912619103</v>
      </c>
      <c r="AN23" s="49">
        <f>VLOOKUP($A23,'ADR Raw Data'!$B$6:$BE$43,'ADR Raw Data'!AY$1,FALSE)</f>
        <v>-0.68063282538719405</v>
      </c>
      <c r="AO23" s="48">
        <f>VLOOKUP($A23,'ADR Raw Data'!$B$6:$BE$43,'ADR Raw Data'!BA$1,FALSE)</f>
        <v>-2.37892845495892</v>
      </c>
      <c r="AP23" s="48">
        <f>VLOOKUP($A23,'ADR Raw Data'!$B$6:$BE$43,'ADR Raw Data'!BB$1,FALSE)</f>
        <v>-3.9159049884416599</v>
      </c>
      <c r="AQ23" s="49">
        <f>VLOOKUP($A23,'ADR Raw Data'!$B$6:$BE$43,'ADR Raw Data'!BC$1,FALSE)</f>
        <v>-3.1930008395060598</v>
      </c>
      <c r="AR23" s="50">
        <f>VLOOKUP($A23,'ADR Raw Data'!$B$6:$BE$43,'ADR Raw Data'!BE$1,FALSE)</f>
        <v>-1.67459554302271</v>
      </c>
      <c r="AT23" s="51">
        <f>VLOOKUP($A23,'RevPAR Raw Data'!$B$6:$BE$43,'RevPAR Raw Data'!AG$1,FALSE)</f>
        <v>91.888908150490195</v>
      </c>
      <c r="AU23" s="52">
        <f>VLOOKUP($A23,'RevPAR Raw Data'!$B$6:$BE$43,'RevPAR Raw Data'!AH$1,FALSE)</f>
        <v>103.922594166517</v>
      </c>
      <c r="AV23" s="52">
        <f>VLOOKUP($A23,'RevPAR Raw Data'!$B$6:$BE$43,'RevPAR Raw Data'!AI$1,FALSE)</f>
        <v>108.711123201438</v>
      </c>
      <c r="AW23" s="52">
        <f>VLOOKUP($A23,'RevPAR Raw Data'!$B$6:$BE$43,'RevPAR Raw Data'!AJ$1,FALSE)</f>
        <v>105.270768477175</v>
      </c>
      <c r="AX23" s="52">
        <f>VLOOKUP($A23,'RevPAR Raw Data'!$B$6:$BE$43,'RevPAR Raw Data'!AK$1,FALSE)</f>
        <v>108.629243539095</v>
      </c>
      <c r="AY23" s="53">
        <f>VLOOKUP($A23,'RevPAR Raw Data'!$B$6:$BE$43,'RevPAR Raw Data'!AL$1,FALSE)</f>
        <v>103.68450218759899</v>
      </c>
      <c r="AZ23" s="52">
        <f>VLOOKUP($A23,'RevPAR Raw Data'!$B$6:$BE$43,'RevPAR Raw Data'!AN$1,FALSE)</f>
        <v>156.19106681345599</v>
      </c>
      <c r="BA23" s="52">
        <f>VLOOKUP($A23,'RevPAR Raw Data'!$B$6:$BE$43,'RevPAR Raw Data'!AO$1,FALSE)</f>
        <v>165.36018036125699</v>
      </c>
      <c r="BB23" s="53">
        <f>VLOOKUP($A23,'RevPAR Raw Data'!$B$6:$BE$43,'RevPAR Raw Data'!AP$1,FALSE)</f>
        <v>160.77562358735699</v>
      </c>
      <c r="BC23" s="54">
        <f>VLOOKUP($A23,'RevPAR Raw Data'!$B$6:$BE$43,'RevPAR Raw Data'!AR$1,FALSE)</f>
        <v>119.996012517373</v>
      </c>
      <c r="BE23" s="47">
        <f>VLOOKUP($A23,'RevPAR Raw Data'!$B$6:$BE$43,'RevPAR Raw Data'!AT$1,FALSE)</f>
        <v>-1.64947331076208</v>
      </c>
      <c r="BF23" s="48">
        <f>VLOOKUP($A23,'RevPAR Raw Data'!$B$6:$BE$43,'RevPAR Raw Data'!AU$1,FALSE)</f>
        <v>-0.651463962384632</v>
      </c>
      <c r="BG23" s="48">
        <f>VLOOKUP($A23,'RevPAR Raw Data'!$B$6:$BE$43,'RevPAR Raw Data'!AV$1,FALSE)</f>
        <v>-2.65542555301962</v>
      </c>
      <c r="BH23" s="48">
        <f>VLOOKUP($A23,'RevPAR Raw Data'!$B$6:$BE$43,'RevPAR Raw Data'!AW$1,FALSE)</f>
        <v>-7.3064796181486198</v>
      </c>
      <c r="BI23" s="48">
        <f>VLOOKUP($A23,'RevPAR Raw Data'!$B$6:$BE$43,'RevPAR Raw Data'!AX$1,FALSE)</f>
        <v>-2.59193631162178</v>
      </c>
      <c r="BJ23" s="49">
        <f>VLOOKUP($A23,'RevPAR Raw Data'!$B$6:$BE$43,'RevPAR Raw Data'!AY$1,FALSE)</f>
        <v>-3.0612289977348901</v>
      </c>
      <c r="BK23" s="48">
        <f>VLOOKUP($A23,'RevPAR Raw Data'!$B$6:$BE$43,'RevPAR Raw Data'!BA$1,FALSE)</f>
        <v>-4.1960614427147096</v>
      </c>
      <c r="BL23" s="48">
        <f>VLOOKUP($A23,'RevPAR Raw Data'!$B$6:$BE$43,'RevPAR Raw Data'!BB$1,FALSE)</f>
        <v>-7.2202620127081101</v>
      </c>
      <c r="BM23" s="49">
        <f>VLOOKUP($A23,'RevPAR Raw Data'!$B$6:$BE$43,'RevPAR Raw Data'!BC$1,FALSE)</f>
        <v>-5.77549747425617</v>
      </c>
      <c r="BN23" s="50">
        <f>VLOOKUP($A23,'RevPAR Raw Data'!$B$6:$BE$43,'RevPAR Raw Data'!BE$1,FALSE)</f>
        <v>-4.1174857450796303</v>
      </c>
    </row>
    <row r="24" spans="1:66" x14ac:dyDescent="0.25">
      <c r="A24" s="63" t="s">
        <v>91</v>
      </c>
      <c r="B24" s="47">
        <f>VLOOKUP($A24,'Occupancy Raw Data'!$B$8:$BE$45,'Occupancy Raw Data'!AG$3,FALSE)</f>
        <v>63.228718830610397</v>
      </c>
      <c r="C24" s="48">
        <f>VLOOKUP($A24,'Occupancy Raw Data'!$B$8:$BE$45,'Occupancy Raw Data'!AH$3,FALSE)</f>
        <v>75.911435941530499</v>
      </c>
      <c r="D24" s="48">
        <f>VLOOKUP($A24,'Occupancy Raw Data'!$B$8:$BE$45,'Occupancy Raw Data'!AI$3,FALSE)</f>
        <v>80</v>
      </c>
      <c r="E24" s="48">
        <f>VLOOKUP($A24,'Occupancy Raw Data'!$B$8:$BE$45,'Occupancy Raw Data'!AJ$3,FALSE)</f>
        <v>78.374892519346503</v>
      </c>
      <c r="F24" s="48">
        <f>VLOOKUP($A24,'Occupancy Raw Data'!$B$8:$BE$45,'Occupancy Raw Data'!AK$3,FALSE)</f>
        <v>76.672398968185703</v>
      </c>
      <c r="G24" s="49">
        <f>VLOOKUP($A24,'Occupancy Raw Data'!$B$8:$BE$45,'Occupancy Raw Data'!AL$3,FALSE)</f>
        <v>74.837489251934599</v>
      </c>
      <c r="H24" s="48">
        <f>VLOOKUP($A24,'Occupancy Raw Data'!$B$8:$BE$45,'Occupancy Raw Data'!AN$3,FALSE)</f>
        <v>85.094582975064398</v>
      </c>
      <c r="I24" s="48">
        <f>VLOOKUP($A24,'Occupancy Raw Data'!$B$8:$BE$45,'Occupancy Raw Data'!AO$3,FALSE)</f>
        <v>85.717970765262194</v>
      </c>
      <c r="J24" s="49">
        <f>VLOOKUP($A24,'Occupancy Raw Data'!$B$8:$BE$45,'Occupancy Raw Data'!AP$3,FALSE)</f>
        <v>85.406276870163296</v>
      </c>
      <c r="K24" s="50">
        <f>VLOOKUP($A24,'Occupancy Raw Data'!$B$8:$BE$45,'Occupancy Raw Data'!AR$3,FALSE)</f>
        <v>77.857142857142804</v>
      </c>
      <c r="M24" s="47">
        <f>VLOOKUP($A24,'Occupancy Raw Data'!$B$8:$BE$45,'Occupancy Raw Data'!AT$3,FALSE)</f>
        <v>-3.4652891419372498</v>
      </c>
      <c r="N24" s="48">
        <f>VLOOKUP($A24,'Occupancy Raw Data'!$B$8:$BE$45,'Occupancy Raw Data'!AU$3,FALSE)</f>
        <v>-4.0713242351581602</v>
      </c>
      <c r="O24" s="48">
        <f>VLOOKUP($A24,'Occupancy Raw Data'!$B$8:$BE$45,'Occupancy Raw Data'!AV$3,FALSE)</f>
        <v>-4.3739565943238699</v>
      </c>
      <c r="P24" s="48">
        <f>VLOOKUP($A24,'Occupancy Raw Data'!$B$8:$BE$45,'Occupancy Raw Data'!AW$3,FALSE)</f>
        <v>-6.6476638904518897</v>
      </c>
      <c r="Q24" s="48">
        <f>VLOOKUP($A24,'Occupancy Raw Data'!$B$8:$BE$45,'Occupancy Raw Data'!AX$3,FALSE)</f>
        <v>-3.6147259322357401</v>
      </c>
      <c r="R24" s="49">
        <f>VLOOKUP($A24,'Occupancy Raw Data'!$B$8:$BE$45,'Occupancy Raw Data'!AY$3,FALSE)</f>
        <v>-4.49399820981158</v>
      </c>
      <c r="S24" s="48">
        <f>VLOOKUP($A24,'Occupancy Raw Data'!$B$8:$BE$45,'Occupancy Raw Data'!BA$3,FALSE)</f>
        <v>-2.5789694136472501</v>
      </c>
      <c r="T24" s="48">
        <f>VLOOKUP($A24,'Occupancy Raw Data'!$B$8:$BE$45,'Occupancy Raw Data'!BB$3,FALSE)</f>
        <v>-5.1817628458606304</v>
      </c>
      <c r="U24" s="49">
        <f>VLOOKUP($A24,'Occupancy Raw Data'!$B$8:$BE$45,'Occupancy Raw Data'!BC$3,FALSE)</f>
        <v>-3.90273458482624</v>
      </c>
      <c r="V24" s="50">
        <f>VLOOKUP($A24,'Occupancy Raw Data'!$B$8:$BE$45,'Occupancy Raw Data'!BE$3,FALSE)</f>
        <v>-4.3094701672107503</v>
      </c>
      <c r="X24" s="51">
        <f>VLOOKUP($A24,'ADR Raw Data'!$B$6:$BE$43,'ADR Raw Data'!AG$1,FALSE)</f>
        <v>104.53336076018201</v>
      </c>
      <c r="Y24" s="52">
        <f>VLOOKUP($A24,'ADR Raw Data'!$B$6:$BE$43,'ADR Raw Data'!AH$1,FALSE)</f>
        <v>109.268653978592</v>
      </c>
      <c r="Z24" s="52">
        <f>VLOOKUP($A24,'ADR Raw Data'!$B$6:$BE$43,'ADR Raw Data'!AI$1,FALSE)</f>
        <v>112.05130390692101</v>
      </c>
      <c r="AA24" s="52">
        <f>VLOOKUP($A24,'ADR Raw Data'!$B$6:$BE$43,'ADR Raw Data'!AJ$1,FALSE)</f>
        <v>111.80277015907799</v>
      </c>
      <c r="AB24" s="52">
        <f>VLOOKUP($A24,'ADR Raw Data'!$B$6:$BE$43,'ADR Raw Data'!AK$1,FALSE)</f>
        <v>110.055104194235</v>
      </c>
      <c r="AC24" s="53">
        <f>VLOOKUP($A24,'ADR Raw Data'!$B$6:$BE$43,'ADR Raw Data'!AL$1,FALSE)</f>
        <v>109.75535009995799</v>
      </c>
      <c r="AD24" s="52">
        <f>VLOOKUP($A24,'ADR Raw Data'!$B$6:$BE$43,'ADR Raw Data'!AN$1,FALSE)</f>
        <v>138.93466186025299</v>
      </c>
      <c r="AE24" s="52">
        <f>VLOOKUP($A24,'ADR Raw Data'!$B$6:$BE$43,'ADR Raw Data'!AO$1,FALSE)</f>
        <v>140.079115021566</v>
      </c>
      <c r="AF24" s="53">
        <f>VLOOKUP($A24,'ADR Raw Data'!$B$6:$BE$43,'ADR Raw Data'!AP$1,FALSE)</f>
        <v>139.50897680652301</v>
      </c>
      <c r="AG24" s="54">
        <f>VLOOKUP($A24,'ADR Raw Data'!$B$6:$BE$43,'ADR Raw Data'!AR$1,FALSE)</f>
        <v>119.080658284884</v>
      </c>
      <c r="AI24" s="47">
        <f>VLOOKUP($A24,'ADR Raw Data'!$B$6:$BE$43,'ADR Raw Data'!AT$1,FALSE)</f>
        <v>2.1473835654809799</v>
      </c>
      <c r="AJ24" s="48">
        <f>VLOOKUP($A24,'ADR Raw Data'!$B$6:$BE$43,'ADR Raw Data'!AU$1,FALSE)</f>
        <v>1.87111763481201</v>
      </c>
      <c r="AK24" s="48">
        <f>VLOOKUP($A24,'ADR Raw Data'!$B$6:$BE$43,'ADR Raw Data'!AV$1,FALSE)</f>
        <v>1.7617475727727101</v>
      </c>
      <c r="AL24" s="48">
        <f>VLOOKUP($A24,'ADR Raw Data'!$B$6:$BE$43,'ADR Raw Data'!AW$1,FALSE)</f>
        <v>0.87496228453377001</v>
      </c>
      <c r="AM24" s="48">
        <f>VLOOKUP($A24,'ADR Raw Data'!$B$6:$BE$43,'ADR Raw Data'!AX$1,FALSE)</f>
        <v>2.7614913302180701</v>
      </c>
      <c r="AN24" s="49">
        <f>VLOOKUP($A24,'ADR Raw Data'!$B$6:$BE$43,'ADR Raw Data'!AY$1,FALSE)</f>
        <v>1.8340182446048401</v>
      </c>
      <c r="AO24" s="48">
        <f>VLOOKUP($A24,'ADR Raw Data'!$B$6:$BE$43,'ADR Raw Data'!BA$1,FALSE)</f>
        <v>-0.21855432858660601</v>
      </c>
      <c r="AP24" s="48">
        <f>VLOOKUP($A24,'ADR Raw Data'!$B$6:$BE$43,'ADR Raw Data'!BB$1,FALSE)</f>
        <v>-2.5762424904424699</v>
      </c>
      <c r="AQ24" s="49">
        <f>VLOOKUP($A24,'ADR Raw Data'!$B$6:$BE$43,'ADR Raw Data'!BC$1,FALSE)</f>
        <v>-1.4420507528937101</v>
      </c>
      <c r="AR24" s="50">
        <f>VLOOKUP($A24,'ADR Raw Data'!$B$6:$BE$43,'ADR Raw Data'!BE$1,FALSE)</f>
        <v>0.64419189307475799</v>
      </c>
      <c r="AT24" s="51">
        <f>VLOOKUP($A24,'RevPAR Raw Data'!$B$6:$BE$43,'RevPAR Raw Data'!AG$1,FALSE)</f>
        <v>66.095104759243299</v>
      </c>
      <c r="AU24" s="52">
        <f>VLOOKUP($A24,'RevPAR Raw Data'!$B$6:$BE$43,'RevPAR Raw Data'!AH$1,FALSE)</f>
        <v>82.947404269131496</v>
      </c>
      <c r="AV24" s="52">
        <f>VLOOKUP($A24,'RevPAR Raw Data'!$B$6:$BE$43,'RevPAR Raw Data'!AI$1,FALSE)</f>
        <v>89.641043125537394</v>
      </c>
      <c r="AW24" s="52">
        <f>VLOOKUP($A24,'RevPAR Raw Data'!$B$6:$BE$43,'RevPAR Raw Data'!AJ$1,FALSE)</f>
        <v>87.625300945829693</v>
      </c>
      <c r="AX24" s="52">
        <f>VLOOKUP($A24,'RevPAR Raw Data'!$B$6:$BE$43,'RevPAR Raw Data'!AK$1,FALSE)</f>
        <v>84.381888572656905</v>
      </c>
      <c r="AY24" s="53">
        <f>VLOOKUP($A24,'RevPAR Raw Data'!$B$6:$BE$43,'RevPAR Raw Data'!AL$1,FALSE)</f>
        <v>82.138148334479695</v>
      </c>
      <c r="AZ24" s="52">
        <f>VLOOKUP($A24,'RevPAR Raw Data'!$B$6:$BE$43,'RevPAR Raw Data'!AN$1,FALSE)</f>
        <v>118.22587111779799</v>
      </c>
      <c r="BA24" s="52">
        <f>VLOOKUP($A24,'RevPAR Raw Data'!$B$6:$BE$43,'RevPAR Raw Data'!AO$1,FALSE)</f>
        <v>120.072974862424</v>
      </c>
      <c r="BB24" s="53">
        <f>VLOOKUP($A24,'RevPAR Raw Data'!$B$6:$BE$43,'RevPAR Raw Data'!AP$1,FALSE)</f>
        <v>119.14942299011101</v>
      </c>
      <c r="BC24" s="54">
        <f>VLOOKUP($A24,'RevPAR Raw Data'!$B$6:$BE$43,'RevPAR Raw Data'!AR$1,FALSE)</f>
        <v>92.712798236088901</v>
      </c>
      <c r="BE24" s="47">
        <f>VLOOKUP($A24,'RevPAR Raw Data'!$B$6:$BE$43,'RevPAR Raw Data'!AT$1,FALSE)</f>
        <v>-1.39231862598663</v>
      </c>
      <c r="BF24" s="48">
        <f>VLOOKUP($A24,'RevPAR Raw Data'!$B$6:$BE$43,'RevPAR Raw Data'!AU$1,FALSE)</f>
        <v>-2.27638586608056</v>
      </c>
      <c r="BG24" s="48">
        <f>VLOOKUP($A24,'RevPAR Raw Data'!$B$6:$BE$43,'RevPAR Raw Data'!AV$1,FALSE)</f>
        <v>-2.68926709568579</v>
      </c>
      <c r="BH24" s="48">
        <f>VLOOKUP($A24,'RevPAR Raw Data'!$B$6:$BE$43,'RevPAR Raw Data'!AW$1,FALSE)</f>
        <v>-5.8308661577621397</v>
      </c>
      <c r="BI24" s="48">
        <f>VLOOKUP($A24,'RevPAR Raw Data'!$B$6:$BE$43,'RevPAR Raw Data'!AX$1,FALSE)</f>
        <v>-0.953054945247506</v>
      </c>
      <c r="BJ24" s="49">
        <f>VLOOKUP($A24,'RevPAR Raw Data'!$B$6:$BE$43,'RevPAR Raw Data'!AY$1,FALSE)</f>
        <v>-2.7424007122868899</v>
      </c>
      <c r="BK24" s="48">
        <f>VLOOKUP($A24,'RevPAR Raw Data'!$B$6:$BE$43,'RevPAR Raw Data'!BA$1,FALSE)</f>
        <v>-2.7918872929474001</v>
      </c>
      <c r="BL24" s="48">
        <f>VLOOKUP($A24,'RevPAR Raw Data'!$B$6:$BE$43,'RevPAR Raw Data'!BB$1,FALSE)</f>
        <v>-7.6245105601140803</v>
      </c>
      <c r="BM24" s="49">
        <f>VLOOKUP($A24,'RevPAR Raw Data'!$B$6:$BE$43,'RevPAR Raw Data'!BC$1,FALSE)</f>
        <v>-5.2885059242560297</v>
      </c>
      <c r="BN24" s="50">
        <f>VLOOKUP($A24,'RevPAR Raw Data'!$B$6:$BE$43,'RevPAR Raw Data'!BE$1,FALSE)</f>
        <v>-3.6930395315876399</v>
      </c>
    </row>
    <row r="25" spans="1:66" x14ac:dyDescent="0.25">
      <c r="A25" s="63" t="s">
        <v>32</v>
      </c>
      <c r="B25" s="47">
        <f>VLOOKUP($A25,'Occupancy Raw Data'!$B$8:$BE$45,'Occupancy Raw Data'!AG$3,FALSE)</f>
        <v>58.487763474324503</v>
      </c>
      <c r="C25" s="48">
        <f>VLOOKUP($A25,'Occupancy Raw Data'!$B$8:$BE$45,'Occupancy Raw Data'!AH$3,FALSE)</f>
        <v>68.556372895741902</v>
      </c>
      <c r="D25" s="48">
        <f>VLOOKUP($A25,'Occupancy Raw Data'!$B$8:$BE$45,'Occupancy Raw Data'!AI$3,FALSE)</f>
        <v>73.3165935775923</v>
      </c>
      <c r="E25" s="48">
        <f>VLOOKUP($A25,'Occupancy Raw Data'!$B$8:$BE$45,'Occupancy Raw Data'!AJ$3,FALSE)</f>
        <v>70.996604894610201</v>
      </c>
      <c r="F25" s="48">
        <f>VLOOKUP($A25,'Occupancy Raw Data'!$B$8:$BE$45,'Occupancy Raw Data'!AK$3,FALSE)</f>
        <v>72.690621021360798</v>
      </c>
      <c r="G25" s="49">
        <f>VLOOKUP($A25,'Occupancy Raw Data'!$B$8:$BE$45,'Occupancy Raw Data'!AL$3,FALSE)</f>
        <v>68.809591172725902</v>
      </c>
      <c r="H25" s="48">
        <f>VLOOKUP($A25,'Occupancy Raw Data'!$B$8:$BE$45,'Occupancy Raw Data'!AN$3,FALSE)</f>
        <v>81.882161550431405</v>
      </c>
      <c r="I25" s="48">
        <f>VLOOKUP($A25,'Occupancy Raw Data'!$B$8:$BE$45,'Occupancy Raw Data'!AO$3,FALSE)</f>
        <v>81.694723440373394</v>
      </c>
      <c r="J25" s="49">
        <f>VLOOKUP($A25,'Occupancy Raw Data'!$B$8:$BE$45,'Occupancy Raw Data'!AP$3,FALSE)</f>
        <v>81.788442495402407</v>
      </c>
      <c r="K25" s="50">
        <f>VLOOKUP($A25,'Occupancy Raw Data'!$B$8:$BE$45,'Occupancy Raw Data'!AR$3,FALSE)</f>
        <v>72.517834407776405</v>
      </c>
      <c r="M25" s="47">
        <f>VLOOKUP($A25,'Occupancy Raw Data'!$B$8:$BE$45,'Occupancy Raw Data'!AT$3,FALSE)</f>
        <v>-6.34948882419617</v>
      </c>
      <c r="N25" s="48">
        <f>VLOOKUP($A25,'Occupancy Raw Data'!$B$8:$BE$45,'Occupancy Raw Data'!AU$3,FALSE)</f>
        <v>-3.7377499359136599</v>
      </c>
      <c r="O25" s="48">
        <f>VLOOKUP($A25,'Occupancy Raw Data'!$B$8:$BE$45,'Occupancy Raw Data'!AV$3,FALSE)</f>
        <v>-2.52512587502653</v>
      </c>
      <c r="P25" s="48">
        <f>VLOOKUP($A25,'Occupancy Raw Data'!$B$8:$BE$45,'Occupancy Raw Data'!AW$3,FALSE)</f>
        <v>-5.6276237214937499</v>
      </c>
      <c r="Q25" s="48">
        <f>VLOOKUP($A25,'Occupancy Raw Data'!$B$8:$BE$45,'Occupancy Raw Data'!AX$3,FALSE)</f>
        <v>-0.96971865560483606</v>
      </c>
      <c r="R25" s="49">
        <f>VLOOKUP($A25,'Occupancy Raw Data'!$B$8:$BE$45,'Occupancy Raw Data'!AY$3,FALSE)</f>
        <v>-3.76823343569973</v>
      </c>
      <c r="S25" s="48">
        <f>VLOOKUP($A25,'Occupancy Raw Data'!$B$8:$BE$45,'Occupancy Raw Data'!BA$3,FALSE)</f>
        <v>-1.8388891079846701</v>
      </c>
      <c r="T25" s="48">
        <f>VLOOKUP($A25,'Occupancy Raw Data'!$B$8:$BE$45,'Occupancy Raw Data'!BB$3,FALSE)</f>
        <v>-6.4576568121762001</v>
      </c>
      <c r="U25" s="49">
        <f>VLOOKUP($A25,'Occupancy Raw Data'!$B$8:$BE$45,'Occupancy Raw Data'!BC$3,FALSE)</f>
        <v>-4.2012688301664598</v>
      </c>
      <c r="V25" s="50">
        <f>VLOOKUP($A25,'Occupancy Raw Data'!$B$8:$BE$45,'Occupancy Raw Data'!BE$3,FALSE)</f>
        <v>-3.9082015228042102</v>
      </c>
      <c r="X25" s="51">
        <f>VLOOKUP($A25,'ADR Raw Data'!$B$6:$BE$43,'ADR Raw Data'!AG$1,FALSE)</f>
        <v>90.776625069536806</v>
      </c>
      <c r="Y25" s="52">
        <f>VLOOKUP($A25,'ADR Raw Data'!$B$6:$BE$43,'ADR Raw Data'!AH$1,FALSE)</f>
        <v>96.205547485168907</v>
      </c>
      <c r="Z25" s="52">
        <f>VLOOKUP($A25,'ADR Raw Data'!$B$6:$BE$43,'ADR Raw Data'!AI$1,FALSE)</f>
        <v>99.517566972167202</v>
      </c>
      <c r="AA25" s="52">
        <f>VLOOKUP($A25,'ADR Raw Data'!$B$6:$BE$43,'ADR Raw Data'!AJ$1,FALSE)</f>
        <v>97.294372622664994</v>
      </c>
      <c r="AB25" s="52">
        <f>VLOOKUP($A25,'ADR Raw Data'!$B$6:$BE$43,'ADR Raw Data'!AK$1,FALSE)</f>
        <v>99.154507122701105</v>
      </c>
      <c r="AC25" s="53">
        <f>VLOOKUP($A25,'ADR Raw Data'!$B$6:$BE$43,'ADR Raw Data'!AL$1,FALSE)</f>
        <v>96.836171932403403</v>
      </c>
      <c r="AD25" s="52">
        <f>VLOOKUP($A25,'ADR Raw Data'!$B$6:$BE$43,'ADR Raw Data'!AN$1,FALSE)</f>
        <v>125.901979687297</v>
      </c>
      <c r="AE25" s="52">
        <f>VLOOKUP($A25,'ADR Raw Data'!$B$6:$BE$43,'ADR Raw Data'!AO$1,FALSE)</f>
        <v>123.319050125541</v>
      </c>
      <c r="AF25" s="53">
        <f>VLOOKUP($A25,'ADR Raw Data'!$B$6:$BE$43,'ADR Raw Data'!AP$1,FALSE)</f>
        <v>124.611994759258</v>
      </c>
      <c r="AG25" s="54">
        <f>VLOOKUP($A25,'ADR Raw Data'!$B$6:$BE$43,'ADR Raw Data'!AR$1,FALSE)</f>
        <v>105.786645215834</v>
      </c>
      <c r="AI25" s="47">
        <f>VLOOKUP($A25,'ADR Raw Data'!$B$6:$BE$43,'ADR Raw Data'!AT$1,FALSE)</f>
        <v>1.2399056157941799</v>
      </c>
      <c r="AJ25" s="48">
        <f>VLOOKUP($A25,'ADR Raw Data'!$B$6:$BE$43,'ADR Raw Data'!AU$1,FALSE)</f>
        <v>3.5503764562669402</v>
      </c>
      <c r="AK25" s="48">
        <f>VLOOKUP($A25,'ADR Raw Data'!$B$6:$BE$43,'ADR Raw Data'!AV$1,FALSE)</f>
        <v>5.4255341028597499</v>
      </c>
      <c r="AL25" s="48">
        <f>VLOOKUP($A25,'ADR Raw Data'!$B$6:$BE$43,'ADR Raw Data'!AW$1,FALSE)</f>
        <v>1.6335637019664599</v>
      </c>
      <c r="AM25" s="48">
        <f>VLOOKUP($A25,'ADR Raw Data'!$B$6:$BE$43,'ADR Raw Data'!AX$1,FALSE)</f>
        <v>5.1591664747635102</v>
      </c>
      <c r="AN25" s="49">
        <f>VLOOKUP($A25,'ADR Raw Data'!$B$6:$BE$43,'ADR Raw Data'!AY$1,FALSE)</f>
        <v>3.53267232864961</v>
      </c>
      <c r="AO25" s="48">
        <f>VLOOKUP($A25,'ADR Raw Data'!$B$6:$BE$43,'ADR Raw Data'!BA$1,FALSE)</f>
        <v>4.4911319133710599</v>
      </c>
      <c r="AP25" s="48">
        <f>VLOOKUP($A25,'ADR Raw Data'!$B$6:$BE$43,'ADR Raw Data'!BB$1,FALSE)</f>
        <v>-1.6109324471939199</v>
      </c>
      <c r="AQ25" s="49">
        <f>VLOOKUP($A25,'ADR Raw Data'!$B$6:$BE$43,'ADR Raw Data'!BC$1,FALSE)</f>
        <v>1.33528319645426</v>
      </c>
      <c r="AR25" s="50">
        <f>VLOOKUP($A25,'ADR Raw Data'!$B$6:$BE$43,'ADR Raw Data'!BE$1,FALSE)</f>
        <v>2.6585299667494202</v>
      </c>
      <c r="AT25" s="51">
        <f>VLOOKUP($A25,'RevPAR Raw Data'!$B$6:$BE$43,'RevPAR Raw Data'!AG$1,FALSE)</f>
        <v>53.093217760644997</v>
      </c>
      <c r="AU25" s="52">
        <f>VLOOKUP($A25,'RevPAR Raw Data'!$B$6:$BE$43,'RevPAR Raw Data'!AH$1,FALSE)</f>
        <v>65.955033880322503</v>
      </c>
      <c r="AV25" s="52">
        <f>VLOOKUP($A25,'RevPAR Raw Data'!$B$6:$BE$43,'RevPAR Raw Data'!AI$1,FALSE)</f>
        <v>72.962890115292097</v>
      </c>
      <c r="AW25" s="52">
        <f>VLOOKUP($A25,'RevPAR Raw Data'!$B$6:$BE$43,'RevPAR Raw Data'!AJ$1,FALSE)</f>
        <v>69.075701315603297</v>
      </c>
      <c r="AX25" s="52">
        <f>VLOOKUP($A25,'RevPAR Raw Data'!$B$6:$BE$43,'RevPAR Raw Data'!AK$1,FALSE)</f>
        <v>72.076026998160899</v>
      </c>
      <c r="AY25" s="53">
        <f>VLOOKUP($A25,'RevPAR Raw Data'!$B$6:$BE$43,'RevPAR Raw Data'!AL$1,FALSE)</f>
        <v>66.632574014004803</v>
      </c>
      <c r="AZ25" s="52">
        <f>VLOOKUP($A25,'RevPAR Raw Data'!$B$6:$BE$43,'RevPAR Raw Data'!AN$1,FALSE)</f>
        <v>103.09126240274399</v>
      </c>
      <c r="BA25" s="52">
        <f>VLOOKUP($A25,'RevPAR Raw Data'!$B$6:$BE$43,'RevPAR Raw Data'!AO$1,FALSE)</f>
        <v>100.745156949356</v>
      </c>
      <c r="BB25" s="53">
        <f>VLOOKUP($A25,'RevPAR Raw Data'!$B$6:$BE$43,'RevPAR Raw Data'!AP$1,FALSE)</f>
        <v>101.91820967605</v>
      </c>
      <c r="BC25" s="54">
        <f>VLOOKUP($A25,'RevPAR Raw Data'!$B$6:$BE$43,'RevPAR Raw Data'!AR$1,FALSE)</f>
        <v>76.714184203160599</v>
      </c>
      <c r="BE25" s="47">
        <f>VLOOKUP($A25,'RevPAR Raw Data'!$B$6:$BE$43,'RevPAR Raw Data'!AT$1,FALSE)</f>
        <v>-5.18831087690742</v>
      </c>
      <c r="BF25" s="48">
        <f>VLOOKUP($A25,'RevPAR Raw Data'!$B$6:$BE$43,'RevPAR Raw Data'!AU$1,FALSE)</f>
        <v>-0.320077673365528</v>
      </c>
      <c r="BG25" s="48">
        <f>VLOOKUP($A25,'RevPAR Raw Data'!$B$6:$BE$43,'RevPAR Raw Data'!AV$1,FALSE)</f>
        <v>2.7634066623435198</v>
      </c>
      <c r="BH25" s="48">
        <f>VLOOKUP($A25,'RevPAR Raw Data'!$B$6:$BE$43,'RevPAR Raw Data'!AW$1,FALSE)</f>
        <v>-4.0859908379248502</v>
      </c>
      <c r="BI25" s="48">
        <f>VLOOKUP($A25,'RevPAR Raw Data'!$B$6:$BE$43,'RevPAR Raw Data'!AX$1,FALSE)</f>
        <v>4.1394184193791803</v>
      </c>
      <c r="BJ25" s="49">
        <f>VLOOKUP($A25,'RevPAR Raw Data'!$B$6:$BE$43,'RevPAR Raw Data'!AY$1,FALSE)</f>
        <v>-0.36868044691200103</v>
      </c>
      <c r="BK25" s="48">
        <f>VLOOKUP($A25,'RevPAR Raw Data'!$B$6:$BE$43,'RevPAR Raw Data'!BA$1,FALSE)</f>
        <v>2.5696558698061698</v>
      </c>
      <c r="BL25" s="48">
        <f>VLOOKUP($A25,'RevPAR Raw Data'!$B$6:$BE$43,'RevPAR Raw Data'!BB$1,FALSE)</f>
        <v>-7.9645607704543497</v>
      </c>
      <c r="BM25" s="49">
        <f>VLOOKUP($A25,'RevPAR Raw Data'!$B$6:$BE$43,'RevPAR Raw Data'!BC$1,FALSE)</f>
        <v>-2.9220844704392799</v>
      </c>
      <c r="BN25" s="50">
        <f>VLOOKUP($A25,'RevPAR Raw Data'!$B$6:$BE$43,'RevPAR Raw Data'!BE$1,FALSE)</f>
        <v>-1.3535722646994901</v>
      </c>
    </row>
    <row r="26" spans="1:66" x14ac:dyDescent="0.25">
      <c r="A26" s="63" t="s">
        <v>92</v>
      </c>
      <c r="B26" s="47">
        <f>VLOOKUP($A26,'Occupancy Raw Data'!$B$8:$BE$45,'Occupancy Raw Data'!AG$3,FALSE)</f>
        <v>65.912479172147599</v>
      </c>
      <c r="C26" s="48">
        <f>VLOOKUP($A26,'Occupancy Raw Data'!$B$8:$BE$45,'Occupancy Raw Data'!AH$3,FALSE)</f>
        <v>73.265807243707698</v>
      </c>
      <c r="D26" s="48">
        <f>VLOOKUP($A26,'Occupancy Raw Data'!$B$8:$BE$45,'Occupancy Raw Data'!AI$3,FALSE)</f>
        <v>75.751995089011601</v>
      </c>
      <c r="E26" s="48">
        <f>VLOOKUP($A26,'Occupancy Raw Data'!$B$8:$BE$45,'Occupancy Raw Data'!AJ$3,FALSE)</f>
        <v>76.186091379461502</v>
      </c>
      <c r="F26" s="48">
        <f>VLOOKUP($A26,'Occupancy Raw Data'!$B$8:$BE$45,'Occupancy Raw Data'!AK$3,FALSE)</f>
        <v>76.555716353111407</v>
      </c>
      <c r="G26" s="49">
        <f>VLOOKUP($A26,'Occupancy Raw Data'!$B$8:$BE$45,'Occupancy Raw Data'!AL$3,FALSE)</f>
        <v>73.534338358458896</v>
      </c>
      <c r="H26" s="48">
        <f>VLOOKUP($A26,'Occupancy Raw Data'!$B$8:$BE$45,'Occupancy Raw Data'!AN$3,FALSE)</f>
        <v>83.603034688418106</v>
      </c>
      <c r="I26" s="48">
        <f>VLOOKUP($A26,'Occupancy Raw Data'!$B$8:$BE$45,'Occupancy Raw Data'!AO$3,FALSE)</f>
        <v>85.545761522606597</v>
      </c>
      <c r="J26" s="49">
        <f>VLOOKUP($A26,'Occupancy Raw Data'!$B$8:$BE$45,'Occupancy Raw Data'!AP$3,FALSE)</f>
        <v>84.574398105512401</v>
      </c>
      <c r="K26" s="50">
        <f>VLOOKUP($A26,'Occupancy Raw Data'!$B$8:$BE$45,'Occupancy Raw Data'!AR$3,FALSE)</f>
        <v>76.688404026736293</v>
      </c>
      <c r="M26" s="47">
        <f>VLOOKUP($A26,'Occupancy Raw Data'!$B$8:$BE$45,'Occupancy Raw Data'!AT$3,FALSE)</f>
        <v>2.55254001832105</v>
      </c>
      <c r="N26" s="48">
        <f>VLOOKUP($A26,'Occupancy Raw Data'!$B$8:$BE$45,'Occupancy Raw Data'!AU$3,FALSE)</f>
        <v>-1.71954744617613</v>
      </c>
      <c r="O26" s="48">
        <f>VLOOKUP($A26,'Occupancy Raw Data'!$B$8:$BE$45,'Occupancy Raw Data'!AV$3,FALSE)</f>
        <v>-2.31471588612188</v>
      </c>
      <c r="P26" s="48">
        <f>VLOOKUP($A26,'Occupancy Raw Data'!$B$8:$BE$45,'Occupancy Raw Data'!AW$3,FALSE)</f>
        <v>-1.9658884052043599</v>
      </c>
      <c r="Q26" s="48">
        <f>VLOOKUP($A26,'Occupancy Raw Data'!$B$8:$BE$45,'Occupancy Raw Data'!AX$3,FALSE)</f>
        <v>2.1101606509139299</v>
      </c>
      <c r="R26" s="49">
        <f>VLOOKUP($A26,'Occupancy Raw Data'!$B$8:$BE$45,'Occupancy Raw Data'!AY$3,FALSE)</f>
        <v>-0.37458186487384298</v>
      </c>
      <c r="S26" s="48">
        <f>VLOOKUP($A26,'Occupancy Raw Data'!$B$8:$BE$45,'Occupancy Raw Data'!BA$3,FALSE)</f>
        <v>-2.2635501861153502</v>
      </c>
      <c r="T26" s="48">
        <f>VLOOKUP($A26,'Occupancy Raw Data'!$B$8:$BE$45,'Occupancy Raw Data'!BB$3,FALSE)</f>
        <v>-4.6989833475466298</v>
      </c>
      <c r="U26" s="49">
        <f>VLOOKUP($A26,'Occupancy Raw Data'!$B$8:$BE$45,'Occupancy Raw Data'!BC$3,FALSE)</f>
        <v>-3.51061154014383</v>
      </c>
      <c r="V26" s="50">
        <f>VLOOKUP($A26,'Occupancy Raw Data'!$B$8:$BE$45,'Occupancy Raw Data'!BE$3,FALSE)</f>
        <v>-1.3848036440664599</v>
      </c>
      <c r="X26" s="51">
        <f>VLOOKUP($A26,'ADR Raw Data'!$B$6:$BE$43,'ADR Raw Data'!AG$1,FALSE)</f>
        <v>118.11046169505001</v>
      </c>
      <c r="Y26" s="52">
        <f>VLOOKUP($A26,'ADR Raw Data'!$B$6:$BE$43,'ADR Raw Data'!AH$1,FALSE)</f>
        <v>123.197543084565</v>
      </c>
      <c r="Z26" s="52">
        <f>VLOOKUP($A26,'ADR Raw Data'!$B$6:$BE$43,'ADR Raw Data'!AI$1,FALSE)</f>
        <v>126.412185644825</v>
      </c>
      <c r="AA26" s="52">
        <f>VLOOKUP($A26,'ADR Raw Data'!$B$6:$BE$43,'ADR Raw Data'!AJ$1,FALSE)</f>
        <v>129.49763873381201</v>
      </c>
      <c r="AB26" s="52">
        <f>VLOOKUP($A26,'ADR Raw Data'!$B$6:$BE$43,'ADR Raw Data'!AK$1,FALSE)</f>
        <v>127.99245592026099</v>
      </c>
      <c r="AC26" s="53">
        <f>VLOOKUP($A26,'ADR Raw Data'!$B$6:$BE$43,'ADR Raw Data'!AL$1,FALSE)</f>
        <v>125.25166552731601</v>
      </c>
      <c r="AD26" s="52">
        <f>VLOOKUP($A26,'ADR Raw Data'!$B$6:$BE$43,'ADR Raw Data'!AN$1,FALSE)</f>
        <v>155.75971818086401</v>
      </c>
      <c r="AE26" s="52">
        <f>VLOOKUP($A26,'ADR Raw Data'!$B$6:$BE$43,'ADR Raw Data'!AO$1,FALSE)</f>
        <v>159.86710156866701</v>
      </c>
      <c r="AF26" s="53">
        <f>VLOOKUP($A26,'ADR Raw Data'!$B$6:$BE$43,'ADR Raw Data'!AP$1,FALSE)</f>
        <v>157.83699716626401</v>
      </c>
      <c r="AG26" s="54">
        <f>VLOOKUP($A26,'ADR Raw Data'!$B$6:$BE$43,'ADR Raw Data'!AR$1,FALSE)</f>
        <v>135.518360729455</v>
      </c>
      <c r="AI26" s="47">
        <f>VLOOKUP($A26,'ADR Raw Data'!$B$6:$BE$43,'ADR Raw Data'!AT$1,FALSE)</f>
        <v>3.3308229435514201</v>
      </c>
      <c r="AJ26" s="48">
        <f>VLOOKUP($A26,'ADR Raw Data'!$B$6:$BE$43,'ADR Raw Data'!AU$1,FALSE)</f>
        <v>-0.60672084176831598</v>
      </c>
      <c r="AK26" s="48">
        <f>VLOOKUP($A26,'ADR Raw Data'!$B$6:$BE$43,'ADR Raw Data'!AV$1,FALSE)</f>
        <v>-1.00169775160097</v>
      </c>
      <c r="AL26" s="48">
        <f>VLOOKUP($A26,'ADR Raw Data'!$B$6:$BE$43,'ADR Raw Data'!AW$1,FALSE)</f>
        <v>2.5124706797106802</v>
      </c>
      <c r="AM26" s="48">
        <f>VLOOKUP($A26,'ADR Raw Data'!$B$6:$BE$43,'ADR Raw Data'!AX$1,FALSE)</f>
        <v>6.7708192577819304</v>
      </c>
      <c r="AN26" s="49">
        <f>VLOOKUP($A26,'ADR Raw Data'!$B$6:$BE$43,'ADR Raw Data'!AY$1,FALSE)</f>
        <v>2.0561189961334598</v>
      </c>
      <c r="AO26" s="48">
        <f>VLOOKUP($A26,'ADR Raw Data'!$B$6:$BE$43,'ADR Raw Data'!BA$1,FALSE)</f>
        <v>-1.1307056369739801</v>
      </c>
      <c r="AP26" s="48">
        <f>VLOOKUP($A26,'ADR Raw Data'!$B$6:$BE$43,'ADR Raw Data'!BB$1,FALSE)</f>
        <v>-3.3674435078970899</v>
      </c>
      <c r="AQ26" s="49">
        <f>VLOOKUP($A26,'ADR Raw Data'!$B$6:$BE$43,'ADR Raw Data'!BC$1,FALSE)</f>
        <v>-2.3193688508429098</v>
      </c>
      <c r="AR26" s="50">
        <f>VLOOKUP($A26,'ADR Raw Data'!$B$6:$BE$43,'ADR Raw Data'!BE$1,FALSE)</f>
        <v>0.20474981431193801</v>
      </c>
      <c r="AT26" s="51">
        <f>VLOOKUP($A26,'RevPAR Raw Data'!$B$6:$BE$43,'RevPAR Raw Data'!AG$1,FALSE)</f>
        <v>77.849533464877595</v>
      </c>
      <c r="AU26" s="52">
        <f>VLOOKUP($A26,'RevPAR Raw Data'!$B$6:$BE$43,'RevPAR Raw Data'!AH$1,FALSE)</f>
        <v>90.261674445321404</v>
      </c>
      <c r="AV26" s="52">
        <f>VLOOKUP($A26,'RevPAR Raw Data'!$B$6:$BE$43,'RevPAR Raw Data'!AI$1,FALSE)</f>
        <v>95.759752661580194</v>
      </c>
      <c r="AW26" s="52">
        <f>VLOOKUP($A26,'RevPAR Raw Data'!$B$6:$BE$43,'RevPAR Raw Data'!AJ$1,FALSE)</f>
        <v>98.659189379987694</v>
      </c>
      <c r="AX26" s="52">
        <f>VLOOKUP($A26,'RevPAR Raw Data'!$B$6:$BE$43,'RevPAR Raw Data'!AK$1,FALSE)</f>
        <v>97.985541507696297</v>
      </c>
      <c r="AY26" s="53">
        <f>VLOOKUP($A26,'RevPAR Raw Data'!$B$6:$BE$43,'RevPAR Raw Data'!AL$1,FALSE)</f>
        <v>92.102983528462502</v>
      </c>
      <c r="AZ26" s="52">
        <f>VLOOKUP($A26,'RevPAR Raw Data'!$B$6:$BE$43,'RevPAR Raw Data'!AN$1,FALSE)</f>
        <v>130.21985122133</v>
      </c>
      <c r="BA26" s="52">
        <f>VLOOKUP($A26,'RevPAR Raw Data'!$B$6:$BE$43,'RevPAR Raw Data'!AO$1,FALSE)</f>
        <v>136.75952946103499</v>
      </c>
      <c r="BB26" s="53">
        <f>VLOOKUP($A26,'RevPAR Raw Data'!$B$6:$BE$43,'RevPAR Raw Data'!AP$1,FALSE)</f>
        <v>133.48969034118301</v>
      </c>
      <c r="BC26" s="54">
        <f>VLOOKUP($A26,'RevPAR Raw Data'!$B$6:$BE$43,'RevPAR Raw Data'!AR$1,FALSE)</f>
        <v>103.926868006615</v>
      </c>
      <c r="BE26" s="47">
        <f>VLOOKUP($A26,'RevPAR Raw Data'!$B$6:$BE$43,'RevPAR Raw Data'!AT$1,FALSE)</f>
        <v>5.9683835504460498</v>
      </c>
      <c r="BF26" s="48">
        <f>VLOOKUP($A26,'RevPAR Raw Data'!$B$6:$BE$43,'RevPAR Raw Data'!AU$1,FALSE)</f>
        <v>-2.3158354352043999</v>
      </c>
      <c r="BG26" s="48">
        <f>VLOOKUP($A26,'RevPAR Raw Data'!$B$6:$BE$43,'RevPAR Raw Data'!AV$1,FALSE)</f>
        <v>-3.2932271807356202</v>
      </c>
      <c r="BH26" s="48">
        <f>VLOOKUP($A26,'RevPAR Raw Data'!$B$6:$BE$43,'RevPAR Raw Data'!AW$1,FALSE)</f>
        <v>0.49718990472972402</v>
      </c>
      <c r="BI26" s="48">
        <f>VLOOKUP($A26,'RevPAR Raw Data'!$B$6:$BE$43,'RevPAR Raw Data'!AX$1,FALSE)</f>
        <v>9.0238550724180708</v>
      </c>
      <c r="BJ26" s="49">
        <f>VLOOKUP($A26,'RevPAR Raw Data'!$B$6:$BE$43,'RevPAR Raw Data'!AY$1,FALSE)</f>
        <v>1.6738352823798801</v>
      </c>
      <c r="BK26" s="48">
        <f>VLOOKUP($A26,'RevPAR Raw Data'!$B$6:$BE$43,'RevPAR Raw Data'!BA$1,FALSE)</f>
        <v>-3.3686617335391902</v>
      </c>
      <c r="BL26" s="48">
        <f>VLOOKUP($A26,'RevPAR Raw Data'!$B$6:$BE$43,'RevPAR Raw Data'!BB$1,FALSE)</f>
        <v>-7.9081912457696104</v>
      </c>
      <c r="BM26" s="49">
        <f>VLOOKUP($A26,'RevPAR Raw Data'!$B$6:$BE$43,'RevPAR Raw Data'!BC$1,FALSE)</f>
        <v>-5.7485563604505501</v>
      </c>
      <c r="BN26" s="50">
        <f>VLOOKUP($A26,'RevPAR Raw Data'!$B$6:$BE$43,'RevPAR Raw Data'!BE$1,FALSE)</f>
        <v>-1.18288921264433</v>
      </c>
    </row>
    <row r="27" spans="1:66" x14ac:dyDescent="0.25">
      <c r="A27" s="63" t="s">
        <v>93</v>
      </c>
      <c r="B27" s="47">
        <f>VLOOKUP($A27,'Occupancy Raw Data'!$B$8:$BE$45,'Occupancy Raw Data'!AG$3,FALSE)</f>
        <v>69.0068960143374</v>
      </c>
      <c r="C27" s="48">
        <f>VLOOKUP($A27,'Occupancy Raw Data'!$B$8:$BE$45,'Occupancy Raw Data'!AH$3,FALSE)</f>
        <v>74.605524603576498</v>
      </c>
      <c r="D27" s="48">
        <f>VLOOKUP($A27,'Occupancy Raw Data'!$B$8:$BE$45,'Occupancy Raw Data'!AI$3,FALSE)</f>
        <v>77.570421163361502</v>
      </c>
      <c r="E27" s="48">
        <f>VLOOKUP($A27,'Occupancy Raw Data'!$B$8:$BE$45,'Occupancy Raw Data'!AJ$3,FALSE)</f>
        <v>75.809405072661306</v>
      </c>
      <c r="F27" s="48">
        <f>VLOOKUP($A27,'Occupancy Raw Data'!$B$8:$BE$45,'Occupancy Raw Data'!AK$3,FALSE)</f>
        <v>77.289462918590303</v>
      </c>
      <c r="G27" s="49">
        <f>VLOOKUP($A27,'Occupancy Raw Data'!$B$8:$BE$45,'Occupancy Raw Data'!AL$3,FALSE)</f>
        <v>74.856332474899503</v>
      </c>
      <c r="H27" s="48">
        <f>VLOOKUP($A27,'Occupancy Raw Data'!$B$8:$BE$45,'Occupancy Raw Data'!AN$3,FALSE)</f>
        <v>87.261605594841498</v>
      </c>
      <c r="I27" s="48">
        <f>VLOOKUP($A27,'Occupancy Raw Data'!$B$8:$BE$45,'Occupancy Raw Data'!AO$3,FALSE)</f>
        <v>91.299943506126596</v>
      </c>
      <c r="J27" s="49">
        <f>VLOOKUP($A27,'Occupancy Raw Data'!$B$8:$BE$45,'Occupancy Raw Data'!AP$3,FALSE)</f>
        <v>89.280774550483997</v>
      </c>
      <c r="K27" s="50">
        <f>VLOOKUP($A27,'Occupancy Raw Data'!$B$8:$BE$45,'Occupancy Raw Data'!AR$3,FALSE)</f>
        <v>78.977555762728301</v>
      </c>
      <c r="M27" s="47">
        <f>VLOOKUP($A27,'Occupancy Raw Data'!$B$8:$BE$45,'Occupancy Raw Data'!AT$3,FALSE)</f>
        <v>-7.4544501210228195E-2</v>
      </c>
      <c r="N27" s="48">
        <f>VLOOKUP($A27,'Occupancy Raw Data'!$B$8:$BE$45,'Occupancy Raw Data'!AU$3,FALSE)</f>
        <v>0.47143110718437098</v>
      </c>
      <c r="O27" s="48">
        <f>VLOOKUP($A27,'Occupancy Raw Data'!$B$8:$BE$45,'Occupancy Raw Data'!AV$3,FALSE)</f>
        <v>-1.5325124336112601</v>
      </c>
      <c r="P27" s="48">
        <f>VLOOKUP($A27,'Occupancy Raw Data'!$B$8:$BE$45,'Occupancy Raw Data'!AW$3,FALSE)</f>
        <v>-4.8522620489482797</v>
      </c>
      <c r="Q27" s="48">
        <f>VLOOKUP($A27,'Occupancy Raw Data'!$B$8:$BE$45,'Occupancy Raw Data'!AX$3,FALSE)</f>
        <v>-2.0162174580249301</v>
      </c>
      <c r="R27" s="49">
        <f>VLOOKUP($A27,'Occupancy Raw Data'!$B$8:$BE$45,'Occupancy Raw Data'!AY$3,FALSE)</f>
        <v>-1.6719172618504401</v>
      </c>
      <c r="S27" s="48">
        <f>VLOOKUP($A27,'Occupancy Raw Data'!$B$8:$BE$45,'Occupancy Raw Data'!BA$3,FALSE)</f>
        <v>-2.4430121409159899</v>
      </c>
      <c r="T27" s="48">
        <f>VLOOKUP($A27,'Occupancy Raw Data'!$B$8:$BE$45,'Occupancy Raw Data'!BB$3,FALSE)</f>
        <v>-2.4058225523220398</v>
      </c>
      <c r="U27" s="49">
        <f>VLOOKUP($A27,'Occupancy Raw Data'!$B$8:$BE$45,'Occupancy Raw Data'!BC$3,FALSE)</f>
        <v>-2.4240003495788098</v>
      </c>
      <c r="V27" s="50">
        <f>VLOOKUP($A27,'Occupancy Raw Data'!$B$8:$BE$45,'Occupancy Raw Data'!BE$3,FALSE)</f>
        <v>-1.9160321400947999</v>
      </c>
      <c r="X27" s="51">
        <f>VLOOKUP($A27,'ADR Raw Data'!$B$6:$BE$43,'ADR Raw Data'!AG$1,FALSE)</f>
        <v>202.49969318823301</v>
      </c>
      <c r="Y27" s="52">
        <f>VLOOKUP($A27,'ADR Raw Data'!$B$6:$BE$43,'ADR Raw Data'!AH$1,FALSE)</f>
        <v>203.90369297352299</v>
      </c>
      <c r="Z27" s="52">
        <f>VLOOKUP($A27,'ADR Raw Data'!$B$6:$BE$43,'ADR Raw Data'!AI$1,FALSE)</f>
        <v>203.05317883726701</v>
      </c>
      <c r="AA27" s="52">
        <f>VLOOKUP($A27,'ADR Raw Data'!$B$6:$BE$43,'ADR Raw Data'!AJ$1,FALSE)</f>
        <v>200.89986921574601</v>
      </c>
      <c r="AB27" s="52">
        <f>VLOOKUP($A27,'ADR Raw Data'!$B$6:$BE$43,'ADR Raw Data'!AK$1,FALSE)</f>
        <v>205.84465673597899</v>
      </c>
      <c r="AC27" s="53">
        <f>VLOOKUP($A27,'ADR Raw Data'!$B$6:$BE$43,'ADR Raw Data'!AL$1,FALSE)</f>
        <v>203.260951594468</v>
      </c>
      <c r="AD27" s="52">
        <f>VLOOKUP($A27,'ADR Raw Data'!$B$6:$BE$43,'ADR Raw Data'!AN$1,FALSE)</f>
        <v>259.60661818770302</v>
      </c>
      <c r="AE27" s="52">
        <f>VLOOKUP($A27,'ADR Raw Data'!$B$6:$BE$43,'ADR Raw Data'!AO$1,FALSE)</f>
        <v>268.86746718799998</v>
      </c>
      <c r="AF27" s="53">
        <f>VLOOKUP($A27,'ADR Raw Data'!$B$6:$BE$43,'ADR Raw Data'!AP$1,FALSE)</f>
        <v>264.34176410687201</v>
      </c>
      <c r="AG27" s="54">
        <f>VLOOKUP($A27,'ADR Raw Data'!$B$6:$BE$43,'ADR Raw Data'!AR$1,FALSE)</f>
        <v>222.98909368238901</v>
      </c>
      <c r="AI27" s="47">
        <f>VLOOKUP($A27,'ADR Raw Data'!$B$6:$BE$43,'ADR Raw Data'!AT$1,FALSE)</f>
        <v>-1.6529400904559299</v>
      </c>
      <c r="AJ27" s="48">
        <f>VLOOKUP($A27,'ADR Raw Data'!$B$6:$BE$43,'ADR Raw Data'!AU$1,FALSE)</f>
        <v>-6.6959943062514696E-2</v>
      </c>
      <c r="AK27" s="48">
        <f>VLOOKUP($A27,'ADR Raw Data'!$B$6:$BE$43,'ADR Raw Data'!AV$1,FALSE)</f>
        <v>-2.0278083493131001</v>
      </c>
      <c r="AL27" s="48">
        <f>VLOOKUP($A27,'ADR Raw Data'!$B$6:$BE$43,'ADR Raw Data'!AW$1,FALSE)</f>
        <v>-3.7377110278882002</v>
      </c>
      <c r="AM27" s="48">
        <f>VLOOKUP($A27,'ADR Raw Data'!$B$6:$BE$43,'ADR Raw Data'!AX$1,FALSE)</f>
        <v>-2.7243892133913099</v>
      </c>
      <c r="AN27" s="49">
        <f>VLOOKUP($A27,'ADR Raw Data'!$B$6:$BE$43,'ADR Raw Data'!AY$1,FALSE)</f>
        <v>-2.08432398618777</v>
      </c>
      <c r="AO27" s="48">
        <f>VLOOKUP($A27,'ADR Raw Data'!$B$6:$BE$43,'ADR Raw Data'!BA$1,FALSE)</f>
        <v>-3.46260255319807</v>
      </c>
      <c r="AP27" s="48">
        <f>VLOOKUP($A27,'ADR Raw Data'!$B$6:$BE$43,'ADR Raw Data'!BB$1,FALSE)</f>
        <v>-4.7635463339903499</v>
      </c>
      <c r="AQ27" s="49">
        <f>VLOOKUP($A27,'ADR Raw Data'!$B$6:$BE$43,'ADR Raw Data'!BC$1,FALSE)</f>
        <v>-4.14313466311153</v>
      </c>
      <c r="AR27" s="50">
        <f>VLOOKUP($A27,'ADR Raw Data'!$B$6:$BE$43,'ADR Raw Data'!BE$1,FALSE)</f>
        <v>-2.9313240367717501</v>
      </c>
      <c r="AT27" s="51">
        <f>VLOOKUP($A27,'RevPAR Raw Data'!$B$6:$BE$43,'RevPAR Raw Data'!AG$1,FALSE)</f>
        <v>139.73875270775699</v>
      </c>
      <c r="AU27" s="52">
        <f>VLOOKUP($A27,'RevPAR Raw Data'!$B$6:$BE$43,'RevPAR Raw Data'!AH$1,FALSE)</f>
        <v>152.12341982896299</v>
      </c>
      <c r="AV27" s="52">
        <f>VLOOKUP($A27,'RevPAR Raw Data'!$B$6:$BE$43,'RevPAR Raw Data'!AI$1,FALSE)</f>
        <v>157.50920600966199</v>
      </c>
      <c r="AW27" s="52">
        <f>VLOOKUP($A27,'RevPAR Raw Data'!$B$6:$BE$43,'RevPAR Raw Data'!AJ$1,FALSE)</f>
        <v>152.30099564421201</v>
      </c>
      <c r="AX27" s="52">
        <f>VLOOKUP($A27,'RevPAR Raw Data'!$B$6:$BE$43,'RevPAR Raw Data'!AK$1,FALSE)</f>
        <v>159.09622963785401</v>
      </c>
      <c r="AY27" s="53">
        <f>VLOOKUP($A27,'RevPAR Raw Data'!$B$6:$BE$43,'RevPAR Raw Data'!AL$1,FALSE)</f>
        <v>152.15369371719899</v>
      </c>
      <c r="AZ27" s="52">
        <f>VLOOKUP($A27,'RevPAR Raw Data'!$B$6:$BE$43,'RevPAR Raw Data'!AN$1,FALSE)</f>
        <v>226.53690326105999</v>
      </c>
      <c r="BA27" s="52">
        <f>VLOOKUP($A27,'RevPAR Raw Data'!$B$6:$BE$43,'RevPAR Raw Data'!AO$1,FALSE)</f>
        <v>245.47584564899699</v>
      </c>
      <c r="BB27" s="53">
        <f>VLOOKUP($A27,'RevPAR Raw Data'!$B$6:$BE$43,'RevPAR Raw Data'!AP$1,FALSE)</f>
        <v>236.00637445502801</v>
      </c>
      <c r="BC27" s="54">
        <f>VLOOKUP($A27,'RevPAR Raw Data'!$B$6:$BE$43,'RevPAR Raw Data'!AR$1,FALSE)</f>
        <v>176.111335807811</v>
      </c>
      <c r="BE27" s="47">
        <f>VLOOKUP($A27,'RevPAR Raw Data'!$B$6:$BE$43,'RevPAR Raw Data'!AT$1,FALSE)</f>
        <v>-1.72625241572043</v>
      </c>
      <c r="BF27" s="48">
        <f>VLOOKUP($A27,'RevPAR Raw Data'!$B$6:$BE$43,'RevPAR Raw Data'!AU$1,FALSE)</f>
        <v>0.40415549412090701</v>
      </c>
      <c r="BG27" s="48">
        <f>VLOOKUP($A27,'RevPAR Raw Data'!$B$6:$BE$43,'RevPAR Raw Data'!AV$1,FALSE)</f>
        <v>-3.5292443678413399</v>
      </c>
      <c r="BH27" s="48">
        <f>VLOOKUP($A27,'RevPAR Raw Data'!$B$6:$BE$43,'RevPAR Raw Data'!AW$1,FALSE)</f>
        <v>-8.4086095431309094</v>
      </c>
      <c r="BI27" s="48">
        <f>VLOOKUP($A27,'RevPAR Raw Data'!$B$6:$BE$43,'RevPAR Raw Data'!AX$1,FALSE)</f>
        <v>-4.6856770604713098</v>
      </c>
      <c r="BJ27" s="49">
        <f>VLOOKUP($A27,'RevPAR Raw Data'!$B$6:$BE$43,'RevPAR Raw Data'!AY$1,FALSE)</f>
        <v>-3.72139307552025</v>
      </c>
      <c r="BK27" s="48">
        <f>VLOOKUP($A27,'RevPAR Raw Data'!$B$6:$BE$43,'RevPAR Raw Data'!BA$1,FALSE)</f>
        <v>-5.8210228933477701</v>
      </c>
      <c r="BL27" s="48">
        <f>VLOOKUP($A27,'RevPAR Raw Data'!$B$6:$BE$43,'RevPAR Raw Data'!BB$1,FALSE)</f>
        <v>-7.0547664143189497</v>
      </c>
      <c r="BM27" s="49">
        <f>VLOOKUP($A27,'RevPAR Raw Data'!$B$6:$BE$43,'RevPAR Raw Data'!BC$1,FALSE)</f>
        <v>-6.466705413973</v>
      </c>
      <c r="BN27" s="50">
        <f>VLOOKUP($A27,'RevPAR Raw Data'!$B$6:$BE$43,'RevPAR Raw Data'!BE$1,FALSE)</f>
        <v>-4.7911910661916899</v>
      </c>
    </row>
    <row r="28" spans="1:66" x14ac:dyDescent="0.25">
      <c r="A28" s="63" t="s">
        <v>29</v>
      </c>
      <c r="B28" s="47">
        <f>VLOOKUP($A28,'Occupancy Raw Data'!$B$8:$BE$45,'Occupancy Raw Data'!AG$3,FALSE)</f>
        <v>58.691099476439703</v>
      </c>
      <c r="C28" s="48">
        <f>VLOOKUP($A28,'Occupancy Raw Data'!$B$8:$BE$45,'Occupancy Raw Data'!AH$3,FALSE)</f>
        <v>62.424738219895197</v>
      </c>
      <c r="D28" s="48">
        <f>VLOOKUP($A28,'Occupancy Raw Data'!$B$8:$BE$45,'Occupancy Raw Data'!AI$3,FALSE)</f>
        <v>62.365837696334999</v>
      </c>
      <c r="E28" s="48">
        <f>VLOOKUP($A28,'Occupancy Raw Data'!$B$8:$BE$45,'Occupancy Raw Data'!AJ$3,FALSE)</f>
        <v>59.034685863874302</v>
      </c>
      <c r="F28" s="48">
        <f>VLOOKUP($A28,'Occupancy Raw Data'!$B$8:$BE$45,'Occupancy Raw Data'!AK$3,FALSE)</f>
        <v>62.621073298429302</v>
      </c>
      <c r="G28" s="49">
        <f>VLOOKUP($A28,'Occupancy Raw Data'!$B$8:$BE$45,'Occupancy Raw Data'!AL$3,FALSE)</f>
        <v>61.027486910994703</v>
      </c>
      <c r="H28" s="48">
        <f>VLOOKUP($A28,'Occupancy Raw Data'!$B$8:$BE$45,'Occupancy Raw Data'!AN$3,FALSE)</f>
        <v>79.208115183245994</v>
      </c>
      <c r="I28" s="48">
        <f>VLOOKUP($A28,'Occupancy Raw Data'!$B$8:$BE$45,'Occupancy Raw Data'!AO$3,FALSE)</f>
        <v>82.873036649214598</v>
      </c>
      <c r="J28" s="49">
        <f>VLOOKUP($A28,'Occupancy Raw Data'!$B$8:$BE$45,'Occupancy Raw Data'!AP$3,FALSE)</f>
        <v>81.040575916230296</v>
      </c>
      <c r="K28" s="50">
        <f>VLOOKUP($A28,'Occupancy Raw Data'!$B$8:$BE$45,'Occupancy Raw Data'!AR$3,FALSE)</f>
        <v>66.745512341061996</v>
      </c>
      <c r="M28" s="47">
        <f>VLOOKUP($A28,'Occupancy Raw Data'!$B$8:$BE$45,'Occupancy Raw Data'!AT$3,FALSE)</f>
        <v>0.943970108344383</v>
      </c>
      <c r="N28" s="48">
        <f>VLOOKUP($A28,'Occupancy Raw Data'!$B$8:$BE$45,'Occupancy Raw Data'!AU$3,FALSE)</f>
        <v>2.55897176194311</v>
      </c>
      <c r="O28" s="48">
        <f>VLOOKUP($A28,'Occupancy Raw Data'!$B$8:$BE$45,'Occupancy Raw Data'!AV$3,FALSE)</f>
        <v>-0.99459493087096595</v>
      </c>
      <c r="P28" s="48">
        <f>VLOOKUP($A28,'Occupancy Raw Data'!$B$8:$BE$45,'Occupancy Raw Data'!AW$3,FALSE)</f>
        <v>-9.2171551600651807</v>
      </c>
      <c r="Q28" s="48">
        <f>VLOOKUP($A28,'Occupancy Raw Data'!$B$8:$BE$45,'Occupancy Raw Data'!AX$3,FALSE)</f>
        <v>-4.8866268866609301</v>
      </c>
      <c r="R28" s="49">
        <f>VLOOKUP($A28,'Occupancy Raw Data'!$B$8:$BE$45,'Occupancy Raw Data'!AY$3,FALSE)</f>
        <v>-2.4682539434291599</v>
      </c>
      <c r="S28" s="48">
        <f>VLOOKUP($A28,'Occupancy Raw Data'!$B$8:$BE$45,'Occupancy Raw Data'!BA$3,FALSE)</f>
        <v>4.3279159843091101E-2</v>
      </c>
      <c r="T28" s="48">
        <f>VLOOKUP($A28,'Occupancy Raw Data'!$B$8:$BE$45,'Occupancy Raw Data'!BB$3,FALSE)</f>
        <v>-8.5035418999070106E-2</v>
      </c>
      <c r="U28" s="49">
        <f>VLOOKUP($A28,'Occupancy Raw Data'!$B$8:$BE$45,'Occupancy Raw Data'!BC$3,FALSE)</f>
        <v>-2.23699799569601E-2</v>
      </c>
      <c r="V28" s="50">
        <f>VLOOKUP($A28,'Occupancy Raw Data'!$B$8:$BE$45,'Occupancy Raw Data'!BE$3,FALSE)</f>
        <v>-1.6302329103528601</v>
      </c>
      <c r="X28" s="51">
        <f>VLOOKUP($A28,'ADR Raw Data'!$B$6:$BE$43,'ADR Raw Data'!AG$1,FALSE)</f>
        <v>132.07704616413901</v>
      </c>
      <c r="Y28" s="52">
        <f>VLOOKUP($A28,'ADR Raw Data'!$B$6:$BE$43,'ADR Raw Data'!AH$1,FALSE)</f>
        <v>134.95507050374701</v>
      </c>
      <c r="Z28" s="52">
        <f>VLOOKUP($A28,'ADR Raw Data'!$B$6:$BE$43,'ADR Raw Data'!AI$1,FALSE)</f>
        <v>134.68530353113999</v>
      </c>
      <c r="AA28" s="52">
        <f>VLOOKUP($A28,'ADR Raw Data'!$B$6:$BE$43,'ADR Raw Data'!AJ$1,FALSE)</f>
        <v>132.337119339282</v>
      </c>
      <c r="AB28" s="52">
        <f>VLOOKUP($A28,'ADR Raw Data'!$B$6:$BE$43,'ADR Raw Data'!AK$1,FALSE)</f>
        <v>134.26182003448801</v>
      </c>
      <c r="AC28" s="53">
        <f>VLOOKUP($A28,'ADR Raw Data'!$B$6:$BE$43,'ADR Raw Data'!AL$1,FALSE)</f>
        <v>133.69760214477199</v>
      </c>
      <c r="AD28" s="52">
        <f>VLOOKUP($A28,'ADR Raw Data'!$B$6:$BE$43,'ADR Raw Data'!AN$1,FALSE)</f>
        <v>170.98563703214</v>
      </c>
      <c r="AE28" s="52">
        <f>VLOOKUP($A28,'ADR Raw Data'!$B$6:$BE$43,'ADR Raw Data'!AO$1,FALSE)</f>
        <v>176.634490642027</v>
      </c>
      <c r="AF28" s="53">
        <f>VLOOKUP($A28,'ADR Raw Data'!$B$6:$BE$43,'ADR Raw Data'!AP$1,FALSE)</f>
        <v>173.873928773318</v>
      </c>
      <c r="AG28" s="54">
        <f>VLOOKUP($A28,'ADR Raw Data'!$B$6:$BE$43,'ADR Raw Data'!AR$1,FALSE)</f>
        <v>147.63502990572999</v>
      </c>
      <c r="AI28" s="47">
        <f>VLOOKUP($A28,'ADR Raw Data'!$B$6:$BE$43,'ADR Raw Data'!AT$1,FALSE)</f>
        <v>-5.1918774603621003</v>
      </c>
      <c r="AJ28" s="48">
        <f>VLOOKUP($A28,'ADR Raw Data'!$B$6:$BE$43,'ADR Raw Data'!AU$1,FALSE)</f>
        <v>-3.8714688982141601</v>
      </c>
      <c r="AK28" s="48">
        <f>VLOOKUP($A28,'ADR Raw Data'!$B$6:$BE$43,'ADR Raw Data'!AV$1,FALSE)</f>
        <v>-2.4474728253685001</v>
      </c>
      <c r="AL28" s="48">
        <f>VLOOKUP($A28,'ADR Raw Data'!$B$6:$BE$43,'ADR Raw Data'!AW$1,FALSE)</f>
        <v>-4.9563321229709203</v>
      </c>
      <c r="AM28" s="48">
        <f>VLOOKUP($A28,'ADR Raw Data'!$B$6:$BE$43,'ADR Raw Data'!AX$1,FALSE)</f>
        <v>-5.6548119712142499</v>
      </c>
      <c r="AN28" s="49">
        <f>VLOOKUP($A28,'ADR Raw Data'!$B$6:$BE$43,'ADR Raw Data'!AY$1,FALSE)</f>
        <v>-4.4235641233755896</v>
      </c>
      <c r="AO28" s="48">
        <f>VLOOKUP($A28,'ADR Raw Data'!$B$6:$BE$43,'ADR Raw Data'!BA$1,FALSE)</f>
        <v>-5.3477761490438098</v>
      </c>
      <c r="AP28" s="48">
        <f>VLOOKUP($A28,'ADR Raw Data'!$B$6:$BE$43,'ADR Raw Data'!BB$1,FALSE)</f>
        <v>-6.1879368399750501</v>
      </c>
      <c r="AQ28" s="49">
        <f>VLOOKUP($A28,'ADR Raw Data'!$B$6:$BE$43,'ADR Raw Data'!BC$1,FALSE)</f>
        <v>-5.7872956909159603</v>
      </c>
      <c r="AR28" s="50">
        <f>VLOOKUP($A28,'ADR Raw Data'!$B$6:$BE$43,'ADR Raw Data'!BE$1,FALSE)</f>
        <v>-4.8289294871807096</v>
      </c>
      <c r="AT28" s="51">
        <f>VLOOKUP($A28,'RevPAR Raw Data'!$B$6:$BE$43,'RevPAR Raw Data'!AG$1,FALSE)</f>
        <v>77.517470549738206</v>
      </c>
      <c r="AU28" s="52">
        <f>VLOOKUP($A28,'RevPAR Raw Data'!$B$6:$BE$43,'RevPAR Raw Data'!AH$1,FALSE)</f>
        <v>84.245349476439699</v>
      </c>
      <c r="AV28" s="52">
        <f>VLOOKUP($A28,'RevPAR Raw Data'!$B$6:$BE$43,'RevPAR Raw Data'!AI$1,FALSE)</f>
        <v>83.997617801047099</v>
      </c>
      <c r="AW28" s="52">
        <f>VLOOKUP($A28,'RevPAR Raw Data'!$B$6:$BE$43,'RevPAR Raw Data'!AJ$1,FALSE)</f>
        <v>78.124802683246003</v>
      </c>
      <c r="AX28" s="52">
        <f>VLOOKUP($A28,'RevPAR Raw Data'!$B$6:$BE$43,'RevPAR Raw Data'!AK$1,FALSE)</f>
        <v>84.076192735602007</v>
      </c>
      <c r="AY28" s="53">
        <f>VLOOKUP($A28,'RevPAR Raw Data'!$B$6:$BE$43,'RevPAR Raw Data'!AL$1,FALSE)</f>
        <v>81.5922866492146</v>
      </c>
      <c r="AZ28" s="52">
        <f>VLOOKUP($A28,'RevPAR Raw Data'!$B$6:$BE$43,'RevPAR Raw Data'!AN$1,FALSE)</f>
        <v>135.43450032722501</v>
      </c>
      <c r="BA28" s="52">
        <f>VLOOKUP($A28,'RevPAR Raw Data'!$B$6:$BE$43,'RevPAR Raw Data'!AO$1,FALSE)</f>
        <v>146.382366164921</v>
      </c>
      <c r="BB28" s="53">
        <f>VLOOKUP($A28,'RevPAR Raw Data'!$B$6:$BE$43,'RevPAR Raw Data'!AP$1,FALSE)</f>
        <v>140.908433246073</v>
      </c>
      <c r="BC28" s="54">
        <f>VLOOKUP($A28,'RevPAR Raw Data'!$B$6:$BE$43,'RevPAR Raw Data'!AR$1,FALSE)</f>
        <v>98.539757105459898</v>
      </c>
      <c r="BE28" s="47">
        <f>VLOOKUP($A28,'RevPAR Raw Data'!$B$6:$BE$43,'RevPAR Raw Data'!AT$1,FALSE)</f>
        <v>-4.29691712330541</v>
      </c>
      <c r="BF28" s="48">
        <f>VLOOKUP($A28,'RevPAR Raw Data'!$B$6:$BE$43,'RevPAR Raw Data'!AU$1,FALSE)</f>
        <v>-1.4115669321487501</v>
      </c>
      <c r="BG28" s="48">
        <f>VLOOKUP($A28,'RevPAR Raw Data'!$B$6:$BE$43,'RevPAR Raw Data'!AV$1,FALSE)</f>
        <v>-3.4177253155838998</v>
      </c>
      <c r="BH28" s="48">
        <f>VLOOKUP($A28,'RevPAR Raw Data'!$B$6:$BE$43,'RevPAR Raw Data'!AW$1,FALSE)</f>
        <v>-13.7166544610137</v>
      </c>
      <c r="BI28" s="48">
        <f>VLOOKUP($A28,'RevPAR Raw Data'!$B$6:$BE$43,'RevPAR Raw Data'!AX$1,FALSE)</f>
        <v>-10.2651092956997</v>
      </c>
      <c r="BJ28" s="49">
        <f>VLOOKUP($A28,'RevPAR Raw Data'!$B$6:$BE$43,'RevPAR Raw Data'!AY$1,FALSE)</f>
        <v>-6.7826332708894199</v>
      </c>
      <c r="BK28" s="48">
        <f>VLOOKUP($A28,'RevPAR Raw Data'!$B$6:$BE$43,'RevPAR Raw Data'!BA$1,FALSE)</f>
        <v>-5.3068114617883104</v>
      </c>
      <c r="BL28" s="48">
        <f>VLOOKUP($A28,'RevPAR Raw Data'!$B$6:$BE$43,'RevPAR Raw Data'!BB$1,FALSE)</f>
        <v>-6.2677103209548504</v>
      </c>
      <c r="BM28" s="49">
        <f>VLOOKUP($A28,'RevPAR Raw Data'!$B$6:$BE$43,'RevPAR Raw Data'!BC$1,FALSE)</f>
        <v>-5.8083710539868099</v>
      </c>
      <c r="BN28" s="50">
        <f>VLOOKUP($A28,'RevPAR Raw Data'!$B$6:$BE$43,'RevPAR Raw Data'!BE$1,FALSE)</f>
        <v>-6.3804395998158201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49.2225293711126</v>
      </c>
      <c r="C30" s="48">
        <f>VLOOKUP($A30,'Occupancy Raw Data'!$B$8:$BE$45,'Occupancy Raw Data'!AH$3,FALSE)</f>
        <v>60.649043999078501</v>
      </c>
      <c r="D30" s="48">
        <f>VLOOKUP($A30,'Occupancy Raw Data'!$B$8:$BE$45,'Occupancy Raw Data'!AI$3,FALSE)</f>
        <v>63.719765031098802</v>
      </c>
      <c r="E30" s="48">
        <f>VLOOKUP($A30,'Occupancy Raw Data'!$B$8:$BE$45,'Occupancy Raw Data'!AJ$3,FALSE)</f>
        <v>64.114259387237894</v>
      </c>
      <c r="F30" s="48">
        <f>VLOOKUP($A30,'Occupancy Raw Data'!$B$8:$BE$45,'Occupancy Raw Data'!AK$3,FALSE)</f>
        <v>62.488048749582397</v>
      </c>
      <c r="G30" s="49">
        <f>VLOOKUP($A30,'Occupancy Raw Data'!$B$8:$BE$45,'Occupancy Raw Data'!AL$3,FALSE)</f>
        <v>60.038678525931097</v>
      </c>
      <c r="H30" s="48">
        <f>VLOOKUP($A30,'Occupancy Raw Data'!$B$8:$BE$45,'Occupancy Raw Data'!AN$3,FALSE)</f>
        <v>68.732649088249104</v>
      </c>
      <c r="I30" s="48">
        <f>VLOOKUP($A30,'Occupancy Raw Data'!$B$8:$BE$45,'Occupancy Raw Data'!AO$3,FALSE)</f>
        <v>68.242503830159706</v>
      </c>
      <c r="J30" s="49">
        <f>VLOOKUP($A30,'Occupancy Raw Data'!$B$8:$BE$45,'Occupancy Raw Data'!AP$3,FALSE)</f>
        <v>68.487576459204405</v>
      </c>
      <c r="K30" s="50">
        <f>VLOOKUP($A30,'Occupancy Raw Data'!$B$8:$BE$45,'Occupancy Raw Data'!AR$3,FALSE)</f>
        <v>62.452506364023797</v>
      </c>
      <c r="M30" s="47">
        <f>VLOOKUP($A30,'Occupancy Raw Data'!$B$8:$BE$45,'Occupancy Raw Data'!AT$3,FALSE)</f>
        <v>0.14731698664665499</v>
      </c>
      <c r="N30" s="48">
        <f>VLOOKUP($A30,'Occupancy Raw Data'!$B$8:$BE$45,'Occupancy Raw Data'!AU$3,FALSE)</f>
        <v>-0.631681098835148</v>
      </c>
      <c r="O30" s="48">
        <f>VLOOKUP($A30,'Occupancy Raw Data'!$B$8:$BE$45,'Occupancy Raw Data'!AV$3,FALSE)</f>
        <v>-2.3535801445116502</v>
      </c>
      <c r="P30" s="48">
        <f>VLOOKUP($A30,'Occupancy Raw Data'!$B$8:$BE$45,'Occupancy Raw Data'!AW$3,FALSE)</f>
        <v>-3.7649054824711499</v>
      </c>
      <c r="Q30" s="48">
        <f>VLOOKUP($A30,'Occupancy Raw Data'!$B$8:$BE$45,'Occupancy Raw Data'!AX$3,FALSE)</f>
        <v>-4.8142959430847299</v>
      </c>
      <c r="R30" s="49">
        <f>VLOOKUP($A30,'Occupancy Raw Data'!$B$8:$BE$45,'Occupancy Raw Data'!AY$3,FALSE)</f>
        <v>-2.4430016306452198</v>
      </c>
      <c r="S30" s="48">
        <f>VLOOKUP($A30,'Occupancy Raw Data'!$B$8:$BE$45,'Occupancy Raw Data'!BA$3,FALSE)</f>
        <v>-3.55655766710424</v>
      </c>
      <c r="T30" s="48">
        <f>VLOOKUP($A30,'Occupancy Raw Data'!$B$8:$BE$45,'Occupancy Raw Data'!BB$3,FALSE)</f>
        <v>-5.12177275767481</v>
      </c>
      <c r="U30" s="49">
        <f>VLOOKUP($A30,'Occupancy Raw Data'!$B$8:$BE$45,'Occupancy Raw Data'!BC$3,FALSE)</f>
        <v>-4.3427674363868602</v>
      </c>
      <c r="V30" s="50">
        <f>VLOOKUP($A30,'Occupancy Raw Data'!$B$8:$BE$45,'Occupancy Raw Data'!BE$3,FALSE)</f>
        <v>-3.0464646259599699</v>
      </c>
      <c r="X30" s="51">
        <f>VLOOKUP($A30,'ADR Raw Data'!$B$6:$BE$43,'ADR Raw Data'!AG$1,FALSE)</f>
        <v>112.393797589797</v>
      </c>
      <c r="Y30" s="52">
        <f>VLOOKUP($A30,'ADR Raw Data'!$B$6:$BE$43,'ADR Raw Data'!AH$1,FALSE)</f>
        <v>116.347148066203</v>
      </c>
      <c r="Z30" s="52">
        <f>VLOOKUP($A30,'ADR Raw Data'!$B$6:$BE$43,'ADR Raw Data'!AI$1,FALSE)</f>
        <v>118.66303146154701</v>
      </c>
      <c r="AA30" s="52">
        <f>VLOOKUP($A30,'ADR Raw Data'!$B$6:$BE$43,'ADR Raw Data'!AJ$1,FALSE)</f>
        <v>117.499218705087</v>
      </c>
      <c r="AB30" s="52">
        <f>VLOOKUP($A30,'ADR Raw Data'!$B$6:$BE$43,'ADR Raw Data'!AK$1,FALSE)</f>
        <v>118.665542569566</v>
      </c>
      <c r="AC30" s="53">
        <f>VLOOKUP($A30,'ADR Raw Data'!$B$6:$BE$43,'ADR Raw Data'!AL$1,FALSE)</f>
        <v>116.919106965054</v>
      </c>
      <c r="AD30" s="52">
        <f>VLOOKUP($A30,'ADR Raw Data'!$B$6:$BE$43,'ADR Raw Data'!AN$1,FALSE)</f>
        <v>138.599894917668</v>
      </c>
      <c r="AE30" s="52">
        <f>VLOOKUP($A30,'ADR Raw Data'!$B$6:$BE$43,'ADR Raw Data'!AO$1,FALSE)</f>
        <v>137.91184429965199</v>
      </c>
      <c r="AF30" s="53">
        <f>VLOOKUP($A30,'ADR Raw Data'!$B$6:$BE$43,'ADR Raw Data'!AP$1,FALSE)</f>
        <v>138.25710065217601</v>
      </c>
      <c r="AG30" s="54">
        <f>VLOOKUP($A30,'ADR Raw Data'!$B$6:$BE$43,'ADR Raw Data'!AR$1,FALSE)</f>
        <v>123.604419824942</v>
      </c>
      <c r="AH30" s="65"/>
      <c r="AI30" s="47">
        <f>VLOOKUP($A30,'ADR Raw Data'!$B$6:$BE$43,'ADR Raw Data'!AT$1,FALSE)</f>
        <v>2.3615920771253198</v>
      </c>
      <c r="AJ30" s="48">
        <f>VLOOKUP($A30,'ADR Raw Data'!$B$6:$BE$43,'ADR Raw Data'!AU$1,FALSE)</f>
        <v>1.3807946756249001</v>
      </c>
      <c r="AK30" s="48">
        <f>VLOOKUP($A30,'ADR Raw Data'!$B$6:$BE$43,'ADR Raw Data'!AV$1,FALSE)</f>
        <v>-0.36910684793475002</v>
      </c>
      <c r="AL30" s="48">
        <f>VLOOKUP($A30,'ADR Raw Data'!$B$6:$BE$43,'ADR Raw Data'!AW$1,FALSE)</f>
        <v>-2.6493421740467098</v>
      </c>
      <c r="AM30" s="48">
        <f>VLOOKUP($A30,'ADR Raw Data'!$B$6:$BE$43,'ADR Raw Data'!AX$1,FALSE)</f>
        <v>-3.74806529915461</v>
      </c>
      <c r="AN30" s="49">
        <f>VLOOKUP($A30,'ADR Raw Data'!$B$6:$BE$43,'ADR Raw Data'!AY$1,FALSE)</f>
        <v>-0.91068611007931299</v>
      </c>
      <c r="AO30" s="48">
        <f>VLOOKUP($A30,'ADR Raw Data'!$B$6:$BE$43,'ADR Raw Data'!BA$1,FALSE)</f>
        <v>-2.77458773086471</v>
      </c>
      <c r="AP30" s="48">
        <f>VLOOKUP($A30,'ADR Raw Data'!$B$6:$BE$43,'ADR Raw Data'!BB$1,FALSE)</f>
        <v>-2.7745381360413299</v>
      </c>
      <c r="AQ30" s="49">
        <f>VLOOKUP($A30,'ADR Raw Data'!$B$6:$BE$43,'ADR Raw Data'!BC$1,FALSE)</f>
        <v>-2.7725835943017598</v>
      </c>
      <c r="AR30" s="50">
        <f>VLOOKUP($A30,'ADR Raw Data'!$B$6:$BE$43,'ADR Raw Data'!BE$1,FALSE)</f>
        <v>-1.6519947389971701</v>
      </c>
      <c r="AT30" s="51">
        <f>VLOOKUP($A30,'RevPAR Raw Data'!$B$6:$BE$43,'RevPAR Raw Data'!AG$1,FALSE)</f>
        <v>55.323070029946997</v>
      </c>
      <c r="AU30" s="52">
        <f>VLOOKUP($A30,'RevPAR Raw Data'!$B$6:$BE$43,'RevPAR Raw Data'!AH$1,FALSE)</f>
        <v>70.563433022344995</v>
      </c>
      <c r="AV30" s="52">
        <f>VLOOKUP($A30,'RevPAR Raw Data'!$B$6:$BE$43,'RevPAR Raw Data'!AI$1,FALSE)</f>
        <v>75.611804826076906</v>
      </c>
      <c r="AW30" s="52">
        <f>VLOOKUP($A30,'RevPAR Raw Data'!$B$6:$BE$43,'RevPAR Raw Data'!AJ$1,FALSE)</f>
        <v>75.333753858557898</v>
      </c>
      <c r="AX30" s="52">
        <f>VLOOKUP($A30,'RevPAR Raw Data'!$B$6:$BE$43,'RevPAR Raw Data'!AK$1,FALSE)</f>
        <v>74.151782089827293</v>
      </c>
      <c r="AY30" s="53">
        <f>VLOOKUP($A30,'RevPAR Raw Data'!$B$6:$BE$43,'RevPAR Raw Data'!AL$1,FALSE)</f>
        <v>70.196686766138797</v>
      </c>
      <c r="AZ30" s="52">
        <f>VLOOKUP($A30,'RevPAR Raw Data'!$B$6:$BE$43,'RevPAR Raw Data'!AN$1,FALSE)</f>
        <v>95.263379410443306</v>
      </c>
      <c r="BA30" s="52">
        <f>VLOOKUP($A30,'RevPAR Raw Data'!$B$6:$BE$43,'RevPAR Raw Data'!AO$1,FALSE)</f>
        <v>94.114495628434099</v>
      </c>
      <c r="BB30" s="53">
        <f>VLOOKUP($A30,'RevPAR Raw Data'!$B$6:$BE$43,'RevPAR Raw Data'!AP$1,FALSE)</f>
        <v>94.688937519438696</v>
      </c>
      <c r="BC30" s="54">
        <f>VLOOKUP($A30,'RevPAR Raw Data'!$B$6:$BE$43,'RevPAR Raw Data'!AR$1,FALSE)</f>
        <v>77.194058157386706</v>
      </c>
      <c r="BE30" s="47">
        <f>VLOOKUP($A30,'RevPAR Raw Data'!$B$6:$BE$43,'RevPAR Raw Data'!AT$1,FALSE)</f>
        <v>2.5123880900568798</v>
      </c>
      <c r="BF30" s="48">
        <f>VLOOKUP($A30,'RevPAR Raw Data'!$B$6:$BE$43,'RevPAR Raw Data'!AU$1,FALSE)</f>
        <v>0.74039135781011101</v>
      </c>
      <c r="BG30" s="48">
        <f>VLOOKUP($A30,'RevPAR Raw Data'!$B$6:$BE$43,'RevPAR Raw Data'!AV$1,FALSE)</f>
        <v>-2.7139997669613698</v>
      </c>
      <c r="BH30" s="48">
        <f>VLOOKUP($A30,'RevPAR Raw Data'!$B$6:$BE$43,'RevPAR Raw Data'!AW$1,FALSE)</f>
        <v>-6.3145024277577599</v>
      </c>
      <c r="BI30" s="48">
        <f>VLOOKUP($A30,'RevPAR Raw Data'!$B$6:$BE$43,'RevPAR Raw Data'!AX$1,FALSE)</f>
        <v>-8.3819182865979798</v>
      </c>
      <c r="BJ30" s="49">
        <f>VLOOKUP($A30,'RevPAR Raw Data'!$B$6:$BE$43,'RevPAR Raw Data'!AY$1,FALSE)</f>
        <v>-3.33143966420523</v>
      </c>
      <c r="BK30" s="48">
        <f>VLOOKUP($A30,'RevPAR Raw Data'!$B$6:$BE$43,'RevPAR Raw Data'!BA$1,FALSE)</f>
        <v>-6.2324655852963602</v>
      </c>
      <c r="BL30" s="48">
        <f>VLOOKUP($A30,'RevPAR Raw Data'!$B$6:$BE$43,'RevPAR Raw Data'!BB$1,FALSE)</f>
        <v>-7.7542053553130801</v>
      </c>
      <c r="BM30" s="49">
        <f>VLOOKUP($A30,'RevPAR Raw Data'!$B$6:$BE$43,'RevPAR Raw Data'!BC$1,FALSE)</f>
        <v>-6.9949441732086797</v>
      </c>
      <c r="BN30" s="50">
        <f>VLOOKUP($A30,'RevPAR Raw Data'!$B$6:$BE$43,'RevPAR Raw Data'!BE$1,FALSE)</f>
        <v>-4.6481319296108703</v>
      </c>
    </row>
    <row r="31" spans="1:66" x14ac:dyDescent="0.25">
      <c r="A31" s="63" t="s">
        <v>70</v>
      </c>
      <c r="B31" s="47">
        <f>VLOOKUP($A31,'Occupancy Raw Data'!$B$8:$BE$45,'Occupancy Raw Data'!AG$3,FALSE)</f>
        <v>48.611817349740598</v>
      </c>
      <c r="C31" s="48">
        <f>VLOOKUP($A31,'Occupancy Raw Data'!$B$8:$BE$45,'Occupancy Raw Data'!AH$3,FALSE)</f>
        <v>59.485914776771999</v>
      </c>
      <c r="D31" s="48">
        <f>VLOOKUP($A31,'Occupancy Raw Data'!$B$8:$BE$45,'Occupancy Raw Data'!AI$3,FALSE)</f>
        <v>62.006762941116598</v>
      </c>
      <c r="E31" s="48">
        <f>VLOOKUP($A31,'Occupancy Raw Data'!$B$8:$BE$45,'Occupancy Raw Data'!AJ$3,FALSE)</f>
        <v>61.746160886809697</v>
      </c>
      <c r="F31" s="48">
        <f>VLOOKUP($A31,'Occupancy Raw Data'!$B$8:$BE$45,'Occupancy Raw Data'!AK$3,FALSE)</f>
        <v>60.719007423980401</v>
      </c>
      <c r="G31" s="49">
        <f>VLOOKUP($A31,'Occupancy Raw Data'!$B$8:$BE$45,'Occupancy Raw Data'!AL$3,FALSE)</f>
        <v>58.513932675683897</v>
      </c>
      <c r="H31" s="48">
        <f>VLOOKUP($A31,'Occupancy Raw Data'!$B$8:$BE$45,'Occupancy Raw Data'!AN$3,FALSE)</f>
        <v>68.805298484694305</v>
      </c>
      <c r="I31" s="48">
        <f>VLOOKUP($A31,'Occupancy Raw Data'!$B$8:$BE$45,'Occupancy Raw Data'!AO$3,FALSE)</f>
        <v>68.849791518356497</v>
      </c>
      <c r="J31" s="49">
        <f>VLOOKUP($A31,'Occupancy Raw Data'!$B$8:$BE$45,'Occupancy Raw Data'!AP$3,FALSE)</f>
        <v>68.827545001525394</v>
      </c>
      <c r="K31" s="50">
        <f>VLOOKUP($A31,'Occupancy Raw Data'!$B$8:$BE$45,'Occupancy Raw Data'!AR$3,FALSE)</f>
        <v>61.460679054495699</v>
      </c>
      <c r="M31" s="47">
        <f>VLOOKUP($A31,'Occupancy Raw Data'!$B$8:$BE$45,'Occupancy Raw Data'!AT$3,FALSE)</f>
        <v>-0.53641024737958498</v>
      </c>
      <c r="N31" s="48">
        <f>VLOOKUP($A31,'Occupancy Raw Data'!$B$8:$BE$45,'Occupancy Raw Data'!AU$3,FALSE)</f>
        <v>0.78585079546686798</v>
      </c>
      <c r="O31" s="48">
        <f>VLOOKUP($A31,'Occupancy Raw Data'!$B$8:$BE$45,'Occupancy Raw Data'!AV$3,FALSE)</f>
        <v>-1.10394716757205</v>
      </c>
      <c r="P31" s="48">
        <f>VLOOKUP($A31,'Occupancy Raw Data'!$B$8:$BE$45,'Occupancy Raw Data'!AW$3,FALSE)</f>
        <v>-3.2339581150076202</v>
      </c>
      <c r="Q31" s="48">
        <f>VLOOKUP($A31,'Occupancy Raw Data'!$B$8:$BE$45,'Occupancy Raw Data'!AX$3,FALSE)</f>
        <v>-3.7573283126138199</v>
      </c>
      <c r="R31" s="49">
        <f>VLOOKUP($A31,'Occupancy Raw Data'!$B$8:$BE$45,'Occupancy Raw Data'!AY$3,FALSE)</f>
        <v>-1.65530053727536</v>
      </c>
      <c r="S31" s="48">
        <f>VLOOKUP($A31,'Occupancy Raw Data'!$B$8:$BE$45,'Occupancy Raw Data'!BA$3,FALSE)</f>
        <v>-3.7814153564895499</v>
      </c>
      <c r="T31" s="48">
        <f>VLOOKUP($A31,'Occupancy Raw Data'!$B$8:$BE$45,'Occupancy Raw Data'!BB$3,FALSE)</f>
        <v>-5.2696732338419201</v>
      </c>
      <c r="U31" s="49">
        <f>VLOOKUP($A31,'Occupancy Raw Data'!$B$8:$BE$45,'Occupancy Raw Data'!BC$3,FALSE)</f>
        <v>-4.5315845471281797</v>
      </c>
      <c r="V31" s="50">
        <f>VLOOKUP($A31,'Occupancy Raw Data'!$B$8:$BE$45,'Occupancy Raw Data'!BE$3,FALSE)</f>
        <v>-2.5942540910312699</v>
      </c>
      <c r="X31" s="51">
        <f>VLOOKUP($A31,'ADR Raw Data'!$B$6:$BE$43,'ADR Raw Data'!AG$1,FALSE)</f>
        <v>119.207007845188</v>
      </c>
      <c r="Y31" s="52">
        <f>VLOOKUP($A31,'ADR Raw Data'!$B$6:$BE$43,'ADR Raw Data'!AH$1,FALSE)</f>
        <v>123.319180664187</v>
      </c>
      <c r="Z31" s="52">
        <f>VLOOKUP($A31,'ADR Raw Data'!$B$6:$BE$43,'ADR Raw Data'!AI$1,FALSE)</f>
        <v>125.00073538757999</v>
      </c>
      <c r="AA31" s="52">
        <f>VLOOKUP($A31,'ADR Raw Data'!$B$6:$BE$43,'ADR Raw Data'!AJ$1,FALSE)</f>
        <v>122.12250720579701</v>
      </c>
      <c r="AB31" s="52">
        <f>VLOOKUP($A31,'ADR Raw Data'!$B$6:$BE$43,'ADR Raw Data'!AK$1,FALSE)</f>
        <v>122.398528598944</v>
      </c>
      <c r="AC31" s="53">
        <f>VLOOKUP($A31,'ADR Raw Data'!$B$6:$BE$43,'ADR Raw Data'!AL$1,FALSE)</f>
        <v>122.548685535766</v>
      </c>
      <c r="AD31" s="52">
        <f>VLOOKUP($A31,'ADR Raw Data'!$B$6:$BE$43,'ADR Raw Data'!AN$1,FALSE)</f>
        <v>143.98188489607301</v>
      </c>
      <c r="AE31" s="52">
        <f>VLOOKUP($A31,'ADR Raw Data'!$B$6:$BE$43,'ADR Raw Data'!AO$1,FALSE)</f>
        <v>142.911805760709</v>
      </c>
      <c r="AF31" s="53">
        <f>VLOOKUP($A31,'ADR Raw Data'!$B$6:$BE$43,'ADR Raw Data'!AP$1,FALSE)</f>
        <v>143.44667239229801</v>
      </c>
      <c r="AG31" s="54">
        <f>VLOOKUP($A31,'ADR Raw Data'!$B$6:$BE$43,'ADR Raw Data'!AR$1,FALSE)</f>
        <v>129.235223767256</v>
      </c>
      <c r="AH31" s="65"/>
      <c r="AI31" s="47">
        <f>VLOOKUP($A31,'ADR Raw Data'!$B$6:$BE$43,'ADR Raw Data'!AT$1,FALSE)</f>
        <v>4.9532810441316597</v>
      </c>
      <c r="AJ31" s="48">
        <f>VLOOKUP($A31,'ADR Raw Data'!$B$6:$BE$43,'ADR Raw Data'!AU$1,FALSE)</f>
        <v>5.9600273014229401</v>
      </c>
      <c r="AK31" s="48">
        <f>VLOOKUP($A31,'ADR Raw Data'!$B$6:$BE$43,'ADR Raw Data'!AV$1,FALSE)</f>
        <v>5.0125787145643503</v>
      </c>
      <c r="AL31" s="48">
        <f>VLOOKUP($A31,'ADR Raw Data'!$B$6:$BE$43,'ADR Raw Data'!AW$1,FALSE)</f>
        <v>1.70141266316021</v>
      </c>
      <c r="AM31" s="48">
        <f>VLOOKUP($A31,'ADR Raw Data'!$B$6:$BE$43,'ADR Raw Data'!AX$1,FALSE)</f>
        <v>0.94448544587764904</v>
      </c>
      <c r="AN31" s="49">
        <f>VLOOKUP($A31,'ADR Raw Data'!$B$6:$BE$43,'ADR Raw Data'!AY$1,FALSE)</f>
        <v>3.5852873195703099</v>
      </c>
      <c r="AO31" s="48">
        <f>VLOOKUP($A31,'ADR Raw Data'!$B$6:$BE$43,'ADR Raw Data'!BA$1,FALSE)</f>
        <v>1.4124723899528699</v>
      </c>
      <c r="AP31" s="48">
        <f>VLOOKUP($A31,'ADR Raw Data'!$B$6:$BE$43,'ADR Raw Data'!BB$1,FALSE)</f>
        <v>-4.3353718778868199E-2</v>
      </c>
      <c r="AQ31" s="49">
        <f>VLOOKUP($A31,'ADR Raw Data'!$B$6:$BE$43,'ADR Raw Data'!BC$1,FALSE)</f>
        <v>0.67903017113808595</v>
      </c>
      <c r="AR31" s="50">
        <f>VLOOKUP($A31,'ADR Raw Data'!$B$6:$BE$43,'ADR Raw Data'!BE$1,FALSE)</f>
        <v>2.40662982600923</v>
      </c>
      <c r="AT31" s="51">
        <f>VLOOKUP($A31,'RevPAR Raw Data'!$B$6:$BE$43,'RevPAR Raw Data'!AG$1,FALSE)</f>
        <v>57.948692921793899</v>
      </c>
      <c r="AU31" s="52">
        <f>VLOOKUP($A31,'RevPAR Raw Data'!$B$6:$BE$43,'RevPAR Raw Data'!AH$1,FALSE)</f>
        <v>73.357542713312299</v>
      </c>
      <c r="AV31" s="52">
        <f>VLOOKUP($A31,'RevPAR Raw Data'!$B$6:$BE$43,'RevPAR Raw Data'!AI$1,FALSE)</f>
        <v>77.508909666429304</v>
      </c>
      <c r="AW31" s="52">
        <f>VLOOKUP($A31,'RevPAR Raw Data'!$B$6:$BE$43,'RevPAR Raw Data'!AJ$1,FALSE)</f>
        <v>75.4059597782975</v>
      </c>
      <c r="AX31" s="52">
        <f>VLOOKUP($A31,'RevPAR Raw Data'!$B$6:$BE$43,'RevPAR Raw Data'!AK$1,FALSE)</f>
        <v>74.319171666836098</v>
      </c>
      <c r="AY31" s="53">
        <f>VLOOKUP($A31,'RevPAR Raw Data'!$B$6:$BE$43,'RevPAR Raw Data'!AL$1,FALSE)</f>
        <v>71.708055349333804</v>
      </c>
      <c r="AZ31" s="52">
        <f>VLOOKUP($A31,'RevPAR Raw Data'!$B$6:$BE$43,'RevPAR Raw Data'!AN$1,FALSE)</f>
        <v>99.067165666632704</v>
      </c>
      <c r="BA31" s="52">
        <f>VLOOKUP($A31,'RevPAR Raw Data'!$B$6:$BE$43,'RevPAR Raw Data'!AO$1,FALSE)</f>
        <v>98.3944803213668</v>
      </c>
      <c r="BB31" s="53">
        <f>VLOOKUP($A31,'RevPAR Raw Data'!$B$6:$BE$43,'RevPAR Raw Data'!AP$1,FALSE)</f>
        <v>98.730822993999695</v>
      </c>
      <c r="BC31" s="54">
        <f>VLOOKUP($A31,'RevPAR Raw Data'!$B$6:$BE$43,'RevPAR Raw Data'!AR$1,FALSE)</f>
        <v>79.428846104952697</v>
      </c>
      <c r="BE31" s="47">
        <f>VLOOKUP($A31,'RevPAR Raw Data'!$B$6:$BE$43,'RevPAR Raw Data'!AT$1,FALSE)</f>
        <v>4.3903008896498399</v>
      </c>
      <c r="BF31" s="48">
        <f>VLOOKUP($A31,'RevPAR Raw Data'!$B$6:$BE$43,'RevPAR Raw Data'!AU$1,FALSE)</f>
        <v>6.7927150188480798</v>
      </c>
      <c r="BG31" s="48">
        <f>VLOOKUP($A31,'RevPAR Raw Data'!$B$6:$BE$43,'RevPAR Raw Data'!AV$1,FALSE)</f>
        <v>3.8532953262505498</v>
      </c>
      <c r="BH31" s="48">
        <f>VLOOKUP($A31,'RevPAR Raw Data'!$B$6:$BE$43,'RevPAR Raw Data'!AW$1,FALSE)</f>
        <v>-1.58756842473744</v>
      </c>
      <c r="BI31" s="48">
        <f>VLOOKUP($A31,'RevPAR Raw Data'!$B$6:$BE$43,'RevPAR Raw Data'!AX$1,FALSE)</f>
        <v>-2.8483302858026498</v>
      </c>
      <c r="BJ31" s="49">
        <f>VLOOKUP($A31,'RevPAR Raw Data'!$B$6:$BE$43,'RevPAR Raw Data'!AY$1,FALSE)</f>
        <v>1.8706395020312301</v>
      </c>
      <c r="BK31" s="48">
        <f>VLOOKUP($A31,'RevPAR Raw Data'!$B$6:$BE$43,'RevPAR Raw Data'!BA$1,FALSE)</f>
        <v>-2.4223544143965201</v>
      </c>
      <c r="BL31" s="48">
        <f>VLOOKUP($A31,'RevPAR Raw Data'!$B$6:$BE$43,'RevPAR Raw Data'!BB$1,FALSE)</f>
        <v>-5.31074235330642</v>
      </c>
      <c r="BM31" s="49">
        <f>VLOOKUP($A31,'RevPAR Raw Data'!$B$6:$BE$43,'RevPAR Raw Data'!BC$1,FALSE)</f>
        <v>-3.8833252022957301</v>
      </c>
      <c r="BN31" s="50">
        <f>VLOOKUP($A31,'RevPAR Raw Data'!$B$6:$BE$43,'RevPAR Raw Data'!BE$1,FALSE)</f>
        <v>-0.25005835773926499</v>
      </c>
    </row>
    <row r="32" spans="1:66" x14ac:dyDescent="0.25">
      <c r="A32" s="63" t="s">
        <v>52</v>
      </c>
      <c r="B32" s="47">
        <f>VLOOKUP($A32,'Occupancy Raw Data'!$B$8:$BE$45,'Occupancy Raw Data'!AG$3,FALSE)</f>
        <v>43.861813695249801</v>
      </c>
      <c r="C32" s="48">
        <f>VLOOKUP($A32,'Occupancy Raw Data'!$B$8:$BE$45,'Occupancy Raw Data'!AH$3,FALSE)</f>
        <v>59.037631091918499</v>
      </c>
      <c r="D32" s="48">
        <f>VLOOKUP($A32,'Occupancy Raw Data'!$B$8:$BE$45,'Occupancy Raw Data'!AI$3,FALSE)</f>
        <v>67.481492905613806</v>
      </c>
      <c r="E32" s="48">
        <f>VLOOKUP($A32,'Occupancy Raw Data'!$B$8:$BE$45,'Occupancy Raw Data'!AJ$3,FALSE)</f>
        <v>68.630475015422505</v>
      </c>
      <c r="F32" s="48">
        <f>VLOOKUP($A32,'Occupancy Raw Data'!$B$8:$BE$45,'Occupancy Raw Data'!AK$3,FALSE)</f>
        <v>62.816162862430502</v>
      </c>
      <c r="G32" s="49">
        <f>VLOOKUP($A32,'Occupancy Raw Data'!$B$8:$BE$45,'Occupancy Raw Data'!AL$3,FALSE)</f>
        <v>60.365515114127</v>
      </c>
      <c r="H32" s="48">
        <f>VLOOKUP($A32,'Occupancy Raw Data'!$B$8:$BE$45,'Occupancy Raw Data'!AN$3,FALSE)</f>
        <v>65.006169031461994</v>
      </c>
      <c r="I32" s="48">
        <f>VLOOKUP($A32,'Occupancy Raw Data'!$B$8:$BE$45,'Occupancy Raw Data'!AO$3,FALSE)</f>
        <v>64.204194941394206</v>
      </c>
      <c r="J32" s="49">
        <f>VLOOKUP($A32,'Occupancy Raw Data'!$B$8:$BE$45,'Occupancy Raw Data'!AP$3,FALSE)</f>
        <v>64.605181986428093</v>
      </c>
      <c r="K32" s="50">
        <f>VLOOKUP($A32,'Occupancy Raw Data'!$B$8:$BE$45,'Occupancy Raw Data'!AR$3,FALSE)</f>
        <v>61.576848506212997</v>
      </c>
      <c r="M32" s="47">
        <f>VLOOKUP($A32,'Occupancy Raw Data'!$B$8:$BE$45,'Occupancy Raw Data'!AT$3,FALSE)</f>
        <v>5.3889121580082104</v>
      </c>
      <c r="N32" s="48">
        <f>VLOOKUP($A32,'Occupancy Raw Data'!$B$8:$BE$45,'Occupancy Raw Data'!AU$3,FALSE)</f>
        <v>3.6348766120584202</v>
      </c>
      <c r="O32" s="48">
        <f>VLOOKUP($A32,'Occupancy Raw Data'!$B$8:$BE$45,'Occupancy Raw Data'!AV$3,FALSE)</f>
        <v>3.5670608017394199</v>
      </c>
      <c r="P32" s="48">
        <f>VLOOKUP($A32,'Occupancy Raw Data'!$B$8:$BE$45,'Occupancy Raw Data'!AW$3,FALSE)</f>
        <v>2.5668312352059099</v>
      </c>
      <c r="Q32" s="48">
        <f>VLOOKUP($A32,'Occupancy Raw Data'!$B$8:$BE$45,'Occupancy Raw Data'!AX$3,FALSE)</f>
        <v>1.7408463860365799</v>
      </c>
      <c r="R32" s="49">
        <f>VLOOKUP($A32,'Occupancy Raw Data'!$B$8:$BE$45,'Occupancy Raw Data'!AY$3,FALSE)</f>
        <v>3.2250800468160499</v>
      </c>
      <c r="S32" s="48">
        <f>VLOOKUP($A32,'Occupancy Raw Data'!$B$8:$BE$45,'Occupancy Raw Data'!BA$3,FALSE)</f>
        <v>-0.36555999415019802</v>
      </c>
      <c r="T32" s="48">
        <f>VLOOKUP($A32,'Occupancy Raw Data'!$B$8:$BE$45,'Occupancy Raw Data'!BB$3,FALSE)</f>
        <v>-2.5792664028121699</v>
      </c>
      <c r="U32" s="49">
        <f>VLOOKUP($A32,'Occupancy Raw Data'!$B$8:$BE$45,'Occupancy Raw Data'!BC$3,FALSE)</f>
        <v>-1.4779779701790099</v>
      </c>
      <c r="V32" s="50">
        <f>VLOOKUP($A32,'Occupancy Raw Data'!$B$8:$BE$45,'Occupancy Raw Data'!BE$3,FALSE)</f>
        <v>1.7688045422288401</v>
      </c>
      <c r="X32" s="51">
        <f>VLOOKUP($A32,'ADR Raw Data'!$B$6:$BE$43,'ADR Raw Data'!AG$1,FALSE)</f>
        <v>101.967686357243</v>
      </c>
      <c r="Y32" s="52">
        <f>VLOOKUP($A32,'ADR Raw Data'!$B$6:$BE$43,'ADR Raw Data'!AH$1,FALSE)</f>
        <v>107.958734326018</v>
      </c>
      <c r="Z32" s="52">
        <f>VLOOKUP($A32,'ADR Raw Data'!$B$6:$BE$43,'ADR Raw Data'!AI$1,FALSE)</f>
        <v>118.687278025368</v>
      </c>
      <c r="AA32" s="52">
        <f>VLOOKUP($A32,'ADR Raw Data'!$B$6:$BE$43,'ADR Raw Data'!AJ$1,FALSE)</f>
        <v>125.345973033707</v>
      </c>
      <c r="AB32" s="52">
        <f>VLOOKUP($A32,'ADR Raw Data'!$B$6:$BE$43,'ADR Raw Data'!AK$1,FALSE)</f>
        <v>126.74373803093501</v>
      </c>
      <c r="AC32" s="53">
        <f>VLOOKUP($A32,'ADR Raw Data'!$B$6:$BE$43,'ADR Raw Data'!AL$1,FALSE)</f>
        <v>117.349845175136</v>
      </c>
      <c r="AD32" s="52">
        <f>VLOOKUP($A32,'ADR Raw Data'!$B$6:$BE$43,'ADR Raw Data'!AN$1,FALSE)</f>
        <v>135.06214946619201</v>
      </c>
      <c r="AE32" s="52">
        <f>VLOOKUP($A32,'ADR Raw Data'!$B$6:$BE$43,'ADR Raw Data'!AO$1,FALSE)</f>
        <v>133.84092721594999</v>
      </c>
      <c r="AF32" s="53">
        <f>VLOOKUP($A32,'ADR Raw Data'!$B$6:$BE$43,'ADR Raw Data'!AP$1,FALSE)</f>
        <v>134.45532824063</v>
      </c>
      <c r="AG32" s="54">
        <f>VLOOKUP($A32,'ADR Raw Data'!$B$6:$BE$43,'ADR Raw Data'!AR$1,FALSE)</f>
        <v>122.477481260174</v>
      </c>
      <c r="AH32" s="65"/>
      <c r="AI32" s="47">
        <f>VLOOKUP($A32,'ADR Raw Data'!$B$6:$BE$43,'ADR Raw Data'!AT$1,FALSE)</f>
        <v>-0.73329088107472495</v>
      </c>
      <c r="AJ32" s="48">
        <f>VLOOKUP($A32,'ADR Raw Data'!$B$6:$BE$43,'ADR Raw Data'!AU$1,FALSE)</f>
        <v>-0.50844257148699401</v>
      </c>
      <c r="AK32" s="48">
        <f>VLOOKUP($A32,'ADR Raw Data'!$B$6:$BE$43,'ADR Raw Data'!AV$1,FALSE)</f>
        <v>-1.6178411656401599</v>
      </c>
      <c r="AL32" s="48">
        <f>VLOOKUP($A32,'ADR Raw Data'!$B$6:$BE$43,'ADR Raw Data'!AW$1,FALSE)</f>
        <v>0.58964746023162795</v>
      </c>
      <c r="AM32" s="48">
        <f>VLOOKUP($A32,'ADR Raw Data'!$B$6:$BE$43,'ADR Raw Data'!AX$1,FALSE)</f>
        <v>1.36509215695876</v>
      </c>
      <c r="AN32" s="49">
        <f>VLOOKUP($A32,'ADR Raw Data'!$B$6:$BE$43,'ADR Raw Data'!AY$1,FALSE)</f>
        <v>-0.18154318886941401</v>
      </c>
      <c r="AO32" s="48">
        <f>VLOOKUP($A32,'ADR Raw Data'!$B$6:$BE$43,'ADR Raw Data'!BA$1,FALSE)</f>
        <v>0.30333400079247702</v>
      </c>
      <c r="AP32" s="48">
        <f>VLOOKUP($A32,'ADR Raw Data'!$B$6:$BE$43,'ADR Raw Data'!BB$1,FALSE)</f>
        <v>2.7776137564071099</v>
      </c>
      <c r="AQ32" s="49">
        <f>VLOOKUP($A32,'ADR Raw Data'!$B$6:$BE$43,'ADR Raw Data'!BC$1,FALSE)</f>
        <v>1.53118220602281</v>
      </c>
      <c r="AR32" s="50">
        <f>VLOOKUP($A32,'ADR Raw Data'!$B$6:$BE$43,'ADR Raw Data'!BE$1,FALSE)</f>
        <v>0.25501909093074399</v>
      </c>
      <c r="AT32" s="51">
        <f>VLOOKUP($A32,'RevPAR Raw Data'!$B$6:$BE$43,'RevPAR Raw Data'!AG$1,FALSE)</f>
        <v>44.724876619370697</v>
      </c>
      <c r="AU32" s="52">
        <f>VLOOKUP($A32,'RevPAR Raw Data'!$B$6:$BE$43,'RevPAR Raw Data'!AH$1,FALSE)</f>
        <v>63.736279302899398</v>
      </c>
      <c r="AV32" s="52">
        <f>VLOOKUP($A32,'RevPAR Raw Data'!$B$6:$BE$43,'RevPAR Raw Data'!AI$1,FALSE)</f>
        <v>80.091947100555203</v>
      </c>
      <c r="AW32" s="52">
        <f>VLOOKUP($A32,'RevPAR Raw Data'!$B$6:$BE$43,'RevPAR Raw Data'!AJ$1,FALSE)</f>
        <v>86.025536705737096</v>
      </c>
      <c r="AX32" s="52">
        <f>VLOOKUP($A32,'RevPAR Raw Data'!$B$6:$BE$43,'RevPAR Raw Data'!AK$1,FALSE)</f>
        <v>79.615552899444694</v>
      </c>
      <c r="AY32" s="53">
        <f>VLOOKUP($A32,'RevPAR Raw Data'!$B$6:$BE$43,'RevPAR Raw Data'!AL$1,FALSE)</f>
        <v>70.838838525601403</v>
      </c>
      <c r="AZ32" s="52">
        <f>VLOOKUP($A32,'RevPAR Raw Data'!$B$6:$BE$43,'RevPAR Raw Data'!AN$1,FALSE)</f>
        <v>87.798729179518801</v>
      </c>
      <c r="BA32" s="52">
        <f>VLOOKUP($A32,'RevPAR Raw Data'!$B$6:$BE$43,'RevPAR Raw Data'!AO$1,FALSE)</f>
        <v>85.931489821097998</v>
      </c>
      <c r="BB32" s="53">
        <f>VLOOKUP($A32,'RevPAR Raw Data'!$B$6:$BE$43,'RevPAR Raw Data'!AP$1,FALSE)</f>
        <v>86.865109500308407</v>
      </c>
      <c r="BC32" s="54">
        <f>VLOOKUP($A32,'RevPAR Raw Data'!$B$6:$BE$43,'RevPAR Raw Data'!AR$1,FALSE)</f>
        <v>75.417773089803404</v>
      </c>
      <c r="BE32" s="47">
        <f>VLOOKUP($A32,'RevPAR Raw Data'!$B$6:$BE$43,'RevPAR Raw Data'!AT$1,FALSE)</f>
        <v>4.6161048754896896</v>
      </c>
      <c r="BF32" s="48">
        <f>VLOOKUP($A32,'RevPAR Raw Data'!$B$6:$BE$43,'RevPAR Raw Data'!AU$1,FALSE)</f>
        <v>3.1079527804546898</v>
      </c>
      <c r="BG32" s="48">
        <f>VLOOKUP($A32,'RevPAR Raw Data'!$B$6:$BE$43,'RevPAR Raw Data'!AV$1,FALSE)</f>
        <v>1.8915102580453</v>
      </c>
      <c r="BH32" s="48">
        <f>VLOOKUP($A32,'RevPAR Raw Data'!$B$6:$BE$43,'RevPAR Raw Data'!AW$1,FALSE)</f>
        <v>3.1716139506243599</v>
      </c>
      <c r="BI32" s="48">
        <f>VLOOKUP($A32,'RevPAR Raw Data'!$B$6:$BE$43,'RevPAR Raw Data'!AX$1,FALSE)</f>
        <v>3.1297027004758302</v>
      </c>
      <c r="BJ32" s="49">
        <f>VLOOKUP($A32,'RevPAR Raw Data'!$B$6:$BE$43,'RevPAR Raw Data'!AY$1,FALSE)</f>
        <v>3.0376819447860499</v>
      </c>
      <c r="BK32" s="48">
        <f>VLOOKUP($A32,'RevPAR Raw Data'!$B$6:$BE$43,'RevPAR Raw Data'!BA$1,FALSE)</f>
        <v>-6.3334861113273397E-2</v>
      </c>
      <c r="BL32" s="48">
        <f>VLOOKUP($A32,'RevPAR Raw Data'!$B$6:$BE$43,'RevPAR Raw Data'!BB$1,FALSE)</f>
        <v>0.12670529517603901</v>
      </c>
      <c r="BM32" s="49">
        <f>VLOOKUP($A32,'RevPAR Raw Data'!$B$6:$BE$43,'RevPAR Raw Data'!BC$1,FALSE)</f>
        <v>3.0573700155477199E-2</v>
      </c>
      <c r="BN32" s="50">
        <f>VLOOKUP($A32,'RevPAR Raw Data'!$B$6:$BE$43,'RevPAR Raw Data'!BE$1,FALSE)</f>
        <v>2.0283344224235198</v>
      </c>
    </row>
    <row r="33" spans="1:66" x14ac:dyDescent="0.25">
      <c r="A33" s="63" t="s">
        <v>51</v>
      </c>
      <c r="B33" s="47">
        <f>VLOOKUP($A33,'Occupancy Raw Data'!$B$8:$BE$45,'Occupancy Raw Data'!AG$3,FALSE)</f>
        <v>47.448105122833702</v>
      </c>
      <c r="C33" s="48">
        <f>VLOOKUP($A33,'Occupancy Raw Data'!$B$8:$BE$45,'Occupancy Raw Data'!AH$3,FALSE)</f>
        <v>55.489430584650499</v>
      </c>
      <c r="D33" s="48">
        <f>VLOOKUP($A33,'Occupancy Raw Data'!$B$8:$BE$45,'Occupancy Raw Data'!AI$3,FALSE)</f>
        <v>57.527137688059398</v>
      </c>
      <c r="E33" s="48">
        <f>VLOOKUP($A33,'Occupancy Raw Data'!$B$8:$BE$45,'Occupancy Raw Data'!AJ$3,FALSE)</f>
        <v>59.712435726528199</v>
      </c>
      <c r="F33" s="48">
        <f>VLOOKUP($A33,'Occupancy Raw Data'!$B$8:$BE$45,'Occupancy Raw Data'!AK$3,FALSE)</f>
        <v>61.940084226646199</v>
      </c>
      <c r="G33" s="49">
        <f>VLOOKUP($A33,'Occupancy Raw Data'!$B$8:$BE$45,'Occupancy Raw Data'!AL$3,FALSE)</f>
        <v>56.417759646179597</v>
      </c>
      <c r="H33" s="48">
        <f>VLOOKUP($A33,'Occupancy Raw Data'!$B$8:$BE$45,'Occupancy Raw Data'!AN$3,FALSE)</f>
        <v>69.137633996937197</v>
      </c>
      <c r="I33" s="48">
        <f>VLOOKUP($A33,'Occupancy Raw Data'!$B$8:$BE$45,'Occupancy Raw Data'!AO$3,FALSE)</f>
        <v>65.237366003062704</v>
      </c>
      <c r="J33" s="49">
        <f>VLOOKUP($A33,'Occupancy Raw Data'!$B$8:$BE$45,'Occupancy Raw Data'!AP$3,FALSE)</f>
        <v>67.1875</v>
      </c>
      <c r="K33" s="50">
        <f>VLOOKUP($A33,'Occupancy Raw Data'!$B$8:$BE$45,'Occupancy Raw Data'!AR$3,FALSE)</f>
        <v>59.485767259243097</v>
      </c>
      <c r="M33" s="47">
        <f>VLOOKUP($A33,'Occupancy Raw Data'!$B$8:$BE$45,'Occupancy Raw Data'!AT$3,FALSE)</f>
        <v>2.7649088474550201</v>
      </c>
      <c r="N33" s="48">
        <f>VLOOKUP($A33,'Occupancy Raw Data'!$B$8:$BE$45,'Occupancy Raw Data'!AU$3,FALSE)</f>
        <v>-6.2062648266403997</v>
      </c>
      <c r="O33" s="48">
        <f>VLOOKUP($A33,'Occupancy Raw Data'!$B$8:$BE$45,'Occupancy Raw Data'!AV$3,FALSE)</f>
        <v>-8.0005943415594505</v>
      </c>
      <c r="P33" s="48">
        <f>VLOOKUP($A33,'Occupancy Raw Data'!$B$8:$BE$45,'Occupancy Raw Data'!AW$3,FALSE)</f>
        <v>-8.4269117968913605</v>
      </c>
      <c r="Q33" s="48">
        <f>VLOOKUP($A33,'Occupancy Raw Data'!$B$8:$BE$45,'Occupancy Raw Data'!AX$3,FALSE)</f>
        <v>-4.2873206845236398</v>
      </c>
      <c r="R33" s="49">
        <f>VLOOKUP($A33,'Occupancy Raw Data'!$B$8:$BE$45,'Occupancy Raw Data'!AY$3,FALSE)</f>
        <v>-5.2692079593569296</v>
      </c>
      <c r="S33" s="48">
        <f>VLOOKUP($A33,'Occupancy Raw Data'!$B$8:$BE$45,'Occupancy Raw Data'!BA$3,FALSE)</f>
        <v>-1.69088453840501</v>
      </c>
      <c r="T33" s="48">
        <f>VLOOKUP($A33,'Occupancy Raw Data'!$B$8:$BE$45,'Occupancy Raw Data'!BB$3,FALSE)</f>
        <v>-2.3192071903420501</v>
      </c>
      <c r="U33" s="49">
        <f>VLOOKUP($A33,'Occupancy Raw Data'!$B$8:$BE$45,'Occupancy Raw Data'!BC$3,FALSE)</f>
        <v>-1.99693366599204</v>
      </c>
      <c r="V33" s="50">
        <f>VLOOKUP($A33,'Occupancy Raw Data'!$B$8:$BE$45,'Occupancy Raw Data'!BE$3,FALSE)</f>
        <v>-4.2516482950544203</v>
      </c>
      <c r="X33" s="51">
        <f>VLOOKUP($A33,'ADR Raw Data'!$B$6:$BE$43,'ADR Raw Data'!AG$1,FALSE)</f>
        <v>94.278375476620496</v>
      </c>
      <c r="Y33" s="52">
        <f>VLOOKUP($A33,'ADR Raw Data'!$B$6:$BE$43,'ADR Raw Data'!AH$1,FALSE)</f>
        <v>97.868047190047093</v>
      </c>
      <c r="Z33" s="52">
        <f>VLOOKUP($A33,'ADR Raw Data'!$B$6:$BE$43,'ADR Raw Data'!AI$1,FALSE)</f>
        <v>98.657809318877696</v>
      </c>
      <c r="AA33" s="52">
        <f>VLOOKUP($A33,'ADR Raw Data'!$B$6:$BE$43,'ADR Raw Data'!AJ$1,FALSE)</f>
        <v>100.169444267261</v>
      </c>
      <c r="AB33" s="52">
        <f>VLOOKUP($A33,'ADR Raw Data'!$B$6:$BE$43,'ADR Raw Data'!AK$1,FALSE)</f>
        <v>103.70716062736599</v>
      </c>
      <c r="AC33" s="53">
        <f>VLOOKUP($A33,'ADR Raw Data'!$B$6:$BE$43,'ADR Raw Data'!AL$1,FALSE)</f>
        <v>99.189370322188196</v>
      </c>
      <c r="AD33" s="52">
        <f>VLOOKUP($A33,'ADR Raw Data'!$B$6:$BE$43,'ADR Raw Data'!AN$1,FALSE)</f>
        <v>124.57944348307601</v>
      </c>
      <c r="AE33" s="52">
        <f>VLOOKUP($A33,'ADR Raw Data'!$B$6:$BE$43,'ADR Raw Data'!AO$1,FALSE)</f>
        <v>122.625992517605</v>
      </c>
      <c r="AF33" s="53">
        <f>VLOOKUP($A33,'ADR Raw Data'!$B$6:$BE$43,'ADR Raw Data'!AP$1,FALSE)</f>
        <v>123.631067701841</v>
      </c>
      <c r="AG33" s="54">
        <f>VLOOKUP($A33,'ADR Raw Data'!$B$6:$BE$43,'ADR Raw Data'!AR$1,FALSE)</f>
        <v>107.053632373836</v>
      </c>
      <c r="AI33" s="47">
        <f>VLOOKUP($A33,'ADR Raw Data'!$B$6:$BE$43,'ADR Raw Data'!AT$1,FALSE)</f>
        <v>-7.3420077961777004</v>
      </c>
      <c r="AJ33" s="48">
        <f>VLOOKUP($A33,'ADR Raw Data'!$B$6:$BE$43,'ADR Raw Data'!AU$1,FALSE)</f>
        <v>-15.6982621141064</v>
      </c>
      <c r="AK33" s="48">
        <f>VLOOKUP($A33,'ADR Raw Data'!$B$6:$BE$43,'ADR Raw Data'!AV$1,FALSE)</f>
        <v>-21.983580860578702</v>
      </c>
      <c r="AL33" s="48">
        <f>VLOOKUP($A33,'ADR Raw Data'!$B$6:$BE$43,'ADR Raw Data'!AW$1,FALSE)</f>
        <v>-21.168204146475802</v>
      </c>
      <c r="AM33" s="48">
        <f>VLOOKUP($A33,'ADR Raw Data'!$B$6:$BE$43,'ADR Raw Data'!AX$1,FALSE)</f>
        <v>-16.912700884523201</v>
      </c>
      <c r="AN33" s="49">
        <f>VLOOKUP($A33,'ADR Raw Data'!$B$6:$BE$43,'ADR Raw Data'!AY$1,FALSE)</f>
        <v>-17.577733744651699</v>
      </c>
      <c r="AO33" s="48">
        <f>VLOOKUP($A33,'ADR Raw Data'!$B$6:$BE$43,'ADR Raw Data'!BA$1,FALSE)</f>
        <v>-11.3801276946933</v>
      </c>
      <c r="AP33" s="48">
        <f>VLOOKUP($A33,'ADR Raw Data'!$B$6:$BE$43,'ADR Raw Data'!BB$1,FALSE)</f>
        <v>-10.7557256793419</v>
      </c>
      <c r="AQ33" s="49">
        <f>VLOOKUP($A33,'ADR Raw Data'!$B$6:$BE$43,'ADR Raw Data'!BC$1,FALSE)</f>
        <v>-11.077297286995799</v>
      </c>
      <c r="AR33" s="50">
        <f>VLOOKUP($A33,'ADR Raw Data'!$B$6:$BE$43,'ADR Raw Data'!BE$1,FALSE)</f>
        <v>-15.194692651289801</v>
      </c>
      <c r="AT33" s="51">
        <f>VLOOKUP($A33,'RevPAR Raw Data'!$B$6:$BE$43,'RevPAR Raw Data'!AG$1,FALSE)</f>
        <v>44.733302704246803</v>
      </c>
      <c r="AU33" s="52">
        <f>VLOOKUP($A33,'RevPAR Raw Data'!$B$6:$BE$43,'RevPAR Raw Data'!AH$1,FALSE)</f>
        <v>54.306422110074202</v>
      </c>
      <c r="AV33" s="52">
        <f>VLOOKUP($A33,'RevPAR Raw Data'!$B$6:$BE$43,'RevPAR Raw Data'!AI$1,FALSE)</f>
        <v>56.755013806893899</v>
      </c>
      <c r="AW33" s="52">
        <f>VLOOKUP($A33,'RevPAR Raw Data'!$B$6:$BE$43,'RevPAR Raw Data'!AJ$1,FALSE)</f>
        <v>59.813615025709304</v>
      </c>
      <c r="AX33" s="52">
        <f>VLOOKUP($A33,'RevPAR Raw Data'!$B$6:$BE$43,'RevPAR Raw Data'!AK$1,FALSE)</f>
        <v>64.236302641653893</v>
      </c>
      <c r="AY33" s="53">
        <f>VLOOKUP($A33,'RevPAR Raw Data'!$B$6:$BE$43,'RevPAR Raw Data'!AL$1,FALSE)</f>
        <v>55.960420542931203</v>
      </c>
      <c r="AZ33" s="52">
        <f>VLOOKUP($A33,'RevPAR Raw Data'!$B$6:$BE$43,'RevPAR Raw Data'!AN$1,FALSE)</f>
        <v>86.131279670750303</v>
      </c>
      <c r="BA33" s="52">
        <f>VLOOKUP($A33,'RevPAR Raw Data'!$B$6:$BE$43,'RevPAR Raw Data'!AO$1,FALSE)</f>
        <v>79.997967553598698</v>
      </c>
      <c r="BB33" s="53">
        <f>VLOOKUP($A33,'RevPAR Raw Data'!$B$6:$BE$43,'RevPAR Raw Data'!AP$1,FALSE)</f>
        <v>83.064623612174501</v>
      </c>
      <c r="BC33" s="54">
        <f>VLOOKUP($A33,'RevPAR Raw Data'!$B$6:$BE$43,'RevPAR Raw Data'!AR$1,FALSE)</f>
        <v>63.681674596466301</v>
      </c>
      <c r="BE33" s="47">
        <f>VLOOKUP($A33,'RevPAR Raw Data'!$B$6:$BE$43,'RevPAR Raw Data'!AT$1,FALSE)</f>
        <v>-4.7800987718600298</v>
      </c>
      <c r="BF33" s="48">
        <f>VLOOKUP($A33,'RevPAR Raw Data'!$B$6:$BE$43,'RevPAR Raw Data'!AU$1,FALSE)</f>
        <v>-20.9302512207652</v>
      </c>
      <c r="BG33" s="48">
        <f>VLOOKUP($A33,'RevPAR Raw Data'!$B$6:$BE$43,'RevPAR Raw Data'!AV$1,FALSE)</f>
        <v>-28.225358075734501</v>
      </c>
      <c r="BH33" s="48">
        <f>VLOOKUP($A33,'RevPAR Raw Data'!$B$6:$BE$43,'RevPAR Raw Data'!AW$1,FALSE)</f>
        <v>-27.811290050957801</v>
      </c>
      <c r="BI33" s="48">
        <f>VLOOKUP($A33,'RevPAR Raw Data'!$B$6:$BE$43,'RevPAR Raw Data'!AX$1,FALSE)</f>
        <v>-20.474919845713099</v>
      </c>
      <c r="BJ33" s="49">
        <f>VLOOKUP($A33,'RevPAR Raw Data'!$B$6:$BE$43,'RevPAR Raw Data'!AY$1,FALSE)</f>
        <v>-21.920734358460901</v>
      </c>
      <c r="BK33" s="48">
        <f>VLOOKUP($A33,'RevPAR Raw Data'!$B$6:$BE$43,'RevPAR Raw Data'!BA$1,FALSE)</f>
        <v>-12.878587413458</v>
      </c>
      <c r="BL33" s="48">
        <f>VLOOKUP($A33,'RevPAR Raw Data'!$B$6:$BE$43,'RevPAR Raw Data'!BB$1,FALSE)</f>
        <v>-12.825485306355199</v>
      </c>
      <c r="BM33" s="49">
        <f>VLOOKUP($A33,'RevPAR Raw Data'!$B$6:$BE$43,'RevPAR Raw Data'!BC$1,FALSE)</f>
        <v>-12.8530246741818</v>
      </c>
      <c r="BN33" s="50">
        <f>VLOOKUP($A33,'RevPAR Raw Data'!$B$6:$BE$43,'RevPAR Raw Data'!BE$1,FALSE)</f>
        <v>-18.8003160552969</v>
      </c>
    </row>
    <row r="34" spans="1:66" x14ac:dyDescent="0.25">
      <c r="A34" s="63" t="s">
        <v>50</v>
      </c>
      <c r="B34" s="47">
        <f>VLOOKUP($A34,'Occupancy Raw Data'!$B$8:$BE$45,'Occupancy Raw Data'!AG$3,FALSE)</f>
        <v>49.492089176555098</v>
      </c>
      <c r="C34" s="48">
        <f>VLOOKUP($A34,'Occupancy Raw Data'!$B$8:$BE$45,'Occupancy Raw Data'!AH$3,FALSE)</f>
        <v>59.236785329018304</v>
      </c>
      <c r="D34" s="48">
        <f>VLOOKUP($A34,'Occupancy Raw Data'!$B$8:$BE$45,'Occupancy Raw Data'!AI$3,FALSE)</f>
        <v>60.949298813376402</v>
      </c>
      <c r="E34" s="48">
        <f>VLOOKUP($A34,'Occupancy Raw Data'!$B$8:$BE$45,'Occupancy Raw Data'!AJ$3,FALSE)</f>
        <v>61.744875943905001</v>
      </c>
      <c r="F34" s="48">
        <f>VLOOKUP($A34,'Occupancy Raw Data'!$B$8:$BE$45,'Occupancy Raw Data'!AK$3,FALSE)</f>
        <v>61.101163831691998</v>
      </c>
      <c r="G34" s="49">
        <f>VLOOKUP($A34,'Occupancy Raw Data'!$B$8:$BE$45,'Occupancy Raw Data'!AL$3,FALSE)</f>
        <v>58.506988107642002</v>
      </c>
      <c r="H34" s="48">
        <f>VLOOKUP($A34,'Occupancy Raw Data'!$B$8:$BE$45,'Occupancy Raw Data'!AN$3,FALSE)</f>
        <v>68.8316920322291</v>
      </c>
      <c r="I34" s="48">
        <f>VLOOKUP($A34,'Occupancy Raw Data'!$B$8:$BE$45,'Occupancy Raw Data'!AO$3,FALSE)</f>
        <v>68.263205013428802</v>
      </c>
      <c r="J34" s="49">
        <f>VLOOKUP($A34,'Occupancy Raw Data'!$B$8:$BE$45,'Occupancy Raw Data'!AP$3,FALSE)</f>
        <v>68.547448522829001</v>
      </c>
      <c r="K34" s="50">
        <f>VLOOKUP($A34,'Occupancy Raw Data'!$B$8:$BE$45,'Occupancy Raw Data'!AR$3,FALSE)</f>
        <v>61.382457759659502</v>
      </c>
      <c r="M34" s="47">
        <f>VLOOKUP($A34,'Occupancy Raw Data'!$B$8:$BE$45,'Occupancy Raw Data'!AT$3,FALSE)</f>
        <v>2.24881583406414</v>
      </c>
      <c r="N34" s="48">
        <f>VLOOKUP($A34,'Occupancy Raw Data'!$B$8:$BE$45,'Occupancy Raw Data'!AU$3,FALSE)</f>
        <v>-0.69417761976849801</v>
      </c>
      <c r="O34" s="48">
        <f>VLOOKUP($A34,'Occupancy Raw Data'!$B$8:$BE$45,'Occupancy Raw Data'!AV$3,FALSE)</f>
        <v>-1.69869472199994</v>
      </c>
      <c r="P34" s="48">
        <f>VLOOKUP($A34,'Occupancy Raw Data'!$B$8:$BE$45,'Occupancy Raw Data'!AW$3,FALSE)</f>
        <v>-2.8945450304673601</v>
      </c>
      <c r="Q34" s="48">
        <f>VLOOKUP($A34,'Occupancy Raw Data'!$B$8:$BE$45,'Occupancy Raw Data'!AX$3,FALSE)</f>
        <v>-6.7327809853393399</v>
      </c>
      <c r="R34" s="49">
        <f>VLOOKUP($A34,'Occupancy Raw Data'!$B$8:$BE$45,'Occupancy Raw Data'!AY$3,FALSE)</f>
        <v>-2.2126924793889402</v>
      </c>
      <c r="S34" s="48">
        <f>VLOOKUP($A34,'Occupancy Raw Data'!$B$8:$BE$45,'Occupancy Raw Data'!BA$3,FALSE)</f>
        <v>-4.7793809924517099</v>
      </c>
      <c r="T34" s="48">
        <f>VLOOKUP($A34,'Occupancy Raw Data'!$B$8:$BE$45,'Occupancy Raw Data'!BB$3,FALSE)</f>
        <v>-7.0658792478181098</v>
      </c>
      <c r="U34" s="49">
        <f>VLOOKUP($A34,'Occupancy Raw Data'!$B$8:$BE$45,'Occupancy Raw Data'!BC$3,FALSE)</f>
        <v>-5.9317829245456997</v>
      </c>
      <c r="V34" s="50">
        <f>VLOOKUP($A34,'Occupancy Raw Data'!$B$8:$BE$45,'Occupancy Raw Data'!BE$3,FALSE)</f>
        <v>-3.4203573888575498</v>
      </c>
      <c r="X34" s="51">
        <f>VLOOKUP($A34,'ADR Raw Data'!$B$6:$BE$43,'ADR Raw Data'!AG$1,FALSE)</f>
        <v>94.131589319771095</v>
      </c>
      <c r="Y34" s="52">
        <f>VLOOKUP($A34,'ADR Raw Data'!$B$6:$BE$43,'ADR Raw Data'!AH$1,FALSE)</f>
        <v>95.580968965778794</v>
      </c>
      <c r="Z34" s="52">
        <f>VLOOKUP($A34,'ADR Raw Data'!$B$6:$BE$43,'ADR Raw Data'!AI$1,FALSE)</f>
        <v>95.973745575221201</v>
      </c>
      <c r="AA34" s="52">
        <f>VLOOKUP($A34,'ADR Raw Data'!$B$6:$BE$43,'ADR Raw Data'!AJ$1,FALSE)</f>
        <v>96.525521584043005</v>
      </c>
      <c r="AB34" s="52">
        <f>VLOOKUP($A34,'ADR Raw Data'!$B$6:$BE$43,'ADR Raw Data'!AK$1,FALSE)</f>
        <v>103.43750476190399</v>
      </c>
      <c r="AC34" s="53">
        <f>VLOOKUP($A34,'ADR Raw Data'!$B$6:$BE$43,'ADR Raw Data'!AL$1,FALSE)</f>
        <v>97.263330211707597</v>
      </c>
      <c r="AD34" s="52">
        <f>VLOOKUP($A34,'ADR Raw Data'!$B$6:$BE$43,'ADR Raw Data'!AN$1,FALSE)</f>
        <v>121.255929635169</v>
      </c>
      <c r="AE34" s="52">
        <f>VLOOKUP($A34,'ADR Raw Data'!$B$6:$BE$43,'ADR Raw Data'!AO$1,FALSE)</f>
        <v>119.193310163934</v>
      </c>
      <c r="AF34" s="53">
        <f>VLOOKUP($A34,'ADR Raw Data'!$B$6:$BE$43,'ADR Raw Data'!AP$1,FALSE)</f>
        <v>120.228896398602</v>
      </c>
      <c r="AG34" s="54">
        <f>VLOOKUP($A34,'ADR Raw Data'!$B$6:$BE$43,'ADR Raw Data'!AR$1,FALSE)</f>
        <v>104.608119439455</v>
      </c>
      <c r="AI34" s="47">
        <f>VLOOKUP($A34,'ADR Raw Data'!$B$6:$BE$43,'ADR Raw Data'!AT$1,FALSE)</f>
        <v>-3.2621959001820202</v>
      </c>
      <c r="AJ34" s="48">
        <f>VLOOKUP($A34,'ADR Raw Data'!$B$6:$BE$43,'ADR Raw Data'!AU$1,FALSE)</f>
        <v>-4.4635058435515704</v>
      </c>
      <c r="AK34" s="48">
        <f>VLOOKUP($A34,'ADR Raw Data'!$B$6:$BE$43,'ADR Raw Data'!AV$1,FALSE)</f>
        <v>-5.9734429198628298</v>
      </c>
      <c r="AL34" s="48">
        <f>VLOOKUP($A34,'ADR Raw Data'!$B$6:$BE$43,'ADR Raw Data'!AW$1,FALSE)</f>
        <v>-6.02962774367231</v>
      </c>
      <c r="AM34" s="48">
        <f>VLOOKUP($A34,'ADR Raw Data'!$B$6:$BE$43,'ADR Raw Data'!AX$1,FALSE)</f>
        <v>-4.5420880564084198</v>
      </c>
      <c r="AN34" s="49">
        <f>VLOOKUP($A34,'ADR Raw Data'!$B$6:$BE$43,'ADR Raw Data'!AY$1,FALSE)</f>
        <v>-5.02660498946162</v>
      </c>
      <c r="AO34" s="48">
        <f>VLOOKUP($A34,'ADR Raw Data'!$B$6:$BE$43,'ADR Raw Data'!BA$1,FALSE)</f>
        <v>-4.6602903585157804</v>
      </c>
      <c r="AP34" s="48">
        <f>VLOOKUP($A34,'ADR Raw Data'!$B$6:$BE$43,'ADR Raw Data'!BB$1,FALSE)</f>
        <v>-5.7538903702263502</v>
      </c>
      <c r="AQ34" s="49">
        <f>VLOOKUP($A34,'ADR Raw Data'!$B$6:$BE$43,'ADR Raw Data'!BC$1,FALSE)</f>
        <v>-5.2000492861994898</v>
      </c>
      <c r="AR34" s="50">
        <f>VLOOKUP($A34,'ADR Raw Data'!$B$6:$BE$43,'ADR Raw Data'!BE$1,FALSE)</f>
        <v>-5.2534023168347597</v>
      </c>
      <c r="AT34" s="51">
        <f>VLOOKUP($A34,'RevPAR Raw Data'!$B$6:$BE$43,'RevPAR Raw Data'!AG$1,FALSE)</f>
        <v>46.587690129449797</v>
      </c>
      <c r="AU34" s="52">
        <f>VLOOKUP($A34,'RevPAR Raw Data'!$B$6:$BE$43,'RevPAR Raw Data'!AH$1,FALSE)</f>
        <v>56.619093401653998</v>
      </c>
      <c r="AV34" s="52">
        <f>VLOOKUP($A34,'RevPAR Raw Data'!$B$6:$BE$43,'RevPAR Raw Data'!AI$1,FALSE)</f>
        <v>58.495324973031202</v>
      </c>
      <c r="AW34" s="52">
        <f>VLOOKUP($A34,'RevPAR Raw Data'!$B$6:$BE$43,'RevPAR Raw Data'!AJ$1,FALSE)</f>
        <v>59.599563556274703</v>
      </c>
      <c r="AX34" s="52">
        <f>VLOOKUP($A34,'RevPAR Raw Data'!$B$6:$BE$43,'RevPAR Raw Data'!AK$1,FALSE)</f>
        <v>63.201519247985601</v>
      </c>
      <c r="AY34" s="53">
        <f>VLOOKUP($A34,'RevPAR Raw Data'!$B$6:$BE$43,'RevPAR Raw Data'!AL$1,FALSE)</f>
        <v>56.905845040060299</v>
      </c>
      <c r="AZ34" s="52">
        <f>VLOOKUP($A34,'RevPAR Raw Data'!$B$6:$BE$43,'RevPAR Raw Data'!AN$1,FALSE)</f>
        <v>83.462508057296304</v>
      </c>
      <c r="BA34" s="52">
        <f>VLOOKUP($A34,'RevPAR Raw Data'!$B$6:$BE$43,'RevPAR Raw Data'!AO$1,FALSE)</f>
        <v>81.365173679498596</v>
      </c>
      <c r="BB34" s="53">
        <f>VLOOKUP($A34,'RevPAR Raw Data'!$B$6:$BE$43,'RevPAR Raw Data'!AP$1,FALSE)</f>
        <v>82.413840868397401</v>
      </c>
      <c r="BC34" s="54">
        <f>VLOOKUP($A34,'RevPAR Raw Data'!$B$6:$BE$43,'RevPAR Raw Data'!AR$1,FALSE)</f>
        <v>64.2110347280978</v>
      </c>
      <c r="BE34" s="47">
        <f>VLOOKUP($A34,'RevPAR Raw Data'!$B$6:$BE$43,'RevPAR Raw Data'!AT$1,FALSE)</f>
        <v>-1.08674084405937</v>
      </c>
      <c r="BF34" s="48">
        <f>VLOOKUP($A34,'RevPAR Raw Data'!$B$6:$BE$43,'RevPAR Raw Data'!AU$1,FALSE)</f>
        <v>-5.1266988046970701</v>
      </c>
      <c r="BG34" s="48">
        <f>VLOOKUP($A34,'RevPAR Raw Data'!$B$6:$BE$43,'RevPAR Raw Data'!AV$1,FALSE)</f>
        <v>-7.5706670822613802</v>
      </c>
      <c r="BH34" s="48">
        <f>VLOOKUP($A34,'RevPAR Raw Data'!$B$6:$BE$43,'RevPAR Raw Data'!AW$1,FALSE)</f>
        <v>-8.7496424839295308</v>
      </c>
      <c r="BI34" s="48">
        <f>VLOOKUP($A34,'RevPAR Raw Data'!$B$6:$BE$43,'RevPAR Raw Data'!AX$1,FALSE)</f>
        <v>-10.969060200748499</v>
      </c>
      <c r="BJ34" s="49">
        <f>VLOOKUP($A34,'RevPAR Raw Data'!$B$6:$BE$43,'RevPAR Raw Data'!AY$1,FALSE)</f>
        <v>-7.1280741582801603</v>
      </c>
      <c r="BK34" s="48">
        <f>VLOOKUP($A34,'RevPAR Raw Data'!$B$6:$BE$43,'RevPAR Raw Data'!BA$1,FALSE)</f>
        <v>-9.2169383193795298</v>
      </c>
      <c r="BL34" s="48">
        <f>VLOOKUP($A34,'RevPAR Raw Data'!$B$6:$BE$43,'RevPAR Raw Data'!BB$1,FALSE)</f>
        <v>-12.4132066724324</v>
      </c>
      <c r="BM34" s="49">
        <f>VLOOKUP($A34,'RevPAR Raw Data'!$B$6:$BE$43,'RevPAR Raw Data'!BC$1,FALSE)</f>
        <v>-10.823376575118401</v>
      </c>
      <c r="BN34" s="50">
        <f>VLOOKUP($A34,'RevPAR Raw Data'!$B$6:$BE$43,'RevPAR Raw Data'!BE$1,FALSE)</f>
        <v>-8.4940745713820505</v>
      </c>
    </row>
    <row r="35" spans="1:66" x14ac:dyDescent="0.25">
      <c r="A35" s="63" t="s">
        <v>47</v>
      </c>
      <c r="B35" s="47">
        <f>VLOOKUP($A35,'Occupancy Raw Data'!$B$8:$BE$45,'Occupancy Raw Data'!AG$3,FALSE)</f>
        <v>52.109589041095802</v>
      </c>
      <c r="C35" s="48">
        <f>VLOOKUP($A35,'Occupancy Raw Data'!$B$8:$BE$45,'Occupancy Raw Data'!AH$3,FALSE)</f>
        <v>66.593607305936004</v>
      </c>
      <c r="D35" s="48">
        <f>VLOOKUP($A35,'Occupancy Raw Data'!$B$8:$BE$45,'Occupancy Raw Data'!AI$3,FALSE)</f>
        <v>69.853881278538793</v>
      </c>
      <c r="E35" s="48">
        <f>VLOOKUP($A35,'Occupancy Raw Data'!$B$8:$BE$45,'Occupancy Raw Data'!AJ$3,FALSE)</f>
        <v>69.283105022830995</v>
      </c>
      <c r="F35" s="48">
        <f>VLOOKUP($A35,'Occupancy Raw Data'!$B$8:$BE$45,'Occupancy Raw Data'!AK$3,FALSE)</f>
        <v>65.512832222120693</v>
      </c>
      <c r="G35" s="49">
        <f>VLOOKUP($A35,'Occupancy Raw Data'!$B$8:$BE$45,'Occupancy Raw Data'!AL$3,FALSE)</f>
        <v>64.670587590640906</v>
      </c>
      <c r="H35" s="48">
        <f>VLOOKUP($A35,'Occupancy Raw Data'!$B$8:$BE$45,'Occupancy Raw Data'!AN$3,FALSE)</f>
        <v>69.111334368435394</v>
      </c>
      <c r="I35" s="48">
        <f>VLOOKUP($A35,'Occupancy Raw Data'!$B$8:$BE$45,'Occupancy Raw Data'!AO$3,FALSE)</f>
        <v>70.394556580509601</v>
      </c>
      <c r="J35" s="49">
        <f>VLOOKUP($A35,'Occupancy Raw Data'!$B$8:$BE$45,'Occupancy Raw Data'!AP$3,FALSE)</f>
        <v>69.752945474472497</v>
      </c>
      <c r="K35" s="50">
        <f>VLOOKUP($A35,'Occupancy Raw Data'!$B$8:$BE$45,'Occupancy Raw Data'!AR$3,FALSE)</f>
        <v>66.122614061868006</v>
      </c>
      <c r="M35" s="47">
        <f>VLOOKUP($A35,'Occupancy Raw Data'!$B$8:$BE$45,'Occupancy Raw Data'!AT$3,FALSE)</f>
        <v>0.97062173666731999</v>
      </c>
      <c r="N35" s="48">
        <f>VLOOKUP($A35,'Occupancy Raw Data'!$B$8:$BE$45,'Occupancy Raw Data'!AU$3,FALSE)</f>
        <v>0.91243054503860799</v>
      </c>
      <c r="O35" s="48">
        <f>VLOOKUP($A35,'Occupancy Raw Data'!$B$8:$BE$45,'Occupancy Raw Data'!AV$3,FALSE)</f>
        <v>-3.4488630806216598</v>
      </c>
      <c r="P35" s="48">
        <f>VLOOKUP($A35,'Occupancy Raw Data'!$B$8:$BE$45,'Occupancy Raw Data'!AW$3,FALSE)</f>
        <v>-4.7449030188875598</v>
      </c>
      <c r="Q35" s="48">
        <f>VLOOKUP($A35,'Occupancy Raw Data'!$B$8:$BE$45,'Occupancy Raw Data'!AX$3,FALSE)</f>
        <v>-5.1291304234030699</v>
      </c>
      <c r="R35" s="49">
        <f>VLOOKUP($A35,'Occupancy Raw Data'!$B$8:$BE$45,'Occupancy Raw Data'!AY$3,FALSE)</f>
        <v>-2.5276932199852502</v>
      </c>
      <c r="S35" s="48">
        <f>VLOOKUP($A35,'Occupancy Raw Data'!$B$8:$BE$45,'Occupancy Raw Data'!BA$3,FALSE)</f>
        <v>-2.4653752738610901</v>
      </c>
      <c r="T35" s="48">
        <f>VLOOKUP($A35,'Occupancy Raw Data'!$B$8:$BE$45,'Occupancy Raw Data'!BB$3,FALSE)</f>
        <v>-2.7441886546868601</v>
      </c>
      <c r="U35" s="49">
        <f>VLOOKUP($A35,'Occupancy Raw Data'!$B$8:$BE$45,'Occupancy Raw Data'!BC$3,FALSE)</f>
        <v>-2.6062637943270901</v>
      </c>
      <c r="V35" s="50">
        <f>VLOOKUP($A35,'Occupancy Raw Data'!$B$8:$BE$45,'Occupancy Raw Data'!BE$3,FALSE)</f>
        <v>-2.55149945790677</v>
      </c>
      <c r="X35" s="51">
        <f>VLOOKUP($A35,'ADR Raw Data'!$B$6:$BE$43,'ADR Raw Data'!AG$1,FALSE)</f>
        <v>97.997673501577196</v>
      </c>
      <c r="Y35" s="52">
        <f>VLOOKUP($A35,'ADR Raw Data'!$B$6:$BE$43,'ADR Raw Data'!AH$1,FALSE)</f>
        <v>108.92111492046</v>
      </c>
      <c r="Z35" s="52">
        <f>VLOOKUP($A35,'ADR Raw Data'!$B$6:$BE$43,'ADR Raw Data'!AI$1,FALSE)</f>
        <v>111.30610929533201</v>
      </c>
      <c r="AA35" s="52">
        <f>VLOOKUP($A35,'ADR Raw Data'!$B$6:$BE$43,'ADR Raw Data'!AJ$1,FALSE)</f>
        <v>109.56004086205699</v>
      </c>
      <c r="AB35" s="52">
        <f>VLOOKUP($A35,'ADR Raw Data'!$B$6:$BE$43,'ADR Raw Data'!AK$1,FALSE)</f>
        <v>104.17298689530099</v>
      </c>
      <c r="AC35" s="53">
        <f>VLOOKUP($A35,'ADR Raw Data'!$B$6:$BE$43,'ADR Raw Data'!AL$1,FALSE)</f>
        <v>106.850945730303</v>
      </c>
      <c r="AD35" s="52">
        <f>VLOOKUP($A35,'ADR Raw Data'!$B$6:$BE$43,'ADR Raw Data'!AN$1,FALSE)</f>
        <v>109.406397515527</v>
      </c>
      <c r="AE35" s="52">
        <f>VLOOKUP($A35,'ADR Raw Data'!$B$6:$BE$43,'ADR Raw Data'!AO$1,FALSE)</f>
        <v>111.658477457022</v>
      </c>
      <c r="AF35" s="53">
        <f>VLOOKUP($A35,'ADR Raw Data'!$B$6:$BE$43,'ADR Raw Data'!AP$1,FALSE)</f>
        <v>110.542795181511</v>
      </c>
      <c r="AG35" s="54">
        <f>VLOOKUP($A35,'ADR Raw Data'!$B$6:$BE$43,'ADR Raw Data'!AR$1,FALSE)</f>
        <v>107.963614273593</v>
      </c>
      <c r="AI35" s="47">
        <f>VLOOKUP($A35,'ADR Raw Data'!$B$6:$BE$43,'ADR Raw Data'!AT$1,FALSE)</f>
        <v>3.2837100203595599</v>
      </c>
      <c r="AJ35" s="48">
        <f>VLOOKUP($A35,'ADR Raw Data'!$B$6:$BE$43,'ADR Raw Data'!AU$1,FALSE)</f>
        <v>3.47471751531587</v>
      </c>
      <c r="AK35" s="48">
        <f>VLOOKUP($A35,'ADR Raw Data'!$B$6:$BE$43,'ADR Raw Data'!AV$1,FALSE)</f>
        <v>0.773998780144311</v>
      </c>
      <c r="AL35" s="48">
        <f>VLOOKUP($A35,'ADR Raw Data'!$B$6:$BE$43,'ADR Raw Data'!AW$1,FALSE)</f>
        <v>1.9902893104114101</v>
      </c>
      <c r="AM35" s="48">
        <f>VLOOKUP($A35,'ADR Raw Data'!$B$6:$BE$43,'ADR Raw Data'!AX$1,FALSE)</f>
        <v>-0.54370146739616598</v>
      </c>
      <c r="AN35" s="49">
        <f>VLOOKUP($A35,'ADR Raw Data'!$B$6:$BE$43,'ADR Raw Data'!AY$1,FALSE)</f>
        <v>1.6228081686167499</v>
      </c>
      <c r="AO35" s="48">
        <f>VLOOKUP($A35,'ADR Raw Data'!$B$6:$BE$43,'ADR Raw Data'!BA$1,FALSE)</f>
        <v>-4.6539567233833603</v>
      </c>
      <c r="AP35" s="48">
        <f>VLOOKUP($A35,'ADR Raw Data'!$B$6:$BE$43,'ADR Raw Data'!BB$1,FALSE)</f>
        <v>-2.51990714947922</v>
      </c>
      <c r="AQ35" s="49">
        <f>VLOOKUP($A35,'ADR Raw Data'!$B$6:$BE$43,'ADR Raw Data'!BC$1,FALSE)</f>
        <v>-3.5779344626288201</v>
      </c>
      <c r="AR35" s="50">
        <f>VLOOKUP($A35,'ADR Raw Data'!$B$6:$BE$43,'ADR Raw Data'!BE$1,FALSE)</f>
        <v>-4.2562146837608499E-2</v>
      </c>
      <c r="AT35" s="51">
        <f>VLOOKUP($A35,'RevPAR Raw Data'!$B$6:$BE$43,'RevPAR Raw Data'!AG$1,FALSE)</f>
        <v>51.066184931506797</v>
      </c>
      <c r="AU35" s="52">
        <f>VLOOKUP($A35,'RevPAR Raw Data'!$B$6:$BE$43,'RevPAR Raw Data'!AH$1,FALSE)</f>
        <v>72.534499543378899</v>
      </c>
      <c r="AV35" s="52">
        <f>VLOOKUP($A35,'RevPAR Raw Data'!$B$6:$BE$43,'RevPAR Raw Data'!AI$1,FALSE)</f>
        <v>77.751637442922302</v>
      </c>
      <c r="AW35" s="52">
        <f>VLOOKUP($A35,'RevPAR Raw Data'!$B$6:$BE$43,'RevPAR Raw Data'!AJ$1,FALSE)</f>
        <v>75.906598173515903</v>
      </c>
      <c r="AX35" s="52">
        <f>VLOOKUP($A35,'RevPAR Raw Data'!$B$6:$BE$43,'RevPAR Raw Data'!AK$1,FALSE)</f>
        <v>68.246674125490898</v>
      </c>
      <c r="AY35" s="53">
        <f>VLOOKUP($A35,'RevPAR Raw Data'!$B$6:$BE$43,'RevPAR Raw Data'!AL$1,FALSE)</f>
        <v>69.101134449944198</v>
      </c>
      <c r="AZ35" s="52">
        <f>VLOOKUP($A35,'RevPAR Raw Data'!$B$6:$BE$43,'RevPAR Raw Data'!AN$1,FALSE)</f>
        <v>75.612221207416198</v>
      </c>
      <c r="BA35" s="52">
        <f>VLOOKUP($A35,'RevPAR Raw Data'!$B$6:$BE$43,'RevPAR Raw Data'!AO$1,FALSE)</f>
        <v>78.601490090419205</v>
      </c>
      <c r="BB35" s="53">
        <f>VLOOKUP($A35,'RevPAR Raw Data'!$B$6:$BE$43,'RevPAR Raw Data'!AP$1,FALSE)</f>
        <v>77.106855648917701</v>
      </c>
      <c r="BC35" s="54">
        <f>VLOOKUP($A35,'RevPAR Raw Data'!$B$6:$BE$43,'RevPAR Raw Data'!AR$1,FALSE)</f>
        <v>71.388363993372195</v>
      </c>
      <c r="BE35" s="47">
        <f>VLOOKUP($A35,'RevPAR Raw Data'!$B$6:$BE$43,'RevPAR Raw Data'!AT$1,FALSE)</f>
        <v>4.2862041602536101</v>
      </c>
      <c r="BF35" s="48">
        <f>VLOOKUP($A35,'RevPAR Raw Data'!$B$6:$BE$43,'RevPAR Raw Data'!AU$1,FALSE)</f>
        <v>4.4188524443180297</v>
      </c>
      <c r="BG35" s="48">
        <f>VLOOKUP($A35,'RevPAR Raw Data'!$B$6:$BE$43,'RevPAR Raw Data'!AV$1,FALSE)</f>
        <v>-2.7015584586502102</v>
      </c>
      <c r="BH35" s="48">
        <f>VLOOKUP($A35,'RevPAR Raw Data'!$B$6:$BE$43,'RevPAR Raw Data'!AW$1,FALSE)</f>
        <v>-2.8490510060504599</v>
      </c>
      <c r="BI35" s="48">
        <f>VLOOKUP($A35,'RevPAR Raw Data'!$B$6:$BE$43,'RevPAR Raw Data'!AX$1,FALSE)</f>
        <v>-5.6449447334225296</v>
      </c>
      <c r="BJ35" s="49">
        <f>VLOOKUP($A35,'RevPAR Raw Data'!$B$6:$BE$43,'RevPAR Raw Data'!AY$1,FALSE)</f>
        <v>-0.94590466341998902</v>
      </c>
      <c r="BK35" s="48">
        <f>VLOOKUP($A35,'RevPAR Raw Data'!$B$6:$BE$43,'RevPAR Raw Data'!BA$1,FALSE)</f>
        <v>-7.0045944989299702</v>
      </c>
      <c r="BL35" s="48">
        <f>VLOOKUP($A35,'RevPAR Raw Data'!$B$6:$BE$43,'RevPAR Raw Data'!BB$1,FALSE)</f>
        <v>-5.1949447980614396</v>
      </c>
      <c r="BM35" s="49">
        <f>VLOOKUP($A35,'RevPAR Raw Data'!$B$6:$BE$43,'RevPAR Raw Data'!BC$1,FALSE)</f>
        <v>-6.0909478464716598</v>
      </c>
      <c r="BN35" s="50">
        <f>VLOOKUP($A35,'RevPAR Raw Data'!$B$6:$BE$43,'RevPAR Raw Data'!BE$1,FALSE)</f>
        <v>-2.5929756317985402</v>
      </c>
    </row>
    <row r="36" spans="1:66" x14ac:dyDescent="0.25">
      <c r="A36" s="63" t="s">
        <v>48</v>
      </c>
      <c r="B36" s="47">
        <f>VLOOKUP($A36,'Occupancy Raw Data'!$B$8:$BE$45,'Occupancy Raw Data'!AG$3,FALSE)</f>
        <v>54.301139060275197</v>
      </c>
      <c r="C36" s="48">
        <f>VLOOKUP($A36,'Occupancy Raw Data'!$B$8:$BE$45,'Occupancy Raw Data'!AH$3,FALSE)</f>
        <v>67.886805885144696</v>
      </c>
      <c r="D36" s="48">
        <f>VLOOKUP($A36,'Occupancy Raw Data'!$B$8:$BE$45,'Occupancy Raw Data'!AI$3,FALSE)</f>
        <v>72.223540579022298</v>
      </c>
      <c r="E36" s="48">
        <f>VLOOKUP($A36,'Occupancy Raw Data'!$B$8:$BE$45,'Occupancy Raw Data'!AJ$3,FALSE)</f>
        <v>73.5880398671096</v>
      </c>
      <c r="F36" s="48">
        <f>VLOOKUP($A36,'Occupancy Raw Data'!$B$8:$BE$45,'Occupancy Raw Data'!AK$3,FALSE)</f>
        <v>69.079259610820998</v>
      </c>
      <c r="G36" s="49">
        <f>VLOOKUP($A36,'Occupancy Raw Data'!$B$8:$BE$45,'Occupancy Raw Data'!AL$3,FALSE)</f>
        <v>67.415757000474599</v>
      </c>
      <c r="H36" s="48">
        <f>VLOOKUP($A36,'Occupancy Raw Data'!$B$8:$BE$45,'Occupancy Raw Data'!AN$3,FALSE)</f>
        <v>70.135263407688598</v>
      </c>
      <c r="I36" s="48">
        <f>VLOOKUP($A36,'Occupancy Raw Data'!$B$8:$BE$45,'Occupancy Raw Data'!AO$3,FALSE)</f>
        <v>69.417418130042705</v>
      </c>
      <c r="J36" s="49">
        <f>VLOOKUP($A36,'Occupancy Raw Data'!$B$8:$BE$45,'Occupancy Raw Data'!AP$3,FALSE)</f>
        <v>69.776340768865595</v>
      </c>
      <c r="K36" s="50">
        <f>VLOOKUP($A36,'Occupancy Raw Data'!$B$8:$BE$45,'Occupancy Raw Data'!AR$3,FALSE)</f>
        <v>68.090209505729206</v>
      </c>
      <c r="M36" s="47">
        <f>VLOOKUP($A36,'Occupancy Raw Data'!$B$8:$BE$45,'Occupancy Raw Data'!AT$3,FALSE)</f>
        <v>-5.3295626483873297</v>
      </c>
      <c r="N36" s="48">
        <f>VLOOKUP($A36,'Occupancy Raw Data'!$B$8:$BE$45,'Occupancy Raw Data'!AU$3,FALSE)</f>
        <v>-4.3038728454076196</v>
      </c>
      <c r="O36" s="48">
        <f>VLOOKUP($A36,'Occupancy Raw Data'!$B$8:$BE$45,'Occupancy Raw Data'!AV$3,FALSE)</f>
        <v>-4.2736019092936903</v>
      </c>
      <c r="P36" s="48">
        <f>VLOOKUP($A36,'Occupancy Raw Data'!$B$8:$BE$45,'Occupancy Raw Data'!AW$3,FALSE)</f>
        <v>-4.54763985247103</v>
      </c>
      <c r="Q36" s="48">
        <f>VLOOKUP($A36,'Occupancy Raw Data'!$B$8:$BE$45,'Occupancy Raw Data'!AX$3,FALSE)</f>
        <v>-10.504097119123101</v>
      </c>
      <c r="R36" s="49">
        <f>VLOOKUP($A36,'Occupancy Raw Data'!$B$8:$BE$45,'Occupancy Raw Data'!AY$3,FALSE)</f>
        <v>-5.8510126111125897</v>
      </c>
      <c r="S36" s="48">
        <f>VLOOKUP($A36,'Occupancy Raw Data'!$B$8:$BE$45,'Occupancy Raw Data'!BA$3,FALSE)</f>
        <v>-6.3919378538169802</v>
      </c>
      <c r="T36" s="48">
        <f>VLOOKUP($A36,'Occupancy Raw Data'!$B$8:$BE$45,'Occupancy Raw Data'!BB$3,FALSE)</f>
        <v>-9.3555937648720597</v>
      </c>
      <c r="U36" s="49">
        <f>VLOOKUP($A36,'Occupancy Raw Data'!$B$8:$BE$45,'Occupancy Raw Data'!BC$3,FALSE)</f>
        <v>-7.8899796139026401</v>
      </c>
      <c r="V36" s="50">
        <f>VLOOKUP($A36,'Occupancy Raw Data'!$B$8:$BE$45,'Occupancy Raw Data'!BE$3,FALSE)</f>
        <v>-6.4572863530693798</v>
      </c>
      <c r="X36" s="51">
        <f>VLOOKUP($A36,'ADR Raw Data'!$B$6:$BE$43,'ADR Raw Data'!AG$1,FALSE)</f>
        <v>150.05124330820399</v>
      </c>
      <c r="Y36" s="52">
        <f>VLOOKUP($A36,'ADR Raw Data'!$B$6:$BE$43,'ADR Raw Data'!AH$1,FALSE)</f>
        <v>145.65109499257099</v>
      </c>
      <c r="Z36" s="52">
        <f>VLOOKUP($A36,'ADR Raw Data'!$B$6:$BE$43,'ADR Raw Data'!AI$1,FALSE)</f>
        <v>147.62554542467501</v>
      </c>
      <c r="AA36" s="52">
        <f>VLOOKUP($A36,'ADR Raw Data'!$B$6:$BE$43,'ADR Raw Data'!AJ$1,FALSE)</f>
        <v>144.226755885198</v>
      </c>
      <c r="AB36" s="52">
        <f>VLOOKUP($A36,'ADR Raw Data'!$B$6:$BE$43,'ADR Raw Data'!AK$1,FALSE)</f>
        <v>150.035512710408</v>
      </c>
      <c r="AC36" s="53">
        <f>VLOOKUP($A36,'ADR Raw Data'!$B$6:$BE$43,'ADR Raw Data'!AL$1,FALSE)</f>
        <v>147.37055316977001</v>
      </c>
      <c r="AD36" s="52">
        <f>VLOOKUP($A36,'ADR Raw Data'!$B$6:$BE$43,'ADR Raw Data'!AN$1,FALSE)</f>
        <v>193.54736508204999</v>
      </c>
      <c r="AE36" s="52">
        <f>VLOOKUP($A36,'ADR Raw Data'!$B$6:$BE$43,'ADR Raw Data'!AO$1,FALSE)</f>
        <v>194.456290915306</v>
      </c>
      <c r="AF36" s="53">
        <f>VLOOKUP($A36,'ADR Raw Data'!$B$6:$BE$43,'ADR Raw Data'!AP$1,FALSE)</f>
        <v>193.999490286102</v>
      </c>
      <c r="AG36" s="54">
        <f>VLOOKUP($A36,'ADR Raw Data'!$B$6:$BE$43,'ADR Raw Data'!AR$1,FALSE)</f>
        <v>161.02301564580901</v>
      </c>
      <c r="AI36" s="47">
        <f>VLOOKUP($A36,'ADR Raw Data'!$B$6:$BE$43,'ADR Raw Data'!AT$1,FALSE)</f>
        <v>9.1586440788679795</v>
      </c>
      <c r="AJ36" s="48">
        <f>VLOOKUP($A36,'ADR Raw Data'!$B$6:$BE$43,'ADR Raw Data'!AU$1,FALSE)</f>
        <v>5.4190571332583097</v>
      </c>
      <c r="AK36" s="48">
        <f>VLOOKUP($A36,'ADR Raw Data'!$B$6:$BE$43,'ADR Raw Data'!AV$1,FALSE)</f>
        <v>5.7243374142239096</v>
      </c>
      <c r="AL36" s="48">
        <f>VLOOKUP($A36,'ADR Raw Data'!$B$6:$BE$43,'ADR Raw Data'!AW$1,FALSE)</f>
        <v>-3.3009723404089999</v>
      </c>
      <c r="AM36" s="48">
        <f>VLOOKUP($A36,'ADR Raw Data'!$B$6:$BE$43,'ADR Raw Data'!AX$1,FALSE)</f>
        <v>-9.5703139559585608</v>
      </c>
      <c r="AN36" s="49">
        <f>VLOOKUP($A36,'ADR Raw Data'!$B$6:$BE$43,'ADR Raw Data'!AY$1,FALSE)</f>
        <v>0.45079387059444298</v>
      </c>
      <c r="AO36" s="48">
        <f>VLOOKUP($A36,'ADR Raw Data'!$B$6:$BE$43,'ADR Raw Data'!BA$1,FALSE)</f>
        <v>-5.6867802986249298</v>
      </c>
      <c r="AP36" s="48">
        <f>VLOOKUP($A36,'ADR Raw Data'!$B$6:$BE$43,'ADR Raw Data'!BB$1,FALSE)</f>
        <v>-3.2900804418427501</v>
      </c>
      <c r="AQ36" s="49">
        <f>VLOOKUP($A36,'ADR Raw Data'!$B$6:$BE$43,'ADR Raw Data'!BC$1,FALSE)</f>
        <v>-4.4911456171166604</v>
      </c>
      <c r="AR36" s="50">
        <f>VLOOKUP($A36,'ADR Raw Data'!$B$6:$BE$43,'ADR Raw Data'!BE$1,FALSE)</f>
        <v>-1.5048425929029301</v>
      </c>
      <c r="AT36" s="51">
        <f>VLOOKUP($A36,'RevPAR Raw Data'!$B$6:$BE$43,'RevPAR Raw Data'!AG$1,FALSE)</f>
        <v>81.479534290460293</v>
      </c>
      <c r="AU36" s="52">
        <f>VLOOKUP($A36,'RevPAR Raw Data'!$B$6:$BE$43,'RevPAR Raw Data'!AH$1,FALSE)</f>
        <v>98.877876127194995</v>
      </c>
      <c r="AV36" s="52">
        <f>VLOOKUP($A36,'RevPAR Raw Data'!$B$6:$BE$43,'RevPAR Raw Data'!AI$1,FALSE)</f>
        <v>106.620395704793</v>
      </c>
      <c r="AW36" s="52">
        <f>VLOOKUP($A36,'RevPAR Raw Data'!$B$6:$BE$43,'RevPAR Raw Data'!AJ$1,FALSE)</f>
        <v>106.133642619838</v>
      </c>
      <c r="AX36" s="52">
        <f>VLOOKUP($A36,'RevPAR Raw Data'!$B$6:$BE$43,'RevPAR Raw Data'!AK$1,FALSE)</f>
        <v>103.643421333649</v>
      </c>
      <c r="AY36" s="53">
        <f>VLOOKUP($A36,'RevPAR Raw Data'!$B$6:$BE$43,'RevPAR Raw Data'!AL$1,FALSE)</f>
        <v>99.350974015187404</v>
      </c>
      <c r="AZ36" s="52">
        <f>VLOOKUP($A36,'RevPAR Raw Data'!$B$6:$BE$43,'RevPAR Raw Data'!AN$1,FALSE)</f>
        <v>135.74495431893601</v>
      </c>
      <c r="BA36" s="52">
        <f>VLOOKUP($A36,'RevPAR Raw Data'!$B$6:$BE$43,'RevPAR Raw Data'!AO$1,FALSE)</f>
        <v>134.98653654485</v>
      </c>
      <c r="BB36" s="53">
        <f>VLOOKUP($A36,'RevPAR Raw Data'!$B$6:$BE$43,'RevPAR Raw Data'!AP$1,FALSE)</f>
        <v>135.365745431893</v>
      </c>
      <c r="BC36" s="54">
        <f>VLOOKUP($A36,'RevPAR Raw Data'!$B$6:$BE$43,'RevPAR Raw Data'!AR$1,FALSE)</f>
        <v>109.64090870567399</v>
      </c>
      <c r="BE36" s="47">
        <f>VLOOKUP($A36,'RevPAR Raw Data'!$B$6:$BE$43,'RevPAR Raw Data'!AT$1,FALSE)</f>
        <v>3.3409657565545601</v>
      </c>
      <c r="BF36" s="48">
        <f>VLOOKUP($A36,'RevPAR Raw Data'!$B$6:$BE$43,'RevPAR Raw Data'!AU$1,FALSE)</f>
        <v>0.88195495941526103</v>
      </c>
      <c r="BG36" s="48">
        <f>VLOOKUP($A36,'RevPAR Raw Data'!$B$6:$BE$43,'RevPAR Raw Data'!AV$1,FALSE)</f>
        <v>1.20610011190153</v>
      </c>
      <c r="BH36" s="48">
        <f>VLOOKUP($A36,'RevPAR Raw Data'!$B$6:$BE$43,'RevPAR Raw Data'!AW$1,FALSE)</f>
        <v>-7.6984958592085597</v>
      </c>
      <c r="BI36" s="48">
        <f>VLOOKUP($A36,'RevPAR Raw Data'!$B$6:$BE$43,'RevPAR Raw Data'!AX$1,FALSE)</f>
        <v>-19.069136002542798</v>
      </c>
      <c r="BJ36" s="49">
        <f>VLOOKUP($A36,'RevPAR Raw Data'!$B$6:$BE$43,'RevPAR Raw Data'!AY$1,FALSE)</f>
        <v>-5.4265947467367504</v>
      </c>
      <c r="BK36" s="48">
        <f>VLOOKUP($A36,'RevPAR Raw Data'!$B$6:$BE$43,'RevPAR Raw Data'!BA$1,FALSE)</f>
        <v>-11.7152226898707</v>
      </c>
      <c r="BL36" s="48">
        <f>VLOOKUP($A36,'RevPAR Raw Data'!$B$6:$BE$43,'RevPAR Raw Data'!BB$1,FALSE)</f>
        <v>-12.3378676460385</v>
      </c>
      <c r="BM36" s="49">
        <f>VLOOKUP($A36,'RevPAR Raw Data'!$B$6:$BE$43,'RevPAR Raw Data'!BC$1,FALSE)</f>
        <v>-12.026774757398099</v>
      </c>
      <c r="BN36" s="50">
        <f>VLOOKUP($A36,'RevPAR Raw Data'!$B$6:$BE$43,'RevPAR Raw Data'!BE$1,FALSE)</f>
        <v>-7.8649569505856203</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47.522589246037597</v>
      </c>
      <c r="C38" s="48">
        <f>VLOOKUP($A38,'Occupancy Raw Data'!$B$8:$BE$45,'Occupancy Raw Data'!AH$3,FALSE)</f>
        <v>60.057769219374897</v>
      </c>
      <c r="D38" s="48">
        <f>VLOOKUP($A38,'Occupancy Raw Data'!$B$8:$BE$45,'Occupancy Raw Data'!AI$3,FALSE)</f>
        <v>65.382906236113101</v>
      </c>
      <c r="E38" s="48">
        <f>VLOOKUP($A38,'Occupancy Raw Data'!$B$8:$BE$45,'Occupancy Raw Data'!AJ$3,FALSE)</f>
        <v>65.5643608354317</v>
      </c>
      <c r="F38" s="48">
        <f>VLOOKUP($A38,'Occupancy Raw Data'!$B$8:$BE$45,'Occupancy Raw Data'!AK$3,FALSE)</f>
        <v>61.505702858835697</v>
      </c>
      <c r="G38" s="49">
        <f>VLOOKUP($A38,'Occupancy Raw Data'!$B$8:$BE$45,'Occupancy Raw Data'!AL$3,FALSE)</f>
        <v>60.006665679158601</v>
      </c>
      <c r="H38" s="48">
        <f>VLOOKUP($A38,'Occupancy Raw Data'!$B$8:$BE$45,'Occupancy Raw Data'!AN$3,FALSE)</f>
        <v>64.671900459191207</v>
      </c>
      <c r="I38" s="48">
        <f>VLOOKUP($A38,'Occupancy Raw Data'!$B$8:$BE$45,'Occupancy Raw Data'!AO$3,FALSE)</f>
        <v>63.886831580506502</v>
      </c>
      <c r="J38" s="49">
        <f>VLOOKUP($A38,'Occupancy Raw Data'!$B$8:$BE$45,'Occupancy Raw Data'!AP$3,FALSE)</f>
        <v>64.279366019848894</v>
      </c>
      <c r="K38" s="50">
        <f>VLOOKUP($A38,'Occupancy Raw Data'!$B$8:$BE$45,'Occupancy Raw Data'!AR$3,FALSE)</f>
        <v>61.227437205070103</v>
      </c>
      <c r="M38" s="47">
        <f>VLOOKUP($A38,'Occupancy Raw Data'!$B$8:$BE$45,'Occupancy Raw Data'!AT$3,FALSE)</f>
        <v>-2.5085140514815398</v>
      </c>
      <c r="N38" s="48">
        <f>VLOOKUP($A38,'Occupancy Raw Data'!$B$8:$BE$45,'Occupancy Raw Data'!AU$3,FALSE)</f>
        <v>-2.3433276579701499</v>
      </c>
      <c r="O38" s="48">
        <f>VLOOKUP($A38,'Occupancy Raw Data'!$B$8:$BE$45,'Occupancy Raw Data'!AV$3,FALSE)</f>
        <v>1.3682652340932799</v>
      </c>
      <c r="P38" s="48">
        <f>VLOOKUP($A38,'Occupancy Raw Data'!$B$8:$BE$45,'Occupancy Raw Data'!AW$3,FALSE)</f>
        <v>1.15622850301872</v>
      </c>
      <c r="Q38" s="48">
        <f>VLOOKUP($A38,'Occupancy Raw Data'!$B$8:$BE$45,'Occupancy Raw Data'!AX$3,FALSE)</f>
        <v>2.48421874973738</v>
      </c>
      <c r="R38" s="49">
        <f>VLOOKUP($A38,'Occupancy Raw Data'!$B$8:$BE$45,'Occupancy Raw Data'!AY$3,FALSE)</f>
        <v>0.15319702581175701</v>
      </c>
      <c r="S38" s="48">
        <f>VLOOKUP($A38,'Occupancy Raw Data'!$B$8:$BE$45,'Occupancy Raw Data'!BA$3,FALSE)</f>
        <v>1.00778904088711</v>
      </c>
      <c r="T38" s="48">
        <f>VLOOKUP($A38,'Occupancy Raw Data'!$B$8:$BE$45,'Occupancy Raw Data'!BB$3,FALSE)</f>
        <v>-1.2797558443733199</v>
      </c>
      <c r="U38" s="49">
        <f>VLOOKUP($A38,'Occupancy Raw Data'!$B$8:$BE$45,'Occupancy Raw Data'!BC$3,FALSE)</f>
        <v>-0.14209912859669999</v>
      </c>
      <c r="V38" s="50">
        <f>VLOOKUP($A38,'Occupancy Raw Data'!$B$8:$BE$45,'Occupancy Raw Data'!BE$3,FALSE)</f>
        <v>6.4437989535801599E-2</v>
      </c>
      <c r="X38" s="51">
        <f>VLOOKUP($A38,'ADR Raw Data'!$B$6:$BE$43,'ADR Raw Data'!AG$1,FALSE)</f>
        <v>94.925371308345603</v>
      </c>
      <c r="Y38" s="52">
        <f>VLOOKUP($A38,'ADR Raw Data'!$B$6:$BE$43,'ADR Raw Data'!AH$1,FALSE)</f>
        <v>103.022110617832</v>
      </c>
      <c r="Z38" s="52">
        <f>VLOOKUP($A38,'ADR Raw Data'!$B$6:$BE$43,'ADR Raw Data'!AI$1,FALSE)</f>
        <v>107.629655641141</v>
      </c>
      <c r="AA38" s="52">
        <f>VLOOKUP($A38,'ADR Raw Data'!$B$6:$BE$43,'ADR Raw Data'!AJ$1,FALSE)</f>
        <v>106.518822931375</v>
      </c>
      <c r="AB38" s="52">
        <f>VLOOKUP($A38,'ADR Raw Data'!$B$6:$BE$43,'ADR Raw Data'!AK$1,FALSE)</f>
        <v>104.229721235474</v>
      </c>
      <c r="AC38" s="53">
        <f>VLOOKUP($A38,'ADR Raw Data'!$B$6:$BE$43,'ADR Raw Data'!AL$1,FALSE)</f>
        <v>103.75540020488501</v>
      </c>
      <c r="AD38" s="52">
        <f>VLOOKUP($A38,'ADR Raw Data'!$B$6:$BE$43,'ADR Raw Data'!AN$1,FALSE)</f>
        <v>110.489580852038</v>
      </c>
      <c r="AE38" s="52">
        <f>VLOOKUP($A38,'ADR Raw Data'!$B$6:$BE$43,'ADR Raw Data'!AO$1,FALSE)</f>
        <v>110.041266519823</v>
      </c>
      <c r="AF38" s="53">
        <f>VLOOKUP($A38,'ADR Raw Data'!$B$6:$BE$43,'ADR Raw Data'!AP$1,FALSE)</f>
        <v>110.26679254522401</v>
      </c>
      <c r="AG38" s="54">
        <f>VLOOKUP($A38,'ADR Raw Data'!$B$6:$BE$43,'ADR Raw Data'!AR$1,FALSE)</f>
        <v>105.708530979721</v>
      </c>
      <c r="AI38" s="47">
        <f>VLOOKUP($A38,'ADR Raw Data'!$B$6:$BE$43,'ADR Raw Data'!AT$1,FALSE)</f>
        <v>0.40250439552106798</v>
      </c>
      <c r="AJ38" s="48">
        <f>VLOOKUP($A38,'ADR Raw Data'!$B$6:$BE$43,'ADR Raw Data'!AU$1,FALSE)</f>
        <v>0.79470355915965296</v>
      </c>
      <c r="AK38" s="48">
        <f>VLOOKUP($A38,'ADR Raw Data'!$B$6:$BE$43,'ADR Raw Data'!AV$1,FALSE)</f>
        <v>2.6507946557033999</v>
      </c>
      <c r="AL38" s="48">
        <f>VLOOKUP($A38,'ADR Raw Data'!$B$6:$BE$43,'ADR Raw Data'!AW$1,FALSE)</f>
        <v>0.825760527150877</v>
      </c>
      <c r="AM38" s="48">
        <f>VLOOKUP($A38,'ADR Raw Data'!$B$6:$BE$43,'ADR Raw Data'!AX$1,FALSE)</f>
        <v>1.8739023218212001</v>
      </c>
      <c r="AN38" s="49">
        <f>VLOOKUP($A38,'ADR Raw Data'!$B$6:$BE$43,'ADR Raw Data'!AY$1,FALSE)</f>
        <v>1.42741234882565</v>
      </c>
      <c r="AO38" s="48">
        <f>VLOOKUP($A38,'ADR Raw Data'!$B$6:$BE$43,'ADR Raw Data'!BA$1,FALSE)</f>
        <v>-1.2508867353372199</v>
      </c>
      <c r="AP38" s="48">
        <f>VLOOKUP($A38,'ADR Raw Data'!$B$6:$BE$43,'ADR Raw Data'!BB$1,FALSE)</f>
        <v>-1.0393769658074601</v>
      </c>
      <c r="AQ38" s="49">
        <f>VLOOKUP($A38,'ADR Raw Data'!$B$6:$BE$43,'ADR Raw Data'!BC$1,FALSE)</f>
        <v>-1.14259273131133</v>
      </c>
      <c r="AR38" s="50">
        <f>VLOOKUP($A38,'ADR Raw Data'!$B$6:$BE$43,'ADR Raw Data'!BE$1,FALSE)</f>
        <v>0.60354193506155995</v>
      </c>
      <c r="AT38" s="51">
        <f>VLOOKUP($A38,'RevPAR Raw Data'!$B$6:$BE$43,'RevPAR Raw Data'!AG$1,FALSE)</f>
        <v>45.110994297141097</v>
      </c>
      <c r="AU38" s="52">
        <f>VLOOKUP($A38,'RevPAR Raw Data'!$B$6:$BE$43,'RevPAR Raw Data'!AH$1,FALSE)</f>
        <v>61.8727814397866</v>
      </c>
      <c r="AV38" s="52">
        <f>VLOOKUP($A38,'RevPAR Raw Data'!$B$6:$BE$43,'RevPAR Raw Data'!AI$1,FALSE)</f>
        <v>70.371396830099201</v>
      </c>
      <c r="AW38" s="52">
        <f>VLOOKUP($A38,'RevPAR Raw Data'!$B$6:$BE$43,'RevPAR Raw Data'!AJ$1,FALSE)</f>
        <v>69.838385424381499</v>
      </c>
      <c r="AX38" s="52">
        <f>VLOOKUP($A38,'RevPAR Raw Data'!$B$6:$BE$43,'RevPAR Raw Data'!AK$1,FALSE)</f>
        <v>64.107222633683804</v>
      </c>
      <c r="AY38" s="53">
        <f>VLOOKUP($A38,'RevPAR Raw Data'!$B$6:$BE$43,'RevPAR Raw Data'!AL$1,FALSE)</f>
        <v>62.260156125018497</v>
      </c>
      <c r="AZ38" s="52">
        <f>VLOOKUP($A38,'RevPAR Raw Data'!$B$6:$BE$43,'RevPAR Raw Data'!AN$1,FALSE)</f>
        <v>71.4557117464079</v>
      </c>
      <c r="BA38" s="52">
        <f>VLOOKUP($A38,'RevPAR Raw Data'!$B$6:$BE$43,'RevPAR Raw Data'!AO$1,FALSE)</f>
        <v>70.301878610576196</v>
      </c>
      <c r="BB38" s="53">
        <f>VLOOKUP($A38,'RevPAR Raw Data'!$B$6:$BE$43,'RevPAR Raw Data'!AP$1,FALSE)</f>
        <v>70.878795178491998</v>
      </c>
      <c r="BC38" s="54">
        <f>VLOOKUP($A38,'RevPAR Raw Data'!$B$6:$BE$43,'RevPAR Raw Data'!AR$1,FALSE)</f>
        <v>64.722624426010896</v>
      </c>
      <c r="BE38" s="47">
        <f>VLOOKUP($A38,'RevPAR Raw Data'!$B$6:$BE$43,'RevPAR Raw Data'!AT$1,FALSE)</f>
        <v>-2.11610653527995</v>
      </c>
      <c r="BF38" s="48">
        <f>VLOOKUP($A38,'RevPAR Raw Data'!$B$6:$BE$43,'RevPAR Raw Data'!AU$1,FALSE)</f>
        <v>-1.5672466071111499</v>
      </c>
      <c r="BG38" s="48">
        <f>VLOOKUP($A38,'RevPAR Raw Data'!$B$6:$BE$43,'RevPAR Raw Data'!AV$1,FALSE)</f>
        <v>4.0553297914978801</v>
      </c>
      <c r="BH38" s="48">
        <f>VLOOKUP($A38,'RevPAR Raw Data'!$B$6:$BE$43,'RevPAR Raw Data'!AW$1,FALSE)</f>
        <v>1.9915367087511899</v>
      </c>
      <c r="BI38" s="48">
        <f>VLOOKUP($A38,'RevPAR Raw Data'!$B$6:$BE$43,'RevPAR Raw Data'!AX$1,FALSE)</f>
        <v>4.40467290438903</v>
      </c>
      <c r="BJ38" s="49">
        <f>VLOOKUP($A38,'RevPAR Raw Data'!$B$6:$BE$43,'RevPAR Raw Data'!AY$1,FALSE)</f>
        <v>1.5827961279018701</v>
      </c>
      <c r="BK38" s="48">
        <f>VLOOKUP($A38,'RevPAR Raw Data'!$B$6:$BE$43,'RevPAR Raw Data'!BA$1,FALSE)</f>
        <v>-0.255703993882751</v>
      </c>
      <c r="BL38" s="48">
        <f>VLOOKUP($A38,'RevPAR Raw Data'!$B$6:$BE$43,'RevPAR Raw Data'!BB$1,FALSE)</f>
        <v>-2.3058313227157901</v>
      </c>
      <c r="BM38" s="49">
        <f>VLOOKUP($A38,'RevPAR Raw Data'!$B$6:$BE$43,'RevPAR Raw Data'!BC$1,FALSE)</f>
        <v>-1.2830682455934299</v>
      </c>
      <c r="BN38" s="50">
        <f>VLOOKUP($A38,'RevPAR Raw Data'!$B$6:$BE$43,'RevPAR Raw Data'!BE$1,FALSE)</f>
        <v>0.66836883488632104</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53.504672897196201</v>
      </c>
      <c r="C40" s="48">
        <f>VLOOKUP($A40,'Occupancy Raw Data'!$B$8:$BE$45,'Occupancy Raw Data'!AH$3,FALSE)</f>
        <v>61.539642841472499</v>
      </c>
      <c r="D40" s="48">
        <f>VLOOKUP($A40,'Occupancy Raw Data'!$B$8:$BE$45,'Occupancy Raw Data'!AI$3,FALSE)</f>
        <v>66.450572594445106</v>
      </c>
      <c r="E40" s="48">
        <f>VLOOKUP($A40,'Occupancy Raw Data'!$B$8:$BE$45,'Occupancy Raw Data'!AJ$3,FALSE)</f>
        <v>66.095169145715403</v>
      </c>
      <c r="F40" s="48">
        <f>VLOOKUP($A40,'Occupancy Raw Data'!$B$8:$BE$45,'Occupancy Raw Data'!AK$3,FALSE)</f>
        <v>62.303808583031497</v>
      </c>
      <c r="G40" s="49">
        <f>VLOOKUP($A40,'Occupancy Raw Data'!$B$8:$BE$45,'Occupancy Raw Data'!AL$3,FALSE)</f>
        <v>61.978734701579299</v>
      </c>
      <c r="H40" s="48">
        <f>VLOOKUP($A40,'Occupancy Raw Data'!$B$8:$BE$45,'Occupancy Raw Data'!AN$3,FALSE)</f>
        <v>69.605970804522002</v>
      </c>
      <c r="I40" s="48">
        <f>VLOOKUP($A40,'Occupancy Raw Data'!$B$8:$BE$45,'Occupancy Raw Data'!AO$3,FALSE)</f>
        <v>72.765887388870496</v>
      </c>
      <c r="J40" s="49">
        <f>VLOOKUP($A40,'Occupancy Raw Data'!$B$8:$BE$45,'Occupancy Raw Data'!AP$3,FALSE)</f>
        <v>71.185929096696299</v>
      </c>
      <c r="K40" s="50">
        <f>VLOOKUP($A40,'Occupancy Raw Data'!$B$8:$BE$45,'Occupancy Raw Data'!AR$3,FALSE)</f>
        <v>64.608471032279695</v>
      </c>
      <c r="M40" s="47">
        <f>VLOOKUP($A40,'Occupancy Raw Data'!$B$8:$BE$45,'Occupancy Raw Data'!AT$3,FALSE)</f>
        <v>-0.46620673223639603</v>
      </c>
      <c r="N40" s="48">
        <f>VLOOKUP($A40,'Occupancy Raw Data'!$B$8:$BE$45,'Occupancy Raw Data'!AU$3,FALSE)</f>
        <v>4.5459980259656502E-2</v>
      </c>
      <c r="O40" s="48">
        <f>VLOOKUP($A40,'Occupancy Raw Data'!$B$8:$BE$45,'Occupancy Raw Data'!AV$3,FALSE)</f>
        <v>-1.9245590370012799</v>
      </c>
      <c r="P40" s="48">
        <f>VLOOKUP($A40,'Occupancy Raw Data'!$B$8:$BE$45,'Occupancy Raw Data'!AW$3,FALSE)</f>
        <v>-1.91683041004248</v>
      </c>
      <c r="Q40" s="48">
        <f>VLOOKUP($A40,'Occupancy Raw Data'!$B$8:$BE$45,'Occupancy Raw Data'!AX$3,FALSE)</f>
        <v>-4.7044743736974599</v>
      </c>
      <c r="R40" s="49">
        <f>VLOOKUP($A40,'Occupancy Raw Data'!$B$8:$BE$45,'Occupancy Raw Data'!AY$3,FALSE)</f>
        <v>-1.8711841947902701</v>
      </c>
      <c r="S40" s="48">
        <f>VLOOKUP($A40,'Occupancy Raw Data'!$B$8:$BE$45,'Occupancy Raw Data'!BA$3,FALSE)</f>
        <v>-5.9911077540030497</v>
      </c>
      <c r="T40" s="48">
        <f>VLOOKUP($A40,'Occupancy Raw Data'!$B$8:$BE$45,'Occupancy Raw Data'!BB$3,FALSE)</f>
        <v>-5.60922916336337</v>
      </c>
      <c r="U40" s="49">
        <f>VLOOKUP($A40,'Occupancy Raw Data'!$B$8:$BE$45,'Occupancy Raw Data'!BC$3,FALSE)</f>
        <v>-5.7963174500515304</v>
      </c>
      <c r="V40" s="50">
        <f>VLOOKUP($A40,'Occupancy Raw Data'!$B$8:$BE$45,'Occupancy Raw Data'!BE$3,FALSE)</f>
        <v>-3.1449535021221102</v>
      </c>
      <c r="X40" s="51">
        <f>VLOOKUP($A40,'ADR Raw Data'!$B$6:$BE$43,'ADR Raw Data'!AG$1,FALSE)</f>
        <v>102.57563536912799</v>
      </c>
      <c r="Y40" s="52">
        <f>VLOOKUP($A40,'ADR Raw Data'!$B$6:$BE$43,'ADR Raw Data'!AH$1,FALSE)</f>
        <v>106.78027657837499</v>
      </c>
      <c r="Z40" s="52">
        <f>VLOOKUP($A40,'ADR Raw Data'!$B$6:$BE$43,'ADR Raw Data'!AI$1,FALSE)</f>
        <v>110.741452949041</v>
      </c>
      <c r="AA40" s="52">
        <f>VLOOKUP($A40,'ADR Raw Data'!$B$6:$BE$43,'ADR Raw Data'!AJ$1,FALSE)</f>
        <v>109.965721186623</v>
      </c>
      <c r="AB40" s="52">
        <f>VLOOKUP($A40,'ADR Raw Data'!$B$6:$BE$43,'ADR Raw Data'!AK$1,FALSE)</f>
        <v>106.034154702721</v>
      </c>
      <c r="AC40" s="53">
        <f>VLOOKUP($A40,'ADR Raw Data'!$B$6:$BE$43,'ADR Raw Data'!AL$1,FALSE)</f>
        <v>107.433282036123</v>
      </c>
      <c r="AD40" s="52">
        <f>VLOOKUP($A40,'ADR Raw Data'!$B$6:$BE$43,'ADR Raw Data'!AN$1,FALSE)</f>
        <v>117.869543468731</v>
      </c>
      <c r="AE40" s="52">
        <f>VLOOKUP($A40,'ADR Raw Data'!$B$6:$BE$43,'ADR Raw Data'!AO$1,FALSE)</f>
        <v>120.796477112086</v>
      </c>
      <c r="AF40" s="53">
        <f>VLOOKUP($A40,'ADR Raw Data'!$B$6:$BE$43,'ADR Raw Data'!AP$1,FALSE)</f>
        <v>119.365491660949</v>
      </c>
      <c r="AG40" s="54">
        <f>VLOOKUP($A40,'ADR Raw Data'!$B$6:$BE$43,'ADR Raw Data'!AR$1,FALSE)</f>
        <v>111.18828654004299</v>
      </c>
      <c r="AI40" s="47">
        <f>VLOOKUP($A40,'ADR Raw Data'!$B$6:$BE$43,'ADR Raw Data'!AT$1,FALSE)</f>
        <v>1.41467033319237</v>
      </c>
      <c r="AJ40" s="48">
        <f>VLOOKUP($A40,'ADR Raw Data'!$B$6:$BE$43,'ADR Raw Data'!AU$1,FALSE)</f>
        <v>0.696968848911658</v>
      </c>
      <c r="AK40" s="48">
        <f>VLOOKUP($A40,'ADR Raw Data'!$B$6:$BE$43,'ADR Raw Data'!AV$1,FALSE)</f>
        <v>0.117906539406327</v>
      </c>
      <c r="AL40" s="48">
        <f>VLOOKUP($A40,'ADR Raw Data'!$B$6:$BE$43,'ADR Raw Data'!AW$1,FALSE)</f>
        <v>0.78059572122507004</v>
      </c>
      <c r="AM40" s="48">
        <f>VLOOKUP($A40,'ADR Raw Data'!$B$6:$BE$43,'ADR Raw Data'!AX$1,FALSE)</f>
        <v>0.107828449384435</v>
      </c>
      <c r="AN40" s="49">
        <f>VLOOKUP($A40,'ADR Raw Data'!$B$6:$BE$43,'ADR Raw Data'!AY$1,FALSE)</f>
        <v>0.57383299830049705</v>
      </c>
      <c r="AO40" s="48">
        <f>VLOOKUP($A40,'ADR Raw Data'!$B$6:$BE$43,'ADR Raw Data'!BA$1,FALSE)</f>
        <v>-0.96456270785304099</v>
      </c>
      <c r="AP40" s="48">
        <f>VLOOKUP($A40,'ADR Raw Data'!$B$6:$BE$43,'ADR Raw Data'!BB$1,FALSE)</f>
        <v>-1.6908557011799401</v>
      </c>
      <c r="AQ40" s="49">
        <f>VLOOKUP($A40,'ADR Raw Data'!$B$6:$BE$43,'ADR Raw Data'!BC$1,FALSE)</f>
        <v>-1.33836819478853</v>
      </c>
      <c r="AR40" s="50">
        <f>VLOOKUP($A40,'ADR Raw Data'!$B$6:$BE$43,'ADR Raw Data'!BE$1,FALSE)</f>
        <v>-0.195923934022602</v>
      </c>
      <c r="AT40" s="51">
        <f>VLOOKUP($A40,'RevPAR Raw Data'!$B$6:$BE$43,'RevPAR Raw Data'!AG$1,FALSE)</f>
        <v>54.882758176473097</v>
      </c>
      <c r="AU40" s="52">
        <f>VLOOKUP($A40,'RevPAR Raw Data'!$B$6:$BE$43,'RevPAR Raw Data'!AH$1,FALSE)</f>
        <v>65.712200831468493</v>
      </c>
      <c r="AV40" s="52">
        <f>VLOOKUP($A40,'RevPAR Raw Data'!$B$6:$BE$43,'RevPAR Raw Data'!AI$1,FALSE)</f>
        <v>73.588329584046306</v>
      </c>
      <c r="AW40" s="52">
        <f>VLOOKUP($A40,'RevPAR Raw Data'!$B$6:$BE$43,'RevPAR Raw Data'!AJ$1,FALSE)</f>
        <v>72.682029420604593</v>
      </c>
      <c r="AX40" s="52">
        <f>VLOOKUP($A40,'RevPAR Raw Data'!$B$6:$BE$43,'RevPAR Raw Data'!AK$1,FALSE)</f>
        <v>66.063316778619196</v>
      </c>
      <c r="AY40" s="53">
        <f>VLOOKUP($A40,'RevPAR Raw Data'!$B$6:$BE$43,'RevPAR Raw Data'!AL$1,FALSE)</f>
        <v>66.585788854368204</v>
      </c>
      <c r="AZ40" s="52">
        <f>VLOOKUP($A40,'RevPAR Raw Data'!$B$6:$BE$43,'RevPAR Raw Data'!AN$1,FALSE)</f>
        <v>82.044240014268397</v>
      </c>
      <c r="BA40" s="52">
        <f>VLOOKUP($A40,'RevPAR Raw Data'!$B$6:$BE$43,'RevPAR Raw Data'!AO$1,FALSE)</f>
        <v>87.898628505103702</v>
      </c>
      <c r="BB40" s="53">
        <f>VLOOKUP($A40,'RevPAR Raw Data'!$B$6:$BE$43,'RevPAR Raw Data'!AP$1,FALSE)</f>
        <v>84.971434259686006</v>
      </c>
      <c r="BC40" s="54">
        <f>VLOOKUP($A40,'RevPAR Raw Data'!$B$6:$BE$43,'RevPAR Raw Data'!AR$1,FALSE)</f>
        <v>71.837051900511895</v>
      </c>
      <c r="BE40" s="47">
        <f>VLOOKUP($A40,'RevPAR Raw Data'!$B$6:$BE$43,'RevPAR Raw Data'!AT$1,FALSE)</f>
        <v>0.94186831262368298</v>
      </c>
      <c r="BF40" s="48">
        <f>VLOOKUP($A40,'RevPAR Raw Data'!$B$6:$BE$43,'RevPAR Raw Data'!AU$1,FALSE)</f>
        <v>0.74274567107244605</v>
      </c>
      <c r="BG40" s="48">
        <f>VLOOKUP($A40,'RevPAR Raw Data'!$B$6:$BE$43,'RevPAR Raw Data'!AV$1,FALSE)</f>
        <v>-1.8089216785543101</v>
      </c>
      <c r="BH40" s="48">
        <f>VLOOKUP($A40,'RevPAR Raw Data'!$B$6:$BE$43,'RevPAR Raw Data'!AW$1,FALSE)</f>
        <v>-1.1511973849813399</v>
      </c>
      <c r="BI40" s="48">
        <f>VLOOKUP($A40,'RevPAR Raw Data'!$B$6:$BE$43,'RevPAR Raw Data'!AX$1,FALSE)</f>
        <v>-4.6017186860818802</v>
      </c>
      <c r="BJ40" s="49">
        <f>VLOOKUP($A40,'RevPAR Raw Data'!$B$6:$BE$43,'RevPAR Raw Data'!AY$1,FALSE)</f>
        <v>-1.3080886688584601</v>
      </c>
      <c r="BK40" s="48">
        <f>VLOOKUP($A40,'RevPAR Raw Data'!$B$6:$BE$43,'RevPAR Raw Data'!BA$1,FALSE)</f>
        <v>-6.8978824706736903</v>
      </c>
      <c r="BL40" s="48">
        <f>VLOOKUP($A40,'RevPAR Raw Data'!$B$6:$BE$43,'RevPAR Raw Data'!BB$1,FALSE)</f>
        <v>-7.2052408934423298</v>
      </c>
      <c r="BM40" s="49">
        <f>VLOOKUP($A40,'RevPAR Raw Data'!$B$6:$BE$43,'RevPAR Raw Data'!BC$1,FALSE)</f>
        <v>-7.0571095756195996</v>
      </c>
      <c r="BN40" s="50">
        <f>VLOOKUP($A40,'RevPAR Raw Data'!$B$6:$BE$43,'RevPAR Raw Data'!BE$1,FALSE)</f>
        <v>-3.3347157195201702</v>
      </c>
    </row>
    <row r="41" spans="1:66" x14ac:dyDescent="0.25">
      <c r="A41" s="63" t="s">
        <v>45</v>
      </c>
      <c r="B41" s="47">
        <f>VLOOKUP($A41,'Occupancy Raw Data'!$B$8:$BE$45,'Occupancy Raw Data'!AG$3,FALSE)</f>
        <v>61.364948056944897</v>
      </c>
      <c r="C41" s="48">
        <f>VLOOKUP($A41,'Occupancy Raw Data'!$B$8:$BE$45,'Occupancy Raw Data'!AH$3,FALSE)</f>
        <v>69.401692958830296</v>
      </c>
      <c r="D41" s="48">
        <f>VLOOKUP($A41,'Occupancy Raw Data'!$B$8:$BE$45,'Occupancy Raw Data'!AI$3,FALSE)</f>
        <v>70.334744132358495</v>
      </c>
      <c r="E41" s="48">
        <f>VLOOKUP($A41,'Occupancy Raw Data'!$B$8:$BE$45,'Occupancy Raw Data'!AJ$3,FALSE)</f>
        <v>69.690265486725593</v>
      </c>
      <c r="F41" s="48">
        <f>VLOOKUP($A41,'Occupancy Raw Data'!$B$8:$BE$45,'Occupancy Raw Data'!AK$3,FALSE)</f>
        <v>66.895921508272394</v>
      </c>
      <c r="G41" s="49">
        <f>VLOOKUP($A41,'Occupancy Raw Data'!$B$8:$BE$45,'Occupancy Raw Data'!AL$3,FALSE)</f>
        <v>67.537514428626295</v>
      </c>
      <c r="H41" s="48">
        <f>VLOOKUP($A41,'Occupancy Raw Data'!$B$8:$BE$45,'Occupancy Raw Data'!AN$3,FALSE)</f>
        <v>72.051750673335803</v>
      </c>
      <c r="I41" s="48">
        <f>VLOOKUP($A41,'Occupancy Raw Data'!$B$8:$BE$45,'Occupancy Raw Data'!AO$3,FALSE)</f>
        <v>72.888611004232303</v>
      </c>
      <c r="J41" s="49">
        <f>VLOOKUP($A41,'Occupancy Raw Data'!$B$8:$BE$45,'Occupancy Raw Data'!AP$3,FALSE)</f>
        <v>72.470180838784103</v>
      </c>
      <c r="K41" s="50">
        <f>VLOOKUP($A41,'Occupancy Raw Data'!$B$8:$BE$45,'Occupancy Raw Data'!AR$3,FALSE)</f>
        <v>68.946847688671397</v>
      </c>
      <c r="M41" s="47">
        <f>VLOOKUP($A41,'Occupancy Raw Data'!$B$8:$BE$45,'Occupancy Raw Data'!AT$3,FALSE)</f>
        <v>1.72420235593571</v>
      </c>
      <c r="N41" s="48">
        <f>VLOOKUP($A41,'Occupancy Raw Data'!$B$8:$BE$45,'Occupancy Raw Data'!AU$3,FALSE)</f>
        <v>3.9819107714572399</v>
      </c>
      <c r="O41" s="48">
        <f>VLOOKUP($A41,'Occupancy Raw Data'!$B$8:$BE$45,'Occupancy Raw Data'!AV$3,FALSE)</f>
        <v>2.0396344046447901</v>
      </c>
      <c r="P41" s="48">
        <f>VLOOKUP($A41,'Occupancy Raw Data'!$B$8:$BE$45,'Occupancy Raw Data'!AW$3,FALSE)</f>
        <v>0.21215071866132801</v>
      </c>
      <c r="Q41" s="48">
        <f>VLOOKUP($A41,'Occupancy Raw Data'!$B$8:$BE$45,'Occupancy Raw Data'!AX$3,FALSE)</f>
        <v>-5.3196398602216801</v>
      </c>
      <c r="R41" s="49">
        <f>VLOOKUP($A41,'Occupancy Raw Data'!$B$8:$BE$45,'Occupancy Raw Data'!AY$3,FALSE)</f>
        <v>0.44399143801924101</v>
      </c>
      <c r="S41" s="48">
        <f>VLOOKUP($A41,'Occupancy Raw Data'!$B$8:$BE$45,'Occupancy Raw Data'!BA$3,FALSE)</f>
        <v>-5.0871303451147298</v>
      </c>
      <c r="T41" s="48">
        <f>VLOOKUP($A41,'Occupancy Raw Data'!$B$8:$BE$45,'Occupancy Raw Data'!BB$3,FALSE)</f>
        <v>-3.5425328180413298</v>
      </c>
      <c r="U41" s="49">
        <f>VLOOKUP($A41,'Occupancy Raw Data'!$B$8:$BE$45,'Occupancy Raw Data'!BC$3,FALSE)</f>
        <v>-4.3166059612759904</v>
      </c>
      <c r="V41" s="50">
        <f>VLOOKUP($A41,'Occupancy Raw Data'!$B$8:$BE$45,'Occupancy Raw Data'!BE$3,FALSE)</f>
        <v>-1.0347240075067099</v>
      </c>
      <c r="X41" s="51">
        <f>VLOOKUP($A41,'ADR Raw Data'!$B$6:$BE$43,'ADR Raw Data'!AG$1,FALSE)</f>
        <v>92.535716027901799</v>
      </c>
      <c r="Y41" s="52">
        <f>VLOOKUP($A41,'ADR Raw Data'!$B$6:$BE$43,'ADR Raw Data'!AH$1,FALSE)</f>
        <v>96.526793638253594</v>
      </c>
      <c r="Z41" s="52">
        <f>VLOOKUP($A41,'ADR Raw Data'!$B$6:$BE$43,'ADR Raw Data'!AI$1,FALSE)</f>
        <v>97.054796191192494</v>
      </c>
      <c r="AA41" s="52">
        <f>VLOOKUP($A41,'ADR Raw Data'!$B$6:$BE$43,'ADR Raw Data'!AJ$1,FALSE)</f>
        <v>96.266396004140702</v>
      </c>
      <c r="AB41" s="52">
        <f>VLOOKUP($A41,'ADR Raw Data'!$B$6:$BE$43,'ADR Raw Data'!AK$1,FALSE)</f>
        <v>95.090037263642202</v>
      </c>
      <c r="AC41" s="53">
        <f>VLOOKUP($A41,'ADR Raw Data'!$B$6:$BE$43,'ADR Raw Data'!AL$1,FALSE)</f>
        <v>95.573143891357603</v>
      </c>
      <c r="AD41" s="52">
        <f>VLOOKUP($A41,'ADR Raw Data'!$B$6:$BE$43,'ADR Raw Data'!AN$1,FALSE)</f>
        <v>102.068715306054</v>
      </c>
      <c r="AE41" s="52">
        <f>VLOOKUP($A41,'ADR Raw Data'!$B$6:$BE$43,'ADR Raw Data'!AO$1,FALSE)</f>
        <v>102.27404784559501</v>
      </c>
      <c r="AF41" s="53">
        <f>VLOOKUP($A41,'ADR Raw Data'!$B$6:$BE$43,'ADR Raw Data'!AP$1,FALSE)</f>
        <v>102.17197435293301</v>
      </c>
      <c r="AG41" s="54">
        <f>VLOOKUP($A41,'ADR Raw Data'!$B$6:$BE$43,'ADR Raw Data'!AR$1,FALSE)</f>
        <v>97.554871028819704</v>
      </c>
      <c r="AI41" s="47">
        <f>VLOOKUP($A41,'ADR Raw Data'!$B$6:$BE$43,'ADR Raw Data'!AT$1,FALSE)</f>
        <v>6.6382169610660497</v>
      </c>
      <c r="AJ41" s="48">
        <f>VLOOKUP($A41,'ADR Raw Data'!$B$6:$BE$43,'ADR Raw Data'!AU$1,FALSE)</f>
        <v>8.5643320428359306</v>
      </c>
      <c r="AK41" s="48">
        <f>VLOOKUP($A41,'ADR Raw Data'!$B$6:$BE$43,'ADR Raw Data'!AV$1,FALSE)</f>
        <v>4.5204104206500402</v>
      </c>
      <c r="AL41" s="48">
        <f>VLOOKUP($A41,'ADR Raw Data'!$B$6:$BE$43,'ADR Raw Data'!AW$1,FALSE)</f>
        <v>4.1388349754440696</v>
      </c>
      <c r="AM41" s="48">
        <f>VLOOKUP($A41,'ADR Raw Data'!$B$6:$BE$43,'ADR Raw Data'!AX$1,FALSE)</f>
        <v>4.7457306820138703</v>
      </c>
      <c r="AN41" s="49">
        <f>VLOOKUP($A41,'ADR Raw Data'!$B$6:$BE$43,'ADR Raw Data'!AY$1,FALSE)</f>
        <v>5.6519928372893098</v>
      </c>
      <c r="AO41" s="48">
        <f>VLOOKUP($A41,'ADR Raw Data'!$B$6:$BE$43,'ADR Raw Data'!BA$1,FALSE)</f>
        <v>4.9058536725969901</v>
      </c>
      <c r="AP41" s="48">
        <f>VLOOKUP($A41,'ADR Raw Data'!$B$6:$BE$43,'ADR Raw Data'!BB$1,FALSE)</f>
        <v>4.8868447383688496</v>
      </c>
      <c r="AQ41" s="49">
        <f>VLOOKUP($A41,'ADR Raw Data'!$B$6:$BE$43,'ADR Raw Data'!BC$1,FALSE)</f>
        <v>4.8972113893577101</v>
      </c>
      <c r="AR41" s="50">
        <f>VLOOKUP($A41,'ADR Raw Data'!$B$6:$BE$43,'ADR Raw Data'!BE$1,FALSE)</f>
        <v>5.3320413661399098</v>
      </c>
      <c r="AT41" s="51">
        <f>VLOOKUP($A41,'RevPAR Raw Data'!$B$6:$BE$43,'RevPAR Raw Data'!AG$1,FALSE)</f>
        <v>56.784494074644002</v>
      </c>
      <c r="AU41" s="52">
        <f>VLOOKUP($A41,'RevPAR Raw Data'!$B$6:$BE$43,'RevPAR Raw Data'!AH$1,FALSE)</f>
        <v>66.991228943824495</v>
      </c>
      <c r="AV41" s="52">
        <f>VLOOKUP($A41,'RevPAR Raw Data'!$B$6:$BE$43,'RevPAR Raw Data'!AI$1,FALSE)</f>
        <v>68.2632425692574</v>
      </c>
      <c r="AW41" s="52">
        <f>VLOOKUP($A41,'RevPAR Raw Data'!$B$6:$BE$43,'RevPAR Raw Data'!AJ$1,FALSE)</f>
        <v>67.088306949788304</v>
      </c>
      <c r="AX41" s="52">
        <f>VLOOKUP($A41,'RevPAR Raw Data'!$B$6:$BE$43,'RevPAR Raw Data'!AK$1,FALSE)</f>
        <v>63.611356690073102</v>
      </c>
      <c r="AY41" s="53">
        <f>VLOOKUP($A41,'RevPAR Raw Data'!$B$6:$BE$43,'RevPAR Raw Data'!AL$1,FALSE)</f>
        <v>64.547725845517505</v>
      </c>
      <c r="AZ41" s="52">
        <f>VLOOKUP($A41,'RevPAR Raw Data'!$B$6:$BE$43,'RevPAR Raw Data'!AN$1,FALSE)</f>
        <v>73.542296267795294</v>
      </c>
      <c r="BA41" s="52">
        <f>VLOOKUP($A41,'RevPAR Raw Data'!$B$6:$BE$43,'RevPAR Raw Data'!AO$1,FALSE)</f>
        <v>74.546132892458601</v>
      </c>
      <c r="BB41" s="53">
        <f>VLOOKUP($A41,'RevPAR Raw Data'!$B$6:$BE$43,'RevPAR Raw Data'!AP$1,FALSE)</f>
        <v>74.044214580126905</v>
      </c>
      <c r="BC41" s="54">
        <f>VLOOKUP($A41,'RevPAR Raw Data'!$B$6:$BE$43,'RevPAR Raw Data'!AR$1,FALSE)</f>
        <v>67.261008341120203</v>
      </c>
      <c r="BE41" s="47">
        <f>VLOOKUP($A41,'RevPAR Raw Data'!$B$6:$BE$43,'RevPAR Raw Data'!AT$1,FALSE)</f>
        <v>8.4768756102366005</v>
      </c>
      <c r="BF41" s="48">
        <f>VLOOKUP($A41,'RevPAR Raw Data'!$B$6:$BE$43,'RevPAR Raw Data'!AU$1,FALSE)</f>
        <v>12.8872668744102</v>
      </c>
      <c r="BG41" s="48">
        <f>VLOOKUP($A41,'RevPAR Raw Data'!$B$6:$BE$43,'RevPAR Raw Data'!AV$1,FALSE)</f>
        <v>6.6522446714655503</v>
      </c>
      <c r="BH41" s="48">
        <f>VLOOKUP($A41,'RevPAR Raw Data'!$B$6:$BE$43,'RevPAR Raw Data'!AW$1,FALSE)</f>
        <v>4.3597662622500097</v>
      </c>
      <c r="BI41" s="48">
        <f>VLOOKUP($A41,'RevPAR Raw Data'!$B$6:$BE$43,'RevPAR Raw Data'!AX$1,FALSE)</f>
        <v>-0.82636495922698705</v>
      </c>
      <c r="BJ41" s="49">
        <f>VLOOKUP($A41,'RevPAR Raw Data'!$B$6:$BE$43,'RevPAR Raw Data'!AY$1,FALSE)</f>
        <v>6.1210786395835797</v>
      </c>
      <c r="BK41" s="48">
        <f>VLOOKUP($A41,'RevPAR Raw Data'!$B$6:$BE$43,'RevPAR Raw Data'!BA$1,FALSE)</f>
        <v>-0.43084384338335002</v>
      </c>
      <c r="BL41" s="48">
        <f>VLOOKUP($A41,'RevPAR Raw Data'!$B$6:$BE$43,'RevPAR Raw Data'!BB$1,FALSE)</f>
        <v>1.1711938417040699</v>
      </c>
      <c r="BM41" s="49">
        <f>VLOOKUP($A41,'RevPAR Raw Data'!$B$6:$BE$43,'RevPAR Raw Data'!BC$1,FALSE)</f>
        <v>0.36921210931242199</v>
      </c>
      <c r="BN41" s="50">
        <f>VLOOKUP($A41,'RevPAR Raw Data'!$B$6:$BE$43,'RevPAR Raw Data'!BE$1,FALSE)</f>
        <v>4.2421454465275499</v>
      </c>
    </row>
    <row r="42" spans="1:66" x14ac:dyDescent="0.25">
      <c r="A42" s="63" t="s">
        <v>109</v>
      </c>
      <c r="B42" s="47">
        <f>VLOOKUP($A42,'Occupancy Raw Data'!$B$8:$BE$45,'Occupancy Raw Data'!AG$3,FALSE)</f>
        <v>46.055609440672399</v>
      </c>
      <c r="C42" s="48">
        <f>VLOOKUP($A42,'Occupancy Raw Data'!$B$8:$BE$45,'Occupancy Raw Data'!AH$3,FALSE)</f>
        <v>51.867119301648799</v>
      </c>
      <c r="D42" s="48">
        <f>VLOOKUP($A42,'Occupancy Raw Data'!$B$8:$BE$45,'Occupancy Raw Data'!AI$3,FALSE)</f>
        <v>59.367927578402799</v>
      </c>
      <c r="E42" s="48">
        <f>VLOOKUP($A42,'Occupancy Raw Data'!$B$8:$BE$45,'Occupancy Raw Data'!AJ$3,FALSE)</f>
        <v>60.257032007759399</v>
      </c>
      <c r="F42" s="48">
        <f>VLOOKUP($A42,'Occupancy Raw Data'!$B$8:$BE$45,'Occupancy Raw Data'!AK$3,FALSE)</f>
        <v>56.183317167798201</v>
      </c>
      <c r="G42" s="49">
        <f>VLOOKUP($A42,'Occupancy Raw Data'!$B$8:$BE$45,'Occupancy Raw Data'!AL$3,FALSE)</f>
        <v>54.746201099256297</v>
      </c>
      <c r="H42" s="48">
        <f>VLOOKUP($A42,'Occupancy Raw Data'!$B$8:$BE$45,'Occupancy Raw Data'!AN$3,FALSE)</f>
        <v>63.7164565147106</v>
      </c>
      <c r="I42" s="48">
        <f>VLOOKUP($A42,'Occupancy Raw Data'!$B$8:$BE$45,'Occupancy Raw Data'!AO$3,FALSE)</f>
        <v>71.977044940187497</v>
      </c>
      <c r="J42" s="49">
        <f>VLOOKUP($A42,'Occupancy Raw Data'!$B$8:$BE$45,'Occupancy Raw Data'!AP$3,FALSE)</f>
        <v>67.846750727449006</v>
      </c>
      <c r="K42" s="50">
        <f>VLOOKUP($A42,'Occupancy Raw Data'!$B$8:$BE$45,'Occupancy Raw Data'!AR$3,FALSE)</f>
        <v>58.489215278739998</v>
      </c>
      <c r="M42" s="47">
        <f>VLOOKUP($A42,'Occupancy Raw Data'!$B$8:$BE$45,'Occupancy Raw Data'!AT$3,FALSE)</f>
        <v>4.2253521126760498</v>
      </c>
      <c r="N42" s="48">
        <f>VLOOKUP($A42,'Occupancy Raw Data'!$B$8:$BE$45,'Occupancy Raw Data'!AU$3,FALSE)</f>
        <v>-2.2394881170018199</v>
      </c>
      <c r="O42" s="48">
        <f>VLOOKUP($A42,'Occupancy Raw Data'!$B$8:$BE$45,'Occupancy Raw Data'!AV$3,FALSE)</f>
        <v>-9.9656778622211295</v>
      </c>
      <c r="P42" s="48">
        <f>VLOOKUP($A42,'Occupancy Raw Data'!$B$8:$BE$45,'Occupancy Raw Data'!AW$3,FALSE)</f>
        <v>-3.6448235750290801</v>
      </c>
      <c r="Q42" s="48">
        <f>VLOOKUP($A42,'Occupancy Raw Data'!$B$8:$BE$45,'Occupancy Raw Data'!AX$3,FALSE)</f>
        <v>-1.3622818220519299</v>
      </c>
      <c r="R42" s="49">
        <f>VLOOKUP($A42,'Occupancy Raw Data'!$B$8:$BE$45,'Occupancy Raw Data'!AY$3,FALSE)</f>
        <v>-3.1652989449003499</v>
      </c>
      <c r="S42" s="48">
        <f>VLOOKUP($A42,'Occupancy Raw Data'!$B$8:$BE$45,'Occupancy Raw Data'!BA$3,FALSE)</f>
        <v>-11.3472784525416</v>
      </c>
      <c r="T42" s="48">
        <f>VLOOKUP($A42,'Occupancy Raw Data'!$B$8:$BE$45,'Occupancy Raw Data'!BB$3,FALSE)</f>
        <v>-11.401850562133101</v>
      </c>
      <c r="U42" s="49">
        <f>VLOOKUP($A42,'Occupancy Raw Data'!$B$8:$BE$45,'Occupancy Raw Data'!BC$3,FALSE)</f>
        <v>-11.376233965053</v>
      </c>
      <c r="V42" s="50">
        <f>VLOOKUP($A42,'Occupancy Raw Data'!$B$8:$BE$45,'Occupancy Raw Data'!BE$3,FALSE)</f>
        <v>-6.05015208843386</v>
      </c>
      <c r="X42" s="51">
        <f>VLOOKUP($A42,'ADR Raw Data'!$B$6:$BE$43,'ADR Raw Data'!AG$1,FALSE)</f>
        <v>153.526956826956</v>
      </c>
      <c r="Y42" s="52">
        <f>VLOOKUP($A42,'ADR Raw Data'!$B$6:$BE$43,'ADR Raw Data'!AH$1,FALSE)</f>
        <v>159.866437587657</v>
      </c>
      <c r="Z42" s="52">
        <f>VLOOKUP($A42,'ADR Raw Data'!$B$6:$BE$43,'ADR Raw Data'!AI$1,FALSE)</f>
        <v>163.860083049693</v>
      </c>
      <c r="AA42" s="52">
        <f>VLOOKUP($A42,'ADR Raw Data'!$B$6:$BE$43,'ADR Raw Data'!AJ$1,FALSE)</f>
        <v>163.71417706237401</v>
      </c>
      <c r="AB42" s="52">
        <f>VLOOKUP($A42,'ADR Raw Data'!$B$6:$BE$43,'ADR Raw Data'!AK$1,FALSE)</f>
        <v>154.084035390591</v>
      </c>
      <c r="AC42" s="53">
        <f>VLOOKUP($A42,'ADR Raw Data'!$B$6:$BE$43,'ADR Raw Data'!AL$1,FALSE)</f>
        <v>159.326143034311</v>
      </c>
      <c r="AD42" s="52">
        <f>VLOOKUP($A42,'ADR Raw Data'!$B$6:$BE$43,'ADR Raw Data'!AN$1,FALSE)</f>
        <v>165.57834707598599</v>
      </c>
      <c r="AE42" s="52">
        <f>VLOOKUP($A42,'ADR Raw Data'!$B$6:$BE$43,'ADR Raw Data'!AO$1,FALSE)</f>
        <v>176.78150926445801</v>
      </c>
      <c r="AF42" s="53">
        <f>VLOOKUP($A42,'ADR Raw Data'!$B$6:$BE$43,'ADR Raw Data'!AP$1,FALSE)</f>
        <v>171.52093459613999</v>
      </c>
      <c r="AG42" s="54">
        <f>VLOOKUP($A42,'ADR Raw Data'!$B$6:$BE$43,'ADR Raw Data'!AR$1,FALSE)</f>
        <v>163.367801358234</v>
      </c>
      <c r="AI42" s="47">
        <f>VLOOKUP($A42,'ADR Raw Data'!$B$6:$BE$43,'ADR Raw Data'!AT$1,FALSE)</f>
        <v>1.2204705162132301</v>
      </c>
      <c r="AJ42" s="48">
        <f>VLOOKUP($A42,'ADR Raw Data'!$B$6:$BE$43,'ADR Raw Data'!AU$1,FALSE)</f>
        <v>1.9157209211609201</v>
      </c>
      <c r="AK42" s="48">
        <f>VLOOKUP($A42,'ADR Raw Data'!$B$6:$BE$43,'ADR Raw Data'!AV$1,FALSE)</f>
        <v>1.4191603676784199</v>
      </c>
      <c r="AL42" s="48">
        <f>VLOOKUP($A42,'ADR Raw Data'!$B$6:$BE$43,'ADR Raw Data'!AW$1,FALSE)</f>
        <v>0.76315715701152498</v>
      </c>
      <c r="AM42" s="48">
        <f>VLOOKUP($A42,'ADR Raw Data'!$B$6:$BE$43,'ADR Raw Data'!AX$1,FALSE)</f>
        <v>-0.27818678811651298</v>
      </c>
      <c r="AN42" s="49">
        <f>VLOOKUP($A42,'ADR Raw Data'!$B$6:$BE$43,'ADR Raw Data'!AY$1,FALSE)</f>
        <v>0.89221764367769896</v>
      </c>
      <c r="AO42" s="48">
        <f>VLOOKUP($A42,'ADR Raw Data'!$B$6:$BE$43,'ADR Raw Data'!BA$1,FALSE)</f>
        <v>-3.3340626204377601</v>
      </c>
      <c r="AP42" s="48">
        <f>VLOOKUP($A42,'ADR Raw Data'!$B$6:$BE$43,'ADR Raw Data'!BB$1,FALSE)</f>
        <v>-3.0062945232509901</v>
      </c>
      <c r="AQ42" s="49">
        <f>VLOOKUP($A42,'ADR Raw Data'!$B$6:$BE$43,'ADR Raw Data'!BC$1,FALSE)</f>
        <v>-3.1560645846506401</v>
      </c>
      <c r="AR42" s="50">
        <f>VLOOKUP($A42,'ADR Raw Data'!$B$6:$BE$43,'ADR Raw Data'!BE$1,FALSE)</f>
        <v>-0.78517201065578501</v>
      </c>
      <c r="AT42" s="51">
        <f>VLOOKUP($A42,'RevPAR Raw Data'!$B$6:$BE$43,'RevPAR Raw Data'!AG$1,FALSE)</f>
        <v>70.707775622373106</v>
      </c>
      <c r="AU42" s="52">
        <f>VLOOKUP($A42,'RevPAR Raw Data'!$B$6:$BE$43,'RevPAR Raw Data'!AH$1,FALSE)</f>
        <v>82.918115906886499</v>
      </c>
      <c r="AV42" s="52">
        <f>VLOOKUP($A42,'RevPAR Raw Data'!$B$6:$BE$43,'RevPAR Raw Data'!AI$1,FALSE)</f>
        <v>97.280335434852802</v>
      </c>
      <c r="AW42" s="52">
        <f>VLOOKUP($A42,'RevPAR Raw Data'!$B$6:$BE$43,'RevPAR Raw Data'!AJ$1,FALSE)</f>
        <v>98.649304073714802</v>
      </c>
      <c r="AX42" s="52">
        <f>VLOOKUP($A42,'RevPAR Raw Data'!$B$6:$BE$43,'RevPAR Raw Data'!AK$1,FALSE)</f>
        <v>86.569522308438394</v>
      </c>
      <c r="AY42" s="53">
        <f>VLOOKUP($A42,'RevPAR Raw Data'!$B$6:$BE$43,'RevPAR Raw Data'!AL$1,FALSE)</f>
        <v>87.225010669253095</v>
      </c>
      <c r="AZ42" s="52">
        <f>VLOOKUP($A42,'RevPAR Raw Data'!$B$6:$BE$43,'RevPAR Raw Data'!AN$1,FALSE)</f>
        <v>105.500655512447</v>
      </c>
      <c r="BA42" s="52">
        <f>VLOOKUP($A42,'RevPAR Raw Data'!$B$6:$BE$43,'RevPAR Raw Data'!AO$1,FALSE)</f>
        <v>127.24210636922</v>
      </c>
      <c r="BB42" s="53">
        <f>VLOOKUP($A42,'RevPAR Raw Data'!$B$6:$BE$43,'RevPAR Raw Data'!AP$1,FALSE)</f>
        <v>116.371380940834</v>
      </c>
      <c r="BC42" s="54">
        <f>VLOOKUP($A42,'RevPAR Raw Data'!$B$6:$BE$43,'RevPAR Raw Data'!AR$1,FALSE)</f>
        <v>95.552545032561994</v>
      </c>
      <c r="BE42" s="47">
        <f>VLOOKUP($A42,'RevPAR Raw Data'!$B$6:$BE$43,'RevPAR Raw Data'!AT$1,FALSE)</f>
        <v>5.4973918056306896</v>
      </c>
      <c r="BF42" s="48">
        <f>VLOOKUP($A42,'RevPAR Raw Data'!$B$6:$BE$43,'RevPAR Raw Data'!AU$1,FALSE)</f>
        <v>-0.36666953822521903</v>
      </c>
      <c r="BG42" s="48">
        <f>VLOOKUP($A42,'RevPAR Raw Data'!$B$6:$BE$43,'RevPAR Raw Data'!AV$1,FALSE)</f>
        <v>-8.6879464451338499</v>
      </c>
      <c r="BH42" s="48">
        <f>VLOOKUP($A42,'RevPAR Raw Data'!$B$6:$BE$43,'RevPAR Raw Data'!AW$1,FALSE)</f>
        <v>-2.9094821499908301</v>
      </c>
      <c r="BI42" s="48">
        <f>VLOOKUP($A42,'RevPAR Raw Data'!$B$6:$BE$43,'RevPAR Raw Data'!AX$1,FALSE)</f>
        <v>-1.6366789221225799</v>
      </c>
      <c r="BJ42" s="49">
        <f>VLOOKUP($A42,'RevPAR Raw Data'!$B$6:$BE$43,'RevPAR Raw Data'!AY$1,FALSE)</f>
        <v>-2.30132265688419</v>
      </c>
      <c r="BK42" s="48">
        <f>VLOOKUP($A42,'RevPAR Raw Data'!$B$6:$BE$43,'RevPAR Raw Data'!BA$1,FALSE)</f>
        <v>-14.303015703656101</v>
      </c>
      <c r="BL42" s="48">
        <f>VLOOKUP($A42,'RevPAR Raw Data'!$B$6:$BE$43,'RevPAR Raw Data'!BB$1,FALSE)</f>
        <v>-14.065371876385401</v>
      </c>
      <c r="BM42" s="49">
        <f>VLOOKUP($A42,'RevPAR Raw Data'!$B$6:$BE$43,'RevPAR Raw Data'!BC$1,FALSE)</f>
        <v>-14.1732572584656</v>
      </c>
      <c r="BN42" s="50">
        <f>VLOOKUP($A42,'RevPAR Raw Data'!$B$6:$BE$43,'RevPAR Raw Data'!BE$1,FALSE)</f>
        <v>-6.7878199982891498</v>
      </c>
    </row>
    <row r="43" spans="1:66" x14ac:dyDescent="0.25">
      <c r="A43" s="63" t="s">
        <v>94</v>
      </c>
      <c r="B43" s="47">
        <f>VLOOKUP($A43,'Occupancy Raw Data'!$B$8:$BE$45,'Occupancy Raw Data'!AG$3,FALSE)</f>
        <v>52.377990997393901</v>
      </c>
      <c r="C43" s="48">
        <f>VLOOKUP($A43,'Occupancy Raw Data'!$B$8:$BE$45,'Occupancy Raw Data'!AH$3,FALSE)</f>
        <v>61.232527837005399</v>
      </c>
      <c r="D43" s="48">
        <f>VLOOKUP($A43,'Occupancy Raw Data'!$B$8:$BE$45,'Occupancy Raw Data'!AI$3,FALSE)</f>
        <v>67.812722103766802</v>
      </c>
      <c r="E43" s="48">
        <f>VLOOKUP($A43,'Occupancy Raw Data'!$B$8:$BE$45,'Occupancy Raw Data'!AJ$3,FALSE)</f>
        <v>67.036839611466405</v>
      </c>
      <c r="F43" s="48">
        <f>VLOOKUP($A43,'Occupancy Raw Data'!$B$8:$BE$45,'Occupancy Raw Data'!AK$3,FALSE)</f>
        <v>60.995617152333502</v>
      </c>
      <c r="G43" s="49">
        <f>VLOOKUP($A43,'Occupancy Raw Data'!$B$8:$BE$45,'Occupancy Raw Data'!AL$3,FALSE)</f>
        <v>61.891139540393198</v>
      </c>
      <c r="H43" s="48">
        <f>VLOOKUP($A43,'Occupancy Raw Data'!$B$8:$BE$45,'Occupancy Raw Data'!AN$3,FALSE)</f>
        <v>71.153162757640303</v>
      </c>
      <c r="I43" s="48">
        <f>VLOOKUP($A43,'Occupancy Raw Data'!$B$8:$BE$45,'Occupancy Raw Data'!AO$3,FALSE)</f>
        <v>74.742359630419301</v>
      </c>
      <c r="J43" s="49">
        <f>VLOOKUP($A43,'Occupancy Raw Data'!$B$8:$BE$45,'Occupancy Raw Data'!AP$3,FALSE)</f>
        <v>72.947761194029795</v>
      </c>
      <c r="K43" s="50">
        <f>VLOOKUP($A43,'Occupancy Raw Data'!$B$8:$BE$45,'Occupancy Raw Data'!AR$3,FALSE)</f>
        <v>65.050174298575101</v>
      </c>
      <c r="M43" s="47">
        <f>VLOOKUP($A43,'Occupancy Raw Data'!$B$8:$BE$45,'Occupancy Raw Data'!AT$3,FALSE)</f>
        <v>0.15664013696359999</v>
      </c>
      <c r="N43" s="48">
        <f>VLOOKUP($A43,'Occupancy Raw Data'!$B$8:$BE$45,'Occupancy Raw Data'!AU$3,FALSE)</f>
        <v>-2.2168967633642098</v>
      </c>
      <c r="O43" s="48">
        <f>VLOOKUP($A43,'Occupancy Raw Data'!$B$8:$BE$45,'Occupancy Raw Data'!AV$3,FALSE)</f>
        <v>-2.5479681914350301</v>
      </c>
      <c r="P43" s="48">
        <f>VLOOKUP($A43,'Occupancy Raw Data'!$B$8:$BE$45,'Occupancy Raw Data'!AW$3,FALSE)</f>
        <v>-2.6401484430681501</v>
      </c>
      <c r="Q43" s="48">
        <f>VLOOKUP($A43,'Occupancy Raw Data'!$B$8:$BE$45,'Occupancy Raw Data'!AX$3,FALSE)</f>
        <v>-5.3690226779872798</v>
      </c>
      <c r="R43" s="49">
        <f>VLOOKUP($A43,'Occupancy Raw Data'!$B$8:$BE$45,'Occupancy Raw Data'!AY$3,FALSE)</f>
        <v>-2.64372523937408</v>
      </c>
      <c r="S43" s="48">
        <f>VLOOKUP($A43,'Occupancy Raw Data'!$B$8:$BE$45,'Occupancy Raw Data'!BA$3,FALSE)</f>
        <v>-4.7286458120913002</v>
      </c>
      <c r="T43" s="48">
        <f>VLOOKUP($A43,'Occupancy Raw Data'!$B$8:$BE$45,'Occupancy Raw Data'!BB$3,FALSE)</f>
        <v>-5.0610668317470102</v>
      </c>
      <c r="U43" s="49">
        <f>VLOOKUP($A43,'Occupancy Raw Data'!$B$8:$BE$45,'Occupancy Raw Data'!BC$3,FALSE)</f>
        <v>-4.8992355802640697</v>
      </c>
      <c r="V43" s="50">
        <f>VLOOKUP($A43,'Occupancy Raw Data'!$B$8:$BE$45,'Occupancy Raw Data'!BE$3,FALSE)</f>
        <v>-3.3836797097189901</v>
      </c>
      <c r="X43" s="51">
        <f>VLOOKUP($A43,'ADR Raw Data'!$B$6:$BE$43,'ADR Raw Data'!AG$1,FALSE)</f>
        <v>98.453528580313204</v>
      </c>
      <c r="Y43" s="52">
        <f>VLOOKUP($A43,'ADR Raw Data'!$B$6:$BE$43,'ADR Raw Data'!AH$1,FALSE)</f>
        <v>103.265256081636</v>
      </c>
      <c r="Z43" s="52">
        <f>VLOOKUP($A43,'ADR Raw Data'!$B$6:$BE$43,'ADR Raw Data'!AI$1,FALSE)</f>
        <v>109.032141141534</v>
      </c>
      <c r="AA43" s="52">
        <f>VLOOKUP($A43,'ADR Raw Data'!$B$6:$BE$43,'ADR Raw Data'!AJ$1,FALSE)</f>
        <v>107.97685779917801</v>
      </c>
      <c r="AB43" s="52">
        <f>VLOOKUP($A43,'ADR Raw Data'!$B$6:$BE$43,'ADR Raw Data'!AK$1,FALSE)</f>
        <v>102.209824246249</v>
      </c>
      <c r="AC43" s="53">
        <f>VLOOKUP($A43,'ADR Raw Data'!$B$6:$BE$43,'ADR Raw Data'!AL$1,FALSE)</f>
        <v>104.527193507947</v>
      </c>
      <c r="AD43" s="52">
        <f>VLOOKUP($A43,'ADR Raw Data'!$B$6:$BE$43,'ADR Raw Data'!AN$1,FALSE)</f>
        <v>117.262645357306</v>
      </c>
      <c r="AE43" s="52">
        <f>VLOOKUP($A43,'ADR Raw Data'!$B$6:$BE$43,'ADR Raw Data'!AO$1,FALSE)</f>
        <v>119.780175125797</v>
      </c>
      <c r="AF43" s="53">
        <f>VLOOKUP($A43,'ADR Raw Data'!$B$6:$BE$43,'ADR Raw Data'!AP$1,FALSE)</f>
        <v>118.552377298745</v>
      </c>
      <c r="AG43" s="54">
        <f>VLOOKUP($A43,'ADR Raw Data'!$B$6:$BE$43,'ADR Raw Data'!AR$1,FALSE)</f>
        <v>109.02089293263001</v>
      </c>
      <c r="AI43" s="47">
        <f>VLOOKUP($A43,'ADR Raw Data'!$B$6:$BE$43,'ADR Raw Data'!AT$1,FALSE)</f>
        <v>-3.4221715065553702</v>
      </c>
      <c r="AJ43" s="48">
        <f>VLOOKUP($A43,'ADR Raw Data'!$B$6:$BE$43,'ADR Raw Data'!AU$1,FALSE)</f>
        <v>-4.0736166518536203</v>
      </c>
      <c r="AK43" s="48">
        <f>VLOOKUP($A43,'ADR Raw Data'!$B$6:$BE$43,'ADR Raw Data'!AV$1,FALSE)</f>
        <v>-2.0532557177120099</v>
      </c>
      <c r="AL43" s="48">
        <f>VLOOKUP($A43,'ADR Raw Data'!$B$6:$BE$43,'ADR Raw Data'!AW$1,FALSE)</f>
        <v>-0.69576842806982397</v>
      </c>
      <c r="AM43" s="48">
        <f>VLOOKUP($A43,'ADR Raw Data'!$B$6:$BE$43,'ADR Raw Data'!AX$1,FALSE)</f>
        <v>-3.37373979350162</v>
      </c>
      <c r="AN43" s="49">
        <f>VLOOKUP($A43,'ADR Raw Data'!$B$6:$BE$43,'ADR Raw Data'!AY$1,FALSE)</f>
        <v>-2.6496889601223401</v>
      </c>
      <c r="AO43" s="48">
        <f>VLOOKUP($A43,'ADR Raw Data'!$B$6:$BE$43,'ADR Raw Data'!BA$1,FALSE)</f>
        <v>-4.1332570863286202</v>
      </c>
      <c r="AP43" s="48">
        <f>VLOOKUP($A43,'ADR Raw Data'!$B$6:$BE$43,'ADR Raw Data'!BB$1,FALSE)</f>
        <v>-4.5962462086666598</v>
      </c>
      <c r="AQ43" s="49">
        <f>VLOOKUP($A43,'ADR Raw Data'!$B$6:$BE$43,'ADR Raw Data'!BC$1,FALSE)</f>
        <v>-4.3756400116982297</v>
      </c>
      <c r="AR43" s="50">
        <f>VLOOKUP($A43,'ADR Raw Data'!$B$6:$BE$43,'ADR Raw Data'!BE$1,FALSE)</f>
        <v>-3.33571722532088</v>
      </c>
      <c r="AT43" s="51">
        <f>VLOOKUP($A43,'RevPAR Raw Data'!$B$6:$BE$43,'RevPAR Raw Data'!AG$1,FALSE)</f>
        <v>51.5679803364131</v>
      </c>
      <c r="AU43" s="52">
        <f>VLOOKUP($A43,'RevPAR Raw Data'!$B$6:$BE$43,'RevPAR Raw Data'!AH$1,FALSE)</f>
        <v>63.231926676142997</v>
      </c>
      <c r="AV43" s="52">
        <f>VLOOKUP($A43,'RevPAR Raw Data'!$B$6:$BE$43,'RevPAR Raw Data'!AI$1,FALSE)</f>
        <v>73.9376628760957</v>
      </c>
      <c r="AW43" s="52">
        <f>VLOOKUP($A43,'RevPAR Raw Data'!$B$6:$BE$43,'RevPAR Raw Data'!AJ$1,FALSE)</f>
        <v>72.384272980336405</v>
      </c>
      <c r="AX43" s="52">
        <f>VLOOKUP($A43,'RevPAR Raw Data'!$B$6:$BE$43,'RevPAR Raw Data'!AK$1,FALSE)</f>
        <v>62.343513089315302</v>
      </c>
      <c r="AY43" s="53">
        <f>VLOOKUP($A43,'RevPAR Raw Data'!$B$6:$BE$43,'RevPAR Raw Data'!AL$1,FALSE)</f>
        <v>64.693071191660707</v>
      </c>
      <c r="AZ43" s="52">
        <f>VLOOKUP($A43,'RevPAR Raw Data'!$B$6:$BE$43,'RevPAR Raw Data'!AN$1,FALSE)</f>
        <v>83.436080904998803</v>
      </c>
      <c r="BA43" s="52">
        <f>VLOOKUP($A43,'RevPAR Raw Data'!$B$6:$BE$43,'RevPAR Raw Data'!AO$1,FALSE)</f>
        <v>89.526529258469495</v>
      </c>
      <c r="BB43" s="53">
        <f>VLOOKUP($A43,'RevPAR Raw Data'!$B$6:$BE$43,'RevPAR Raw Data'!AP$1,FALSE)</f>
        <v>86.481305081734106</v>
      </c>
      <c r="BC43" s="54">
        <f>VLOOKUP($A43,'RevPAR Raw Data'!$B$6:$BE$43,'RevPAR Raw Data'!AR$1,FALSE)</f>
        <v>70.918280874538794</v>
      </c>
      <c r="BE43" s="47">
        <f>VLOOKUP($A43,'RevPAR Raw Data'!$B$6:$BE$43,'RevPAR Raw Data'!AT$1,FALSE)</f>
        <v>-3.2708918637267699</v>
      </c>
      <c r="BF43" s="48">
        <f>VLOOKUP($A43,'RevPAR Raw Data'!$B$6:$BE$43,'RevPAR Raw Data'!AU$1,FALSE)</f>
        <v>-6.2002055395110203</v>
      </c>
      <c r="BG43" s="48">
        <f>VLOOKUP($A43,'RevPAR Raw Data'!$B$6:$BE$43,'RevPAR Raw Data'!AV$1,FALSE)</f>
        <v>-4.5489076065709204</v>
      </c>
      <c r="BH43" s="48">
        <f>VLOOKUP($A43,'RevPAR Raw Data'!$B$6:$BE$43,'RevPAR Raw Data'!AW$1,FALSE)</f>
        <v>-3.3175475518169302</v>
      </c>
      <c r="BI43" s="48">
        <f>VLOOKUP($A43,'RevPAR Raw Data'!$B$6:$BE$43,'RevPAR Raw Data'!AX$1,FALSE)</f>
        <v>-8.5616256168795193</v>
      </c>
      <c r="BJ43" s="49">
        <f>VLOOKUP($A43,'RevPAR Raw Data'!$B$6:$BE$43,'RevPAR Raw Data'!AY$1,FALSE)</f>
        <v>-5.22336370369276</v>
      </c>
      <c r="BK43" s="48">
        <f>VLOOKUP($A43,'RevPAR Raw Data'!$B$6:$BE$43,'RevPAR Raw Data'!BA$1,FALSE)</f>
        <v>-8.6664558103042797</v>
      </c>
      <c r="BL43" s="48">
        <f>VLOOKUP($A43,'RevPAR Raw Data'!$B$6:$BE$43,'RevPAR Raw Data'!BB$1,FALSE)</f>
        <v>-9.4246939480414191</v>
      </c>
      <c r="BM43" s="49">
        <f>VLOOKUP($A43,'RevPAR Raw Data'!$B$6:$BE$43,'RevPAR Raw Data'!BC$1,FALSE)</f>
        <v>-9.0605026796449106</v>
      </c>
      <c r="BN43" s="50">
        <f>VLOOKUP($A43,'RevPAR Raw Data'!$B$6:$BE$43,'RevPAR Raw Data'!BE$1,FALSE)</f>
        <v>-6.6065269481130899</v>
      </c>
    </row>
    <row r="44" spans="1:66" x14ac:dyDescent="0.25">
      <c r="A44" s="63" t="s">
        <v>44</v>
      </c>
      <c r="B44" s="47">
        <f>VLOOKUP($A44,'Occupancy Raw Data'!$B$8:$BE$45,'Occupancy Raw Data'!AG$3,FALSE)</f>
        <v>49.772209567198097</v>
      </c>
      <c r="C44" s="48">
        <f>VLOOKUP($A44,'Occupancy Raw Data'!$B$8:$BE$45,'Occupancy Raw Data'!AH$3,FALSE)</f>
        <v>58.001138952163998</v>
      </c>
      <c r="D44" s="48">
        <f>VLOOKUP($A44,'Occupancy Raw Data'!$B$8:$BE$45,'Occupancy Raw Data'!AI$3,FALSE)</f>
        <v>61.083428246013597</v>
      </c>
      <c r="E44" s="48">
        <f>VLOOKUP($A44,'Occupancy Raw Data'!$B$8:$BE$45,'Occupancy Raw Data'!AJ$3,FALSE)</f>
        <v>62.699316628701503</v>
      </c>
      <c r="F44" s="48">
        <f>VLOOKUP($A44,'Occupancy Raw Data'!$B$8:$BE$45,'Occupancy Raw Data'!AK$3,FALSE)</f>
        <v>61.560364464692398</v>
      </c>
      <c r="G44" s="49">
        <f>VLOOKUP($A44,'Occupancy Raw Data'!$B$8:$BE$45,'Occupancy Raw Data'!AL$3,FALSE)</f>
        <v>58.623291571753903</v>
      </c>
      <c r="H44" s="48">
        <f>VLOOKUP($A44,'Occupancy Raw Data'!$B$8:$BE$45,'Occupancy Raw Data'!AN$3,FALSE)</f>
        <v>66.315489749430498</v>
      </c>
      <c r="I44" s="48">
        <f>VLOOKUP($A44,'Occupancy Raw Data'!$B$8:$BE$45,'Occupancy Raw Data'!AO$3,FALSE)</f>
        <v>69.988610478359902</v>
      </c>
      <c r="J44" s="49">
        <f>VLOOKUP($A44,'Occupancy Raw Data'!$B$8:$BE$45,'Occupancy Raw Data'!AP$3,FALSE)</f>
        <v>68.1520501138952</v>
      </c>
      <c r="K44" s="50">
        <f>VLOOKUP($A44,'Occupancy Raw Data'!$B$8:$BE$45,'Occupancy Raw Data'!AR$3,FALSE)</f>
        <v>61.345794012365701</v>
      </c>
      <c r="M44" s="47">
        <f>VLOOKUP($A44,'Occupancy Raw Data'!$B$8:$BE$45,'Occupancy Raw Data'!AT$3,FALSE)</f>
        <v>-6.6239316239316199</v>
      </c>
      <c r="N44" s="48">
        <f>VLOOKUP($A44,'Occupancy Raw Data'!$B$8:$BE$45,'Occupancy Raw Data'!AU$3,FALSE)</f>
        <v>1.54536390827517</v>
      </c>
      <c r="O44" s="48">
        <f>VLOOKUP($A44,'Occupancy Raw Data'!$B$8:$BE$45,'Occupancy Raw Data'!AV$3,FALSE)</f>
        <v>-4.0049222508110498</v>
      </c>
      <c r="P44" s="48">
        <f>VLOOKUP($A44,'Occupancy Raw Data'!$B$8:$BE$45,'Occupancy Raw Data'!AW$3,FALSE)</f>
        <v>-2.63099712580145</v>
      </c>
      <c r="Q44" s="48">
        <f>VLOOKUP($A44,'Occupancy Raw Data'!$B$8:$BE$45,'Occupancy Raw Data'!AX$3,FALSE)</f>
        <v>-4.9565886361138496</v>
      </c>
      <c r="R44" s="49">
        <f>VLOOKUP($A44,'Occupancy Raw Data'!$B$8:$BE$45,'Occupancy Raw Data'!AY$3,FALSE)</f>
        <v>-3.33129871349422</v>
      </c>
      <c r="S44" s="48">
        <f>VLOOKUP($A44,'Occupancy Raw Data'!$B$8:$BE$45,'Occupancy Raw Data'!BA$3,FALSE)</f>
        <v>-7.49677291232251</v>
      </c>
      <c r="T44" s="48">
        <f>VLOOKUP($A44,'Occupancy Raw Data'!$B$8:$BE$45,'Occupancy Raw Data'!BB$3,FALSE)</f>
        <v>-5.3523296110897096</v>
      </c>
      <c r="U44" s="49">
        <f>VLOOKUP($A44,'Occupancy Raw Data'!$B$8:$BE$45,'Occupancy Raw Data'!BC$3,FALSE)</f>
        <v>-6.4079378268732503</v>
      </c>
      <c r="V44" s="50">
        <f>VLOOKUP($A44,'Occupancy Raw Data'!$B$8:$BE$45,'Occupancy Raw Data'!BE$3,FALSE)</f>
        <v>-4.3295535643485801</v>
      </c>
      <c r="X44" s="51">
        <f>VLOOKUP($A44,'ADR Raw Data'!$B$6:$BE$43,'ADR Raw Data'!AG$1,FALSE)</f>
        <v>88.619126945079998</v>
      </c>
      <c r="Y44" s="52">
        <f>VLOOKUP($A44,'ADR Raw Data'!$B$6:$BE$43,'ADR Raw Data'!AH$1,FALSE)</f>
        <v>92.586783799705401</v>
      </c>
      <c r="Z44" s="52">
        <f>VLOOKUP($A44,'ADR Raw Data'!$B$6:$BE$43,'ADR Raw Data'!AI$1,FALSE)</f>
        <v>93.967043316629699</v>
      </c>
      <c r="AA44" s="52">
        <f>VLOOKUP($A44,'ADR Raw Data'!$B$6:$BE$43,'ADR Raw Data'!AJ$1,FALSE)</f>
        <v>93.616825840145296</v>
      </c>
      <c r="AB44" s="52">
        <f>VLOOKUP($A44,'ADR Raw Data'!$B$6:$BE$43,'ADR Raw Data'!AK$1,FALSE)</f>
        <v>93.800460615171104</v>
      </c>
      <c r="AC44" s="53">
        <f>VLOOKUP($A44,'ADR Raw Data'!$B$6:$BE$43,'ADR Raw Data'!AL$1,FALSE)</f>
        <v>92.675926709085104</v>
      </c>
      <c r="AD44" s="52">
        <f>VLOOKUP($A44,'ADR Raw Data'!$B$6:$BE$43,'ADR Raw Data'!AN$1,FALSE)</f>
        <v>106.518545910261</v>
      </c>
      <c r="AE44" s="52">
        <f>VLOOKUP($A44,'ADR Raw Data'!$B$6:$BE$43,'ADR Raw Data'!AO$1,FALSE)</f>
        <v>105.267557770545</v>
      </c>
      <c r="AF44" s="53">
        <f>VLOOKUP($A44,'ADR Raw Data'!$B$6:$BE$43,'ADR Raw Data'!AP$1,FALSE)</f>
        <v>105.87619603613901</v>
      </c>
      <c r="AG44" s="54">
        <f>VLOOKUP($A44,'ADR Raw Data'!$B$6:$BE$43,'ADR Raw Data'!AR$1,FALSE)</f>
        <v>96.865877095731406</v>
      </c>
      <c r="AI44" s="47">
        <f>VLOOKUP($A44,'ADR Raw Data'!$B$6:$BE$43,'ADR Raw Data'!AT$1,FALSE)</f>
        <v>2.7782102500763002</v>
      </c>
      <c r="AJ44" s="48">
        <f>VLOOKUP($A44,'ADR Raw Data'!$B$6:$BE$43,'ADR Raw Data'!AU$1,FALSE)</f>
        <v>3.4634633310984899</v>
      </c>
      <c r="AK44" s="48">
        <f>VLOOKUP($A44,'ADR Raw Data'!$B$6:$BE$43,'ADR Raw Data'!AV$1,FALSE)</f>
        <v>0.253939343459541</v>
      </c>
      <c r="AL44" s="48">
        <f>VLOOKUP($A44,'ADR Raw Data'!$B$6:$BE$43,'ADR Raw Data'!AW$1,FALSE)</f>
        <v>-0.34484558972330698</v>
      </c>
      <c r="AM44" s="48">
        <f>VLOOKUP($A44,'ADR Raw Data'!$B$6:$BE$43,'ADR Raw Data'!AX$1,FALSE)</f>
        <v>1.8662817744316</v>
      </c>
      <c r="AN44" s="49">
        <f>VLOOKUP($A44,'ADR Raw Data'!$B$6:$BE$43,'ADR Raw Data'!AY$1,FALSE)</f>
        <v>1.50284493834945</v>
      </c>
      <c r="AO44" s="48">
        <f>VLOOKUP($A44,'ADR Raw Data'!$B$6:$BE$43,'ADR Raw Data'!BA$1,FALSE)</f>
        <v>2.8272398203283</v>
      </c>
      <c r="AP44" s="48">
        <f>VLOOKUP($A44,'ADR Raw Data'!$B$6:$BE$43,'ADR Raw Data'!BB$1,FALSE)</f>
        <v>0.94410638903490995</v>
      </c>
      <c r="AQ44" s="49">
        <f>VLOOKUP($A44,'ADR Raw Data'!$B$6:$BE$43,'ADR Raw Data'!BC$1,FALSE)</f>
        <v>1.86105266568942</v>
      </c>
      <c r="AR44" s="50">
        <f>VLOOKUP($A44,'ADR Raw Data'!$B$6:$BE$43,'ADR Raw Data'!BE$1,FALSE)</f>
        <v>1.5319430304980699</v>
      </c>
      <c r="AT44" s="51">
        <f>VLOOKUP($A44,'RevPAR Raw Data'!$B$6:$BE$43,'RevPAR Raw Data'!AG$1,FALSE)</f>
        <v>44.107697579726597</v>
      </c>
      <c r="AU44" s="52">
        <f>VLOOKUP($A44,'RevPAR Raw Data'!$B$6:$BE$43,'RevPAR Raw Data'!AH$1,FALSE)</f>
        <v>53.701389123006798</v>
      </c>
      <c r="AV44" s="52">
        <f>VLOOKUP($A44,'RevPAR Raw Data'!$B$6:$BE$43,'RevPAR Raw Data'!AI$1,FALSE)</f>
        <v>57.398291479214102</v>
      </c>
      <c r="AW44" s="52">
        <f>VLOOKUP($A44,'RevPAR Raw Data'!$B$6:$BE$43,'RevPAR Raw Data'!AJ$1,FALSE)</f>
        <v>58.6971100512528</v>
      </c>
      <c r="AX44" s="52">
        <f>VLOOKUP($A44,'RevPAR Raw Data'!$B$6:$BE$43,'RevPAR Raw Data'!AK$1,FALSE)</f>
        <v>57.743905424259601</v>
      </c>
      <c r="AY44" s="53">
        <f>VLOOKUP($A44,'RevPAR Raw Data'!$B$6:$BE$43,'RevPAR Raw Data'!AL$1,FALSE)</f>
        <v>54.329678731492002</v>
      </c>
      <c r="AZ44" s="52">
        <f>VLOOKUP($A44,'RevPAR Raw Data'!$B$6:$BE$43,'RevPAR Raw Data'!AN$1,FALSE)</f>
        <v>70.638295394362103</v>
      </c>
      <c r="BA44" s="52">
        <f>VLOOKUP($A44,'RevPAR Raw Data'!$B$6:$BE$43,'RevPAR Raw Data'!AO$1,FALSE)</f>
        <v>73.675300968109298</v>
      </c>
      <c r="BB44" s="53">
        <f>VLOOKUP($A44,'RevPAR Raw Data'!$B$6:$BE$43,'RevPAR Raw Data'!AP$1,FALSE)</f>
        <v>72.1567981812357</v>
      </c>
      <c r="BC44" s="54">
        <f>VLOOKUP($A44,'RevPAR Raw Data'!$B$6:$BE$43,'RevPAR Raw Data'!AR$1,FALSE)</f>
        <v>59.423141431418799</v>
      </c>
      <c r="BE44" s="47">
        <f>VLOOKUP($A44,'RevPAR Raw Data'!$B$6:$BE$43,'RevPAR Raw Data'!AT$1,FALSE)</f>
        <v>-4.0297481211894199</v>
      </c>
      <c r="BF44" s="48">
        <f>VLOOKUP($A44,'RevPAR Raw Data'!$B$6:$BE$43,'RevPAR Raw Data'!AU$1,FALSE)</f>
        <v>5.06235035166881</v>
      </c>
      <c r="BG44" s="48">
        <f>VLOOKUP($A44,'RevPAR Raw Data'!$B$6:$BE$43,'RevPAR Raw Data'!AV$1,FALSE)</f>
        <v>-3.7611529806212798</v>
      </c>
      <c r="BH44" s="48">
        <f>VLOOKUP($A44,'RevPAR Raw Data'!$B$6:$BE$43,'RevPAR Raw Data'!AW$1,FALSE)</f>
        <v>-2.9667698379706899</v>
      </c>
      <c r="BI44" s="48">
        <f>VLOOKUP($A44,'RevPAR Raw Data'!$B$6:$BE$43,'RevPAR Raw Data'!AX$1,FALSE)</f>
        <v>-3.1828107720315901</v>
      </c>
      <c r="BJ44" s="49">
        <f>VLOOKUP($A44,'RevPAR Raw Data'!$B$6:$BE$43,'RevPAR Raw Data'!AY$1,FALSE)</f>
        <v>-1.87851802924181</v>
      </c>
      <c r="BK44" s="48">
        <f>VLOOKUP($A44,'RevPAR Raw Data'!$B$6:$BE$43,'RevPAR Raw Data'!BA$1,FALSE)</f>
        <v>-4.8814848410109697</v>
      </c>
      <c r="BL44" s="48">
        <f>VLOOKUP($A44,'RevPAR Raw Data'!$B$6:$BE$43,'RevPAR Raw Data'!BB$1,FALSE)</f>
        <v>-4.4587549078753099</v>
      </c>
      <c r="BM44" s="49">
        <f>VLOOKUP($A44,'RevPAR Raw Data'!$B$6:$BE$43,'RevPAR Raw Data'!BC$1,FALSE)</f>
        <v>-4.6661402589265704</v>
      </c>
      <c r="BN44" s="50">
        <f>VLOOKUP($A44,'RevPAR Raw Data'!$B$6:$BE$43,'RevPAR Raw Data'!BE$1,FALSE)</f>
        <v>-2.8639368279312301</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52.523615484348902</v>
      </c>
      <c r="C47" s="48">
        <f>VLOOKUP($A47,'Occupancy Raw Data'!$B$8:$BE$45,'Occupancy Raw Data'!AH$3,FALSE)</f>
        <v>62.434401432363998</v>
      </c>
      <c r="D47" s="48">
        <f>VLOOKUP($A47,'Occupancy Raw Data'!$B$8:$BE$45,'Occupancy Raw Data'!AI$3,FALSE)</f>
        <v>67.552633203679605</v>
      </c>
      <c r="E47" s="48">
        <f>VLOOKUP($A47,'Occupancy Raw Data'!$B$8:$BE$45,'Occupancy Raw Data'!AJ$3,FALSE)</f>
        <v>67.457708217571096</v>
      </c>
      <c r="F47" s="48">
        <f>VLOOKUP($A47,'Occupancy Raw Data'!$B$8:$BE$45,'Occupancy Raw Data'!AK$3,FALSE)</f>
        <v>63.461033646793503</v>
      </c>
      <c r="G47" s="49">
        <f>VLOOKUP($A47,'Occupancy Raw Data'!$B$8:$BE$45,'Occupancy Raw Data'!AL$3,FALSE)</f>
        <v>62.685813783330701</v>
      </c>
      <c r="H47" s="48">
        <f>VLOOKUP($A47,'Occupancy Raw Data'!$B$8:$BE$45,'Occupancy Raw Data'!AN$3,FALSE)</f>
        <v>69.192106360309396</v>
      </c>
      <c r="I47" s="48">
        <f>VLOOKUP($A47,'Occupancy Raw Data'!$B$8:$BE$45,'Occupancy Raw Data'!AO$3,FALSE)</f>
        <v>71.465851361158698</v>
      </c>
      <c r="J47" s="49">
        <f>VLOOKUP($A47,'Occupancy Raw Data'!$B$8:$BE$45,'Occupancy Raw Data'!AP$3,FALSE)</f>
        <v>70.328978860733997</v>
      </c>
      <c r="K47" s="50">
        <f>VLOOKUP($A47,'Occupancy Raw Data'!$B$8:$BE$45,'Occupancy Raw Data'!AR$3,FALSE)</f>
        <v>64.869055101613199</v>
      </c>
      <c r="M47" s="47">
        <f>VLOOKUP($A47,'Occupancy Raw Data'!$B$8:$BE$45,'Occupancy Raw Data'!AT$3,FALSE)</f>
        <v>-0.23608507307500201</v>
      </c>
      <c r="N47" s="48">
        <f>VLOOKUP($A47,'Occupancy Raw Data'!$B$8:$BE$45,'Occupancy Raw Data'!AU$3,FALSE)</f>
        <v>0.235663365885492</v>
      </c>
      <c r="O47" s="48">
        <f>VLOOKUP($A47,'Occupancy Raw Data'!$B$8:$BE$45,'Occupancy Raw Data'!AV$3,FALSE)</f>
        <v>-1.2877859633464599</v>
      </c>
      <c r="P47" s="48">
        <f>VLOOKUP($A47,'Occupancy Raw Data'!$B$8:$BE$45,'Occupancy Raw Data'!AW$3,FALSE)</f>
        <v>-1.6867387098575699</v>
      </c>
      <c r="Q47" s="48">
        <f>VLOOKUP($A47,'Occupancy Raw Data'!$B$8:$BE$45,'Occupancy Raw Data'!AX$3,FALSE)</f>
        <v>-4.8132805506997398</v>
      </c>
      <c r="R47" s="49">
        <f>VLOOKUP($A47,'Occupancy Raw Data'!$B$8:$BE$45,'Occupancy Raw Data'!AY$3,FALSE)</f>
        <v>-1.6435127565130001</v>
      </c>
      <c r="S47" s="48">
        <f>VLOOKUP($A47,'Occupancy Raw Data'!$B$8:$BE$45,'Occupancy Raw Data'!BA$3,FALSE)</f>
        <v>-5.1231022090878904</v>
      </c>
      <c r="T47" s="48">
        <f>VLOOKUP($A47,'Occupancy Raw Data'!$B$8:$BE$45,'Occupancy Raw Data'!BB$3,FALSE)</f>
        <v>-5.4140602104565696</v>
      </c>
      <c r="U47" s="49">
        <f>VLOOKUP($A47,'Occupancy Raw Data'!$B$8:$BE$45,'Occupancy Raw Data'!BC$3,FALSE)</f>
        <v>-5.2711562353619996</v>
      </c>
      <c r="V47" s="50">
        <f>VLOOKUP($A47,'Occupancy Raw Data'!$B$8:$BE$45,'Occupancy Raw Data'!BE$3,FALSE)</f>
        <v>-2.7985257742929601</v>
      </c>
      <c r="X47" s="51">
        <f>VLOOKUP($A47,'ADR Raw Data'!$B$6:$BE$43,'ADR Raw Data'!AG$1,FALSE)</f>
        <v>110.826256281407</v>
      </c>
      <c r="Y47" s="52">
        <f>VLOOKUP($A47,'ADR Raw Data'!$B$6:$BE$43,'ADR Raw Data'!AH$1,FALSE)</f>
        <v>114.262424969097</v>
      </c>
      <c r="Z47" s="52">
        <f>VLOOKUP($A47,'ADR Raw Data'!$B$6:$BE$43,'ADR Raw Data'!AI$1,FALSE)</f>
        <v>118.343154960471</v>
      </c>
      <c r="AA47" s="52">
        <f>VLOOKUP($A47,'ADR Raw Data'!$B$6:$BE$43,'ADR Raw Data'!AJ$1,FALSE)</f>
        <v>117.947612030797</v>
      </c>
      <c r="AB47" s="52">
        <f>VLOOKUP($A47,'ADR Raw Data'!$B$6:$BE$43,'ADR Raw Data'!AK$1,FALSE)</f>
        <v>116.30102158255799</v>
      </c>
      <c r="AC47" s="53">
        <f>VLOOKUP($A47,'ADR Raw Data'!$B$6:$BE$43,'ADR Raw Data'!AL$1,FALSE)</f>
        <v>115.771970007018</v>
      </c>
      <c r="AD47" s="52">
        <f>VLOOKUP($A47,'ADR Raw Data'!$B$6:$BE$43,'ADR Raw Data'!AN$1,FALSE)</f>
        <v>132.16232740825001</v>
      </c>
      <c r="AE47" s="52">
        <f>VLOOKUP($A47,'ADR Raw Data'!$B$6:$BE$43,'ADR Raw Data'!AO$1,FALSE)</f>
        <v>133.76234367572701</v>
      </c>
      <c r="AF47" s="53">
        <f>VLOOKUP($A47,'ADR Raw Data'!$B$6:$BE$43,'ADR Raw Data'!AP$1,FALSE)</f>
        <v>132.97526772530901</v>
      </c>
      <c r="AG47" s="54">
        <f>VLOOKUP($A47,'ADR Raw Data'!$B$6:$BE$43,'ADR Raw Data'!AR$1,FALSE)</f>
        <v>121.09963547846399</v>
      </c>
      <c r="AI47" s="47">
        <f>VLOOKUP($A47,'ADR Raw Data'!$B$6:$BE$43,'ADR Raw Data'!AT$1,FALSE)</f>
        <v>2.8976282616745701</v>
      </c>
      <c r="AJ47" s="48">
        <f>VLOOKUP($A47,'ADR Raw Data'!$B$6:$BE$43,'ADR Raw Data'!AU$1,FALSE)</f>
        <v>1.8303579382358499</v>
      </c>
      <c r="AK47" s="48">
        <f>VLOOKUP($A47,'ADR Raw Data'!$B$6:$BE$43,'ADR Raw Data'!AV$1,FALSE)</f>
        <v>1.32754281541797</v>
      </c>
      <c r="AL47" s="48">
        <f>VLOOKUP($A47,'ADR Raw Data'!$B$6:$BE$43,'ADR Raw Data'!AW$1,FALSE)</f>
        <v>-0.14740904252363801</v>
      </c>
      <c r="AM47" s="48">
        <f>VLOOKUP($A47,'ADR Raw Data'!$B$6:$BE$43,'ADR Raw Data'!AX$1,FALSE)</f>
        <v>-1.9242428535842799</v>
      </c>
      <c r="AN47" s="49">
        <f>VLOOKUP($A47,'ADR Raw Data'!$B$6:$BE$43,'ADR Raw Data'!AY$1,FALSE)</f>
        <v>0.62085725207036502</v>
      </c>
      <c r="AO47" s="48">
        <f>VLOOKUP($A47,'ADR Raw Data'!$B$6:$BE$43,'ADR Raw Data'!BA$1,FALSE)</f>
        <v>-1.81446185479912</v>
      </c>
      <c r="AP47" s="48">
        <f>VLOOKUP($A47,'ADR Raw Data'!$B$6:$BE$43,'ADR Raw Data'!BB$1,FALSE)</f>
        <v>-1.88690798224125</v>
      </c>
      <c r="AQ47" s="49">
        <f>VLOOKUP($A47,'ADR Raw Data'!$B$6:$BE$43,'ADR Raw Data'!BC$1,FALSE)</f>
        <v>-1.85246383065038</v>
      </c>
      <c r="AR47" s="50">
        <f>VLOOKUP($A47,'ADR Raw Data'!$B$6:$BE$43,'ADR Raw Data'!BE$1,FALSE)</f>
        <v>-0.37232291137356999</v>
      </c>
      <c r="AT47" s="51">
        <f>VLOOKUP($A47,'RevPAR Raw Data'!$B$6:$BE$43,'RevPAR Raw Data'!AG$1,FALSE)</f>
        <v>58.209956704945299</v>
      </c>
      <c r="AU47" s="52">
        <f>VLOOKUP($A47,'RevPAR Raw Data'!$B$6:$BE$43,'RevPAR Raw Data'!AH$1,FALSE)</f>
        <v>71.339061091560097</v>
      </c>
      <c r="AV47" s="52">
        <f>VLOOKUP($A47,'RevPAR Raw Data'!$B$6:$BE$43,'RevPAR Raw Data'!AI$1,FALSE)</f>
        <v>79.943917392109597</v>
      </c>
      <c r="AW47" s="52">
        <f>VLOOKUP($A47,'RevPAR Raw Data'!$B$6:$BE$43,'RevPAR Raw Data'!AJ$1,FALSE)</f>
        <v>79.564755973328303</v>
      </c>
      <c r="AX47" s="52">
        <f>VLOOKUP($A47,'RevPAR Raw Data'!$B$6:$BE$43,'RevPAR Raw Data'!AK$1,FALSE)</f>
        <v>73.805830438072206</v>
      </c>
      <c r="AY47" s="53">
        <f>VLOOKUP($A47,'RevPAR Raw Data'!$B$6:$BE$43,'RevPAR Raw Data'!AL$1,FALSE)</f>
        <v>72.572601531892801</v>
      </c>
      <c r="AZ47" s="52">
        <f>VLOOKUP($A47,'RevPAR Raw Data'!$B$6:$BE$43,'RevPAR Raw Data'!AN$1,FALSE)</f>
        <v>91.445898148577001</v>
      </c>
      <c r="BA47" s="52">
        <f>VLOOKUP($A47,'RevPAR Raw Data'!$B$6:$BE$43,'RevPAR Raw Data'!AO$1,FALSE)</f>
        <v>95.594397708497297</v>
      </c>
      <c r="BB47" s="53">
        <f>VLOOKUP($A47,'RevPAR Raw Data'!$B$6:$BE$43,'RevPAR Raw Data'!AP$1,FALSE)</f>
        <v>93.520147928537199</v>
      </c>
      <c r="BC47" s="54">
        <f>VLOOKUP($A47,'RevPAR Raw Data'!$B$6:$BE$43,'RevPAR Raw Data'!AR$1,FALSE)</f>
        <v>78.5561892663777</v>
      </c>
      <c r="BE47" s="47">
        <f>VLOOKUP($A47,'RevPAR Raw Data'!$B$6:$BE$43,'RevPAR Raw Data'!AT$1,FALSE)</f>
        <v>2.65470232080055</v>
      </c>
      <c r="BF47" s="48">
        <f>VLOOKUP($A47,'RevPAR Raw Data'!$B$6:$BE$43,'RevPAR Raw Data'!AU$1,FALSE)</f>
        <v>2.07033478724634</v>
      </c>
      <c r="BG47" s="48">
        <f>VLOOKUP($A47,'RevPAR Raw Data'!$B$6:$BE$43,'RevPAR Raw Data'!AV$1,FALSE)</f>
        <v>2.2660942037140901E-2</v>
      </c>
      <c r="BH47" s="48">
        <f>VLOOKUP($A47,'RevPAR Raw Data'!$B$6:$BE$43,'RevPAR Raw Data'!AW$1,FALSE)</f>
        <v>-1.8316613469991401</v>
      </c>
      <c r="BI47" s="48">
        <f>VLOOKUP($A47,'RevPAR Raw Data'!$B$6:$BE$43,'RevPAR Raw Data'!AX$1,FALSE)</f>
        <v>-6.6449041972642204</v>
      </c>
      <c r="BJ47" s="49">
        <f>VLOOKUP($A47,'RevPAR Raw Data'!$B$6:$BE$43,'RevPAR Raw Data'!AY$1,FALSE)</f>
        <v>-1.03285937258015</v>
      </c>
      <c r="BK47" s="48">
        <f>VLOOKUP($A47,'RevPAR Raw Data'!$B$6:$BE$43,'RevPAR Raw Data'!BA$1,FALSE)</f>
        <v>-6.8446073285207403</v>
      </c>
      <c r="BL47" s="48">
        <f>VLOOKUP($A47,'RevPAR Raw Data'!$B$6:$BE$43,'RevPAR Raw Data'!BB$1,FALSE)</f>
        <v>-7.1988098584233704</v>
      </c>
      <c r="BM47" s="49">
        <f>VLOOKUP($A47,'RevPAR Raw Data'!$B$6:$BE$43,'RevPAR Raw Data'!BC$1,FALSE)</f>
        <v>-7.0259738032952299</v>
      </c>
      <c r="BN47" s="50">
        <f>VLOOKUP($A47,'RevPAR Raw Data'!$B$6:$BE$43,'RevPAR Raw Data'!BE$1,FALSE)</f>
        <v>-3.1604291330281402</v>
      </c>
    </row>
    <row r="48" spans="1:66" x14ac:dyDescent="0.25">
      <c r="A48" s="63" t="s">
        <v>78</v>
      </c>
      <c r="B48" s="47">
        <f>VLOOKUP($A48,'Occupancy Raw Data'!$B$8:$BE$45,'Occupancy Raw Data'!AG$3,FALSE)</f>
        <v>46.387394312067599</v>
      </c>
      <c r="C48" s="48">
        <f>VLOOKUP($A48,'Occupancy Raw Data'!$B$8:$BE$45,'Occupancy Raw Data'!AH$3,FALSE)</f>
        <v>61.164488854727097</v>
      </c>
      <c r="D48" s="48">
        <f>VLOOKUP($A48,'Occupancy Raw Data'!$B$8:$BE$45,'Occupancy Raw Data'!AI$3,FALSE)</f>
        <v>63.797079169869299</v>
      </c>
      <c r="E48" s="48">
        <f>VLOOKUP($A48,'Occupancy Raw Data'!$B$8:$BE$45,'Occupancy Raw Data'!AJ$3,FALSE)</f>
        <v>64.258262874711704</v>
      </c>
      <c r="F48" s="48">
        <f>VLOOKUP($A48,'Occupancy Raw Data'!$B$8:$BE$45,'Occupancy Raw Data'!AK$3,FALSE)</f>
        <v>59.934665641813901</v>
      </c>
      <c r="G48" s="49">
        <f>VLOOKUP($A48,'Occupancy Raw Data'!$B$8:$BE$45,'Occupancy Raw Data'!AL$3,FALSE)</f>
        <v>59.108378170637899</v>
      </c>
      <c r="H48" s="48">
        <f>VLOOKUP($A48,'Occupancy Raw Data'!$B$8:$BE$45,'Occupancy Raw Data'!AN$3,FALSE)</f>
        <v>69.907763259031498</v>
      </c>
      <c r="I48" s="48">
        <f>VLOOKUP($A48,'Occupancy Raw Data'!$B$8:$BE$45,'Occupancy Raw Data'!AO$3,FALSE)</f>
        <v>71.214450422751696</v>
      </c>
      <c r="J48" s="49">
        <f>VLOOKUP($A48,'Occupancy Raw Data'!$B$8:$BE$45,'Occupancy Raw Data'!AP$3,FALSE)</f>
        <v>70.561106840891597</v>
      </c>
      <c r="K48" s="50">
        <f>VLOOKUP($A48,'Occupancy Raw Data'!$B$8:$BE$45,'Occupancy Raw Data'!AR$3,FALSE)</f>
        <v>62.380586362138999</v>
      </c>
      <c r="M48" s="47">
        <f>VLOOKUP($A48,'Occupancy Raw Data'!$B$8:$BE$45,'Occupancy Raw Data'!AT$3,FALSE)</f>
        <v>-12.281976744186</v>
      </c>
      <c r="N48" s="48">
        <f>VLOOKUP($A48,'Occupancy Raw Data'!$B$8:$BE$45,'Occupancy Raw Data'!AU$3,FALSE)</f>
        <v>-8.3501295709760992</v>
      </c>
      <c r="O48" s="48">
        <f>VLOOKUP($A48,'Occupancy Raw Data'!$B$8:$BE$45,'Occupancy Raw Data'!AV$3,FALSE)</f>
        <v>-9.7580864365316593</v>
      </c>
      <c r="P48" s="48">
        <f>VLOOKUP($A48,'Occupancy Raw Data'!$B$8:$BE$45,'Occupancy Raw Data'!AW$3,FALSE)</f>
        <v>-12.1387283236994</v>
      </c>
      <c r="Q48" s="48">
        <f>VLOOKUP($A48,'Occupancy Raw Data'!$B$8:$BE$45,'Occupancy Raw Data'!AX$3,FALSE)</f>
        <v>-8.8011695906432692</v>
      </c>
      <c r="R48" s="49">
        <f>VLOOKUP($A48,'Occupancy Raw Data'!$B$8:$BE$45,'Occupancy Raw Data'!AY$3,FALSE)</f>
        <v>-10.215995329830699</v>
      </c>
      <c r="S48" s="48">
        <f>VLOOKUP($A48,'Occupancy Raw Data'!$B$8:$BE$45,'Occupancy Raw Data'!BA$3,FALSE)</f>
        <v>-7.9686314191753</v>
      </c>
      <c r="T48" s="48">
        <f>VLOOKUP($A48,'Occupancy Raw Data'!$B$8:$BE$45,'Occupancy Raw Data'!BB$3,FALSE)</f>
        <v>-13.2084309133489</v>
      </c>
      <c r="U48" s="49">
        <f>VLOOKUP($A48,'Occupancy Raw Data'!$B$8:$BE$45,'Occupancy Raw Data'!BC$3,FALSE)</f>
        <v>-10.689529368843401</v>
      </c>
      <c r="V48" s="50">
        <f>VLOOKUP($A48,'Occupancy Raw Data'!$B$8:$BE$45,'Occupancy Raw Data'!BE$3,FALSE)</f>
        <v>-10.369581509091599</v>
      </c>
      <c r="X48" s="51">
        <f>VLOOKUP($A48,'ADR Raw Data'!$B$6:$BE$43,'ADR Raw Data'!AG$1,FALSE)</f>
        <v>117.10836371168099</v>
      </c>
      <c r="Y48" s="52">
        <f>VLOOKUP($A48,'ADR Raw Data'!$B$6:$BE$43,'ADR Raw Data'!AH$1,FALSE)</f>
        <v>123.642538485705</v>
      </c>
      <c r="Z48" s="52">
        <f>VLOOKUP($A48,'ADR Raw Data'!$B$6:$BE$43,'ADR Raw Data'!AI$1,FALSE)</f>
        <v>122.993177710843</v>
      </c>
      <c r="AA48" s="52">
        <f>VLOOKUP($A48,'ADR Raw Data'!$B$6:$BE$43,'ADR Raw Data'!AJ$1,FALSE)</f>
        <v>121.196656698564</v>
      </c>
      <c r="AB48" s="52">
        <f>VLOOKUP($A48,'ADR Raw Data'!$B$6:$BE$43,'ADR Raw Data'!AK$1,FALSE)</f>
        <v>125.54959281821</v>
      </c>
      <c r="AC48" s="53">
        <f>VLOOKUP($A48,'ADR Raw Data'!$B$6:$BE$43,'ADR Raw Data'!AL$1,FALSE)</f>
        <v>122.331725617685</v>
      </c>
      <c r="AD48" s="52">
        <f>VLOOKUP($A48,'ADR Raw Data'!$B$6:$BE$43,'ADR Raw Data'!AN$1,FALSE)</f>
        <v>158.61501649257801</v>
      </c>
      <c r="AE48" s="52">
        <f>VLOOKUP($A48,'ADR Raw Data'!$B$6:$BE$43,'ADR Raw Data'!AO$1,FALSE)</f>
        <v>150.704263356718</v>
      </c>
      <c r="AF48" s="53">
        <f>VLOOKUP($A48,'ADR Raw Data'!$B$6:$BE$43,'ADR Raw Data'!AP$1,FALSE)</f>
        <v>154.623016067538</v>
      </c>
      <c r="AG48" s="54">
        <f>VLOOKUP($A48,'ADR Raw Data'!$B$6:$BE$43,'ADR Raw Data'!AR$1,FALSE)</f>
        <v>132.76770682978301</v>
      </c>
      <c r="AI48" s="47">
        <f>VLOOKUP($A48,'ADR Raw Data'!$B$6:$BE$43,'ADR Raw Data'!AT$1,FALSE)</f>
        <v>9.9423790752417099E-2</v>
      </c>
      <c r="AJ48" s="48">
        <f>VLOOKUP($A48,'ADR Raw Data'!$B$6:$BE$43,'ADR Raw Data'!AU$1,FALSE)</f>
        <v>5.30099163950615</v>
      </c>
      <c r="AK48" s="48">
        <f>VLOOKUP($A48,'ADR Raw Data'!$B$6:$BE$43,'ADR Raw Data'!AV$1,FALSE)</f>
        <v>7.3747536620530996</v>
      </c>
      <c r="AL48" s="48">
        <f>VLOOKUP($A48,'ADR Raw Data'!$B$6:$BE$43,'ADR Raw Data'!AW$1,FALSE)</f>
        <v>1.59896846445857</v>
      </c>
      <c r="AM48" s="48">
        <f>VLOOKUP($A48,'ADR Raw Data'!$B$6:$BE$43,'ADR Raw Data'!AX$1,FALSE)</f>
        <v>1.3027284777644399</v>
      </c>
      <c r="AN48" s="49">
        <f>VLOOKUP($A48,'ADR Raw Data'!$B$6:$BE$43,'ADR Raw Data'!AY$1,FALSE)</f>
        <v>3.2774293740581699</v>
      </c>
      <c r="AO48" s="48">
        <f>VLOOKUP($A48,'ADR Raw Data'!$B$6:$BE$43,'ADR Raw Data'!BA$1,FALSE)</f>
        <v>7.5596152744585101</v>
      </c>
      <c r="AP48" s="48">
        <f>VLOOKUP($A48,'ADR Raw Data'!$B$6:$BE$43,'ADR Raw Data'!BB$1,FALSE)</f>
        <v>-0.76953030262002597</v>
      </c>
      <c r="AQ48" s="49">
        <f>VLOOKUP($A48,'ADR Raw Data'!$B$6:$BE$43,'ADR Raw Data'!BC$1,FALSE)</f>
        <v>3.2506899185786402</v>
      </c>
      <c r="AR48" s="50">
        <f>VLOOKUP($A48,'ADR Raw Data'!$B$6:$BE$43,'ADR Raw Data'!BE$1,FALSE)</f>
        <v>3.2382593782130198</v>
      </c>
      <c r="AT48" s="51">
        <f>VLOOKUP($A48,'RevPAR Raw Data'!$B$6:$BE$43,'RevPAR Raw Data'!AG$1,FALSE)</f>
        <v>54.3235184473481</v>
      </c>
      <c r="AU48" s="52">
        <f>VLOOKUP($A48,'RevPAR Raw Data'!$B$6:$BE$43,'RevPAR Raw Data'!AH$1,FALSE)</f>
        <v>75.625326671790901</v>
      </c>
      <c r="AV48" s="52">
        <f>VLOOKUP($A48,'RevPAR Raw Data'!$B$6:$BE$43,'RevPAR Raw Data'!AI$1,FALSE)</f>
        <v>78.466054957724793</v>
      </c>
      <c r="AW48" s="52">
        <f>VLOOKUP($A48,'RevPAR Raw Data'!$B$6:$BE$43,'RevPAR Raw Data'!AJ$1,FALSE)</f>
        <v>77.878866256725502</v>
      </c>
      <c r="AX48" s="52">
        <f>VLOOKUP($A48,'RevPAR Raw Data'!$B$6:$BE$43,'RevPAR Raw Data'!AK$1,FALSE)</f>
        <v>75.247728670253593</v>
      </c>
      <c r="AY48" s="53">
        <f>VLOOKUP($A48,'RevPAR Raw Data'!$B$6:$BE$43,'RevPAR Raw Data'!AL$1,FALSE)</f>
        <v>72.308299000768599</v>
      </c>
      <c r="AZ48" s="52">
        <f>VLOOKUP($A48,'RevPAR Raw Data'!$B$6:$BE$43,'RevPAR Raw Data'!AN$1,FALSE)</f>
        <v>110.884210222905</v>
      </c>
      <c r="BA48" s="52">
        <f>VLOOKUP($A48,'RevPAR Raw Data'!$B$6:$BE$43,'RevPAR Raw Data'!AO$1,FALSE)</f>
        <v>107.323212913143</v>
      </c>
      <c r="BB48" s="53">
        <f>VLOOKUP($A48,'RevPAR Raw Data'!$B$6:$BE$43,'RevPAR Raw Data'!AP$1,FALSE)</f>
        <v>109.103711568024</v>
      </c>
      <c r="BC48" s="54">
        <f>VLOOKUP($A48,'RevPAR Raw Data'!$B$6:$BE$43,'RevPAR Raw Data'!AR$1,FALSE)</f>
        <v>82.8212740199846</v>
      </c>
      <c r="BE48" s="47">
        <f>VLOOKUP($A48,'RevPAR Raw Data'!$B$6:$BE$43,'RevPAR Raw Data'!AT$1,FALSE)</f>
        <v>-12.194764160291999</v>
      </c>
      <c r="BF48" s="48">
        <f>VLOOKUP($A48,'RevPAR Raw Data'!$B$6:$BE$43,'RevPAR Raw Data'!AU$1,FALSE)</f>
        <v>-3.4917776019153202</v>
      </c>
      <c r="BG48" s="48">
        <f>VLOOKUP($A48,'RevPAR Raw Data'!$B$6:$BE$43,'RevPAR Raw Data'!AV$1,FALSE)</f>
        <v>-3.1029676113029798</v>
      </c>
      <c r="BH48" s="48">
        <f>VLOOKUP($A48,'RevPAR Raw Data'!$B$6:$BE$43,'RevPAR Raw Data'!AW$1,FALSE)</f>
        <v>-10.733854297123001</v>
      </c>
      <c r="BI48" s="48">
        <f>VLOOKUP($A48,'RevPAR Raw Data'!$B$6:$BE$43,'RevPAR Raw Data'!AX$1,FALSE)</f>
        <v>-7.6130964555124798</v>
      </c>
      <c r="BJ48" s="49">
        <f>VLOOKUP($A48,'RevPAR Raw Data'!$B$6:$BE$43,'RevPAR Raw Data'!AY$1,FALSE)</f>
        <v>-7.27338798756481</v>
      </c>
      <c r="BK48" s="48">
        <f>VLOOKUP($A48,'RevPAR Raw Data'!$B$6:$BE$43,'RevPAR Raw Data'!BA$1,FALSE)</f>
        <v>-1.0114140226460699</v>
      </c>
      <c r="BL48" s="48">
        <f>VLOOKUP($A48,'RevPAR Raw Data'!$B$6:$BE$43,'RevPAR Raw Data'!BB$1,FALSE)</f>
        <v>-13.876318337590099</v>
      </c>
      <c r="BM48" s="49">
        <f>VLOOKUP($A48,'RevPAR Raw Data'!$B$6:$BE$43,'RevPAR Raw Data'!BC$1,FALSE)</f>
        <v>-7.7863229038013397</v>
      </c>
      <c r="BN48" s="50">
        <f>VLOOKUP($A48,'RevPAR Raw Data'!$B$6:$BE$43,'RevPAR Raw Data'!BE$1,FALSE)</f>
        <v>-7.4671160765781996</v>
      </c>
    </row>
    <row r="49" spans="1:66" x14ac:dyDescent="0.25">
      <c r="A49" s="63" t="s">
        <v>79</v>
      </c>
      <c r="B49" s="47">
        <f>VLOOKUP($A49,'Occupancy Raw Data'!$B$8:$BE$45,'Occupancy Raw Data'!AG$3,FALSE)</f>
        <v>53.054607508532399</v>
      </c>
      <c r="C49" s="48">
        <f>VLOOKUP($A49,'Occupancy Raw Data'!$B$8:$BE$45,'Occupancy Raw Data'!AH$3,FALSE)</f>
        <v>63.293515358361702</v>
      </c>
      <c r="D49" s="48">
        <f>VLOOKUP($A49,'Occupancy Raw Data'!$B$8:$BE$45,'Occupancy Raw Data'!AI$3,FALSE)</f>
        <v>67.218430034129597</v>
      </c>
      <c r="E49" s="48">
        <f>VLOOKUP($A49,'Occupancy Raw Data'!$B$8:$BE$45,'Occupancy Raw Data'!AJ$3,FALSE)</f>
        <v>66.535836177474394</v>
      </c>
      <c r="F49" s="48">
        <f>VLOOKUP($A49,'Occupancy Raw Data'!$B$8:$BE$45,'Occupancy Raw Data'!AK$3,FALSE)</f>
        <v>64.197952218430004</v>
      </c>
      <c r="G49" s="49">
        <f>VLOOKUP($A49,'Occupancy Raw Data'!$B$8:$BE$45,'Occupancy Raw Data'!AL$3,FALSE)</f>
        <v>62.860068259385599</v>
      </c>
      <c r="H49" s="48">
        <f>VLOOKUP($A49,'Occupancy Raw Data'!$B$8:$BE$45,'Occupancy Raw Data'!AN$3,FALSE)</f>
        <v>76.382252559726894</v>
      </c>
      <c r="I49" s="48">
        <f>VLOOKUP($A49,'Occupancy Raw Data'!$B$8:$BE$45,'Occupancy Raw Data'!AO$3,FALSE)</f>
        <v>75.443686006825899</v>
      </c>
      <c r="J49" s="49">
        <f>VLOOKUP($A49,'Occupancy Raw Data'!$B$8:$BE$45,'Occupancy Raw Data'!AP$3,FALSE)</f>
        <v>75.912969283276396</v>
      </c>
      <c r="K49" s="50">
        <f>VLOOKUP($A49,'Occupancy Raw Data'!$B$8:$BE$45,'Occupancy Raw Data'!AR$3,FALSE)</f>
        <v>66.589468551925805</v>
      </c>
      <c r="M49" s="47">
        <f>VLOOKUP($A49,'Occupancy Raw Data'!$B$8:$BE$45,'Occupancy Raw Data'!AT$3,FALSE)</f>
        <v>-7.0637968700195097</v>
      </c>
      <c r="N49" s="48">
        <f>VLOOKUP($A49,'Occupancy Raw Data'!$B$8:$BE$45,'Occupancy Raw Data'!AU$3,FALSE)</f>
        <v>-5.4898770668345502</v>
      </c>
      <c r="O49" s="48">
        <f>VLOOKUP($A49,'Occupancy Raw Data'!$B$8:$BE$45,'Occupancy Raw Data'!AV$3,FALSE)</f>
        <v>-6.9050469225650799</v>
      </c>
      <c r="P49" s="48">
        <f>VLOOKUP($A49,'Occupancy Raw Data'!$B$8:$BE$45,'Occupancy Raw Data'!AW$3,FALSE)</f>
        <v>-5.7498355597921798</v>
      </c>
      <c r="Q49" s="48">
        <f>VLOOKUP($A49,'Occupancy Raw Data'!$B$8:$BE$45,'Occupancy Raw Data'!AX$3,FALSE)</f>
        <v>-6.6542656469436103</v>
      </c>
      <c r="R49" s="49">
        <f>VLOOKUP($A49,'Occupancy Raw Data'!$B$8:$BE$45,'Occupancy Raw Data'!AY$3,FALSE)</f>
        <v>-6.3553031935924498</v>
      </c>
      <c r="S49" s="48">
        <f>VLOOKUP($A49,'Occupancy Raw Data'!$B$8:$BE$45,'Occupancy Raw Data'!BA$3,FALSE)</f>
        <v>-4.2576165958760601</v>
      </c>
      <c r="T49" s="48">
        <f>VLOOKUP($A49,'Occupancy Raw Data'!$B$8:$BE$45,'Occupancy Raw Data'!BB$3,FALSE)</f>
        <v>-6.0846709198718703</v>
      </c>
      <c r="U49" s="49">
        <f>VLOOKUP($A49,'Occupancy Raw Data'!$B$8:$BE$45,'Occupancy Raw Data'!BC$3,FALSE)</f>
        <v>-5.1742970496006597</v>
      </c>
      <c r="V49" s="50">
        <f>VLOOKUP($A49,'Occupancy Raw Data'!$B$8:$BE$45,'Occupancy Raw Data'!BE$3,FALSE)</f>
        <v>-5.9738712794236797</v>
      </c>
      <c r="X49" s="51">
        <f>VLOOKUP($A49,'ADR Raw Data'!$B$6:$BE$43,'ADR Raw Data'!AG$1,FALSE)</f>
        <v>157.34501769057499</v>
      </c>
      <c r="Y49" s="52">
        <f>VLOOKUP($A49,'ADR Raw Data'!$B$6:$BE$43,'ADR Raw Data'!AH$1,FALSE)</f>
        <v>161.04886492315899</v>
      </c>
      <c r="Z49" s="52">
        <f>VLOOKUP($A49,'ADR Raw Data'!$B$6:$BE$43,'ADR Raw Data'!AI$1,FALSE)</f>
        <v>167.084049251078</v>
      </c>
      <c r="AA49" s="52">
        <f>VLOOKUP($A49,'ADR Raw Data'!$B$6:$BE$43,'ADR Raw Data'!AJ$1,FALSE)</f>
        <v>163.96052834060001</v>
      </c>
      <c r="AB49" s="52">
        <f>VLOOKUP($A49,'ADR Raw Data'!$B$6:$BE$43,'ADR Raw Data'!AK$1,FALSE)</f>
        <v>161.82061137692699</v>
      </c>
      <c r="AC49" s="53">
        <f>VLOOKUP($A49,'ADR Raw Data'!$B$6:$BE$43,'ADR Raw Data'!AL$1,FALSE)</f>
        <v>162.48839233358601</v>
      </c>
      <c r="AD49" s="52">
        <f>VLOOKUP($A49,'ADR Raw Data'!$B$6:$BE$43,'ADR Raw Data'!AN$1,FALSE)</f>
        <v>190.64205317247499</v>
      </c>
      <c r="AE49" s="52">
        <f>VLOOKUP($A49,'ADR Raw Data'!$B$6:$BE$43,'ADR Raw Data'!AO$1,FALSE)</f>
        <v>189.34117394254599</v>
      </c>
      <c r="AF49" s="53">
        <f>VLOOKUP($A49,'ADR Raw Data'!$B$6:$BE$43,'ADR Raw Data'!AP$1,FALSE)</f>
        <v>189.995634483533</v>
      </c>
      <c r="AG49" s="54">
        <f>VLOOKUP($A49,'ADR Raw Data'!$B$6:$BE$43,'ADR Raw Data'!AR$1,FALSE)</f>
        <v>171.44800915248001</v>
      </c>
      <c r="AI49" s="47">
        <f>VLOOKUP($A49,'ADR Raw Data'!$B$6:$BE$43,'ADR Raw Data'!AT$1,FALSE)</f>
        <v>-0.51233626391498599</v>
      </c>
      <c r="AJ49" s="48">
        <f>VLOOKUP($A49,'ADR Raw Data'!$B$6:$BE$43,'ADR Raw Data'!AU$1,FALSE)</f>
        <v>1.26271748402492</v>
      </c>
      <c r="AK49" s="48">
        <f>VLOOKUP($A49,'ADR Raw Data'!$B$6:$BE$43,'ADR Raw Data'!AV$1,FALSE)</f>
        <v>-1.7098374114611601</v>
      </c>
      <c r="AL49" s="48">
        <f>VLOOKUP($A49,'ADR Raw Data'!$B$6:$BE$43,'ADR Raw Data'!AW$1,FALSE)</f>
        <v>-2.1787177527176902</v>
      </c>
      <c r="AM49" s="48">
        <f>VLOOKUP($A49,'ADR Raw Data'!$B$6:$BE$43,'ADR Raw Data'!AX$1,FALSE)</f>
        <v>-1.0344008040917601</v>
      </c>
      <c r="AN49" s="49">
        <f>VLOOKUP($A49,'ADR Raw Data'!$B$6:$BE$43,'ADR Raw Data'!AY$1,FALSE)</f>
        <v>-0.900484859839493</v>
      </c>
      <c r="AO49" s="48">
        <f>VLOOKUP($A49,'ADR Raw Data'!$B$6:$BE$43,'ADR Raw Data'!BA$1,FALSE)</f>
        <v>-2.7103506614777402</v>
      </c>
      <c r="AP49" s="48">
        <f>VLOOKUP($A49,'ADR Raw Data'!$B$6:$BE$43,'ADR Raw Data'!BB$1,FALSE)</f>
        <v>-4.6840573643511902</v>
      </c>
      <c r="AQ49" s="49">
        <f>VLOOKUP($A49,'ADR Raw Data'!$B$6:$BE$43,'ADR Raw Data'!BC$1,FALSE)</f>
        <v>-3.7041687218495301</v>
      </c>
      <c r="AR49" s="50">
        <f>VLOOKUP($A49,'ADR Raw Data'!$B$6:$BE$43,'ADR Raw Data'!BE$1,FALSE)</f>
        <v>-1.8797321118155801</v>
      </c>
      <c r="AT49" s="51">
        <f>VLOOKUP($A49,'RevPAR Raw Data'!$B$6:$BE$43,'RevPAR Raw Data'!AG$1,FALSE)</f>
        <v>83.478781569965804</v>
      </c>
      <c r="AU49" s="52">
        <f>VLOOKUP($A49,'RevPAR Raw Data'!$B$6:$BE$43,'RevPAR Raw Data'!AH$1,FALSE)</f>
        <v>101.933488054607</v>
      </c>
      <c r="AV49" s="52">
        <f>VLOOKUP($A49,'RevPAR Raw Data'!$B$6:$BE$43,'RevPAR Raw Data'!AI$1,FALSE)</f>
        <v>112.311274744027</v>
      </c>
      <c r="AW49" s="52">
        <f>VLOOKUP($A49,'RevPAR Raw Data'!$B$6:$BE$43,'RevPAR Raw Data'!AJ$1,FALSE)</f>
        <v>109.092508532423</v>
      </c>
      <c r="AX49" s="52">
        <f>VLOOKUP($A49,'RevPAR Raw Data'!$B$6:$BE$43,'RevPAR Raw Data'!AK$1,FALSE)</f>
        <v>103.88551877133099</v>
      </c>
      <c r="AY49" s="53">
        <f>VLOOKUP($A49,'RevPAR Raw Data'!$B$6:$BE$43,'RevPAR Raw Data'!AL$1,FALSE)</f>
        <v>102.14031433447001</v>
      </c>
      <c r="AZ49" s="52">
        <f>VLOOKUP($A49,'RevPAR Raw Data'!$B$6:$BE$43,'RevPAR Raw Data'!AN$1,FALSE)</f>
        <v>145.61669453924901</v>
      </c>
      <c r="BA49" s="52">
        <f>VLOOKUP($A49,'RevPAR Raw Data'!$B$6:$BE$43,'RevPAR Raw Data'!AO$1,FALSE)</f>
        <v>142.84596075085301</v>
      </c>
      <c r="BB49" s="53">
        <f>VLOOKUP($A49,'RevPAR Raw Data'!$B$6:$BE$43,'RevPAR Raw Data'!AP$1,FALSE)</f>
        <v>144.23132764505101</v>
      </c>
      <c r="BC49" s="54">
        <f>VLOOKUP($A49,'RevPAR Raw Data'!$B$6:$BE$43,'RevPAR Raw Data'!AR$1,FALSE)</f>
        <v>114.16631813749299</v>
      </c>
      <c r="BE49" s="47">
        <f>VLOOKUP($A49,'RevPAR Raw Data'!$B$6:$BE$43,'RevPAR Raw Data'!AT$1,FALSE)</f>
        <v>-7.5399427409600897</v>
      </c>
      <c r="BF49" s="48">
        <f>VLOOKUP($A49,'RevPAR Raw Data'!$B$6:$BE$43,'RevPAR Raw Data'!AU$1,FALSE)</f>
        <v>-4.2964812203840204</v>
      </c>
      <c r="BG49" s="48">
        <f>VLOOKUP($A49,'RevPAR Raw Data'!$B$6:$BE$43,'RevPAR Raw Data'!AV$1,FALSE)</f>
        <v>-8.4968192584652904</v>
      </c>
      <c r="BH49" s="48">
        <f>VLOOKUP($A49,'RevPAR Raw Data'!$B$6:$BE$43,'RevPAR Raw Data'!AW$1,FALSE)</f>
        <v>-7.80328062441661</v>
      </c>
      <c r="BI49" s="48">
        <f>VLOOKUP($A49,'RevPAR Raw Data'!$B$6:$BE$43,'RevPAR Raw Data'!AX$1,FALSE)</f>
        <v>-7.6198346736769897</v>
      </c>
      <c r="BJ49" s="49">
        <f>VLOOKUP($A49,'RevPAR Raw Data'!$B$6:$BE$43,'RevPAR Raw Data'!AY$1,FALSE)</f>
        <v>-7.1985595103767404</v>
      </c>
      <c r="BK49" s="48">
        <f>VLOOKUP($A49,'RevPAR Raw Data'!$B$6:$BE$43,'RevPAR Raw Data'!BA$1,FALSE)</f>
        <v>-6.8525709177842904</v>
      </c>
      <c r="BL49" s="48">
        <f>VLOOKUP($A49,'RevPAR Raw Data'!$B$6:$BE$43,'RevPAR Raw Data'!BB$1,FALSE)</f>
        <v>-10.4837188079042</v>
      </c>
      <c r="BM49" s="49">
        <f>VLOOKUP($A49,'RevPAR Raw Data'!$B$6:$BE$43,'RevPAR Raw Data'!BC$1,FALSE)</f>
        <v>-8.6868010785633007</v>
      </c>
      <c r="BN49" s="50">
        <f>VLOOKUP($A49,'RevPAR Raw Data'!$B$6:$BE$43,'RevPAR Raw Data'!BE$1,FALSE)</f>
        <v>-7.7413106144814101</v>
      </c>
    </row>
    <row r="50" spans="1:66" x14ac:dyDescent="0.25">
      <c r="A50" s="63" t="s">
        <v>80</v>
      </c>
      <c r="B50" s="47">
        <f>VLOOKUP($A50,'Occupancy Raw Data'!$B$8:$BE$45,'Occupancy Raw Data'!AG$3,FALSE)</f>
        <v>63.741062308478</v>
      </c>
      <c r="C50" s="48">
        <f>VLOOKUP($A50,'Occupancy Raw Data'!$B$8:$BE$45,'Occupancy Raw Data'!AH$3,FALSE)</f>
        <v>71.0329417773237</v>
      </c>
      <c r="D50" s="48">
        <f>VLOOKUP($A50,'Occupancy Raw Data'!$B$8:$BE$45,'Occupancy Raw Data'!AI$3,FALSE)</f>
        <v>73.820224719101105</v>
      </c>
      <c r="E50" s="48">
        <f>VLOOKUP($A50,'Occupancy Raw Data'!$B$8:$BE$45,'Occupancy Raw Data'!AJ$3,FALSE)</f>
        <v>71.972676200204205</v>
      </c>
      <c r="F50" s="48">
        <f>VLOOKUP($A50,'Occupancy Raw Data'!$B$8:$BE$45,'Occupancy Raw Data'!AK$3,FALSE)</f>
        <v>73.260936183252795</v>
      </c>
      <c r="G50" s="49">
        <f>VLOOKUP($A50,'Occupancy Raw Data'!$B$8:$BE$45,'Occupancy Raw Data'!AL$3,FALSE)</f>
        <v>70.765555493133206</v>
      </c>
      <c r="H50" s="48">
        <f>VLOOKUP($A50,'Occupancy Raw Data'!$B$8:$BE$45,'Occupancy Raw Data'!AN$3,FALSE)</f>
        <v>83.714471768942005</v>
      </c>
      <c r="I50" s="48">
        <f>VLOOKUP($A50,'Occupancy Raw Data'!$B$8:$BE$45,'Occupancy Raw Data'!AO$3,FALSE)</f>
        <v>86.136648024719705</v>
      </c>
      <c r="J50" s="49">
        <f>VLOOKUP($A50,'Occupancy Raw Data'!$B$8:$BE$45,'Occupancy Raw Data'!AP$3,FALSE)</f>
        <v>84.925559896830805</v>
      </c>
      <c r="K50" s="50">
        <f>VLOOKUP($A50,'Occupancy Raw Data'!$B$8:$BE$45,'Occupancy Raw Data'!AR$3,FALSE)</f>
        <v>74.811212000715003</v>
      </c>
      <c r="M50" s="47">
        <f>VLOOKUP($A50,'Occupancy Raw Data'!$B$8:$BE$45,'Occupancy Raw Data'!AT$3,FALSE)</f>
        <v>-1.06386970671584</v>
      </c>
      <c r="N50" s="48">
        <f>VLOOKUP($A50,'Occupancy Raw Data'!$B$8:$BE$45,'Occupancy Raw Data'!AU$3,FALSE)</f>
        <v>-0.95915105830512104</v>
      </c>
      <c r="O50" s="48">
        <f>VLOOKUP($A50,'Occupancy Raw Data'!$B$8:$BE$45,'Occupancy Raw Data'!AV$3,FALSE)</f>
        <v>-2.1628825706256598</v>
      </c>
      <c r="P50" s="48">
        <f>VLOOKUP($A50,'Occupancy Raw Data'!$B$8:$BE$45,'Occupancy Raw Data'!AW$3,FALSE)</f>
        <v>-5.5635278214372903</v>
      </c>
      <c r="Q50" s="48">
        <f>VLOOKUP($A50,'Occupancy Raw Data'!$B$8:$BE$45,'Occupancy Raw Data'!AX$3,FALSE)</f>
        <v>-1.99296275002245</v>
      </c>
      <c r="R50" s="49">
        <f>VLOOKUP($A50,'Occupancy Raw Data'!$B$8:$BE$45,'Occupancy Raw Data'!AY$3,FALSE)</f>
        <v>-2.4084896084347802</v>
      </c>
      <c r="S50" s="48">
        <f>VLOOKUP($A50,'Occupancy Raw Data'!$B$8:$BE$45,'Occupancy Raw Data'!BA$3,FALSE)</f>
        <v>-1.9177370334941799</v>
      </c>
      <c r="T50" s="48">
        <f>VLOOKUP($A50,'Occupancy Raw Data'!$B$8:$BE$45,'Occupancy Raw Data'!BB$3,FALSE)</f>
        <v>-3.4308625528077701</v>
      </c>
      <c r="U50" s="49">
        <f>VLOOKUP($A50,'Occupancy Raw Data'!$B$8:$BE$45,'Occupancy Raw Data'!BC$3,FALSE)</f>
        <v>-2.69096812431285</v>
      </c>
      <c r="V50" s="50">
        <f>VLOOKUP($A50,'Occupancy Raw Data'!$B$8:$BE$45,'Occupancy Raw Data'!BE$3,FALSE)</f>
        <v>-2.4998833683366399</v>
      </c>
      <c r="X50" s="51">
        <f>VLOOKUP($A50,'ADR Raw Data'!$B$6:$BE$43,'ADR Raw Data'!AG$1,FALSE)</f>
        <v>143.71311125355501</v>
      </c>
      <c r="Y50" s="52">
        <f>VLOOKUP($A50,'ADR Raw Data'!$B$6:$BE$43,'ADR Raw Data'!AH$1,FALSE)</f>
        <v>145.74374112487101</v>
      </c>
      <c r="Z50" s="52">
        <f>VLOOKUP($A50,'ADR Raw Data'!$B$6:$BE$43,'ADR Raw Data'!AI$1,FALSE)</f>
        <v>146.738170921544</v>
      </c>
      <c r="AA50" s="52">
        <f>VLOOKUP($A50,'ADR Raw Data'!$B$6:$BE$43,'ADR Raw Data'!AJ$1,FALSE)</f>
        <v>145.68258173818899</v>
      </c>
      <c r="AB50" s="52">
        <f>VLOOKUP($A50,'ADR Raw Data'!$B$6:$BE$43,'ADR Raw Data'!AK$1,FALSE)</f>
        <v>147.73186592071599</v>
      </c>
      <c r="AC50" s="53">
        <f>VLOOKUP($A50,'ADR Raw Data'!$B$6:$BE$43,'ADR Raw Data'!AL$1,FALSE)</f>
        <v>145.98459649641899</v>
      </c>
      <c r="AD50" s="52">
        <f>VLOOKUP($A50,'ADR Raw Data'!$B$6:$BE$43,'ADR Raw Data'!AN$1,FALSE)</f>
        <v>185.83298504503199</v>
      </c>
      <c r="AE50" s="52">
        <f>VLOOKUP($A50,'ADR Raw Data'!$B$6:$BE$43,'ADR Raw Data'!AO$1,FALSE)</f>
        <v>191.24141171500301</v>
      </c>
      <c r="AF50" s="53">
        <f>VLOOKUP($A50,'ADR Raw Data'!$B$6:$BE$43,'ADR Raw Data'!AP$1,FALSE)</f>
        <v>188.575762042939</v>
      </c>
      <c r="AG50" s="54">
        <f>VLOOKUP($A50,'ADR Raw Data'!$B$6:$BE$43,'ADR Raw Data'!AR$1,FALSE)</f>
        <v>159.79851442371501</v>
      </c>
      <c r="AI50" s="47">
        <f>VLOOKUP($A50,'ADR Raw Data'!$B$6:$BE$43,'ADR Raw Data'!AT$1,FALSE)</f>
        <v>-0.58916802672999702</v>
      </c>
      <c r="AJ50" s="48">
        <f>VLOOKUP($A50,'ADR Raw Data'!$B$6:$BE$43,'ADR Raw Data'!AU$1,FALSE)</f>
        <v>0.275064596994748</v>
      </c>
      <c r="AK50" s="48">
        <f>VLOOKUP($A50,'ADR Raw Data'!$B$6:$BE$43,'ADR Raw Data'!AV$1,FALSE)</f>
        <v>-0.52213929790189395</v>
      </c>
      <c r="AL50" s="48">
        <f>VLOOKUP($A50,'ADR Raw Data'!$B$6:$BE$43,'ADR Raw Data'!AW$1,FALSE)</f>
        <v>-1.87340398615255</v>
      </c>
      <c r="AM50" s="48">
        <f>VLOOKUP($A50,'ADR Raw Data'!$B$6:$BE$43,'ADR Raw Data'!AX$1,FALSE)</f>
        <v>-0.67661959027834195</v>
      </c>
      <c r="AN50" s="49">
        <f>VLOOKUP($A50,'ADR Raw Data'!$B$6:$BE$43,'ADR Raw Data'!AY$1,FALSE)</f>
        <v>-0.69841226192115402</v>
      </c>
      <c r="AO50" s="48">
        <f>VLOOKUP($A50,'ADR Raw Data'!$B$6:$BE$43,'ADR Raw Data'!BA$1,FALSE)</f>
        <v>-2.3837128879482301</v>
      </c>
      <c r="AP50" s="48">
        <f>VLOOKUP($A50,'ADR Raw Data'!$B$6:$BE$43,'ADR Raw Data'!BB$1,FALSE)</f>
        <v>-3.9383766787208199</v>
      </c>
      <c r="AQ50" s="49">
        <f>VLOOKUP($A50,'ADR Raw Data'!$B$6:$BE$43,'ADR Raw Data'!BC$1,FALSE)</f>
        <v>-3.2063273122563101</v>
      </c>
      <c r="AR50" s="50">
        <f>VLOOKUP($A50,'ADR Raw Data'!$B$6:$BE$43,'ADR Raw Data'!BE$1,FALSE)</f>
        <v>-1.6912183057774799</v>
      </c>
      <c r="AT50" s="51">
        <f>VLOOKUP($A50,'RevPAR Raw Data'!$B$6:$BE$43,'RevPAR Raw Data'!AG$1,FALSE)</f>
        <v>91.604263789581196</v>
      </c>
      <c r="AU50" s="52">
        <f>VLOOKUP($A50,'RevPAR Raw Data'!$B$6:$BE$43,'RevPAR Raw Data'!AH$1,FALSE)</f>
        <v>103.526066777323</v>
      </c>
      <c r="AV50" s="52">
        <f>VLOOKUP($A50,'RevPAR Raw Data'!$B$6:$BE$43,'RevPAR Raw Data'!AI$1,FALSE)</f>
        <v>108.322447522982</v>
      </c>
      <c r="AW50" s="52">
        <f>VLOOKUP($A50,'RevPAR Raw Data'!$B$6:$BE$43,'RevPAR Raw Data'!AJ$1,FALSE)</f>
        <v>104.851652834525</v>
      </c>
      <c r="AX50" s="52">
        <f>VLOOKUP($A50,'RevPAR Raw Data'!$B$6:$BE$43,'RevPAR Raw Data'!AK$1,FALSE)</f>
        <v>108.229748014504</v>
      </c>
      <c r="AY50" s="53">
        <f>VLOOKUP($A50,'RevPAR Raw Data'!$B$6:$BE$43,'RevPAR Raw Data'!AL$1,FALSE)</f>
        <v>103.3068106451</v>
      </c>
      <c r="AZ50" s="52">
        <f>VLOOKUP($A50,'RevPAR Raw Data'!$B$6:$BE$43,'RevPAR Raw Data'!AN$1,FALSE)</f>
        <v>155.569101802906</v>
      </c>
      <c r="BA50" s="52">
        <f>VLOOKUP($A50,'RevPAR Raw Data'!$B$6:$BE$43,'RevPAR Raw Data'!AO$1,FALSE)</f>
        <v>164.72894168645701</v>
      </c>
      <c r="BB50" s="53">
        <f>VLOOKUP($A50,'RevPAR Raw Data'!$B$6:$BE$43,'RevPAR Raw Data'!AP$1,FALSE)</f>
        <v>160.14902174468099</v>
      </c>
      <c r="BC50" s="54">
        <f>VLOOKUP($A50,'RevPAR Raw Data'!$B$6:$BE$43,'RevPAR Raw Data'!AR$1,FALSE)</f>
        <v>119.547205399519</v>
      </c>
      <c r="BE50" s="47">
        <f>VLOOKUP($A50,'RevPAR Raw Data'!$B$6:$BE$43,'RevPAR Raw Data'!AT$1,FALSE)</f>
        <v>-1.6467697532878001</v>
      </c>
      <c r="BF50" s="48">
        <f>VLOOKUP($A50,'RevPAR Raw Data'!$B$6:$BE$43,'RevPAR Raw Data'!AU$1,FALSE)</f>
        <v>-0.68672474630347002</v>
      </c>
      <c r="BG50" s="48">
        <f>VLOOKUP($A50,'RevPAR Raw Data'!$B$6:$BE$43,'RevPAR Raw Data'!AV$1,FALSE)</f>
        <v>-2.6737286086588399</v>
      </c>
      <c r="BH50" s="48">
        <f>VLOOKUP($A50,'RevPAR Raw Data'!$B$6:$BE$43,'RevPAR Raw Data'!AW$1,FALSE)</f>
        <v>-7.3327044556123298</v>
      </c>
      <c r="BI50" s="48">
        <f>VLOOKUP($A50,'RevPAR Raw Data'!$B$6:$BE$43,'RevPAR Raw Data'!AX$1,FALSE)</f>
        <v>-2.6560975639071902</v>
      </c>
      <c r="BJ50" s="49">
        <f>VLOOKUP($A50,'RevPAR Raw Data'!$B$6:$BE$43,'RevPAR Raw Data'!AY$1,FALSE)</f>
        <v>-3.0900806836035302</v>
      </c>
      <c r="BK50" s="48">
        <f>VLOOKUP($A50,'RevPAR Raw Data'!$B$6:$BE$43,'RevPAR Raw Data'!BA$1,FALSE)</f>
        <v>-4.2557365766180597</v>
      </c>
      <c r="BL50" s="48">
        <f>VLOOKUP($A50,'RevPAR Raw Data'!$B$6:$BE$43,'RevPAR Raw Data'!BB$1,FALSE)</f>
        <v>-7.2341189408698501</v>
      </c>
      <c r="BM50" s="49">
        <f>VLOOKUP($A50,'RevPAR Raw Data'!$B$6:$BE$43,'RevPAR Raw Data'!BC$1,FALSE)</f>
        <v>-5.81101419063521</v>
      </c>
      <c r="BN50" s="50">
        <f>VLOOKUP($A50,'RevPAR Raw Data'!$B$6:$BE$43,'RevPAR Raw Data'!BE$1,FALSE)</f>
        <v>-4.1488231889657303</v>
      </c>
    </row>
    <row r="51" spans="1:66" x14ac:dyDescent="0.25">
      <c r="A51" s="66" t="s">
        <v>81</v>
      </c>
      <c r="B51" s="47">
        <f>VLOOKUP($A51,'Occupancy Raw Data'!$B$8:$BE$45,'Occupancy Raw Data'!AG$3,FALSE)</f>
        <v>59.659397577812001</v>
      </c>
      <c r="C51" s="48">
        <f>VLOOKUP($A51,'Occupancy Raw Data'!$B$8:$BE$45,'Occupancy Raw Data'!AH$3,FALSE)</f>
        <v>72.084710293825196</v>
      </c>
      <c r="D51" s="48">
        <f>VLOOKUP($A51,'Occupancy Raw Data'!$B$8:$BE$45,'Occupancy Raw Data'!AI$3,FALSE)</f>
        <v>77.929966763566796</v>
      </c>
      <c r="E51" s="48">
        <f>VLOOKUP($A51,'Occupancy Raw Data'!$B$8:$BE$45,'Occupancy Raw Data'!AJ$3,FALSE)</f>
        <v>76.536593218252506</v>
      </c>
      <c r="F51" s="48">
        <f>VLOOKUP($A51,'Occupancy Raw Data'!$B$8:$BE$45,'Occupancy Raw Data'!AK$3,FALSE)</f>
        <v>69.4425506126545</v>
      </c>
      <c r="G51" s="49">
        <f>VLOOKUP($A51,'Occupancy Raw Data'!$B$8:$BE$45,'Occupancy Raw Data'!AL$3,FALSE)</f>
        <v>71.130646890162296</v>
      </c>
      <c r="H51" s="48">
        <f>VLOOKUP($A51,'Occupancy Raw Data'!$B$8:$BE$45,'Occupancy Raw Data'!AN$3,FALSE)</f>
        <v>71.663068386265905</v>
      </c>
      <c r="I51" s="48">
        <f>VLOOKUP($A51,'Occupancy Raw Data'!$B$8:$BE$45,'Occupancy Raw Data'!AO$3,FALSE)</f>
        <v>72.917258489100902</v>
      </c>
      <c r="J51" s="49">
        <f>VLOOKUP($A51,'Occupancy Raw Data'!$B$8:$BE$45,'Occupancy Raw Data'!AP$3,FALSE)</f>
        <v>72.290163437683404</v>
      </c>
      <c r="K51" s="50">
        <f>VLOOKUP($A51,'Occupancy Raw Data'!$B$8:$BE$45,'Occupancy Raw Data'!AR$3,FALSE)</f>
        <v>71.461935539725602</v>
      </c>
      <c r="M51" s="47">
        <f>VLOOKUP($A51,'Occupancy Raw Data'!$B$8:$BE$45,'Occupancy Raw Data'!AT$3,FALSE)</f>
        <v>1.7395362999980599</v>
      </c>
      <c r="N51" s="48">
        <f>VLOOKUP($A51,'Occupancy Raw Data'!$B$8:$BE$45,'Occupancy Raw Data'!AU$3,FALSE)</f>
        <v>2.3226557923879598</v>
      </c>
      <c r="O51" s="48">
        <f>VLOOKUP($A51,'Occupancy Raw Data'!$B$8:$BE$45,'Occupancy Raw Data'!AV$3,FALSE)</f>
        <v>4.3902700017192204</v>
      </c>
      <c r="P51" s="48">
        <f>VLOOKUP($A51,'Occupancy Raw Data'!$B$8:$BE$45,'Occupancy Raw Data'!AW$3,FALSE)</f>
        <v>3.79892633726271</v>
      </c>
      <c r="Q51" s="48">
        <f>VLOOKUP($A51,'Occupancy Raw Data'!$B$8:$BE$45,'Occupancy Raw Data'!AX$3,FALSE)</f>
        <v>-6.8802999338209506E-2</v>
      </c>
      <c r="R51" s="49">
        <f>VLOOKUP($A51,'Occupancy Raw Data'!$B$8:$BE$45,'Occupancy Raw Data'!AY$3,FALSE)</f>
        <v>2.5037414428798299</v>
      </c>
      <c r="S51" s="48">
        <f>VLOOKUP($A51,'Occupancy Raw Data'!$B$8:$BE$45,'Occupancy Raw Data'!BA$3,FALSE)</f>
        <v>-2.1310695536710802</v>
      </c>
      <c r="T51" s="48">
        <f>VLOOKUP($A51,'Occupancy Raw Data'!$B$8:$BE$45,'Occupancy Raw Data'!BB$3,FALSE)</f>
        <v>-2.8868486781181799</v>
      </c>
      <c r="U51" s="49">
        <f>VLOOKUP($A51,'Occupancy Raw Data'!$B$8:$BE$45,'Occupancy Raw Data'!BC$3,FALSE)</f>
        <v>-2.5137017880908199</v>
      </c>
      <c r="V51" s="50">
        <f>VLOOKUP($A51,'Occupancy Raw Data'!$B$8:$BE$45,'Occupancy Raw Data'!BE$3,FALSE)</f>
        <v>1.00128153499962</v>
      </c>
      <c r="X51" s="51">
        <f>VLOOKUP($A51,'ADR Raw Data'!$B$6:$BE$43,'ADR Raw Data'!AG$1,FALSE)</f>
        <v>126.793771794078</v>
      </c>
      <c r="Y51" s="52">
        <f>VLOOKUP($A51,'ADR Raw Data'!$B$6:$BE$43,'ADR Raw Data'!AH$1,FALSE)</f>
        <v>142.19229381358599</v>
      </c>
      <c r="Z51" s="52">
        <f>VLOOKUP($A51,'ADR Raw Data'!$B$6:$BE$43,'ADR Raw Data'!AI$1,FALSE)</f>
        <v>150.25688357766401</v>
      </c>
      <c r="AA51" s="52">
        <f>VLOOKUP($A51,'ADR Raw Data'!$B$6:$BE$43,'ADR Raw Data'!AJ$1,FALSE)</f>
        <v>147.73153919433801</v>
      </c>
      <c r="AB51" s="52">
        <f>VLOOKUP($A51,'ADR Raw Data'!$B$6:$BE$43,'ADR Raw Data'!AK$1,FALSE)</f>
        <v>134.73862910868499</v>
      </c>
      <c r="AC51" s="53">
        <f>VLOOKUP($A51,'ADR Raw Data'!$B$6:$BE$43,'ADR Raw Data'!AL$1,FALSE)</f>
        <v>141.113052458239</v>
      </c>
      <c r="AD51" s="52">
        <f>VLOOKUP($A51,'ADR Raw Data'!$B$6:$BE$43,'ADR Raw Data'!AN$1,FALSE)</f>
        <v>128.47355904096801</v>
      </c>
      <c r="AE51" s="52">
        <f>VLOOKUP($A51,'ADR Raw Data'!$B$6:$BE$43,'ADR Raw Data'!AO$1,FALSE)</f>
        <v>127.626795597688</v>
      </c>
      <c r="AF51" s="53">
        <f>VLOOKUP($A51,'ADR Raw Data'!$B$6:$BE$43,'ADR Raw Data'!AP$1,FALSE)</f>
        <v>128.04650461242201</v>
      </c>
      <c r="AG51" s="54">
        <f>VLOOKUP($A51,'ADR Raw Data'!$B$6:$BE$43,'ADR Raw Data'!AR$1,FALSE)</f>
        <v>137.336505401023</v>
      </c>
      <c r="AI51" s="47">
        <f>VLOOKUP($A51,'ADR Raw Data'!$B$6:$BE$43,'ADR Raw Data'!AT$1,FALSE)</f>
        <v>0.37345185611660098</v>
      </c>
      <c r="AJ51" s="48">
        <f>VLOOKUP($A51,'ADR Raw Data'!$B$6:$BE$43,'ADR Raw Data'!AU$1,FALSE)</f>
        <v>2.7368721276999399</v>
      </c>
      <c r="AK51" s="48">
        <f>VLOOKUP($A51,'ADR Raw Data'!$B$6:$BE$43,'ADR Raw Data'!AV$1,FALSE)</f>
        <v>5.0920317586870896</v>
      </c>
      <c r="AL51" s="48">
        <f>VLOOKUP($A51,'ADR Raw Data'!$B$6:$BE$43,'ADR Raw Data'!AW$1,FALSE)</f>
        <v>5.3659017209270701</v>
      </c>
      <c r="AM51" s="48">
        <f>VLOOKUP($A51,'ADR Raw Data'!$B$6:$BE$43,'ADR Raw Data'!AX$1,FALSE)</f>
        <v>1.76657775897535</v>
      </c>
      <c r="AN51" s="49">
        <f>VLOOKUP($A51,'ADR Raw Data'!$B$6:$BE$43,'ADR Raw Data'!AY$1,FALSE)</f>
        <v>3.3592295328268902</v>
      </c>
      <c r="AO51" s="48">
        <f>VLOOKUP($A51,'ADR Raw Data'!$B$6:$BE$43,'ADR Raw Data'!BA$1,FALSE)</f>
        <v>0.48787261770422002</v>
      </c>
      <c r="AP51" s="48">
        <f>VLOOKUP($A51,'ADR Raw Data'!$B$6:$BE$43,'ADR Raw Data'!BB$1,FALSE)</f>
        <v>-0.40744610777128898</v>
      </c>
      <c r="AQ51" s="49">
        <f>VLOOKUP($A51,'ADR Raw Data'!$B$6:$BE$43,'ADR Raw Data'!BC$1,FALSE)</f>
        <v>3.53539196025279E-2</v>
      </c>
      <c r="AR51" s="50">
        <f>VLOOKUP($A51,'ADR Raw Data'!$B$6:$BE$43,'ADR Raw Data'!BE$1,FALSE)</f>
        <v>2.5099309185654701</v>
      </c>
      <c r="AT51" s="51">
        <f>VLOOKUP($A51,'RevPAR Raw Data'!$B$6:$BE$43,'RevPAR Raw Data'!AG$1,FALSE)</f>
        <v>75.644400418532797</v>
      </c>
      <c r="AU51" s="52">
        <f>VLOOKUP($A51,'RevPAR Raw Data'!$B$6:$BE$43,'RevPAR Raw Data'!AH$1,FALSE)</f>
        <v>102.49890305566799</v>
      </c>
      <c r="AV51" s="52">
        <f>VLOOKUP($A51,'RevPAR Raw Data'!$B$6:$BE$43,'RevPAR Raw Data'!AI$1,FALSE)</f>
        <v>117.095139432045</v>
      </c>
      <c r="AW51" s="52">
        <f>VLOOKUP($A51,'RevPAR Raw Data'!$B$6:$BE$43,'RevPAR Raw Data'!AJ$1,FALSE)</f>
        <v>113.068687208234</v>
      </c>
      <c r="AX51" s="52">
        <f>VLOOKUP($A51,'RevPAR Raw Data'!$B$6:$BE$43,'RevPAR Raw Data'!AK$1,FALSE)</f>
        <v>93.565940713595793</v>
      </c>
      <c r="AY51" s="53">
        <f>VLOOKUP($A51,'RevPAR Raw Data'!$B$6:$BE$43,'RevPAR Raw Data'!AL$1,FALSE)</f>
        <v>100.374627059999</v>
      </c>
      <c r="AZ51" s="52">
        <f>VLOOKUP($A51,'RevPAR Raw Data'!$B$6:$BE$43,'RevPAR Raw Data'!AN$1,FALSE)</f>
        <v>92.068094473798794</v>
      </c>
      <c r="BA51" s="52">
        <f>VLOOKUP($A51,'RevPAR Raw Data'!$B$6:$BE$43,'RevPAR Raw Data'!AO$1,FALSE)</f>
        <v>93.061960447323003</v>
      </c>
      <c r="BB51" s="53">
        <f>VLOOKUP($A51,'RevPAR Raw Data'!$B$6:$BE$43,'RevPAR Raw Data'!AP$1,FALSE)</f>
        <v>92.565027460560898</v>
      </c>
      <c r="BC51" s="54">
        <f>VLOOKUP($A51,'RevPAR Raw Data'!$B$6:$BE$43,'RevPAR Raw Data'!AR$1,FALSE)</f>
        <v>98.143324962191201</v>
      </c>
      <c r="BE51" s="47">
        <f>VLOOKUP($A51,'RevPAR Raw Data'!$B$6:$BE$43,'RevPAR Raw Data'!AT$1,FALSE)</f>
        <v>2.1194844867148301</v>
      </c>
      <c r="BF51" s="48">
        <f>VLOOKUP($A51,'RevPAR Raw Data'!$B$6:$BE$43,'RevPAR Raw Data'!AU$1,FALSE)</f>
        <v>5.1230960390921698</v>
      </c>
      <c r="BG51" s="48">
        <f>VLOOKUP($A51,'RevPAR Raw Data'!$B$6:$BE$43,'RevPAR Raw Data'!AV$1,FALSE)</f>
        <v>9.7058557031859696</v>
      </c>
      <c r="BH51" s="48">
        <f>VLOOKUP($A51,'RevPAR Raw Data'!$B$6:$BE$43,'RevPAR Raw Data'!AW$1,FALSE)</f>
        <v>9.3686747118977198</v>
      </c>
      <c r="BI51" s="48">
        <f>VLOOKUP($A51,'RevPAR Raw Data'!$B$6:$BE$43,'RevPAR Raw Data'!AX$1,FALSE)</f>
        <v>1.69655930115332</v>
      </c>
      <c r="BJ51" s="49">
        <f>VLOOKUP($A51,'RevPAR Raw Data'!$B$6:$BE$43,'RevPAR Raw Data'!AY$1,FALSE)</f>
        <v>5.9470773976815696</v>
      </c>
      <c r="BK51" s="48">
        <f>VLOOKUP($A51,'RevPAR Raw Data'!$B$6:$BE$43,'RevPAR Raw Data'!BA$1,FALSE)</f>
        <v>-1.6535938407834601</v>
      </c>
      <c r="BL51" s="48">
        <f>VLOOKUP($A51,'RevPAR Raw Data'!$B$6:$BE$43,'RevPAR Raw Data'!BB$1,FALSE)</f>
        <v>-3.28253243331323</v>
      </c>
      <c r="BM51" s="49">
        <f>VLOOKUP($A51,'RevPAR Raw Data'!$B$6:$BE$43,'RevPAR Raw Data'!BC$1,FALSE)</f>
        <v>-2.4792365605975002</v>
      </c>
      <c r="BN51" s="50">
        <f>VLOOKUP($A51,'RevPAR Raw Data'!$B$6:$BE$43,'RevPAR Raw Data'!BE$1,FALSE)</f>
        <v>3.53634392839394</v>
      </c>
    </row>
    <row r="52" spans="1:66" x14ac:dyDescent="0.25">
      <c r="A52" s="63" t="s">
        <v>82</v>
      </c>
      <c r="B52" s="47">
        <f>VLOOKUP($A52,'Occupancy Raw Data'!$B$8:$BE$45,'Occupancy Raw Data'!AG$3,FALSE)</f>
        <v>48.730158730158699</v>
      </c>
      <c r="C52" s="48">
        <f>VLOOKUP($A52,'Occupancy Raw Data'!$B$8:$BE$45,'Occupancy Raw Data'!AH$3,FALSE)</f>
        <v>56.9152046783625</v>
      </c>
      <c r="D52" s="48">
        <f>VLOOKUP($A52,'Occupancy Raw Data'!$B$8:$BE$45,'Occupancy Raw Data'!AI$3,FALSE)</f>
        <v>58.700918964076799</v>
      </c>
      <c r="E52" s="48">
        <f>VLOOKUP($A52,'Occupancy Raw Data'!$B$8:$BE$45,'Occupancy Raw Data'!AJ$3,FALSE)</f>
        <v>60.054302422723403</v>
      </c>
      <c r="F52" s="48">
        <f>VLOOKUP($A52,'Occupancy Raw Data'!$B$8:$BE$45,'Occupancy Raw Data'!AK$3,FALSE)</f>
        <v>60.353956474610101</v>
      </c>
      <c r="G52" s="49">
        <f>VLOOKUP($A52,'Occupancy Raw Data'!$B$8:$BE$45,'Occupancy Raw Data'!AL$3,FALSE)</f>
        <v>56.952215522856697</v>
      </c>
      <c r="H52" s="48">
        <f>VLOOKUP($A52,'Occupancy Raw Data'!$B$8:$BE$45,'Occupancy Raw Data'!AN$3,FALSE)</f>
        <v>68.983990661218996</v>
      </c>
      <c r="I52" s="48">
        <f>VLOOKUP($A52,'Occupancy Raw Data'!$B$8:$BE$45,'Occupancy Raw Data'!AO$3,FALSE)</f>
        <v>69.542649879096103</v>
      </c>
      <c r="J52" s="49">
        <f>VLOOKUP($A52,'Occupancy Raw Data'!$B$8:$BE$45,'Occupancy Raw Data'!AP$3,FALSE)</f>
        <v>69.263320270157493</v>
      </c>
      <c r="K52" s="50">
        <f>VLOOKUP($A52,'Occupancy Raw Data'!$B$8:$BE$45,'Occupancy Raw Data'!AR$3,FALSE)</f>
        <v>60.473532954125297</v>
      </c>
      <c r="M52" s="47">
        <f>VLOOKUP($A52,'Occupancy Raw Data'!$B$8:$BE$45,'Occupancy Raw Data'!AT$3,FALSE)</f>
        <v>-0.43997655436910899</v>
      </c>
      <c r="N52" s="48">
        <f>VLOOKUP($A52,'Occupancy Raw Data'!$B$8:$BE$45,'Occupancy Raw Data'!AU$3,FALSE)</f>
        <v>-1.25634031192319</v>
      </c>
      <c r="O52" s="48">
        <f>VLOOKUP($A52,'Occupancy Raw Data'!$B$8:$BE$45,'Occupancy Raw Data'!AV$3,FALSE)</f>
        <v>-2.7516992697672298</v>
      </c>
      <c r="P52" s="48">
        <f>VLOOKUP($A52,'Occupancy Raw Data'!$B$8:$BE$45,'Occupancy Raw Data'!AW$3,FALSE)</f>
        <v>-3.38583749968062</v>
      </c>
      <c r="Q52" s="48">
        <f>VLOOKUP($A52,'Occupancy Raw Data'!$B$8:$BE$45,'Occupancy Raw Data'!AX$3,FALSE)</f>
        <v>-5.6227200279943403</v>
      </c>
      <c r="R52" s="49">
        <f>VLOOKUP($A52,'Occupancy Raw Data'!$B$8:$BE$45,'Occupancy Raw Data'!AY$3,FALSE)</f>
        <v>-2.8302665581170099</v>
      </c>
      <c r="S52" s="48">
        <f>VLOOKUP($A52,'Occupancy Raw Data'!$B$8:$BE$45,'Occupancy Raw Data'!BA$3,FALSE)</f>
        <v>-4.9178605340305603</v>
      </c>
      <c r="T52" s="48">
        <f>VLOOKUP($A52,'Occupancy Raw Data'!$B$8:$BE$45,'Occupancy Raw Data'!BB$3,FALSE)</f>
        <v>-6.2206034053137804</v>
      </c>
      <c r="U52" s="49">
        <f>VLOOKUP($A52,'Occupancy Raw Data'!$B$8:$BE$45,'Occupancy Raw Data'!BC$3,FALSE)</f>
        <v>-5.5763517419460102</v>
      </c>
      <c r="V52" s="50">
        <f>VLOOKUP($A52,'Occupancy Raw Data'!$B$8:$BE$45,'Occupancy Raw Data'!BE$3,FALSE)</f>
        <v>-3.7402347210981999</v>
      </c>
      <c r="X52" s="51">
        <f>VLOOKUP($A52,'ADR Raw Data'!$B$6:$BE$43,'ADR Raw Data'!AG$1,FALSE)</f>
        <v>95.829042945311102</v>
      </c>
      <c r="Y52" s="52">
        <f>VLOOKUP($A52,'ADR Raw Data'!$B$6:$BE$43,'ADR Raw Data'!AH$1,FALSE)</f>
        <v>98.124957616234198</v>
      </c>
      <c r="Z52" s="52">
        <f>VLOOKUP($A52,'ADR Raw Data'!$B$6:$BE$43,'ADR Raw Data'!AI$1,FALSE)</f>
        <v>98.836780046965004</v>
      </c>
      <c r="AA52" s="52">
        <f>VLOOKUP($A52,'ADR Raw Data'!$B$6:$BE$43,'ADR Raw Data'!AJ$1,FALSE)</f>
        <v>98.521923906239095</v>
      </c>
      <c r="AB52" s="52">
        <f>VLOOKUP($A52,'ADR Raw Data'!$B$6:$BE$43,'ADR Raw Data'!AK$1,FALSE)</f>
        <v>101.909750630331</v>
      </c>
      <c r="AC52" s="53">
        <f>VLOOKUP($A52,'ADR Raw Data'!$B$6:$BE$43,'ADR Raw Data'!AL$1,FALSE)</f>
        <v>98.765985806035303</v>
      </c>
      <c r="AD52" s="52">
        <f>VLOOKUP($A52,'ADR Raw Data'!$B$6:$BE$43,'ADR Raw Data'!AN$1,FALSE)</f>
        <v>119.44266944671</v>
      </c>
      <c r="AE52" s="52">
        <f>VLOOKUP($A52,'ADR Raw Data'!$B$6:$BE$43,'ADR Raw Data'!AO$1,FALSE)</f>
        <v>119.14499115733901</v>
      </c>
      <c r="AF52" s="53">
        <f>VLOOKUP($A52,'ADR Raw Data'!$B$6:$BE$43,'ADR Raw Data'!AP$1,FALSE)</f>
        <v>119.293230053871</v>
      </c>
      <c r="AG52" s="54">
        <f>VLOOKUP($A52,'ADR Raw Data'!$B$6:$BE$43,'ADR Raw Data'!AR$1,FALSE)</f>
        <v>105.490745427655</v>
      </c>
      <c r="AI52" s="47">
        <f>VLOOKUP($A52,'ADR Raw Data'!$B$6:$BE$43,'ADR Raw Data'!AT$1,FALSE)</f>
        <v>-2.9398275645488199</v>
      </c>
      <c r="AJ52" s="48">
        <f>VLOOKUP($A52,'ADR Raw Data'!$B$6:$BE$43,'ADR Raw Data'!AU$1,FALSE)</f>
        <v>-2.3906324415021998</v>
      </c>
      <c r="AK52" s="48">
        <f>VLOOKUP($A52,'ADR Raw Data'!$B$6:$BE$43,'ADR Raw Data'!AV$1,FALSE)</f>
        <v>-3.6459483284965999</v>
      </c>
      <c r="AL52" s="48">
        <f>VLOOKUP($A52,'ADR Raw Data'!$B$6:$BE$43,'ADR Raw Data'!AW$1,FALSE)</f>
        <v>-4.5402260721150798</v>
      </c>
      <c r="AM52" s="48">
        <f>VLOOKUP($A52,'ADR Raw Data'!$B$6:$BE$43,'ADR Raw Data'!AX$1,FALSE)</f>
        <v>-3.15651755288033</v>
      </c>
      <c r="AN52" s="49">
        <f>VLOOKUP($A52,'ADR Raw Data'!$B$6:$BE$43,'ADR Raw Data'!AY$1,FALSE)</f>
        <v>-3.4023844405114398</v>
      </c>
      <c r="AO52" s="48">
        <f>VLOOKUP($A52,'ADR Raw Data'!$B$6:$BE$43,'ADR Raw Data'!BA$1,FALSE)</f>
        <v>-3.3054164301552098</v>
      </c>
      <c r="AP52" s="48">
        <f>VLOOKUP($A52,'ADR Raw Data'!$B$6:$BE$43,'ADR Raw Data'!BB$1,FALSE)</f>
        <v>-3.9271474374298001</v>
      </c>
      <c r="AQ52" s="49">
        <f>VLOOKUP($A52,'ADR Raw Data'!$B$6:$BE$43,'ADR Raw Data'!BC$1,FALSE)</f>
        <v>-3.6194650754489102</v>
      </c>
      <c r="AR52" s="50">
        <f>VLOOKUP($A52,'ADR Raw Data'!$B$6:$BE$43,'ADR Raw Data'!BE$1,FALSE)</f>
        <v>-3.5969341542492002</v>
      </c>
      <c r="AT52" s="51">
        <f>VLOOKUP($A52,'RevPAR Raw Data'!$B$6:$BE$43,'RevPAR Raw Data'!AG$1,FALSE)</f>
        <v>46.697644736842101</v>
      </c>
      <c r="AU52" s="52">
        <f>VLOOKUP($A52,'RevPAR Raw Data'!$B$6:$BE$43,'RevPAR Raw Data'!AH$1,FALSE)</f>
        <v>55.8480204678362</v>
      </c>
      <c r="AV52" s="52">
        <f>VLOOKUP($A52,'RevPAR Raw Data'!$B$6:$BE$43,'RevPAR Raw Data'!AI$1,FALSE)</f>
        <v>58.018098162071801</v>
      </c>
      <c r="AW52" s="52">
        <f>VLOOKUP($A52,'RevPAR Raw Data'!$B$6:$BE$43,'RevPAR Raw Data'!AJ$1,FALSE)</f>
        <v>59.166654135338298</v>
      </c>
      <c r="AX52" s="52">
        <f>VLOOKUP($A52,'RevPAR Raw Data'!$B$6:$BE$43,'RevPAR Raw Data'!AK$1,FALSE)</f>
        <v>61.506566538814297</v>
      </c>
      <c r="AY52" s="53">
        <f>VLOOKUP($A52,'RevPAR Raw Data'!$B$6:$BE$43,'RevPAR Raw Data'!AL$1,FALSE)</f>
        <v>56.2494170995273</v>
      </c>
      <c r="AZ52" s="52">
        <f>VLOOKUP($A52,'RevPAR Raw Data'!$B$6:$BE$43,'RevPAR Raw Data'!AN$1,FALSE)</f>
        <v>82.396319936629695</v>
      </c>
      <c r="BA52" s="52">
        <f>VLOOKUP($A52,'RevPAR Raw Data'!$B$6:$BE$43,'RevPAR Raw Data'!AO$1,FALSE)</f>
        <v>82.856584049028598</v>
      </c>
      <c r="BB52" s="53">
        <f>VLOOKUP($A52,'RevPAR Raw Data'!$B$6:$BE$43,'RevPAR Raw Data'!AP$1,FALSE)</f>
        <v>82.626451992829104</v>
      </c>
      <c r="BC52" s="54">
        <f>VLOOKUP($A52,'RevPAR Raw Data'!$B$6:$BE$43,'RevPAR Raw Data'!AR$1,FALSE)</f>
        <v>63.793980699746001</v>
      </c>
      <c r="BE52" s="47">
        <f>VLOOKUP($A52,'RevPAR Raw Data'!$B$6:$BE$43,'RevPAR Raw Data'!AT$1,FALSE)</f>
        <v>-3.3668695668950401</v>
      </c>
      <c r="BF52" s="48">
        <f>VLOOKUP($A52,'RevPAR Raw Data'!$B$6:$BE$43,'RevPAR Raw Data'!AU$1,FALSE)</f>
        <v>-3.6169382743528802</v>
      </c>
      <c r="BG52" s="48">
        <f>VLOOKUP($A52,'RevPAR Raw Data'!$B$6:$BE$43,'RevPAR Raw Data'!AV$1,FALSE)</f>
        <v>-6.2973220647324997</v>
      </c>
      <c r="BH52" s="48">
        <f>VLOOKUP($A52,'RevPAR Raw Data'!$B$6:$BE$43,'RevPAR Raw Data'!AW$1,FALSE)</f>
        <v>-7.7723388948757703</v>
      </c>
      <c r="BI52" s="48">
        <f>VLOOKUP($A52,'RevPAR Raw Data'!$B$6:$BE$43,'RevPAR Raw Data'!AX$1,FALSE)</f>
        <v>-8.6017554362417101</v>
      </c>
      <c r="BJ52" s="49">
        <f>VLOOKUP($A52,'RevPAR Raw Data'!$B$6:$BE$43,'RevPAR Raw Data'!AY$1,FALSE)</f>
        <v>-6.1363544496300904</v>
      </c>
      <c r="BK52" s="48">
        <f>VLOOKUP($A52,'RevPAR Raw Data'!$B$6:$BE$43,'RevPAR Raw Data'!BA$1,FALSE)</f>
        <v>-8.0607211940818093</v>
      </c>
      <c r="BL52" s="48">
        <f>VLOOKUP($A52,'RevPAR Raw Data'!$B$6:$BE$43,'RevPAR Raw Data'!BB$1,FALSE)</f>
        <v>-9.9034585755191298</v>
      </c>
      <c r="BM52" s="49">
        <f>VLOOKUP($A52,'RevPAR Raw Data'!$B$6:$BE$43,'RevPAR Raw Data'!BC$1,FALSE)</f>
        <v>-8.9939827136110004</v>
      </c>
      <c r="BN52" s="50">
        <f>VLOOKUP($A52,'RevPAR Raw Data'!$B$6:$BE$43,'RevPAR Raw Data'!BE$1,FALSE)</f>
        <v>-7.2026350952151397</v>
      </c>
    </row>
    <row r="53" spans="1:66" x14ac:dyDescent="0.25">
      <c r="A53" s="63" t="s">
        <v>83</v>
      </c>
      <c r="B53" s="47">
        <f>VLOOKUP($A53,'Occupancy Raw Data'!$B$8:$BE$45,'Occupancy Raw Data'!AG$3,FALSE)</f>
        <v>50.375089306977799</v>
      </c>
      <c r="C53" s="48">
        <f>VLOOKUP($A53,'Occupancy Raw Data'!$B$8:$BE$45,'Occupancy Raw Data'!AH$3,FALSE)</f>
        <v>65.473922362467206</v>
      </c>
      <c r="D53" s="48">
        <f>VLOOKUP($A53,'Occupancy Raw Data'!$B$8:$BE$45,'Occupancy Raw Data'!AI$3,FALSE)</f>
        <v>69.081924267682695</v>
      </c>
      <c r="E53" s="48">
        <f>VLOOKUP($A53,'Occupancy Raw Data'!$B$8:$BE$45,'Occupancy Raw Data'!AJ$3,FALSE)</f>
        <v>67.599428435341693</v>
      </c>
      <c r="F53" s="48">
        <f>VLOOKUP($A53,'Occupancy Raw Data'!$B$8:$BE$45,'Occupancy Raw Data'!AK$3,FALSE)</f>
        <v>63.5746606334841</v>
      </c>
      <c r="G53" s="49">
        <f>VLOOKUP($A53,'Occupancy Raw Data'!$B$8:$BE$45,'Occupancy Raw Data'!AL$3,FALSE)</f>
        <v>63.221005001190697</v>
      </c>
      <c r="H53" s="48">
        <f>VLOOKUP($A53,'Occupancy Raw Data'!$B$8:$BE$45,'Occupancy Raw Data'!AN$3,FALSE)</f>
        <v>69.635627530364303</v>
      </c>
      <c r="I53" s="48">
        <f>VLOOKUP($A53,'Occupancy Raw Data'!$B$8:$BE$45,'Occupancy Raw Data'!AO$3,FALSE)</f>
        <v>69.093831864729594</v>
      </c>
      <c r="J53" s="49">
        <f>VLOOKUP($A53,'Occupancy Raw Data'!$B$8:$BE$45,'Occupancy Raw Data'!AP$3,FALSE)</f>
        <v>69.364729697547006</v>
      </c>
      <c r="K53" s="50">
        <f>VLOOKUP($A53,'Occupancy Raw Data'!$B$8:$BE$45,'Occupancy Raw Data'!AR$3,FALSE)</f>
        <v>64.976354914435404</v>
      </c>
      <c r="M53" s="47">
        <f>VLOOKUP($A53,'Occupancy Raw Data'!$B$8:$BE$45,'Occupancy Raw Data'!AT$3,FALSE)</f>
        <v>1.51670398619692</v>
      </c>
      <c r="N53" s="48">
        <f>VLOOKUP($A53,'Occupancy Raw Data'!$B$8:$BE$45,'Occupancy Raw Data'!AU$3,FALSE)</f>
        <v>3.00825353954012</v>
      </c>
      <c r="O53" s="48">
        <f>VLOOKUP($A53,'Occupancy Raw Data'!$B$8:$BE$45,'Occupancy Raw Data'!AV$3,FALSE)</f>
        <v>2.6990072950766</v>
      </c>
      <c r="P53" s="48">
        <f>VLOOKUP($A53,'Occupancy Raw Data'!$B$8:$BE$45,'Occupancy Raw Data'!AW$3,FALSE)</f>
        <v>0.31913777780909602</v>
      </c>
      <c r="Q53" s="48">
        <f>VLOOKUP($A53,'Occupancy Raw Data'!$B$8:$BE$45,'Occupancy Raw Data'!AX$3,FALSE)</f>
        <v>-0.80831596329281796</v>
      </c>
      <c r="R53" s="49">
        <f>VLOOKUP($A53,'Occupancy Raw Data'!$B$8:$BE$45,'Occupancy Raw Data'!AY$3,FALSE)</f>
        <v>1.33916532207967</v>
      </c>
      <c r="S53" s="48">
        <f>VLOOKUP($A53,'Occupancy Raw Data'!$B$8:$BE$45,'Occupancy Raw Data'!BA$3,FALSE)</f>
        <v>-2.48941368786247</v>
      </c>
      <c r="T53" s="48">
        <f>VLOOKUP($A53,'Occupancy Raw Data'!$B$8:$BE$45,'Occupancy Raw Data'!BB$3,FALSE)</f>
        <v>-4.8514510340456596</v>
      </c>
      <c r="U53" s="49">
        <f>VLOOKUP($A53,'Occupancy Raw Data'!$B$8:$BE$45,'Occupancy Raw Data'!BC$3,FALSE)</f>
        <v>-3.6802999809291101</v>
      </c>
      <c r="V53" s="50">
        <f>VLOOKUP($A53,'Occupancy Raw Data'!$B$8:$BE$45,'Occupancy Raw Data'!BE$3,FALSE)</f>
        <v>-0.246407488724047</v>
      </c>
      <c r="X53" s="51">
        <f>VLOOKUP($A53,'ADR Raw Data'!$B$6:$BE$43,'ADR Raw Data'!AG$1,FALSE)</f>
        <v>98.502398061694805</v>
      </c>
      <c r="Y53" s="52">
        <f>VLOOKUP($A53,'ADR Raw Data'!$B$6:$BE$43,'ADR Raw Data'!AH$1,FALSE)</f>
        <v>108.59198872419699</v>
      </c>
      <c r="Z53" s="52">
        <f>VLOOKUP($A53,'ADR Raw Data'!$B$6:$BE$43,'ADR Raw Data'!AI$1,FALSE)</f>
        <v>111.82084547099799</v>
      </c>
      <c r="AA53" s="52">
        <f>VLOOKUP($A53,'ADR Raw Data'!$B$6:$BE$43,'ADR Raw Data'!AJ$1,FALSE)</f>
        <v>110.836788796899</v>
      </c>
      <c r="AB53" s="52">
        <f>VLOOKUP($A53,'ADR Raw Data'!$B$6:$BE$43,'ADR Raw Data'!AK$1,FALSE)</f>
        <v>106.86731597677399</v>
      </c>
      <c r="AC53" s="53">
        <f>VLOOKUP($A53,'ADR Raw Data'!$B$6:$BE$43,'ADR Raw Data'!AL$1,FALSE)</f>
        <v>107.822919405571</v>
      </c>
      <c r="AD53" s="52">
        <f>VLOOKUP($A53,'ADR Raw Data'!$B$6:$BE$43,'ADR Raw Data'!AN$1,FALSE)</f>
        <v>117.534610978112</v>
      </c>
      <c r="AE53" s="52">
        <f>VLOOKUP($A53,'ADR Raw Data'!$B$6:$BE$43,'ADR Raw Data'!AO$1,FALSE)</f>
        <v>116.52349849202901</v>
      </c>
      <c r="AF53" s="53">
        <f>VLOOKUP($A53,'ADR Raw Data'!$B$6:$BE$43,'ADR Raw Data'!AP$1,FALSE)</f>
        <v>117.03102914038</v>
      </c>
      <c r="AG53" s="54">
        <f>VLOOKUP($A53,'ADR Raw Data'!$B$6:$BE$43,'ADR Raw Data'!AR$1,FALSE)</f>
        <v>110.631492918292</v>
      </c>
      <c r="AI53" s="47">
        <f>VLOOKUP($A53,'ADR Raw Data'!$B$6:$BE$43,'ADR Raw Data'!AT$1,FALSE)</f>
        <v>1.61612038211399</v>
      </c>
      <c r="AJ53" s="48">
        <f>VLOOKUP($A53,'ADR Raw Data'!$B$6:$BE$43,'ADR Raw Data'!AU$1,FALSE)</f>
        <v>3.4998737035480798</v>
      </c>
      <c r="AK53" s="48">
        <f>VLOOKUP($A53,'ADR Raw Data'!$B$6:$BE$43,'ADR Raw Data'!AV$1,FALSE)</f>
        <v>3.6050158672943899</v>
      </c>
      <c r="AL53" s="48">
        <f>VLOOKUP($A53,'ADR Raw Data'!$B$6:$BE$43,'ADR Raw Data'!AW$1,FALSE)</f>
        <v>3.89042044816388</v>
      </c>
      <c r="AM53" s="48">
        <f>VLOOKUP($A53,'ADR Raw Data'!$B$6:$BE$43,'ADR Raw Data'!AX$1,FALSE)</f>
        <v>2.3351083072258301</v>
      </c>
      <c r="AN53" s="49">
        <f>VLOOKUP($A53,'ADR Raw Data'!$B$6:$BE$43,'ADR Raw Data'!AY$1,FALSE)</f>
        <v>3.1013470277528699</v>
      </c>
      <c r="AO53" s="48">
        <f>VLOOKUP($A53,'ADR Raw Data'!$B$6:$BE$43,'ADR Raw Data'!BA$1,FALSE)</f>
        <v>0.57562985559573498</v>
      </c>
      <c r="AP53" s="48">
        <f>VLOOKUP($A53,'ADR Raw Data'!$B$6:$BE$43,'ADR Raw Data'!BB$1,FALSE)</f>
        <v>-3.1455014296981498</v>
      </c>
      <c r="AQ53" s="49">
        <f>VLOOKUP($A53,'ADR Raw Data'!$B$6:$BE$43,'ADR Raw Data'!BC$1,FALSE)</f>
        <v>-1.3222819661841601</v>
      </c>
      <c r="AR53" s="50">
        <f>VLOOKUP($A53,'ADR Raw Data'!$B$6:$BE$43,'ADR Raw Data'!BE$1,FALSE)</f>
        <v>1.4891892165601901</v>
      </c>
      <c r="AT53" s="51">
        <f>VLOOKUP($A53,'RevPAR Raw Data'!$B$6:$BE$43,'RevPAR Raw Data'!AG$1,FALSE)</f>
        <v>49.620670993093498</v>
      </c>
      <c r="AU53" s="52">
        <f>VLOOKUP($A53,'RevPAR Raw Data'!$B$6:$BE$43,'RevPAR Raw Data'!AH$1,FALSE)</f>
        <v>71.0994343891402</v>
      </c>
      <c r="AV53" s="52">
        <f>VLOOKUP($A53,'RevPAR Raw Data'!$B$6:$BE$43,'RevPAR Raw Data'!AI$1,FALSE)</f>
        <v>77.247991783757996</v>
      </c>
      <c r="AW53" s="52">
        <f>VLOOKUP($A53,'RevPAR Raw Data'!$B$6:$BE$43,'RevPAR Raw Data'!AJ$1,FALSE)</f>
        <v>74.925035722791094</v>
      </c>
      <c r="AX53" s="52">
        <f>VLOOKUP($A53,'RevPAR Raw Data'!$B$6:$BE$43,'RevPAR Raw Data'!AK$1,FALSE)</f>
        <v>67.940533460347694</v>
      </c>
      <c r="AY53" s="53">
        <f>VLOOKUP($A53,'RevPAR Raw Data'!$B$6:$BE$43,'RevPAR Raw Data'!AL$1,FALSE)</f>
        <v>68.166733269826096</v>
      </c>
      <c r="AZ53" s="52">
        <f>VLOOKUP($A53,'RevPAR Raw Data'!$B$6:$BE$43,'RevPAR Raw Data'!AN$1,FALSE)</f>
        <v>81.845963919980903</v>
      </c>
      <c r="BA53" s="52">
        <f>VLOOKUP($A53,'RevPAR Raw Data'!$B$6:$BE$43,'RevPAR Raw Data'!AO$1,FALSE)</f>
        <v>80.510550130983503</v>
      </c>
      <c r="BB53" s="53">
        <f>VLOOKUP($A53,'RevPAR Raw Data'!$B$6:$BE$43,'RevPAR Raw Data'!AP$1,FALSE)</f>
        <v>81.178257025482196</v>
      </c>
      <c r="BC53" s="54">
        <f>VLOOKUP($A53,'RevPAR Raw Data'!$B$6:$BE$43,'RevPAR Raw Data'!AR$1,FALSE)</f>
        <v>71.884311485727807</v>
      </c>
      <c r="BE53" s="47">
        <f>VLOOKUP($A53,'RevPAR Raw Data'!$B$6:$BE$43,'RevPAR Raw Data'!AT$1,FALSE)</f>
        <v>3.1573361305681802</v>
      </c>
      <c r="BF53" s="48">
        <f>VLOOKUP($A53,'RevPAR Raw Data'!$B$6:$BE$43,'RevPAR Raw Data'!AU$1,FALSE)</f>
        <v>6.6134123176546202</v>
      </c>
      <c r="BG53" s="48">
        <f>VLOOKUP($A53,'RevPAR Raw Data'!$B$6:$BE$43,'RevPAR Raw Data'!AV$1,FALSE)</f>
        <v>6.4013228036179397</v>
      </c>
      <c r="BH53" s="48">
        <f>VLOOKUP($A53,'RevPAR Raw Data'!$B$6:$BE$43,'RevPAR Raw Data'!AW$1,FALSE)</f>
        <v>4.2219740273386801</v>
      </c>
      <c r="BI53" s="48">
        <f>VLOOKUP($A53,'RevPAR Raw Data'!$B$6:$BE$43,'RevPAR Raw Data'!AX$1,FALSE)</f>
        <v>1.5079172907255201</v>
      </c>
      <c r="BJ53" s="49">
        <f>VLOOKUP($A53,'RevPAR Raw Data'!$B$6:$BE$43,'RevPAR Raw Data'!AY$1,FALSE)</f>
        <v>4.48204451374556</v>
      </c>
      <c r="BK53" s="48">
        <f>VLOOKUP($A53,'RevPAR Raw Data'!$B$6:$BE$43,'RevPAR Raw Data'!BA$1,FALSE)</f>
        <v>-1.9281136406833601</v>
      </c>
      <c r="BL53" s="48">
        <f>VLOOKUP($A53,'RevPAR Raw Data'!$B$6:$BE$43,'RevPAR Raw Data'!BB$1,FALSE)</f>
        <v>-7.8443500021068004</v>
      </c>
      <c r="BM53" s="49">
        <f>VLOOKUP($A53,'RevPAR Raw Data'!$B$6:$BE$43,'RevPAR Raw Data'!BC$1,FALSE)</f>
        <v>-4.9539180041639703</v>
      </c>
      <c r="BN53" s="50">
        <f>VLOOKUP($A53,'RevPAR Raw Data'!$B$6:$BE$43,'RevPAR Raw Data'!BE$1,FALSE)</f>
        <v>1.2391122540852699</v>
      </c>
    </row>
    <row r="54" spans="1:66" x14ac:dyDescent="0.25">
      <c r="A54" s="66" t="s">
        <v>84</v>
      </c>
      <c r="B54" s="47">
        <f>VLOOKUP($A54,'Occupancy Raw Data'!$B$8:$BE$45,'Occupancy Raw Data'!AG$3,FALSE)</f>
        <v>47.370077838827797</v>
      </c>
      <c r="C54" s="48">
        <f>VLOOKUP($A54,'Occupancy Raw Data'!$B$8:$BE$45,'Occupancy Raw Data'!AH$3,FALSE)</f>
        <v>55.6404532967032</v>
      </c>
      <c r="D54" s="48">
        <f>VLOOKUP($A54,'Occupancy Raw Data'!$B$8:$BE$45,'Occupancy Raw Data'!AI$3,FALSE)</f>
        <v>58.633814102564102</v>
      </c>
      <c r="E54" s="48">
        <f>VLOOKUP($A54,'Occupancy Raw Data'!$B$8:$BE$45,'Occupancy Raw Data'!AJ$3,FALSE)</f>
        <v>60.445283882783798</v>
      </c>
      <c r="F54" s="48">
        <f>VLOOKUP($A54,'Occupancy Raw Data'!$B$8:$BE$45,'Occupancy Raw Data'!AK$3,FALSE)</f>
        <v>61.577104145137199</v>
      </c>
      <c r="G54" s="49">
        <f>VLOOKUP($A54,'Occupancy Raw Data'!$B$8:$BE$45,'Occupancy Raw Data'!AL$3,FALSE)</f>
        <v>56.730350720454403</v>
      </c>
      <c r="H54" s="48">
        <f>VLOOKUP($A54,'Occupancy Raw Data'!$B$8:$BE$45,'Occupancy Raw Data'!AN$3,FALSE)</f>
        <v>69.172694913308007</v>
      </c>
      <c r="I54" s="48">
        <f>VLOOKUP($A54,'Occupancy Raw Data'!$B$8:$BE$45,'Occupancy Raw Data'!AO$3,FALSE)</f>
        <v>66.187277528992894</v>
      </c>
      <c r="J54" s="49">
        <f>VLOOKUP($A54,'Occupancy Raw Data'!$B$8:$BE$45,'Occupancy Raw Data'!AP$3,FALSE)</f>
        <v>67.6799862211505</v>
      </c>
      <c r="K54" s="50">
        <f>VLOOKUP($A54,'Occupancy Raw Data'!$B$8:$BE$45,'Occupancy Raw Data'!AR$3,FALSE)</f>
        <v>59.853285520132303</v>
      </c>
      <c r="M54" s="47">
        <f>VLOOKUP($A54,'Occupancy Raw Data'!$B$8:$BE$45,'Occupancy Raw Data'!AT$3,FALSE)</f>
        <v>2.7455781180666898</v>
      </c>
      <c r="N54" s="48">
        <f>VLOOKUP($A54,'Occupancy Raw Data'!$B$8:$BE$45,'Occupancy Raw Data'!AU$3,FALSE)</f>
        <v>-3.3314299166058401</v>
      </c>
      <c r="O54" s="48">
        <f>VLOOKUP($A54,'Occupancy Raw Data'!$B$8:$BE$45,'Occupancy Raw Data'!AV$3,FALSE)</f>
        <v>-3.41200311433137</v>
      </c>
      <c r="P54" s="48">
        <f>VLOOKUP($A54,'Occupancy Raw Data'!$B$8:$BE$45,'Occupancy Raw Data'!AW$3,FALSE)</f>
        <v>-4.4244047411535501</v>
      </c>
      <c r="Q54" s="48">
        <f>VLOOKUP($A54,'Occupancy Raw Data'!$B$8:$BE$45,'Occupancy Raw Data'!AX$3,FALSE)</f>
        <v>-0.96055750877317503</v>
      </c>
      <c r="R54" s="49">
        <f>VLOOKUP($A54,'Occupancy Raw Data'!$B$8:$BE$45,'Occupancy Raw Data'!AY$3,FALSE)</f>
        <v>-2.1155703834170798</v>
      </c>
      <c r="S54" s="48">
        <f>VLOOKUP($A54,'Occupancy Raw Data'!$B$8:$BE$45,'Occupancy Raw Data'!BA$3,FALSE)</f>
        <v>4.8343952839952201E-2</v>
      </c>
      <c r="T54" s="48">
        <f>VLOOKUP($A54,'Occupancy Raw Data'!$B$8:$BE$45,'Occupancy Raw Data'!BB$3,FALSE)</f>
        <v>-1.3116831612873701</v>
      </c>
      <c r="U54" s="49">
        <f>VLOOKUP($A54,'Occupancy Raw Data'!$B$8:$BE$45,'Occupancy Raw Data'!BC$3,FALSE)</f>
        <v>-0.62132365607958595</v>
      </c>
      <c r="V54" s="50">
        <f>VLOOKUP($A54,'Occupancy Raw Data'!$B$8:$BE$45,'Occupancy Raw Data'!BE$3,FALSE)</f>
        <v>-1.6465626379261999</v>
      </c>
      <c r="X54" s="51">
        <f>VLOOKUP($A54,'ADR Raw Data'!$B$6:$BE$43,'ADR Raw Data'!AG$1,FALSE)</f>
        <v>103.06381864314601</v>
      </c>
      <c r="Y54" s="52">
        <f>VLOOKUP($A54,'ADR Raw Data'!$B$6:$BE$43,'ADR Raw Data'!AH$1,FALSE)</f>
        <v>106.283610039602</v>
      </c>
      <c r="Z54" s="52">
        <f>VLOOKUP($A54,'ADR Raw Data'!$B$6:$BE$43,'ADR Raw Data'!AI$1,FALSE)</f>
        <v>107.627372248523</v>
      </c>
      <c r="AA54" s="52">
        <f>VLOOKUP($A54,'ADR Raw Data'!$B$6:$BE$43,'ADR Raw Data'!AJ$1,FALSE)</f>
        <v>108.369553072625</v>
      </c>
      <c r="AB54" s="52">
        <f>VLOOKUP($A54,'ADR Raw Data'!$B$6:$BE$43,'ADR Raw Data'!AK$1,FALSE)</f>
        <v>110.206263111276</v>
      </c>
      <c r="AC54" s="53">
        <f>VLOOKUP($A54,'ADR Raw Data'!$B$6:$BE$43,'ADR Raw Data'!AL$1,FALSE)</f>
        <v>107.317744149891</v>
      </c>
      <c r="AD54" s="52">
        <f>VLOOKUP($A54,'ADR Raw Data'!$B$6:$BE$43,'ADR Raw Data'!AN$1,FALSE)</f>
        <v>131.57555214342</v>
      </c>
      <c r="AE54" s="52">
        <f>VLOOKUP($A54,'ADR Raw Data'!$B$6:$BE$43,'ADR Raw Data'!AO$1,FALSE)</f>
        <v>130.19846250596299</v>
      </c>
      <c r="AF54" s="53">
        <f>VLOOKUP($A54,'ADR Raw Data'!$B$6:$BE$43,'ADR Raw Data'!AP$1,FALSE)</f>
        <v>130.90219345124399</v>
      </c>
      <c r="AG54" s="54">
        <f>VLOOKUP($A54,'ADR Raw Data'!$B$6:$BE$43,'ADR Raw Data'!AR$1,FALSE)</f>
        <v>114.92383067053299</v>
      </c>
      <c r="AI54" s="47">
        <f>VLOOKUP($A54,'ADR Raw Data'!$B$6:$BE$43,'ADR Raw Data'!AT$1,FALSE)</f>
        <v>-2.1122615561223999</v>
      </c>
      <c r="AJ54" s="48">
        <f>VLOOKUP($A54,'ADR Raw Data'!$B$6:$BE$43,'ADR Raw Data'!AU$1,FALSE)</f>
        <v>-9.3012158635849698</v>
      </c>
      <c r="AK54" s="48">
        <f>VLOOKUP($A54,'ADR Raw Data'!$B$6:$BE$43,'ADR Raw Data'!AV$1,FALSE)</f>
        <v>-14.1207223734088</v>
      </c>
      <c r="AL54" s="48">
        <f>VLOOKUP($A54,'ADR Raw Data'!$B$6:$BE$43,'ADR Raw Data'!AW$1,FALSE)</f>
        <v>-13.8199446332764</v>
      </c>
      <c r="AM54" s="48">
        <f>VLOOKUP($A54,'ADR Raw Data'!$B$6:$BE$43,'ADR Raw Data'!AX$1,FALSE)</f>
        <v>-12.4448364919759</v>
      </c>
      <c r="AN54" s="49">
        <f>VLOOKUP($A54,'ADR Raw Data'!$B$6:$BE$43,'ADR Raw Data'!AY$1,FALSE)</f>
        <v>-11.108114566051601</v>
      </c>
      <c r="AO54" s="48">
        <f>VLOOKUP($A54,'ADR Raw Data'!$B$6:$BE$43,'ADR Raw Data'!BA$1,FALSE)</f>
        <v>-7.9324932310302101</v>
      </c>
      <c r="AP54" s="48">
        <f>VLOOKUP($A54,'ADR Raw Data'!$B$6:$BE$43,'ADR Raw Data'!BB$1,FALSE)</f>
        <v>-6.3424214247749804</v>
      </c>
      <c r="AQ54" s="49">
        <f>VLOOKUP($A54,'ADR Raw Data'!$B$6:$BE$43,'ADR Raw Data'!BC$1,FALSE)</f>
        <v>-7.1571960741598897</v>
      </c>
      <c r="AR54" s="50">
        <f>VLOOKUP($A54,'ADR Raw Data'!$B$6:$BE$43,'ADR Raw Data'!BE$1,FALSE)</f>
        <v>-9.6564155763814998</v>
      </c>
      <c r="AT54" s="51">
        <f>VLOOKUP($A54,'RevPAR Raw Data'!$B$6:$BE$43,'RevPAR Raw Data'!AG$1,FALSE)</f>
        <v>48.821411114926697</v>
      </c>
      <c r="AU54" s="52">
        <f>VLOOKUP($A54,'RevPAR Raw Data'!$B$6:$BE$43,'RevPAR Raw Data'!AH$1,FALSE)</f>
        <v>59.136682406135499</v>
      </c>
      <c r="AV54" s="52">
        <f>VLOOKUP($A54,'RevPAR Raw Data'!$B$6:$BE$43,'RevPAR Raw Data'!AI$1,FALSE)</f>
        <v>63.106033367673902</v>
      </c>
      <c r="AW54" s="52">
        <f>VLOOKUP($A54,'RevPAR Raw Data'!$B$6:$BE$43,'RevPAR Raw Data'!AJ$1,FALSE)</f>
        <v>65.504283997252699</v>
      </c>
      <c r="AX54" s="52">
        <f>VLOOKUP($A54,'RevPAR Raw Data'!$B$6:$BE$43,'RevPAR Raw Data'!AK$1,FALSE)</f>
        <v>67.861825410494802</v>
      </c>
      <c r="AY54" s="53">
        <f>VLOOKUP($A54,'RevPAR Raw Data'!$B$6:$BE$43,'RevPAR Raw Data'!AL$1,FALSE)</f>
        <v>60.8817326415137</v>
      </c>
      <c r="AZ54" s="52">
        <f>VLOOKUP($A54,'RevPAR Raw Data'!$B$6:$BE$43,'RevPAR Raw Data'!AN$1,FALSE)</f>
        <v>91.014355264668694</v>
      </c>
      <c r="BA54" s="52">
        <f>VLOOKUP($A54,'RevPAR Raw Data'!$B$6:$BE$43,'RevPAR Raw Data'!AO$1,FALSE)</f>
        <v>86.174817717303895</v>
      </c>
      <c r="BB54" s="53">
        <f>VLOOKUP($A54,'RevPAR Raw Data'!$B$6:$BE$43,'RevPAR Raw Data'!AP$1,FALSE)</f>
        <v>88.594586490986302</v>
      </c>
      <c r="BC54" s="54">
        <f>VLOOKUP($A54,'RevPAR Raw Data'!$B$6:$BE$43,'RevPAR Raw Data'!AR$1,FALSE)</f>
        <v>68.7856885019076</v>
      </c>
      <c r="BE54" s="47">
        <f>VLOOKUP($A54,'RevPAR Raw Data'!$B$6:$BE$43,'RevPAR Raw Data'!AT$1,FALSE)</f>
        <v>0.57532277086306105</v>
      </c>
      <c r="BF54" s="48">
        <f>VLOOKUP($A54,'RevPAR Raw Data'!$B$6:$BE$43,'RevPAR Raw Data'!AU$1,FALSE)</f>
        <v>-12.3227822923032</v>
      </c>
      <c r="BG54" s="48">
        <f>VLOOKUP($A54,'RevPAR Raw Data'!$B$6:$BE$43,'RevPAR Raw Data'!AV$1,FALSE)</f>
        <v>-17.0509260005934</v>
      </c>
      <c r="BH54" s="48">
        <f>VLOOKUP($A54,'RevPAR Raw Data'!$B$6:$BE$43,'RevPAR Raw Data'!AW$1,FALSE)</f>
        <v>-17.632899088850401</v>
      </c>
      <c r="BI54" s="48">
        <f>VLOOKUP($A54,'RevPAR Raw Data'!$B$6:$BE$43,'RevPAR Raw Data'!AX$1,FALSE)</f>
        <v>-13.2858541893709</v>
      </c>
      <c r="BJ54" s="49">
        <f>VLOOKUP($A54,'RevPAR Raw Data'!$B$6:$BE$43,'RevPAR Raw Data'!AY$1,FALSE)</f>
        <v>-12.988684967553301</v>
      </c>
      <c r="BK54" s="48">
        <f>VLOOKUP($A54,'RevPAR Raw Data'!$B$6:$BE$43,'RevPAR Raw Data'!BA$1,FALSE)</f>
        <v>-7.8879841589769004</v>
      </c>
      <c r="BL54" s="48">
        <f>VLOOKUP($A54,'RevPAR Raw Data'!$B$6:$BE$43,'RevPAR Raw Data'!BB$1,FALSE)</f>
        <v>-7.5709121122156997</v>
      </c>
      <c r="BM54" s="49">
        <f>VLOOKUP($A54,'RevPAR Raw Data'!$B$6:$BE$43,'RevPAR Raw Data'!BC$1,FALSE)</f>
        <v>-7.7340503779187202</v>
      </c>
      <c r="BN54" s="50">
        <f>VLOOKUP($A54,'RevPAR Raw Data'!$B$6:$BE$43,'RevPAR Raw Data'!BE$1,FALSE)</f>
        <v>-11.1439792832641</v>
      </c>
    </row>
    <row r="55" spans="1:66" x14ac:dyDescent="0.25">
      <c r="A55" s="63" t="s">
        <v>85</v>
      </c>
      <c r="B55" s="47">
        <f>VLOOKUP($A55,'Occupancy Raw Data'!$B$8:$BE$45,'Occupancy Raw Data'!AG$3,FALSE)</f>
        <v>42.571059431524503</v>
      </c>
      <c r="C55" s="48">
        <f>VLOOKUP($A55,'Occupancy Raw Data'!$B$8:$BE$45,'Occupancy Raw Data'!AH$3,FALSE)</f>
        <v>52.1640826873385</v>
      </c>
      <c r="D55" s="48">
        <f>VLOOKUP($A55,'Occupancy Raw Data'!$B$8:$BE$45,'Occupancy Raw Data'!AI$3,FALSE)</f>
        <v>55.410206718346203</v>
      </c>
      <c r="E55" s="48">
        <f>VLOOKUP($A55,'Occupancy Raw Data'!$B$8:$BE$45,'Occupancy Raw Data'!AJ$3,FALSE)</f>
        <v>56.1531007751937</v>
      </c>
      <c r="F55" s="48">
        <f>VLOOKUP($A55,'Occupancy Raw Data'!$B$8:$BE$45,'Occupancy Raw Data'!AK$3,FALSE)</f>
        <v>56.217700258397898</v>
      </c>
      <c r="G55" s="49">
        <f>VLOOKUP($A55,'Occupancy Raw Data'!$B$8:$BE$45,'Occupancy Raw Data'!AL$3,FALSE)</f>
        <v>52.503229974160199</v>
      </c>
      <c r="H55" s="48">
        <f>VLOOKUP($A55,'Occupancy Raw Data'!$B$8:$BE$45,'Occupancy Raw Data'!AN$3,FALSE)</f>
        <v>60.206718346253197</v>
      </c>
      <c r="I55" s="48">
        <f>VLOOKUP($A55,'Occupancy Raw Data'!$B$8:$BE$45,'Occupancy Raw Data'!AO$3,FALSE)</f>
        <v>57.445090439276399</v>
      </c>
      <c r="J55" s="49">
        <f>VLOOKUP($A55,'Occupancy Raw Data'!$B$8:$BE$45,'Occupancy Raw Data'!AP$3,FALSE)</f>
        <v>58.825904392764798</v>
      </c>
      <c r="K55" s="50">
        <f>VLOOKUP($A55,'Occupancy Raw Data'!$B$8:$BE$45,'Occupancy Raw Data'!AR$3,FALSE)</f>
        <v>54.309708379475801</v>
      </c>
      <c r="M55" s="47">
        <f>VLOOKUP($A55,'Occupancy Raw Data'!$B$8:$BE$45,'Occupancy Raw Data'!AT$3,FALSE)</f>
        <v>-4.3591042071818</v>
      </c>
      <c r="N55" s="48">
        <f>VLOOKUP($A55,'Occupancy Raw Data'!$B$8:$BE$45,'Occupancy Raw Data'!AU$3,FALSE)</f>
        <v>-10.9348858464126</v>
      </c>
      <c r="O55" s="48">
        <f>VLOOKUP($A55,'Occupancy Raw Data'!$B$8:$BE$45,'Occupancy Raw Data'!AV$3,FALSE)</f>
        <v>-11.502027632033901</v>
      </c>
      <c r="P55" s="48">
        <f>VLOOKUP($A55,'Occupancy Raw Data'!$B$8:$BE$45,'Occupancy Raw Data'!AW$3,FALSE)</f>
        <v>-9.6701296137762593</v>
      </c>
      <c r="Q55" s="48">
        <f>VLOOKUP($A55,'Occupancy Raw Data'!$B$8:$BE$45,'Occupancy Raw Data'!AX$3,FALSE)</f>
        <v>-8.1682760253488507</v>
      </c>
      <c r="R55" s="49">
        <f>VLOOKUP($A55,'Occupancy Raw Data'!$B$8:$BE$45,'Occupancy Raw Data'!AY$3,FALSE)</f>
        <v>-9.1873184305043907</v>
      </c>
      <c r="S55" s="48">
        <f>VLOOKUP($A55,'Occupancy Raw Data'!$B$8:$BE$45,'Occupancy Raw Data'!BA$3,FALSE)</f>
        <v>-9.4406192990621705</v>
      </c>
      <c r="T55" s="48">
        <f>VLOOKUP($A55,'Occupancy Raw Data'!$B$8:$BE$45,'Occupancy Raw Data'!BB$3,FALSE)</f>
        <v>-12.346845462568901</v>
      </c>
      <c r="U55" s="49">
        <f>VLOOKUP($A55,'Occupancy Raw Data'!$B$8:$BE$45,'Occupancy Raw Data'!BC$3,FALSE)</f>
        <v>-10.883316478365799</v>
      </c>
      <c r="V55" s="50">
        <f>VLOOKUP($A55,'Occupancy Raw Data'!$B$8:$BE$45,'Occupancy Raw Data'!BE$3,FALSE)</f>
        <v>-9.7190416069872292</v>
      </c>
      <c r="X55" s="51">
        <f>VLOOKUP($A55,'ADR Raw Data'!$B$6:$BE$43,'ADR Raw Data'!AG$1,FALSE)</f>
        <v>84.916748861911898</v>
      </c>
      <c r="Y55" s="52">
        <f>VLOOKUP($A55,'ADR Raw Data'!$B$6:$BE$43,'ADR Raw Data'!AH$1,FALSE)</f>
        <v>89.128198142414803</v>
      </c>
      <c r="Z55" s="52">
        <f>VLOOKUP($A55,'ADR Raw Data'!$B$6:$BE$43,'ADR Raw Data'!AI$1,FALSE)</f>
        <v>89.985727193238105</v>
      </c>
      <c r="AA55" s="52">
        <f>VLOOKUP($A55,'ADR Raw Data'!$B$6:$BE$43,'ADR Raw Data'!AJ$1,FALSE)</f>
        <v>89.736819096922602</v>
      </c>
      <c r="AB55" s="52">
        <f>VLOOKUP($A55,'ADR Raw Data'!$B$6:$BE$43,'ADR Raw Data'!AK$1,FALSE)</f>
        <v>90.038523412812395</v>
      </c>
      <c r="AC55" s="53">
        <f>VLOOKUP($A55,'ADR Raw Data'!$B$6:$BE$43,'ADR Raw Data'!AL$1,FALSE)</f>
        <v>88.951379883112807</v>
      </c>
      <c r="AD55" s="52">
        <f>VLOOKUP($A55,'ADR Raw Data'!$B$6:$BE$43,'ADR Raw Data'!AN$1,FALSE)</f>
        <v>97.565783261802494</v>
      </c>
      <c r="AE55" s="52">
        <f>VLOOKUP($A55,'ADR Raw Data'!$B$6:$BE$43,'ADR Raw Data'!AO$1,FALSE)</f>
        <v>95.493792521787995</v>
      </c>
      <c r="AF55" s="53">
        <f>VLOOKUP($A55,'ADR Raw Data'!$B$6:$BE$43,'ADR Raw Data'!AP$1,FALSE)</f>
        <v>96.554105696636896</v>
      </c>
      <c r="AG55" s="54">
        <f>VLOOKUP($A55,'ADR Raw Data'!$B$6:$BE$43,'ADR Raw Data'!AR$1,FALSE)</f>
        <v>91.304220050976994</v>
      </c>
      <c r="AI55" s="47">
        <f>VLOOKUP($A55,'ADR Raw Data'!$B$6:$BE$43,'ADR Raw Data'!AT$1,FALSE)</f>
        <v>-0.71973374614329599</v>
      </c>
      <c r="AJ55" s="48">
        <f>VLOOKUP($A55,'ADR Raw Data'!$B$6:$BE$43,'ADR Raw Data'!AU$1,FALSE)</f>
        <v>-0.55685087673916001</v>
      </c>
      <c r="AK55" s="48">
        <f>VLOOKUP($A55,'ADR Raw Data'!$B$6:$BE$43,'ADR Raw Data'!AV$1,FALSE)</f>
        <v>-1.62059554766611</v>
      </c>
      <c r="AL55" s="48">
        <f>VLOOKUP($A55,'ADR Raw Data'!$B$6:$BE$43,'ADR Raw Data'!AW$1,FALSE)</f>
        <v>-1.29516202296281</v>
      </c>
      <c r="AM55" s="48">
        <f>VLOOKUP($A55,'ADR Raw Data'!$B$6:$BE$43,'ADR Raw Data'!AX$1,FALSE)</f>
        <v>-0.35314480131208198</v>
      </c>
      <c r="AN55" s="49">
        <f>VLOOKUP($A55,'ADR Raw Data'!$B$6:$BE$43,'ADR Raw Data'!AY$1,FALSE)</f>
        <v>-0.97466052237071499</v>
      </c>
      <c r="AO55" s="48">
        <f>VLOOKUP($A55,'ADR Raw Data'!$B$6:$BE$43,'ADR Raw Data'!BA$1,FALSE)</f>
        <v>-1.24511747844427</v>
      </c>
      <c r="AP55" s="48">
        <f>VLOOKUP($A55,'ADR Raw Data'!$B$6:$BE$43,'ADR Raw Data'!BB$1,FALSE)</f>
        <v>-3.0852990400420501</v>
      </c>
      <c r="AQ55" s="49">
        <f>VLOOKUP($A55,'ADR Raw Data'!$B$6:$BE$43,'ADR Raw Data'!BC$1,FALSE)</f>
        <v>-2.1402710474704798</v>
      </c>
      <c r="AR55" s="50">
        <f>VLOOKUP($A55,'ADR Raw Data'!$B$6:$BE$43,'ADR Raw Data'!BE$1,FALSE)</f>
        <v>-1.3972411250893999</v>
      </c>
      <c r="AT55" s="51">
        <f>VLOOKUP($A55,'RevPAR Raw Data'!$B$6:$BE$43,'RevPAR Raw Data'!AG$1,FALSE)</f>
        <v>36.1499596253229</v>
      </c>
      <c r="AU55" s="52">
        <f>VLOOKUP($A55,'RevPAR Raw Data'!$B$6:$BE$43,'RevPAR Raw Data'!AH$1,FALSE)</f>
        <v>46.492906976744102</v>
      </c>
      <c r="AV55" s="52">
        <f>VLOOKUP($A55,'RevPAR Raw Data'!$B$6:$BE$43,'RevPAR Raw Data'!AI$1,FALSE)</f>
        <v>49.8612774547803</v>
      </c>
      <c r="AW55" s="52">
        <f>VLOOKUP($A55,'RevPAR Raw Data'!$B$6:$BE$43,'RevPAR Raw Data'!AJ$1,FALSE)</f>
        <v>50.390006459948303</v>
      </c>
      <c r="AX55" s="52">
        <f>VLOOKUP($A55,'RevPAR Raw Data'!$B$6:$BE$43,'RevPAR Raw Data'!AK$1,FALSE)</f>
        <v>50.6175872093023</v>
      </c>
      <c r="AY55" s="53">
        <f>VLOOKUP($A55,'RevPAR Raw Data'!$B$6:$BE$43,'RevPAR Raw Data'!AL$1,FALSE)</f>
        <v>46.702347545219602</v>
      </c>
      <c r="AZ55" s="52">
        <f>VLOOKUP($A55,'RevPAR Raw Data'!$B$6:$BE$43,'RevPAR Raw Data'!AN$1,FALSE)</f>
        <v>58.741156330749298</v>
      </c>
      <c r="BA55" s="52">
        <f>VLOOKUP($A55,'RevPAR Raw Data'!$B$6:$BE$43,'RevPAR Raw Data'!AO$1,FALSE)</f>
        <v>54.856495478036102</v>
      </c>
      <c r="BB55" s="53">
        <f>VLOOKUP($A55,'RevPAR Raw Data'!$B$6:$BE$43,'RevPAR Raw Data'!AP$1,FALSE)</f>
        <v>56.7988259043927</v>
      </c>
      <c r="BC55" s="54">
        <f>VLOOKUP($A55,'RevPAR Raw Data'!$B$6:$BE$43,'RevPAR Raw Data'!AR$1,FALSE)</f>
        <v>49.587055647840501</v>
      </c>
      <c r="BE55" s="47">
        <f>VLOOKUP($A55,'RevPAR Raw Data'!$B$6:$BE$43,'RevPAR Raw Data'!AT$1,FALSE)</f>
        <v>-5.0474640093164602</v>
      </c>
      <c r="BF55" s="48">
        <f>VLOOKUP($A55,'RevPAR Raw Data'!$B$6:$BE$43,'RevPAR Raw Data'!AU$1,FALSE)</f>
        <v>-11.430845715445599</v>
      </c>
      <c r="BG55" s="48">
        <f>VLOOKUP($A55,'RevPAR Raw Data'!$B$6:$BE$43,'RevPAR Raw Data'!AV$1,FALSE)</f>
        <v>-12.936221832004</v>
      </c>
      <c r="BH55" s="48">
        <f>VLOOKUP($A55,'RevPAR Raw Data'!$B$6:$BE$43,'RevPAR Raw Data'!AW$1,FALSE)</f>
        <v>-10.8400477904101</v>
      </c>
      <c r="BI55" s="48">
        <f>VLOOKUP($A55,'RevPAR Raw Data'!$B$6:$BE$43,'RevPAR Raw Data'!AX$1,FALSE)</f>
        <v>-8.4925749845205907</v>
      </c>
      <c r="BJ55" s="49">
        <f>VLOOKUP($A55,'RevPAR Raw Data'!$B$6:$BE$43,'RevPAR Raw Data'!AY$1,FALSE)</f>
        <v>-10.0724337870684</v>
      </c>
      <c r="BK55" s="48">
        <f>VLOOKUP($A55,'RevPAR Raw Data'!$B$6:$BE$43,'RevPAR Raw Data'!BA$1,FALSE)</f>
        <v>-10.568189976540401</v>
      </c>
      <c r="BL55" s="48">
        <f>VLOOKUP($A55,'RevPAR Raw Data'!$B$6:$BE$43,'RevPAR Raw Data'!BB$1,FALSE)</f>
        <v>-15.0512073980788</v>
      </c>
      <c r="BM55" s="49">
        <f>VLOOKUP($A55,'RevPAR Raw Data'!$B$6:$BE$43,'RevPAR Raw Data'!BC$1,FALSE)</f>
        <v>-12.7906550542452</v>
      </c>
      <c r="BN55" s="50">
        <f>VLOOKUP($A55,'RevPAR Raw Data'!$B$6:$BE$43,'RevPAR Raw Data'!BE$1,FALSE)</f>
        <v>-10.9804842857792</v>
      </c>
    </row>
    <row r="56" spans="1:66" ht="15" thickBot="1" x14ac:dyDescent="0.3">
      <c r="A56" s="63" t="s">
        <v>86</v>
      </c>
      <c r="B56" s="67">
        <f>VLOOKUP($A56,'Occupancy Raw Data'!$B$8:$BE$45,'Occupancy Raw Data'!AG$3,FALSE)</f>
        <v>51.342305037957203</v>
      </c>
      <c r="C56" s="68">
        <f>VLOOKUP($A56,'Occupancy Raw Data'!$B$8:$BE$45,'Occupancy Raw Data'!AH$3,FALSE)</f>
        <v>65.134575569358105</v>
      </c>
      <c r="D56" s="68">
        <f>VLOOKUP($A56,'Occupancy Raw Data'!$B$8:$BE$45,'Occupancy Raw Data'!AI$3,FALSE)</f>
        <v>67.829537612146297</v>
      </c>
      <c r="E56" s="68">
        <f>VLOOKUP($A56,'Occupancy Raw Data'!$B$8:$BE$45,'Occupancy Raw Data'!AJ$3,FALSE)</f>
        <v>66.373360938578301</v>
      </c>
      <c r="F56" s="68">
        <f>VLOOKUP($A56,'Occupancy Raw Data'!$B$8:$BE$45,'Occupancy Raw Data'!AK$3,FALSE)</f>
        <v>63.444682172682697</v>
      </c>
      <c r="G56" s="69">
        <f>VLOOKUP($A56,'Occupancy Raw Data'!$B$8:$BE$45,'Occupancy Raw Data'!AL$3,FALSE)</f>
        <v>62.824883711300302</v>
      </c>
      <c r="H56" s="68">
        <f>VLOOKUP($A56,'Occupancy Raw Data'!$B$8:$BE$45,'Occupancy Raw Data'!AN$3,FALSE)</f>
        <v>67.944647663744902</v>
      </c>
      <c r="I56" s="68">
        <f>VLOOKUP($A56,'Occupancy Raw Data'!$B$8:$BE$45,'Occupancy Raw Data'!AO$3,FALSE)</f>
        <v>69.331906963903606</v>
      </c>
      <c r="J56" s="69">
        <f>VLOOKUP($A56,'Occupancy Raw Data'!$B$8:$BE$45,'Occupancy Raw Data'!AP$3,FALSE)</f>
        <v>68.638277313824204</v>
      </c>
      <c r="K56" s="70">
        <f>VLOOKUP($A56,'Occupancy Raw Data'!$B$8:$BE$45,'Occupancy Raw Data'!AR$3,FALSE)</f>
        <v>64.485787807980103</v>
      </c>
      <c r="M56" s="67">
        <f>VLOOKUP($A56,'Occupancy Raw Data'!$B$8:$BE$45,'Occupancy Raw Data'!AT$3,FALSE)</f>
        <v>2.71273899252198</v>
      </c>
      <c r="N56" s="68">
        <f>VLOOKUP($A56,'Occupancy Raw Data'!$B$8:$BE$45,'Occupancy Raw Data'!AU$3,FALSE)</f>
        <v>3.5038471159272699</v>
      </c>
      <c r="O56" s="68">
        <f>VLOOKUP($A56,'Occupancy Raw Data'!$B$8:$BE$45,'Occupancy Raw Data'!AV$3,FALSE)</f>
        <v>-0.42032100080319901</v>
      </c>
      <c r="P56" s="68">
        <f>VLOOKUP($A56,'Occupancy Raw Data'!$B$8:$BE$45,'Occupancy Raw Data'!AW$3,FALSE)</f>
        <v>-3.81015926289873</v>
      </c>
      <c r="Q56" s="68">
        <f>VLOOKUP($A56,'Occupancy Raw Data'!$B$8:$BE$45,'Occupancy Raw Data'!AX$3,FALSE)</f>
        <v>-4.3582384338730602</v>
      </c>
      <c r="R56" s="69">
        <f>VLOOKUP($A56,'Occupancy Raw Data'!$B$8:$BE$45,'Occupancy Raw Data'!AY$3,FALSE)</f>
        <v>-0.70979122170430997</v>
      </c>
      <c r="S56" s="68">
        <f>VLOOKUP($A56,'Occupancy Raw Data'!$B$8:$BE$45,'Occupancy Raw Data'!BA$3,FALSE)</f>
        <v>-2.3324944615039702</v>
      </c>
      <c r="T56" s="68">
        <f>VLOOKUP($A56,'Occupancy Raw Data'!$B$8:$BE$45,'Occupancy Raw Data'!BB$3,FALSE)</f>
        <v>-1.68331717332264</v>
      </c>
      <c r="U56" s="69">
        <f>VLOOKUP($A56,'Occupancy Raw Data'!$B$8:$BE$45,'Occupancy Raw Data'!BC$3,FALSE)</f>
        <v>-2.00570075306999</v>
      </c>
      <c r="V56" s="70">
        <f>VLOOKUP($A56,'Occupancy Raw Data'!$B$8:$BE$45,'Occupancy Raw Data'!BE$3,FALSE)</f>
        <v>-1.1076058637542501</v>
      </c>
      <c r="X56" s="71">
        <f>VLOOKUP($A56,'ADR Raw Data'!$B$6:$BE$43,'ADR Raw Data'!AG$1,FALSE)</f>
        <v>124.812003494858</v>
      </c>
      <c r="Y56" s="72">
        <f>VLOOKUP($A56,'ADR Raw Data'!$B$6:$BE$43,'ADR Raw Data'!AH$1,FALSE)</f>
        <v>131.73801388005899</v>
      </c>
      <c r="Z56" s="72">
        <f>VLOOKUP($A56,'ADR Raw Data'!$B$6:$BE$43,'ADR Raw Data'!AI$1,FALSE)</f>
        <v>133.92263519356899</v>
      </c>
      <c r="AA56" s="72">
        <f>VLOOKUP($A56,'ADR Raw Data'!$B$6:$BE$43,'ADR Raw Data'!AJ$1,FALSE)</f>
        <v>128.51093527423899</v>
      </c>
      <c r="AB56" s="72">
        <f>VLOOKUP($A56,'ADR Raw Data'!$B$6:$BE$43,'ADR Raw Data'!AK$1,FALSE)</f>
        <v>127.775083491977</v>
      </c>
      <c r="AC56" s="73">
        <f>VLOOKUP($A56,'ADR Raw Data'!$B$6:$BE$43,'ADR Raw Data'!AL$1,FALSE)</f>
        <v>129.59546686879301</v>
      </c>
      <c r="AD56" s="72">
        <f>VLOOKUP($A56,'ADR Raw Data'!$B$6:$BE$43,'ADR Raw Data'!AN$1,FALSE)</f>
        <v>142.924992635481</v>
      </c>
      <c r="AE56" s="72">
        <f>VLOOKUP($A56,'ADR Raw Data'!$B$6:$BE$43,'ADR Raw Data'!AO$1,FALSE)</f>
        <v>143.54616096759699</v>
      </c>
      <c r="AF56" s="73">
        <f>VLOOKUP($A56,'ADR Raw Data'!$B$6:$BE$43,'ADR Raw Data'!AP$1,FALSE)</f>
        <v>143.23871543489099</v>
      </c>
      <c r="AG56" s="74">
        <f>VLOOKUP($A56,'ADR Raw Data'!$B$6:$BE$43,'ADR Raw Data'!AR$1,FALSE)</f>
        <v>133.74438614194401</v>
      </c>
      <c r="AI56" s="67">
        <f>VLOOKUP($A56,'ADR Raw Data'!$B$6:$BE$43,'ADR Raw Data'!AT$1,FALSE)</f>
        <v>12.020234754441701</v>
      </c>
      <c r="AJ56" s="68">
        <f>VLOOKUP($A56,'ADR Raw Data'!$B$6:$BE$43,'ADR Raw Data'!AU$1,FALSE)</f>
        <v>11.6886172278248</v>
      </c>
      <c r="AK56" s="68">
        <f>VLOOKUP($A56,'ADR Raw Data'!$B$6:$BE$43,'ADR Raw Data'!AV$1,FALSE)</f>
        <v>10.849937186940201</v>
      </c>
      <c r="AL56" s="68">
        <f>VLOOKUP($A56,'ADR Raw Data'!$B$6:$BE$43,'ADR Raw Data'!AW$1,FALSE)</f>
        <v>7.6136348172853197</v>
      </c>
      <c r="AM56" s="68">
        <f>VLOOKUP($A56,'ADR Raw Data'!$B$6:$BE$43,'ADR Raw Data'!AX$1,FALSE)</f>
        <v>4.5049053533635304</v>
      </c>
      <c r="AN56" s="69">
        <f>VLOOKUP($A56,'ADR Raw Data'!$B$6:$BE$43,'ADR Raw Data'!AY$1,FALSE)</f>
        <v>9.1232645636588607</v>
      </c>
      <c r="AO56" s="68">
        <f>VLOOKUP($A56,'ADR Raw Data'!$B$6:$BE$43,'ADR Raw Data'!BA$1,FALSE)</f>
        <v>1.69973815684531</v>
      </c>
      <c r="AP56" s="68">
        <f>VLOOKUP($A56,'ADR Raw Data'!$B$6:$BE$43,'ADR Raw Data'!BB$1,FALSE)</f>
        <v>2.5762743169012801</v>
      </c>
      <c r="AQ56" s="69">
        <f>VLOOKUP($A56,'ADR Raw Data'!$B$6:$BE$43,'ADR Raw Data'!BC$1,FALSE)</f>
        <v>2.1407868790459599</v>
      </c>
      <c r="AR56" s="70">
        <f>VLOOKUP($A56,'ADR Raw Data'!$B$6:$BE$43,'ADR Raw Data'!BE$1,FALSE)</f>
        <v>6.6954163006300398</v>
      </c>
      <c r="AT56" s="71">
        <f>VLOOKUP($A56,'RevPAR Raw Data'!$B$6:$BE$43,'RevPAR Raw Data'!AG$1,FALSE)</f>
        <v>64.081359558315995</v>
      </c>
      <c r="AU56" s="72">
        <f>VLOOKUP($A56,'RevPAR Raw Data'!$B$6:$BE$43,'RevPAR Raw Data'!AH$1,FALSE)</f>
        <v>85.806996204278803</v>
      </c>
      <c r="AV56" s="72">
        <f>VLOOKUP($A56,'RevPAR Raw Data'!$B$6:$BE$43,'RevPAR Raw Data'!AI$1,FALSE)</f>
        <v>90.8391042097998</v>
      </c>
      <c r="AW56" s="72">
        <f>VLOOKUP($A56,'RevPAR Raw Data'!$B$6:$BE$43,'RevPAR Raw Data'!AJ$1,FALSE)</f>
        <v>85.297026915113804</v>
      </c>
      <c r="AX56" s="72">
        <f>VLOOKUP($A56,'RevPAR Raw Data'!$B$6:$BE$43,'RevPAR Raw Data'!AK$1,FALSE)</f>
        <v>81.066495617364794</v>
      </c>
      <c r="AY56" s="73">
        <f>VLOOKUP($A56,'RevPAR Raw Data'!$B$6:$BE$43,'RevPAR Raw Data'!AL$1,FALSE)</f>
        <v>81.418201355436196</v>
      </c>
      <c r="AZ56" s="72">
        <f>VLOOKUP($A56,'RevPAR Raw Data'!$B$6:$BE$43,'RevPAR Raw Data'!AN$1,FALSE)</f>
        <v>97.109882669611395</v>
      </c>
      <c r="BA56" s="72">
        <f>VLOOKUP($A56,'RevPAR Raw Data'!$B$6:$BE$43,'RevPAR Raw Data'!AO$1,FALSE)</f>
        <v>99.523290772310006</v>
      </c>
      <c r="BB56" s="73">
        <f>VLOOKUP($A56,'RevPAR Raw Data'!$B$6:$BE$43,'RevPAR Raw Data'!AP$1,FALSE)</f>
        <v>98.3165867209607</v>
      </c>
      <c r="BC56" s="74">
        <f>VLOOKUP($A56,'RevPAR Raw Data'!$B$6:$BE$43,'RevPAR Raw Data'!AR$1,FALSE)</f>
        <v>86.246121052579596</v>
      </c>
      <c r="BE56" s="67">
        <f>VLOOKUP($A56,'RevPAR Raw Data'!$B$6:$BE$43,'RevPAR Raw Data'!AT$1,FALSE)</f>
        <v>15.0590513421401</v>
      </c>
      <c r="BF56" s="68">
        <f>VLOOKUP($A56,'RevPAR Raw Data'!$B$6:$BE$43,'RevPAR Raw Data'!AU$1,FALSE)</f>
        <v>15.602015621381</v>
      </c>
      <c r="BG56" s="68">
        <f>VLOOKUP($A56,'RevPAR Raw Data'!$B$6:$BE$43,'RevPAR Raw Data'!AV$1,FALSE)</f>
        <v>10.3840116215663</v>
      </c>
      <c r="BH56" s="68">
        <f>VLOOKUP($A56,'RevPAR Raw Data'!$B$6:$BE$43,'RevPAR Raw Data'!AW$1,FALSE)</f>
        <v>3.5133839421525002</v>
      </c>
      <c r="BI56" s="68">
        <f>VLOOKUP($A56,'RevPAR Raw Data'!$B$6:$BE$43,'RevPAR Raw Data'!AX$1,FALSE)</f>
        <v>-4.9667597029422701E-2</v>
      </c>
      <c r="BJ56" s="69">
        <f>VLOOKUP($A56,'RevPAR Raw Data'!$B$6:$BE$43,'RevPAR Raw Data'!AY$1,FALSE)</f>
        <v>8.3487172109488395</v>
      </c>
      <c r="BK56" s="68">
        <f>VLOOKUP($A56,'RevPAR Raw Data'!$B$6:$BE$43,'RevPAR Raw Data'!BA$1,FALSE)</f>
        <v>-0.67240260302713695</v>
      </c>
      <c r="BL56" s="68">
        <f>VLOOKUP($A56,'RevPAR Raw Data'!$B$6:$BE$43,'RevPAR Raw Data'!BB$1,FALSE)</f>
        <v>0.84959027557033695</v>
      </c>
      <c r="BM56" s="69">
        <f>VLOOKUP($A56,'RevPAR Raw Data'!$B$6:$BE$43,'RevPAR Raw Data'!BC$1,FALSE)</f>
        <v>9.2148347421326299E-2</v>
      </c>
      <c r="BN56" s="70">
        <f>VLOOKUP($A56,'RevPAR Raw Data'!$B$6:$BE$43,'RevPAR Raw Data'!BE$1,FALSE)</f>
        <v>5.5136516133272497</v>
      </c>
    </row>
    <row r="57" spans="1:66" ht="14.25" customHeight="1" x14ac:dyDescent="0.25">
      <c r="A57" s="150" t="s">
        <v>123</v>
      </c>
      <c r="B57" s="150"/>
      <c r="C57" s="150"/>
      <c r="D57" s="150"/>
      <c r="E57" s="150"/>
      <c r="F57" s="150"/>
      <c r="G57" s="150"/>
      <c r="H57" s="150"/>
      <c r="I57" s="150"/>
      <c r="J57" s="150"/>
      <c r="K57" s="150"/>
    </row>
    <row r="58" spans="1:66" x14ac:dyDescent="0.25">
      <c r="A58" s="150"/>
      <c r="B58" s="150"/>
      <c r="C58" s="150"/>
      <c r="D58" s="150"/>
      <c r="E58" s="150"/>
      <c r="F58" s="150"/>
      <c r="G58" s="150"/>
      <c r="H58" s="150"/>
      <c r="I58" s="150"/>
      <c r="J58" s="150"/>
      <c r="K58" s="150"/>
    </row>
    <row r="59" spans="1:66" x14ac:dyDescent="0.25">
      <c r="A59" s="150"/>
      <c r="B59" s="150"/>
      <c r="C59" s="150"/>
      <c r="D59" s="150"/>
      <c r="E59" s="150"/>
      <c r="F59" s="150"/>
      <c r="G59" s="150"/>
      <c r="H59" s="150"/>
      <c r="I59" s="150"/>
      <c r="J59" s="150"/>
      <c r="K59" s="150"/>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2" sqref="AD1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7"/>
      <c r="E1" s="7"/>
      <c r="F1" s="7"/>
      <c r="G1" s="7"/>
      <c r="H1" s="7"/>
      <c r="I1" s="7"/>
      <c r="J1" s="7"/>
      <c r="K1" s="7"/>
      <c r="L1" s="7"/>
      <c r="M1" s="7"/>
      <c r="N1" s="7"/>
      <c r="O1" s="7"/>
      <c r="P1" s="7"/>
      <c r="Q1" s="7"/>
      <c r="R1" s="7"/>
      <c r="S1" s="7"/>
      <c r="T1" s="7"/>
      <c r="U1" s="7"/>
      <c r="V1" s="7"/>
      <c r="W1" s="7"/>
      <c r="X1" s="7"/>
      <c r="Y1" s="183"/>
      <c r="Z1" s="183"/>
      <c r="AA1" s="183"/>
      <c r="AB1" s="183"/>
      <c r="AC1" s="183"/>
      <c r="AD1" s="183"/>
      <c r="AE1" s="183"/>
      <c r="AF1" s="183"/>
      <c r="AG1" s="183"/>
      <c r="AH1" s="183"/>
      <c r="AI1" s="183"/>
      <c r="AJ1" s="183"/>
      <c r="AK1" s="183"/>
      <c r="AL1" s="183"/>
    </row>
    <row r="2" spans="1:50" ht="15" customHeight="1" x14ac:dyDescent="0.2">
      <c r="A2" s="7"/>
      <c r="B2" t="s">
        <v>129</v>
      </c>
      <c r="C2" s="7"/>
      <c r="D2" s="7"/>
      <c r="E2" s="7"/>
      <c r="F2" s="7"/>
      <c r="G2" s="7"/>
      <c r="H2" s="7"/>
      <c r="I2" s="7"/>
      <c r="J2" s="7"/>
      <c r="K2" s="7"/>
      <c r="L2" s="7"/>
      <c r="M2" s="7"/>
      <c r="N2" s="7"/>
      <c r="O2" s="7"/>
      <c r="P2" s="7"/>
      <c r="Q2" s="7"/>
      <c r="R2" s="7"/>
      <c r="S2" s="7"/>
      <c r="T2" s="7"/>
      <c r="U2" s="7"/>
      <c r="V2" s="7"/>
      <c r="W2" s="7"/>
      <c r="X2" s="7"/>
      <c r="Y2" s="183"/>
      <c r="Z2" s="183"/>
      <c r="AA2" s="183"/>
      <c r="AB2" s="183"/>
      <c r="AC2" s="183"/>
      <c r="AD2" s="183"/>
      <c r="AE2" s="183"/>
      <c r="AF2" s="183"/>
      <c r="AG2" s="183"/>
      <c r="AH2" s="183"/>
      <c r="AI2" s="183"/>
      <c r="AJ2" s="183"/>
      <c r="AK2" s="183"/>
      <c r="AL2" s="183"/>
    </row>
    <row r="3" spans="1:50" x14ac:dyDescent="0.2">
      <c r="A3" s="7"/>
      <c r="B3" s="7"/>
      <c r="C3" s="7"/>
      <c r="D3" s="7"/>
      <c r="E3" s="7"/>
      <c r="F3" s="7"/>
      <c r="G3" s="7"/>
      <c r="H3" s="7"/>
      <c r="I3" s="7"/>
      <c r="J3" s="7"/>
      <c r="K3" s="7"/>
      <c r="L3" s="7"/>
      <c r="M3" s="7"/>
      <c r="N3" s="7"/>
      <c r="O3" s="7"/>
      <c r="P3" s="7"/>
      <c r="Q3" s="7"/>
      <c r="R3" s="7"/>
      <c r="S3" s="7"/>
      <c r="T3" s="7"/>
      <c r="U3" s="7"/>
      <c r="V3" s="7"/>
      <c r="W3" s="7"/>
      <c r="X3" s="7"/>
      <c r="Y3" s="183"/>
      <c r="Z3" s="183"/>
      <c r="AA3" s="183"/>
      <c r="AB3" s="183"/>
      <c r="AC3" s="183"/>
      <c r="AD3" s="183"/>
      <c r="AE3" s="183"/>
      <c r="AF3" s="183"/>
      <c r="AG3" s="183"/>
      <c r="AH3" s="183"/>
      <c r="AI3" s="183"/>
      <c r="AJ3" s="183"/>
      <c r="AK3" s="183"/>
      <c r="AL3" s="183"/>
    </row>
    <row r="4" spans="1:50" x14ac:dyDescent="0.2">
      <c r="A4" s="7"/>
      <c r="B4" s="7"/>
      <c r="C4" s="7"/>
      <c r="D4" s="7"/>
      <c r="E4" s="7"/>
      <c r="F4" s="7"/>
      <c r="G4" s="7"/>
      <c r="H4" s="7"/>
      <c r="I4" s="7"/>
      <c r="J4" s="7"/>
      <c r="K4" s="7"/>
      <c r="L4" s="7"/>
      <c r="M4" s="7"/>
      <c r="N4" s="7"/>
      <c r="O4" s="7"/>
      <c r="P4" s="7"/>
      <c r="Q4" s="7"/>
      <c r="R4" s="7"/>
      <c r="S4" s="7"/>
      <c r="T4" s="7"/>
      <c r="U4" s="7"/>
      <c r="V4" s="7"/>
      <c r="W4" s="7"/>
      <c r="X4" s="7"/>
      <c r="Y4" s="183"/>
      <c r="Z4" s="183"/>
      <c r="AA4" s="183"/>
      <c r="AB4" s="183"/>
      <c r="AC4" s="183"/>
      <c r="AD4" s="183"/>
      <c r="AE4" s="183"/>
      <c r="AF4" s="183"/>
      <c r="AG4" s="183"/>
      <c r="AH4" s="183"/>
      <c r="AI4" s="183"/>
      <c r="AJ4" s="183"/>
      <c r="AK4" s="183"/>
      <c r="AL4" s="183"/>
    </row>
    <row r="5" spans="1:50" x14ac:dyDescent="0.2">
      <c r="A5" s="7"/>
      <c r="B5" s="7"/>
      <c r="C5" s="7"/>
      <c r="D5" s="7"/>
      <c r="E5" s="7"/>
      <c r="F5" s="7"/>
      <c r="G5" s="7"/>
      <c r="H5" s="7"/>
      <c r="I5" s="7"/>
      <c r="J5" s="7"/>
      <c r="K5" s="7"/>
      <c r="L5" s="7"/>
      <c r="M5" s="7"/>
      <c r="N5" s="7"/>
      <c r="O5" s="7"/>
      <c r="P5" s="7"/>
      <c r="Q5" s="7"/>
      <c r="R5" s="7"/>
      <c r="S5" s="7"/>
      <c r="T5" s="7"/>
      <c r="U5" s="7"/>
      <c r="V5" s="7"/>
      <c r="W5" s="7"/>
      <c r="X5" s="7"/>
      <c r="Y5" s="183"/>
      <c r="Z5" s="183"/>
      <c r="AA5" s="183"/>
      <c r="AB5" s="183"/>
      <c r="AC5" s="183"/>
      <c r="AD5" s="183"/>
      <c r="AE5" s="183"/>
      <c r="AF5" s="183"/>
      <c r="AG5" s="183"/>
      <c r="AH5" s="183"/>
      <c r="AI5" s="183"/>
      <c r="AJ5" s="183"/>
      <c r="AK5" s="183"/>
      <c r="AL5" s="183"/>
    </row>
    <row r="6" spans="1:50" x14ac:dyDescent="0.2">
      <c r="A6" s="7"/>
      <c r="B6" s="7"/>
      <c r="C6" s="7"/>
      <c r="D6" s="7"/>
      <c r="E6" s="7"/>
      <c r="F6" s="7"/>
      <c r="G6" s="7"/>
      <c r="H6" s="7"/>
      <c r="I6" s="7"/>
      <c r="J6" s="7"/>
      <c r="K6" s="7"/>
      <c r="L6" s="7"/>
      <c r="M6" s="7"/>
      <c r="N6" s="7"/>
      <c r="O6" s="7"/>
      <c r="P6" s="7"/>
      <c r="Q6" s="7"/>
      <c r="R6" s="7"/>
      <c r="S6" s="7"/>
      <c r="T6" s="7"/>
      <c r="U6" s="7"/>
      <c r="V6" s="7"/>
      <c r="W6" s="7"/>
      <c r="X6" s="7"/>
      <c r="Y6" s="183"/>
      <c r="Z6" s="183"/>
      <c r="AA6" s="183"/>
      <c r="AB6" s="183"/>
      <c r="AC6" s="183"/>
      <c r="AD6" s="183"/>
      <c r="AE6" s="183"/>
      <c r="AF6" s="183"/>
      <c r="AG6" s="183"/>
      <c r="AH6" s="183"/>
      <c r="AI6" s="183"/>
      <c r="AJ6" s="183"/>
      <c r="AK6" s="183"/>
      <c r="AL6" s="183"/>
    </row>
    <row r="7" spans="1:50" x14ac:dyDescent="0.2">
      <c r="A7" s="7"/>
      <c r="B7" s="7"/>
      <c r="C7" s="7"/>
      <c r="D7" s="7"/>
      <c r="E7" s="7"/>
      <c r="F7" s="7"/>
      <c r="G7" s="7"/>
      <c r="H7" s="7"/>
      <c r="I7" s="7"/>
      <c r="J7" s="7"/>
      <c r="K7" s="7"/>
      <c r="L7" s="7"/>
      <c r="M7" s="7"/>
      <c r="N7" s="7"/>
      <c r="O7" s="7"/>
      <c r="P7" s="7"/>
      <c r="Q7" s="7"/>
      <c r="R7" s="7"/>
      <c r="S7" s="7"/>
      <c r="T7" s="7"/>
      <c r="U7" s="7"/>
      <c r="V7" s="7"/>
      <c r="W7" s="7"/>
      <c r="X7" s="7"/>
      <c r="Y7" s="183"/>
      <c r="Z7" s="183"/>
      <c r="AA7" s="183"/>
      <c r="AB7" s="183"/>
      <c r="AC7" s="183"/>
      <c r="AD7" s="183"/>
      <c r="AE7" s="183"/>
      <c r="AF7" s="183"/>
      <c r="AG7" s="183"/>
      <c r="AH7" s="183"/>
      <c r="AI7" s="183"/>
      <c r="AJ7" s="183"/>
      <c r="AK7" s="183"/>
      <c r="AL7" s="183"/>
    </row>
    <row r="8" spans="1:50" ht="18" customHeight="1" x14ac:dyDescent="0.25">
      <c r="A8" s="90"/>
      <c r="B8" s="7"/>
      <c r="C8" s="7"/>
      <c r="D8" s="156">
        <v>2024</v>
      </c>
      <c r="E8" s="156"/>
      <c r="F8" s="156"/>
      <c r="G8" s="156"/>
      <c r="H8" s="156"/>
      <c r="I8" s="156"/>
      <c r="J8" s="156"/>
      <c r="K8" s="90"/>
      <c r="L8" s="90"/>
      <c r="M8" s="90"/>
      <c r="N8" s="90"/>
      <c r="O8" s="7"/>
      <c r="P8" s="156">
        <v>2023</v>
      </c>
      <c r="Q8" s="156"/>
      <c r="R8" s="156"/>
      <c r="S8" s="156"/>
      <c r="T8" s="156"/>
      <c r="U8" s="156"/>
      <c r="V8" s="156"/>
      <c r="W8" s="90"/>
      <c r="X8" s="90"/>
      <c r="Y8" s="183"/>
      <c r="Z8" s="183"/>
      <c r="AA8" s="183"/>
      <c r="AB8" s="183"/>
      <c r="AC8" s="183"/>
      <c r="AD8" s="183"/>
      <c r="AE8" s="183"/>
      <c r="AF8" s="183"/>
      <c r="AG8" s="183"/>
      <c r="AH8" s="183"/>
      <c r="AI8" s="183"/>
      <c r="AJ8" s="183"/>
      <c r="AK8" s="183"/>
      <c r="AL8" s="183"/>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84"/>
      <c r="B10" s="7"/>
      <c r="C10" s="96" t="s">
        <v>125</v>
      </c>
      <c r="D10" s="97">
        <v>21</v>
      </c>
      <c r="E10" s="98">
        <v>22</v>
      </c>
      <c r="F10" s="98">
        <v>23</v>
      </c>
      <c r="G10" s="98">
        <v>24</v>
      </c>
      <c r="H10" s="98">
        <v>25</v>
      </c>
      <c r="I10" s="98">
        <v>26</v>
      </c>
      <c r="J10" s="99">
        <v>27</v>
      </c>
      <c r="K10" s="184"/>
      <c r="L10" s="184"/>
      <c r="M10" s="153" t="s">
        <v>101</v>
      </c>
      <c r="N10" s="185"/>
      <c r="O10" s="96" t="s">
        <v>125</v>
      </c>
      <c r="P10" s="97">
        <v>23</v>
      </c>
      <c r="Q10" s="98">
        <v>24</v>
      </c>
      <c r="R10" s="98">
        <v>25</v>
      </c>
      <c r="S10" s="98">
        <v>26</v>
      </c>
      <c r="T10" s="98">
        <v>27</v>
      </c>
      <c r="U10" s="98">
        <v>28</v>
      </c>
      <c r="V10" s="99">
        <v>29</v>
      </c>
      <c r="W10" s="184"/>
      <c r="X10" s="184"/>
      <c r="Y10" s="183"/>
      <c r="Z10" s="183"/>
      <c r="AA10" s="183"/>
      <c r="AB10" s="183"/>
      <c r="AC10" s="183"/>
      <c r="AD10" s="183"/>
      <c r="AE10" s="183"/>
      <c r="AF10" s="183"/>
      <c r="AG10" s="183"/>
      <c r="AH10" s="183"/>
      <c r="AI10" s="183"/>
      <c r="AJ10" s="183"/>
      <c r="AK10" s="183"/>
      <c r="AL10" s="183"/>
    </row>
    <row r="11" spans="1:50" ht="20.100000000000001" customHeight="1" x14ac:dyDescent="0.2">
      <c r="A11" s="184"/>
      <c r="B11" s="7"/>
      <c r="C11" s="96" t="s">
        <v>126</v>
      </c>
      <c r="D11" s="100">
        <v>28</v>
      </c>
      <c r="E11" s="101">
        <v>29</v>
      </c>
      <c r="F11" s="101">
        <v>30</v>
      </c>
      <c r="G11" s="101">
        <v>31</v>
      </c>
      <c r="H11" s="101">
        <v>1</v>
      </c>
      <c r="I11" s="101">
        <v>2</v>
      </c>
      <c r="J11" s="102">
        <v>3</v>
      </c>
      <c r="K11" s="184"/>
      <c r="L11" s="184"/>
      <c r="M11" s="153" t="s">
        <v>101</v>
      </c>
      <c r="N11" s="185"/>
      <c r="O11" s="96" t="s">
        <v>126</v>
      </c>
      <c r="P11" s="100">
        <v>30</v>
      </c>
      <c r="Q11" s="101">
        <v>31</v>
      </c>
      <c r="R11" s="101">
        <v>1</v>
      </c>
      <c r="S11" s="101">
        <v>2</v>
      </c>
      <c r="T11" s="101">
        <v>3</v>
      </c>
      <c r="U11" s="101">
        <v>4</v>
      </c>
      <c r="V11" s="102">
        <v>5</v>
      </c>
      <c r="W11" s="184"/>
      <c r="X11" s="184"/>
      <c r="Y11" s="183"/>
      <c r="Z11" s="183"/>
      <c r="AA11" s="183"/>
      <c r="AB11" s="183"/>
      <c r="AC11" s="183"/>
      <c r="AD11" s="183"/>
      <c r="AE11" s="183"/>
      <c r="AF11" s="183"/>
      <c r="AG11" s="183"/>
      <c r="AH11" s="183"/>
      <c r="AI11" s="183"/>
      <c r="AJ11" s="183"/>
      <c r="AK11" s="183"/>
      <c r="AL11" s="183"/>
    </row>
    <row r="12" spans="1:50" ht="20.100000000000001" customHeight="1" x14ac:dyDescent="0.2">
      <c r="A12" s="184"/>
      <c r="B12" s="7"/>
      <c r="C12" s="96" t="s">
        <v>127</v>
      </c>
      <c r="D12" s="103">
        <v>4</v>
      </c>
      <c r="E12" s="104">
        <v>5</v>
      </c>
      <c r="F12" s="104">
        <v>6</v>
      </c>
      <c r="G12" s="104">
        <v>7</v>
      </c>
      <c r="H12" s="104">
        <v>8</v>
      </c>
      <c r="I12" s="104">
        <v>9</v>
      </c>
      <c r="J12" s="105">
        <v>10</v>
      </c>
      <c r="K12" s="184"/>
      <c r="L12" s="184"/>
      <c r="M12" s="153" t="s">
        <v>101</v>
      </c>
      <c r="N12" s="185"/>
      <c r="O12" s="96" t="s">
        <v>127</v>
      </c>
      <c r="P12" s="103">
        <v>6</v>
      </c>
      <c r="Q12" s="104">
        <v>7</v>
      </c>
      <c r="R12" s="104">
        <v>8</v>
      </c>
      <c r="S12" s="104">
        <v>9</v>
      </c>
      <c r="T12" s="104">
        <v>10</v>
      </c>
      <c r="U12" s="104">
        <v>11</v>
      </c>
      <c r="V12" s="105">
        <v>12</v>
      </c>
      <c r="W12" s="184"/>
      <c r="X12" s="184"/>
      <c r="Y12" s="183"/>
      <c r="Z12" s="183"/>
      <c r="AA12" s="183"/>
      <c r="AB12" s="183"/>
      <c r="AC12" s="183"/>
      <c r="AD12" s="183"/>
      <c r="AE12" s="183"/>
      <c r="AF12" s="183"/>
      <c r="AG12" s="183"/>
      <c r="AH12" s="183"/>
      <c r="AI12" s="183"/>
      <c r="AJ12" s="183"/>
      <c r="AK12" s="183"/>
      <c r="AL12" s="183"/>
    </row>
    <row r="13" spans="1:50" ht="20.100000000000001" customHeight="1" x14ac:dyDescent="0.2">
      <c r="A13" s="184"/>
      <c r="B13" s="7"/>
      <c r="C13" s="96" t="s">
        <v>127</v>
      </c>
      <c r="D13" s="117">
        <v>11</v>
      </c>
      <c r="E13" s="118">
        <v>12</v>
      </c>
      <c r="F13" s="118">
        <v>13</v>
      </c>
      <c r="G13" s="118">
        <v>14</v>
      </c>
      <c r="H13" s="118">
        <v>15</v>
      </c>
      <c r="I13" s="118">
        <v>16</v>
      </c>
      <c r="J13" s="119">
        <v>17</v>
      </c>
      <c r="K13" s="184"/>
      <c r="L13" s="184"/>
      <c r="M13" s="153" t="s">
        <v>101</v>
      </c>
      <c r="N13" s="185"/>
      <c r="O13" s="96" t="s">
        <v>127</v>
      </c>
      <c r="P13" s="117">
        <v>13</v>
      </c>
      <c r="Q13" s="118">
        <v>14</v>
      </c>
      <c r="R13" s="118">
        <v>15</v>
      </c>
      <c r="S13" s="118">
        <v>16</v>
      </c>
      <c r="T13" s="118">
        <v>17</v>
      </c>
      <c r="U13" s="118">
        <v>18</v>
      </c>
      <c r="V13" s="119">
        <v>19</v>
      </c>
      <c r="W13" s="184"/>
      <c r="X13" s="184"/>
      <c r="Y13" s="183"/>
      <c r="Z13" s="183"/>
      <c r="AA13" s="183"/>
      <c r="AB13" s="183"/>
      <c r="AC13" s="183"/>
      <c r="AD13" s="183"/>
      <c r="AE13" s="183"/>
      <c r="AF13" s="183"/>
      <c r="AG13" s="183"/>
      <c r="AH13" s="183"/>
      <c r="AI13" s="183"/>
      <c r="AJ13" s="183"/>
      <c r="AK13" s="183"/>
      <c r="AL13" s="183"/>
    </row>
    <row r="14" spans="1:50" ht="20.100000000000001" customHeight="1" x14ac:dyDescent="0.2">
      <c r="A14" s="184"/>
      <c r="B14" s="7"/>
      <c r="C14" s="96" t="s">
        <v>127</v>
      </c>
      <c r="D14" s="106">
        <v>18</v>
      </c>
      <c r="E14" s="107">
        <v>19</v>
      </c>
      <c r="F14" s="107">
        <v>20</v>
      </c>
      <c r="G14" s="107">
        <v>21</v>
      </c>
      <c r="H14" s="107">
        <v>22</v>
      </c>
      <c r="I14" s="107">
        <v>23</v>
      </c>
      <c r="J14" s="108">
        <v>24</v>
      </c>
      <c r="K14" s="184"/>
      <c r="L14" s="184"/>
      <c r="M14" s="153" t="s">
        <v>101</v>
      </c>
      <c r="N14" s="185"/>
      <c r="O14" s="96" t="s">
        <v>127</v>
      </c>
      <c r="P14" s="106">
        <v>20</v>
      </c>
      <c r="Q14" s="107">
        <v>21</v>
      </c>
      <c r="R14" s="107">
        <v>22</v>
      </c>
      <c r="S14" s="107">
        <v>23</v>
      </c>
      <c r="T14" s="107">
        <v>24</v>
      </c>
      <c r="U14" s="107">
        <v>25</v>
      </c>
      <c r="V14" s="108">
        <v>26</v>
      </c>
      <c r="W14" s="184"/>
      <c r="X14" s="184"/>
      <c r="Y14" s="183"/>
      <c r="Z14" s="183"/>
      <c r="AA14" s="183"/>
      <c r="AB14" s="183"/>
      <c r="AC14" s="183"/>
      <c r="AD14" s="183"/>
      <c r="AE14" s="183"/>
      <c r="AF14" s="183"/>
      <c r="AG14" s="183"/>
      <c r="AH14" s="183"/>
      <c r="AI14" s="183"/>
      <c r="AJ14" s="183"/>
      <c r="AK14" s="183"/>
      <c r="AL14" s="183"/>
    </row>
    <row r="15" spans="1:50" ht="20.100000000000001" customHeight="1" x14ac:dyDescent="0.2">
      <c r="A15" s="184"/>
      <c r="B15" s="7"/>
      <c r="C15" s="96" t="s">
        <v>127</v>
      </c>
      <c r="D15" s="120">
        <v>25</v>
      </c>
      <c r="E15" s="121">
        <v>26</v>
      </c>
      <c r="F15" s="121">
        <v>27</v>
      </c>
      <c r="G15" s="121">
        <v>28</v>
      </c>
      <c r="H15" s="121">
        <v>29</v>
      </c>
      <c r="I15" s="121">
        <v>30</v>
      </c>
      <c r="J15" s="122">
        <v>31</v>
      </c>
      <c r="K15" s="184"/>
      <c r="L15" s="184"/>
      <c r="M15" s="153" t="s">
        <v>101</v>
      </c>
      <c r="N15" s="185"/>
      <c r="O15" s="96" t="s">
        <v>130</v>
      </c>
      <c r="P15" s="120">
        <v>27</v>
      </c>
      <c r="Q15" s="121">
        <v>28</v>
      </c>
      <c r="R15" s="121">
        <v>29</v>
      </c>
      <c r="S15" s="121">
        <v>30</v>
      </c>
      <c r="T15" s="121">
        <v>31</v>
      </c>
      <c r="U15" s="121">
        <v>1</v>
      </c>
      <c r="V15" s="122">
        <v>2</v>
      </c>
      <c r="W15" s="184"/>
      <c r="X15" s="184"/>
      <c r="Y15" s="183"/>
      <c r="Z15" s="183"/>
      <c r="AA15" s="183"/>
      <c r="AB15" s="183"/>
      <c r="AC15" s="183"/>
      <c r="AD15" s="183"/>
      <c r="AE15" s="183"/>
      <c r="AF15" s="183"/>
      <c r="AG15" s="183"/>
      <c r="AH15" s="183"/>
      <c r="AI15" s="183"/>
      <c r="AJ15" s="183"/>
      <c r="AK15" s="183"/>
      <c r="AL15" s="183"/>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83"/>
      <c r="Z16" s="183"/>
      <c r="AA16" s="183"/>
      <c r="AB16" s="183"/>
      <c r="AC16" s="183"/>
      <c r="AD16" s="183"/>
      <c r="AE16" s="183"/>
      <c r="AF16" s="183"/>
      <c r="AG16" s="183"/>
      <c r="AH16" s="183"/>
      <c r="AI16" s="183"/>
      <c r="AJ16" s="183"/>
      <c r="AK16" s="183"/>
      <c r="AL16" s="183"/>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83"/>
      <c r="Z17" s="183"/>
      <c r="AA17" s="183"/>
      <c r="AB17" s="183"/>
      <c r="AC17" s="183"/>
      <c r="AD17" s="183"/>
      <c r="AE17" s="183"/>
      <c r="AF17" s="183"/>
      <c r="AG17" s="183"/>
      <c r="AH17" s="183"/>
      <c r="AI17" s="183"/>
      <c r="AJ17" s="183"/>
      <c r="AK17" s="183"/>
      <c r="AL17" s="183"/>
    </row>
    <row r="18" spans="1:50" x14ac:dyDescent="0.2">
      <c r="A18" s="7"/>
      <c r="B18" s="7"/>
      <c r="C18" s="7"/>
      <c r="D18" s="157" t="s">
        <v>102</v>
      </c>
      <c r="E18" s="157"/>
      <c r="F18" s="157"/>
      <c r="G18" s="157"/>
      <c r="H18" s="157"/>
      <c r="I18" s="157"/>
      <c r="J18" s="157"/>
      <c r="K18" s="7"/>
      <c r="L18" s="7"/>
      <c r="M18" s="7"/>
      <c r="N18" s="7"/>
      <c r="O18" s="7"/>
      <c r="P18" s="157" t="s">
        <v>103</v>
      </c>
      <c r="Q18" s="157"/>
      <c r="R18" s="157"/>
      <c r="S18" s="157"/>
      <c r="T18" s="157"/>
      <c r="U18" s="157"/>
      <c r="V18" s="157"/>
      <c r="W18" s="7"/>
      <c r="X18" s="7"/>
      <c r="Y18" s="183"/>
      <c r="Z18" s="183"/>
      <c r="AA18" s="183"/>
      <c r="AB18" s="183"/>
      <c r="AC18" s="183"/>
      <c r="AD18" s="183"/>
      <c r="AE18" s="183"/>
      <c r="AF18" s="183"/>
      <c r="AG18" s="183"/>
      <c r="AH18" s="183"/>
      <c r="AI18" s="183"/>
      <c r="AJ18" s="183"/>
      <c r="AK18" s="183"/>
      <c r="AL18" s="183"/>
    </row>
    <row r="19" spans="1:50" ht="13.15" customHeight="1" x14ac:dyDescent="0.2">
      <c r="A19" s="7"/>
      <c r="B19" s="7"/>
      <c r="C19" s="154"/>
      <c r="D19" s="154"/>
      <c r="E19" s="154"/>
      <c r="F19" s="154"/>
      <c r="G19" s="7"/>
      <c r="H19" s="7"/>
      <c r="I19" s="7"/>
      <c r="J19" s="7"/>
      <c r="K19" s="7"/>
      <c r="L19" s="7"/>
      <c r="M19" s="7"/>
      <c r="N19" s="7"/>
      <c r="O19" s="154"/>
      <c r="P19" s="154"/>
      <c r="Q19" s="154"/>
      <c r="R19" s="154"/>
      <c r="S19" s="7"/>
      <c r="T19" s="7"/>
      <c r="U19" s="7"/>
      <c r="V19" s="7"/>
      <c r="W19" s="7"/>
      <c r="X19" s="7"/>
      <c r="Y19" s="183"/>
      <c r="Z19" s="183"/>
      <c r="AA19" s="183"/>
      <c r="AB19" s="183"/>
      <c r="AC19" s="183"/>
      <c r="AD19" s="183"/>
      <c r="AE19" s="183"/>
      <c r="AF19" s="183"/>
      <c r="AG19" s="183"/>
      <c r="AH19" s="183"/>
      <c r="AI19" s="183"/>
      <c r="AJ19" s="183"/>
      <c r="AK19" s="183"/>
      <c r="AL19" s="183"/>
    </row>
    <row r="20" spans="1:50" x14ac:dyDescent="0.2">
      <c r="A20" s="109"/>
      <c r="B20" s="109"/>
      <c r="C20" s="154"/>
      <c r="D20" s="154"/>
      <c r="E20" s="154"/>
      <c r="F20" s="154"/>
      <c r="G20" s="7"/>
      <c r="H20" s="7"/>
      <c r="I20" s="7"/>
      <c r="J20" s="7"/>
      <c r="K20" s="109"/>
      <c r="L20" s="109"/>
      <c r="M20" s="109"/>
      <c r="N20" s="109"/>
      <c r="O20" s="154"/>
      <c r="P20" s="154"/>
      <c r="Q20" s="154"/>
      <c r="R20" s="154"/>
      <c r="S20" s="7"/>
      <c r="T20" s="7"/>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54"/>
      <c r="D21" s="154"/>
      <c r="E21" s="154"/>
      <c r="F21" s="154"/>
      <c r="G21" s="7"/>
      <c r="H21" s="7"/>
      <c r="I21" s="7"/>
      <c r="J21" s="7"/>
      <c r="K21" s="109"/>
      <c r="L21" s="109"/>
      <c r="M21" s="109"/>
      <c r="N21" s="109"/>
      <c r="O21" s="154"/>
      <c r="P21" s="154"/>
      <c r="Q21" s="154"/>
      <c r="R21" s="154"/>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54"/>
      <c r="D22" s="154"/>
      <c r="E22" s="154"/>
      <c r="F22" s="154"/>
      <c r="G22" s="7"/>
      <c r="H22" s="7"/>
      <c r="I22" s="7"/>
      <c r="J22" s="7"/>
      <c r="K22" s="109"/>
      <c r="L22" s="109"/>
      <c r="M22" s="109"/>
      <c r="N22" s="109"/>
      <c r="O22" s="154"/>
      <c r="P22" s="154"/>
      <c r="Q22" s="154"/>
      <c r="R22" s="154"/>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54"/>
      <c r="D23" s="154"/>
      <c r="E23" s="154"/>
      <c r="F23" s="154"/>
      <c r="G23" s="7"/>
      <c r="H23" s="7"/>
      <c r="I23" s="7"/>
      <c r="J23" s="109"/>
      <c r="K23" s="109"/>
      <c r="L23" s="109"/>
      <c r="M23" s="109"/>
      <c r="N23" s="109"/>
      <c r="O23" s="154"/>
      <c r="P23" s="154"/>
      <c r="Q23" s="154"/>
      <c r="R23" s="154"/>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7"/>
      <c r="B24" s="7"/>
      <c r="C24" s="154"/>
      <c r="D24" s="154"/>
      <c r="E24" s="154"/>
      <c r="F24" s="154"/>
      <c r="G24" s="7"/>
      <c r="H24" s="7"/>
      <c r="I24" s="7"/>
      <c r="J24" s="7"/>
      <c r="K24" s="7"/>
      <c r="L24" s="7"/>
      <c r="M24" s="7"/>
      <c r="N24" s="7"/>
      <c r="O24" s="154"/>
      <c r="P24" s="154"/>
      <c r="Q24" s="154"/>
      <c r="R24" s="154"/>
      <c r="S24" s="7"/>
      <c r="T24" s="7"/>
      <c r="U24" s="7"/>
      <c r="V24" s="7"/>
      <c r="W24" s="7"/>
      <c r="X24" s="7"/>
      <c r="Y24" s="183"/>
      <c r="Z24" s="183"/>
      <c r="AA24" s="183"/>
      <c r="AB24" s="183"/>
      <c r="AC24" s="183"/>
      <c r="AD24" s="183"/>
      <c r="AE24" s="183"/>
      <c r="AF24" s="183"/>
      <c r="AG24" s="183"/>
      <c r="AH24" s="183"/>
      <c r="AI24" s="183"/>
      <c r="AJ24" s="183"/>
      <c r="AK24" s="183"/>
      <c r="AL24" s="183"/>
    </row>
    <row r="25" spans="1:50" ht="12.75" customHeight="1" x14ac:dyDescent="0.2">
      <c r="Y25" s="183"/>
      <c r="Z25" s="183"/>
      <c r="AA25" s="183"/>
      <c r="AB25" s="183"/>
      <c r="AC25" s="183"/>
      <c r="AD25" s="183"/>
      <c r="AE25" s="183"/>
      <c r="AF25" s="183"/>
      <c r="AG25" s="183"/>
      <c r="AH25" s="183"/>
      <c r="AI25" s="183"/>
      <c r="AJ25" s="183"/>
      <c r="AK25" s="183"/>
      <c r="AL25" s="183"/>
    </row>
    <row r="26" spans="1:50" x14ac:dyDescent="0.2">
      <c r="A26" s="7"/>
      <c r="B26" s="7"/>
      <c r="C26" s="154"/>
      <c r="D26" s="154"/>
      <c r="E26" s="154"/>
      <c r="F26" s="154"/>
      <c r="G26" s="7"/>
      <c r="H26" s="7"/>
      <c r="I26" s="7"/>
      <c r="J26" s="7"/>
      <c r="K26" s="7"/>
      <c r="L26" s="7"/>
      <c r="M26" s="7"/>
      <c r="N26" s="7"/>
      <c r="O26" s="154"/>
      <c r="P26" s="154"/>
      <c r="Q26" s="154"/>
      <c r="R26" s="154"/>
      <c r="S26" s="7"/>
      <c r="T26" s="7"/>
      <c r="U26" s="7"/>
      <c r="V26" s="7"/>
      <c r="W26" s="7"/>
      <c r="X26" s="7"/>
      <c r="Y26" s="183"/>
      <c r="Z26" s="183"/>
      <c r="AA26" s="183"/>
      <c r="AB26" s="183"/>
      <c r="AC26" s="183"/>
      <c r="AD26" s="183"/>
      <c r="AE26" s="183"/>
      <c r="AF26" s="183"/>
      <c r="AG26" s="183"/>
      <c r="AH26" s="183"/>
      <c r="AI26" s="183"/>
      <c r="AJ26" s="183"/>
      <c r="AK26" s="183"/>
      <c r="AL26" s="183"/>
    </row>
    <row r="27" spans="1:50" x14ac:dyDescent="0.2">
      <c r="A27" s="7"/>
      <c r="B27" s="7"/>
      <c r="C27" s="154"/>
      <c r="D27" s="186"/>
      <c r="E27" s="186"/>
      <c r="F27" s="7"/>
      <c r="G27" s="7"/>
      <c r="H27" s="7"/>
      <c r="I27" s="7"/>
      <c r="J27" s="7"/>
      <c r="K27" s="7"/>
      <c r="L27" s="7"/>
      <c r="M27" s="7"/>
      <c r="N27" s="7"/>
      <c r="O27" s="154"/>
      <c r="P27" s="186"/>
      <c r="Q27" s="186"/>
      <c r="R27" s="7"/>
      <c r="S27" s="7"/>
      <c r="T27" s="7"/>
      <c r="U27" s="7"/>
      <c r="V27" s="7"/>
      <c r="W27" s="7"/>
      <c r="X27" s="7"/>
      <c r="Y27" s="183"/>
      <c r="Z27" s="183"/>
      <c r="AA27" s="183"/>
      <c r="AB27" s="183"/>
      <c r="AC27" s="183"/>
      <c r="AD27" s="183"/>
      <c r="AE27" s="183"/>
      <c r="AF27" s="183"/>
      <c r="AG27" s="183"/>
      <c r="AH27" s="183"/>
      <c r="AI27" s="183"/>
      <c r="AJ27" s="183"/>
      <c r="AK27" s="183"/>
      <c r="AL27" s="183"/>
    </row>
    <row r="28" spans="1:50" x14ac:dyDescent="0.2">
      <c r="A28" s="7"/>
      <c r="B28" s="7"/>
      <c r="C28" s="154"/>
      <c r="D28" s="186"/>
      <c r="E28" s="186"/>
      <c r="F28" s="7"/>
      <c r="G28" s="7"/>
      <c r="H28" s="7"/>
      <c r="I28" s="7"/>
      <c r="J28" s="7"/>
      <c r="K28" s="7"/>
      <c r="L28" s="7"/>
      <c r="M28" s="7"/>
      <c r="N28" s="7"/>
      <c r="O28" s="154"/>
      <c r="P28" s="186"/>
      <c r="Q28" s="186"/>
      <c r="R28" s="7"/>
      <c r="S28" s="7"/>
      <c r="T28" s="7"/>
      <c r="U28" s="7"/>
      <c r="V28" s="7"/>
      <c r="W28" s="7"/>
      <c r="X28" s="7"/>
      <c r="Y28" s="183"/>
      <c r="Z28" s="183"/>
      <c r="AA28" s="183"/>
      <c r="AB28" s="183"/>
      <c r="AC28" s="183"/>
      <c r="AD28" s="183"/>
      <c r="AE28" s="183"/>
      <c r="AF28" s="183"/>
      <c r="AG28" s="183"/>
      <c r="AH28" s="183"/>
      <c r="AI28" s="183"/>
      <c r="AJ28" s="183"/>
      <c r="AK28" s="183"/>
      <c r="AL28" s="183"/>
    </row>
    <row r="29" spans="1:50" x14ac:dyDescent="0.2">
      <c r="A29" s="7"/>
      <c r="B29" s="7"/>
      <c r="C29" s="154"/>
      <c r="D29" s="186"/>
      <c r="E29" s="186"/>
      <c r="F29" s="7"/>
      <c r="G29" s="7"/>
      <c r="H29" s="7"/>
      <c r="I29" s="7"/>
      <c r="J29" s="7"/>
      <c r="K29" s="7"/>
      <c r="L29" s="7"/>
      <c r="M29" s="7"/>
      <c r="N29" s="7"/>
      <c r="O29" s="154"/>
      <c r="P29" s="186"/>
      <c r="Q29" s="186"/>
      <c r="R29" s="7"/>
      <c r="T29" s="7"/>
      <c r="U29" s="7"/>
      <c r="V29" s="7"/>
      <c r="W29" s="7"/>
      <c r="X29" s="7"/>
      <c r="Y29" s="183"/>
      <c r="Z29" s="183"/>
      <c r="AA29" s="183"/>
      <c r="AB29" s="183"/>
      <c r="AC29" s="183"/>
      <c r="AD29" s="183"/>
      <c r="AE29" s="183"/>
      <c r="AF29" s="183"/>
      <c r="AG29" s="183"/>
      <c r="AH29" s="183"/>
      <c r="AI29" s="183"/>
      <c r="AJ29" s="183"/>
      <c r="AK29" s="183"/>
      <c r="AL29" s="183"/>
    </row>
    <row r="30" spans="1:50" x14ac:dyDescent="0.2">
      <c r="A30" s="7"/>
      <c r="B30" s="7"/>
      <c r="C30" s="187"/>
      <c r="D30" s="7"/>
      <c r="E30" s="7"/>
      <c r="F30" s="7"/>
      <c r="G30" s="113" t="s">
        <v>104</v>
      </c>
      <c r="H30" s="7">
        <v>30</v>
      </c>
      <c r="I30" s="7"/>
      <c r="J30" s="7"/>
      <c r="K30" s="7"/>
      <c r="L30" s="7"/>
      <c r="M30" s="7"/>
      <c r="N30" s="7"/>
      <c r="O30" s="187"/>
      <c r="P30" s="7"/>
      <c r="Q30" s="7"/>
      <c r="R30" s="7"/>
      <c r="S30" s="113" t="s">
        <v>104</v>
      </c>
      <c r="T30" s="7">
        <v>30</v>
      </c>
      <c r="U30" s="7"/>
      <c r="V30" s="7"/>
      <c r="W30" s="7"/>
      <c r="X30" s="7"/>
      <c r="Y30" s="183"/>
      <c r="Z30" s="183"/>
      <c r="AA30" s="183"/>
      <c r="AB30" s="183"/>
      <c r="AC30" s="183"/>
      <c r="AD30" s="183"/>
      <c r="AE30" s="183"/>
      <c r="AF30" s="183"/>
      <c r="AG30" s="183"/>
      <c r="AH30" s="183"/>
      <c r="AI30" s="183"/>
      <c r="AJ30" s="183"/>
      <c r="AK30" s="183"/>
      <c r="AL30" s="183"/>
    </row>
    <row r="31" spans="1:50" x14ac:dyDescent="0.2">
      <c r="A31" s="7"/>
      <c r="B31" s="7"/>
      <c r="C31" s="187"/>
      <c r="D31" s="7"/>
      <c r="E31" s="7"/>
      <c r="F31" s="7"/>
      <c r="G31" s="113" t="s">
        <v>105</v>
      </c>
      <c r="H31" s="7">
        <v>12</v>
      </c>
      <c r="I31" s="7"/>
      <c r="J31" s="7"/>
      <c r="K31" s="7"/>
      <c r="L31" s="7"/>
      <c r="M31" s="7"/>
      <c r="N31" s="7"/>
      <c r="O31" s="187"/>
      <c r="P31" s="7"/>
      <c r="Q31" s="7"/>
      <c r="R31" s="7"/>
      <c r="S31" s="113" t="s">
        <v>105</v>
      </c>
      <c r="T31" s="7">
        <v>12</v>
      </c>
      <c r="U31" s="7"/>
      <c r="V31" s="7"/>
      <c r="W31" s="7"/>
      <c r="X31" s="7"/>
      <c r="Y31" s="183"/>
      <c r="Z31" s="183"/>
      <c r="AA31" s="183"/>
      <c r="AB31" s="183"/>
      <c r="AC31" s="183"/>
      <c r="AD31" s="183"/>
      <c r="AE31" s="183"/>
      <c r="AF31" s="183"/>
      <c r="AG31" s="183"/>
      <c r="AH31" s="183"/>
      <c r="AI31" s="183"/>
      <c r="AJ31" s="183"/>
      <c r="AK31" s="183"/>
      <c r="AL31" s="183"/>
    </row>
    <row r="32" spans="1:50" x14ac:dyDescent="0.2">
      <c r="A32" s="7"/>
      <c r="B32" s="7"/>
      <c r="C32" s="187"/>
      <c r="D32" s="7"/>
      <c r="E32" s="7"/>
      <c r="F32" s="7"/>
      <c r="G32" s="7"/>
      <c r="H32" s="7"/>
      <c r="I32" s="7"/>
      <c r="J32" s="7"/>
      <c r="K32" s="7"/>
      <c r="L32" s="7"/>
      <c r="M32" s="7"/>
      <c r="N32" s="7"/>
      <c r="O32" s="187"/>
      <c r="P32" s="7"/>
      <c r="Q32" s="7"/>
      <c r="R32" s="7"/>
      <c r="S32" s="7"/>
      <c r="T32" s="7"/>
      <c r="U32" s="7"/>
      <c r="V32" s="7"/>
      <c r="W32" s="7"/>
      <c r="X32" s="7"/>
      <c r="Y32" s="183"/>
      <c r="Z32" s="183"/>
      <c r="AA32" s="183"/>
      <c r="AB32" s="183"/>
      <c r="AC32" s="183"/>
      <c r="AD32" s="183"/>
      <c r="AE32" s="183"/>
      <c r="AF32" s="183"/>
      <c r="AG32" s="183"/>
      <c r="AH32" s="183"/>
      <c r="AI32" s="183"/>
      <c r="AJ32" s="183"/>
      <c r="AK32" s="183"/>
      <c r="AL32" s="183"/>
    </row>
    <row r="33" spans="1:38" x14ac:dyDescent="0.2">
      <c r="A33" s="7"/>
      <c r="B33" s="7"/>
      <c r="C33" s="187"/>
      <c r="D33" s="7"/>
      <c r="E33" s="7"/>
      <c r="F33" s="7"/>
      <c r="G33" s="7"/>
      <c r="H33" s="7"/>
      <c r="I33" s="7"/>
      <c r="J33" s="7"/>
      <c r="K33" s="7"/>
      <c r="L33" s="7"/>
      <c r="M33" s="7"/>
      <c r="N33" s="7"/>
      <c r="O33" s="187"/>
      <c r="P33" s="7"/>
      <c r="Q33" s="7"/>
      <c r="R33" s="7"/>
      <c r="S33" s="7"/>
      <c r="T33" s="7"/>
      <c r="U33" s="7"/>
      <c r="V33" s="7"/>
      <c r="W33" s="7"/>
      <c r="X33" s="7"/>
      <c r="Y33" s="183"/>
      <c r="Z33" s="183"/>
      <c r="AA33" s="183"/>
      <c r="AB33" s="183"/>
      <c r="AC33" s="183"/>
      <c r="AD33" s="183"/>
      <c r="AE33" s="183"/>
      <c r="AF33" s="183"/>
      <c r="AG33" s="183"/>
      <c r="AH33" s="183"/>
      <c r="AI33" s="183"/>
      <c r="AJ33" s="183"/>
      <c r="AK33" s="183"/>
      <c r="AL33" s="183"/>
    </row>
    <row r="34" spans="1:38" x14ac:dyDescent="0.2">
      <c r="A34" s="7"/>
      <c r="B34" s="114"/>
      <c r="C34" s="115"/>
      <c r="D34" s="7"/>
      <c r="E34" s="7"/>
      <c r="F34" s="7"/>
      <c r="G34" s="7"/>
      <c r="H34" s="7"/>
      <c r="I34" s="7"/>
      <c r="J34" s="7"/>
      <c r="K34" s="7"/>
      <c r="L34" s="7"/>
      <c r="M34" s="7"/>
      <c r="N34" s="7"/>
      <c r="O34" s="187"/>
      <c r="P34" s="7"/>
      <c r="Q34" s="7"/>
      <c r="R34" s="7"/>
      <c r="S34" s="7"/>
      <c r="T34" s="7"/>
      <c r="U34" s="7"/>
      <c r="V34" s="7"/>
      <c r="W34" s="7"/>
      <c r="X34" s="7"/>
      <c r="Y34" s="183"/>
      <c r="Z34" s="183"/>
      <c r="AA34" s="183"/>
      <c r="AB34" s="183"/>
      <c r="AC34" s="183"/>
      <c r="AD34" s="183"/>
      <c r="AE34" s="183"/>
      <c r="AF34" s="183"/>
      <c r="AG34" s="183"/>
      <c r="AH34" s="183"/>
      <c r="AI34" s="183"/>
      <c r="AJ34" s="183"/>
      <c r="AK34" s="183"/>
      <c r="AL34" s="183"/>
    </row>
    <row r="35" spans="1:38" x14ac:dyDescent="0.2">
      <c r="A35" s="7"/>
      <c r="B35" s="114"/>
      <c r="C35" s="115"/>
      <c r="D35" s="7"/>
      <c r="E35" s="7"/>
      <c r="F35" s="7"/>
      <c r="G35" s="7"/>
      <c r="H35" s="7"/>
      <c r="I35" s="7"/>
      <c r="J35" s="7"/>
      <c r="K35" s="7"/>
      <c r="L35" s="7"/>
      <c r="M35" s="7"/>
      <c r="N35" s="7"/>
      <c r="O35" s="7"/>
      <c r="P35" s="7"/>
      <c r="Q35" s="7"/>
      <c r="R35" s="7"/>
      <c r="S35" s="7"/>
      <c r="T35" s="7"/>
      <c r="U35" s="7"/>
      <c r="V35" s="7"/>
      <c r="W35" s="7"/>
      <c r="X35" s="7"/>
      <c r="Y35" s="183"/>
      <c r="Z35" s="183"/>
      <c r="AA35" s="183"/>
      <c r="AB35" s="183"/>
      <c r="AC35" s="183"/>
      <c r="AD35" s="183"/>
      <c r="AE35" s="183"/>
      <c r="AF35" s="183"/>
      <c r="AG35" s="183"/>
      <c r="AH35" s="183"/>
      <c r="AI35" s="183"/>
      <c r="AJ35" s="183"/>
      <c r="AK35" s="183"/>
      <c r="AL35" s="183"/>
    </row>
    <row r="36" spans="1:38" x14ac:dyDescent="0.2">
      <c r="A36" s="7"/>
      <c r="B36" s="7"/>
      <c r="C36" s="115"/>
      <c r="D36" s="7"/>
      <c r="E36" s="7"/>
      <c r="F36" s="7"/>
      <c r="G36" s="7"/>
      <c r="H36" s="7"/>
      <c r="I36" s="7"/>
      <c r="J36" s="7"/>
      <c r="K36" s="7"/>
      <c r="L36" s="7"/>
      <c r="M36" s="7"/>
      <c r="N36" s="7"/>
      <c r="O36" s="7"/>
      <c r="P36" s="7"/>
      <c r="Q36" s="7"/>
      <c r="R36" s="7"/>
      <c r="S36" s="7"/>
      <c r="T36" s="7"/>
      <c r="U36" s="7"/>
      <c r="V36" s="7"/>
      <c r="W36" s="7"/>
      <c r="X36" s="7"/>
      <c r="Y36" s="183"/>
      <c r="Z36" s="183"/>
      <c r="AA36" s="183"/>
      <c r="AB36" s="183"/>
      <c r="AC36" s="183"/>
      <c r="AD36" s="183"/>
      <c r="AE36" s="183"/>
      <c r="AF36" s="183"/>
      <c r="AG36" s="183"/>
      <c r="AH36" s="183"/>
      <c r="AI36" s="183"/>
      <c r="AJ36" s="183"/>
      <c r="AK36" s="183"/>
      <c r="AL36" s="183"/>
    </row>
    <row r="37" spans="1:38" x14ac:dyDescent="0.2">
      <c r="A37" s="7"/>
      <c r="C37" s="116" t="s">
        <v>128</v>
      </c>
      <c r="D37" s="7"/>
      <c r="E37" s="7"/>
      <c r="F37" s="7"/>
      <c r="G37" s="7"/>
      <c r="H37" s="7"/>
      <c r="I37" s="7"/>
      <c r="J37" s="7"/>
      <c r="K37" s="7"/>
      <c r="L37" s="7"/>
      <c r="M37" s="7"/>
      <c r="N37" s="7"/>
      <c r="O37" s="7"/>
      <c r="P37" s="7"/>
      <c r="Q37" s="7"/>
      <c r="R37" s="7"/>
      <c r="S37" s="7"/>
      <c r="T37" s="7"/>
      <c r="U37" s="7"/>
      <c r="V37" s="7"/>
      <c r="W37" s="7"/>
      <c r="X37" s="7"/>
      <c r="Y37" s="183"/>
      <c r="Z37" s="183"/>
      <c r="AA37" s="183"/>
      <c r="AB37" s="183"/>
      <c r="AC37" s="183"/>
      <c r="AD37" s="183"/>
      <c r="AE37" s="183"/>
      <c r="AF37" s="183"/>
      <c r="AG37" s="183"/>
      <c r="AH37" s="183"/>
      <c r="AI37" s="183"/>
      <c r="AJ37" s="183"/>
      <c r="AK37" s="183"/>
      <c r="AL37" s="183"/>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83"/>
      <c r="Z38" s="183"/>
      <c r="AA38" s="183"/>
      <c r="AB38" s="183"/>
      <c r="AC38" s="183"/>
      <c r="AD38" s="183"/>
      <c r="AE38" s="183"/>
      <c r="AF38" s="183"/>
      <c r="AG38" s="183"/>
      <c r="AH38" s="183"/>
      <c r="AI38" s="183"/>
      <c r="AJ38" s="183"/>
      <c r="AK38" s="183"/>
      <c r="AL38" s="183"/>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83"/>
      <c r="Z39" s="183"/>
      <c r="AA39" s="183"/>
      <c r="AB39" s="183"/>
      <c r="AC39" s="183"/>
      <c r="AD39" s="183"/>
      <c r="AE39" s="183"/>
      <c r="AF39" s="183"/>
      <c r="AG39" s="183"/>
      <c r="AH39" s="183"/>
      <c r="AI39" s="183"/>
      <c r="AJ39" s="183"/>
      <c r="AK39" s="183"/>
      <c r="AL39" s="183"/>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83"/>
      <c r="Z40" s="183"/>
      <c r="AA40" s="183"/>
      <c r="AB40" s="183"/>
      <c r="AC40" s="183"/>
      <c r="AD40" s="183"/>
      <c r="AE40" s="183"/>
      <c r="AF40" s="183"/>
      <c r="AG40" s="183"/>
      <c r="AH40" s="183"/>
      <c r="AI40" s="183"/>
      <c r="AJ40" s="183"/>
      <c r="AK40" s="183"/>
      <c r="AL40" s="183"/>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83"/>
      <c r="Z41" s="183"/>
      <c r="AA41" s="183"/>
      <c r="AB41" s="183"/>
      <c r="AC41" s="183"/>
      <c r="AD41" s="183"/>
      <c r="AE41" s="183"/>
      <c r="AF41" s="183"/>
      <c r="AG41" s="183"/>
      <c r="AH41" s="183"/>
      <c r="AI41" s="183"/>
      <c r="AJ41" s="183"/>
      <c r="AK41" s="183"/>
      <c r="AL41" s="183"/>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83"/>
      <c r="Z42" s="183"/>
      <c r="AA42" s="183"/>
      <c r="AB42" s="183"/>
      <c r="AC42" s="183"/>
      <c r="AD42" s="183"/>
      <c r="AE42" s="183"/>
      <c r="AF42" s="183"/>
      <c r="AG42" s="183"/>
      <c r="AH42" s="183"/>
      <c r="AI42" s="183"/>
      <c r="AJ42" s="183"/>
      <c r="AK42" s="183"/>
      <c r="AL42" s="183"/>
    </row>
    <row r="43" spans="1:38" ht="12.75" customHeight="1" x14ac:dyDescent="0.2">
      <c r="A43" s="7"/>
      <c r="X43" s="7"/>
      <c r="Y43" s="183"/>
      <c r="Z43" s="183"/>
      <c r="AA43" s="183"/>
      <c r="AB43" s="183"/>
      <c r="AC43" s="183"/>
      <c r="AD43" s="183"/>
      <c r="AE43" s="183"/>
      <c r="AF43" s="183"/>
      <c r="AG43" s="183"/>
      <c r="AH43" s="183"/>
      <c r="AI43" s="183"/>
      <c r="AJ43" s="183"/>
      <c r="AK43" s="183"/>
      <c r="AL43" s="183"/>
    </row>
    <row r="44" spans="1:38" ht="41.25" customHeight="1" x14ac:dyDescent="0.2">
      <c r="A44" s="7"/>
      <c r="B44" s="155" t="s">
        <v>110</v>
      </c>
      <c r="C44" s="155"/>
      <c r="D44" s="155"/>
      <c r="E44" s="155"/>
      <c r="F44" s="155"/>
      <c r="G44" s="155"/>
      <c r="H44" s="155"/>
      <c r="I44" s="155"/>
      <c r="J44" s="155"/>
      <c r="K44" s="155"/>
      <c r="L44" s="155"/>
      <c r="M44" s="155"/>
      <c r="N44" s="155"/>
      <c r="O44" s="155"/>
      <c r="P44" s="155"/>
      <c r="Q44" s="155"/>
      <c r="R44" s="155"/>
      <c r="S44" s="155"/>
      <c r="T44" s="155"/>
      <c r="U44" s="155"/>
      <c r="V44" s="155"/>
      <c r="W44" s="155"/>
      <c r="X44" s="7"/>
      <c r="Y44" s="183"/>
      <c r="Z44" s="183"/>
      <c r="AA44" s="183"/>
      <c r="AB44" s="183"/>
      <c r="AC44" s="183"/>
      <c r="AD44" s="183"/>
      <c r="AE44" s="183"/>
      <c r="AF44" s="183"/>
      <c r="AG44" s="183"/>
      <c r="AH44" s="183"/>
      <c r="AI44" s="183"/>
      <c r="AJ44" s="183"/>
      <c r="AK44" s="183"/>
      <c r="AL44" s="183"/>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83"/>
      <c r="Z45" s="183"/>
      <c r="AA45" s="183"/>
      <c r="AB45" s="183"/>
      <c r="AC45" s="183"/>
      <c r="AD45" s="183"/>
      <c r="AE45" s="183"/>
      <c r="AF45" s="183"/>
      <c r="AG45" s="183"/>
      <c r="AH45" s="183"/>
      <c r="AI45" s="183"/>
      <c r="AJ45" s="183"/>
      <c r="AK45" s="183"/>
      <c r="AL45" s="183"/>
    </row>
    <row r="46" spans="1:38" x14ac:dyDescent="0.2">
      <c r="A46" s="183"/>
      <c r="B46" s="183"/>
      <c r="C46" s="183"/>
      <c r="D46" s="183"/>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3"/>
      <c r="AJ46" s="183"/>
      <c r="AK46" s="183"/>
      <c r="AL46" s="183"/>
    </row>
    <row r="47" spans="1:38" x14ac:dyDescent="0.2">
      <c r="A47" s="183"/>
      <c r="B47" s="183"/>
      <c r="C47" s="183"/>
      <c r="D47" s="183"/>
      <c r="E47" s="183"/>
      <c r="F47" s="183"/>
      <c r="G47" s="183"/>
      <c r="H47" s="183"/>
      <c r="I47" s="183"/>
      <c r="J47" s="183"/>
      <c r="K47" s="183"/>
      <c r="L47" s="183"/>
      <c r="M47" s="183"/>
      <c r="N47" s="183"/>
      <c r="O47" s="183"/>
      <c r="P47" s="183"/>
      <c r="Q47" s="183"/>
      <c r="R47" s="183"/>
      <c r="S47" s="183"/>
      <c r="T47" s="183"/>
      <c r="U47" s="183"/>
      <c r="V47" s="183"/>
      <c r="W47" s="183"/>
      <c r="X47" s="183"/>
      <c r="Y47" s="183"/>
      <c r="Z47" s="183"/>
      <c r="AA47" s="183"/>
      <c r="AB47" s="183"/>
      <c r="AC47" s="183"/>
      <c r="AD47" s="183"/>
      <c r="AE47" s="183"/>
      <c r="AF47" s="183"/>
      <c r="AG47" s="183"/>
      <c r="AH47" s="183"/>
      <c r="AI47" s="183"/>
      <c r="AJ47" s="183"/>
      <c r="AK47" s="183"/>
      <c r="AL47" s="183"/>
    </row>
    <row r="48" spans="1:38" x14ac:dyDescent="0.2">
      <c r="A48" s="183"/>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c r="AA48" s="183"/>
      <c r="AB48" s="183"/>
      <c r="AC48" s="183"/>
      <c r="AD48" s="183"/>
      <c r="AE48" s="183"/>
      <c r="AF48" s="183"/>
      <c r="AG48" s="183"/>
      <c r="AH48" s="183"/>
      <c r="AI48" s="183"/>
      <c r="AJ48" s="183"/>
      <c r="AK48" s="183"/>
      <c r="AL48" s="183"/>
    </row>
    <row r="49" spans="1:38" x14ac:dyDescent="0.2">
      <c r="A49" s="183"/>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c r="AA49" s="183"/>
      <c r="AB49" s="183"/>
      <c r="AC49" s="183"/>
      <c r="AD49" s="183"/>
      <c r="AE49" s="183"/>
      <c r="AF49" s="183"/>
      <c r="AG49" s="183"/>
      <c r="AH49" s="183"/>
      <c r="AI49" s="183"/>
      <c r="AJ49" s="183"/>
      <c r="AK49" s="183"/>
      <c r="AL49" s="183"/>
    </row>
    <row r="50" spans="1:38" x14ac:dyDescent="0.2">
      <c r="A50" s="183"/>
      <c r="B50" s="183"/>
      <c r="C50" s="183"/>
      <c r="D50" s="183"/>
      <c r="E50" s="183"/>
      <c r="F50" s="183"/>
      <c r="G50" s="183"/>
      <c r="H50" s="183"/>
      <c r="I50" s="183"/>
      <c r="J50" s="183"/>
      <c r="K50" s="183"/>
      <c r="L50" s="183"/>
      <c r="M50" s="183"/>
      <c r="N50" s="183"/>
      <c r="O50" s="183"/>
      <c r="P50" s="183"/>
      <c r="Q50" s="183"/>
      <c r="R50" s="183"/>
      <c r="S50" s="183"/>
      <c r="T50" s="183"/>
      <c r="U50" s="183"/>
      <c r="V50" s="183"/>
      <c r="W50" s="183"/>
      <c r="X50" s="183"/>
      <c r="Y50" s="183"/>
      <c r="Z50" s="183"/>
      <c r="AA50" s="183"/>
      <c r="AB50" s="183"/>
      <c r="AC50" s="183"/>
      <c r="AD50" s="183"/>
      <c r="AE50" s="183"/>
      <c r="AF50" s="183"/>
      <c r="AG50" s="183"/>
      <c r="AH50" s="183"/>
      <c r="AI50" s="183"/>
      <c r="AJ50" s="183"/>
      <c r="AK50" s="183"/>
      <c r="AL50" s="183"/>
    </row>
    <row r="51" spans="1:38" x14ac:dyDescent="0.2">
      <c r="A51" s="183"/>
      <c r="B51" s="183"/>
      <c r="C51" s="183"/>
      <c r="D51" s="183"/>
      <c r="E51" s="183"/>
      <c r="F51" s="183"/>
      <c r="G51" s="183"/>
      <c r="H51" s="183"/>
      <c r="I51" s="183"/>
      <c r="J51" s="183"/>
      <c r="K51" s="183"/>
      <c r="L51" s="183"/>
      <c r="M51" s="183"/>
      <c r="N51" s="183"/>
      <c r="O51" s="183"/>
      <c r="P51" s="183"/>
      <c r="Q51" s="183"/>
      <c r="R51" s="183"/>
      <c r="S51" s="183"/>
      <c r="T51" s="183"/>
      <c r="U51" s="183"/>
      <c r="V51" s="183"/>
      <c r="W51" s="183"/>
      <c r="X51" s="183"/>
      <c r="Y51" s="183"/>
      <c r="Z51" s="183"/>
      <c r="AA51" s="183"/>
      <c r="AB51" s="183"/>
      <c r="AC51" s="183"/>
      <c r="AD51" s="183"/>
      <c r="AE51" s="183"/>
      <c r="AF51" s="183"/>
      <c r="AG51" s="183"/>
      <c r="AH51" s="183"/>
      <c r="AI51" s="183"/>
      <c r="AJ51" s="183"/>
      <c r="AK51" s="183"/>
      <c r="AL51" s="183"/>
    </row>
    <row r="52" spans="1:38" x14ac:dyDescent="0.2">
      <c r="A52" s="183"/>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c r="AJ52" s="183"/>
      <c r="AK52" s="183"/>
      <c r="AL52" s="183"/>
    </row>
    <row r="53" spans="1:38" x14ac:dyDescent="0.2">
      <c r="A53" s="183"/>
      <c r="B53" s="183"/>
      <c r="C53" s="183"/>
      <c r="D53" s="183"/>
      <c r="E53" s="183"/>
      <c r="F53" s="183"/>
      <c r="G53" s="183"/>
      <c r="H53" s="183"/>
      <c r="I53" s="183"/>
      <c r="J53" s="183"/>
      <c r="K53" s="183"/>
      <c r="L53" s="183"/>
      <c r="M53" s="183"/>
      <c r="N53" s="183"/>
      <c r="O53" s="183"/>
      <c r="P53" s="183"/>
      <c r="Q53" s="183"/>
      <c r="R53" s="183"/>
      <c r="S53" s="183"/>
      <c r="T53" s="183"/>
      <c r="U53" s="183"/>
      <c r="V53" s="183"/>
      <c r="W53" s="183"/>
      <c r="X53" s="183"/>
      <c r="Y53" s="183"/>
      <c r="Z53" s="183"/>
      <c r="AA53" s="183"/>
      <c r="AB53" s="183"/>
      <c r="AC53" s="183"/>
      <c r="AD53" s="183"/>
      <c r="AE53" s="183"/>
      <c r="AF53" s="183"/>
      <c r="AG53" s="183"/>
      <c r="AH53" s="183"/>
      <c r="AI53" s="183"/>
      <c r="AJ53" s="183"/>
      <c r="AK53" s="183"/>
      <c r="AL53" s="183"/>
    </row>
    <row r="54" spans="1:38" x14ac:dyDescent="0.2">
      <c r="A54" s="183"/>
      <c r="B54" s="183"/>
      <c r="C54" s="183"/>
      <c r="D54" s="183"/>
      <c r="E54" s="183"/>
      <c r="F54" s="183"/>
      <c r="G54" s="183"/>
      <c r="H54" s="183"/>
      <c r="I54" s="183"/>
      <c r="J54" s="183"/>
      <c r="K54" s="183"/>
      <c r="L54" s="183"/>
      <c r="M54" s="183"/>
      <c r="N54" s="183"/>
      <c r="O54" s="183"/>
      <c r="P54" s="183"/>
      <c r="Q54" s="183"/>
      <c r="R54" s="183"/>
      <c r="S54" s="183"/>
      <c r="T54" s="183"/>
      <c r="U54" s="183"/>
      <c r="V54" s="183"/>
      <c r="W54" s="183"/>
      <c r="X54" s="183"/>
      <c r="Y54" s="183"/>
      <c r="Z54" s="183"/>
      <c r="AA54" s="183"/>
      <c r="AB54" s="183"/>
      <c r="AC54" s="183"/>
      <c r="AD54" s="183"/>
      <c r="AE54" s="183"/>
      <c r="AF54" s="183"/>
      <c r="AG54" s="183"/>
      <c r="AH54" s="183"/>
      <c r="AI54" s="183"/>
      <c r="AJ54" s="183"/>
      <c r="AK54" s="183"/>
      <c r="AL54" s="183"/>
    </row>
    <row r="55" spans="1:38" x14ac:dyDescent="0.2">
      <c r="A55" s="183"/>
      <c r="B55" s="183"/>
      <c r="C55" s="183"/>
      <c r="D55" s="183"/>
      <c r="E55" s="183"/>
      <c r="F55" s="183"/>
      <c r="G55" s="183"/>
      <c r="H55" s="183"/>
      <c r="I55" s="183"/>
      <c r="J55" s="183"/>
      <c r="K55" s="183"/>
      <c r="L55" s="183"/>
      <c r="M55" s="183"/>
      <c r="N55" s="183"/>
      <c r="O55" s="183"/>
      <c r="P55" s="183"/>
      <c r="Q55" s="183"/>
      <c r="R55" s="183"/>
      <c r="S55" s="183"/>
      <c r="T55" s="183"/>
      <c r="U55" s="183"/>
      <c r="V55" s="183"/>
      <c r="W55" s="183"/>
      <c r="X55" s="183"/>
      <c r="Y55" s="183"/>
      <c r="Z55" s="183"/>
      <c r="AA55" s="183"/>
      <c r="AB55" s="183"/>
      <c r="AC55" s="183"/>
      <c r="AD55" s="183"/>
      <c r="AE55" s="183"/>
      <c r="AF55" s="183"/>
      <c r="AG55" s="183"/>
      <c r="AH55" s="183"/>
      <c r="AI55" s="183"/>
      <c r="AJ55" s="183"/>
      <c r="AK55" s="183"/>
      <c r="AL55" s="183"/>
    </row>
    <row r="56" spans="1:38" x14ac:dyDescent="0.2">
      <c r="A56" s="183"/>
      <c r="B56" s="183"/>
      <c r="C56" s="183"/>
      <c r="D56" s="183"/>
      <c r="E56" s="183"/>
      <c r="F56" s="183"/>
      <c r="G56" s="183"/>
      <c r="H56" s="183"/>
      <c r="I56" s="183"/>
      <c r="J56" s="183"/>
      <c r="K56" s="183"/>
      <c r="L56" s="183"/>
      <c r="M56" s="183"/>
      <c r="N56" s="183"/>
      <c r="O56" s="183"/>
      <c r="P56" s="183"/>
      <c r="Q56" s="183"/>
      <c r="R56" s="183"/>
      <c r="S56" s="183"/>
      <c r="T56" s="183"/>
      <c r="U56" s="183"/>
      <c r="V56" s="183"/>
      <c r="W56" s="183"/>
      <c r="X56" s="183"/>
      <c r="Y56" s="183"/>
      <c r="Z56" s="183"/>
      <c r="AA56" s="183"/>
      <c r="AB56" s="183"/>
      <c r="AC56" s="183"/>
      <c r="AD56" s="183"/>
      <c r="AE56" s="183"/>
      <c r="AF56" s="183"/>
      <c r="AG56" s="183"/>
      <c r="AH56" s="183"/>
      <c r="AI56" s="183"/>
      <c r="AJ56" s="183"/>
      <c r="AK56" s="183"/>
      <c r="AL56" s="183"/>
    </row>
    <row r="57" spans="1:38" x14ac:dyDescent="0.2">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row>
    <row r="58" spans="1:38" x14ac:dyDescent="0.2">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I28" sqref="I28"/>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131</v>
      </c>
    </row>
    <row r="2" spans="1:57" ht="54" x14ac:dyDescent="0.25">
      <c r="A2" s="80" t="s">
        <v>107</v>
      </c>
      <c r="B2" s="80" t="s">
        <v>132</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58" t="s">
        <v>5</v>
      </c>
      <c r="E4" s="159"/>
      <c r="G4" s="160" t="s">
        <v>6</v>
      </c>
      <c r="H4" s="161"/>
      <c r="I4" s="161"/>
      <c r="J4" s="161"/>
      <c r="K4" s="161"/>
      <c r="L4" s="161"/>
      <c r="M4" s="161"/>
      <c r="N4" s="161"/>
      <c r="O4" s="161"/>
      <c r="P4" s="161"/>
      <c r="Q4" s="161"/>
      <c r="R4" s="161"/>
      <c r="T4" s="160" t="s">
        <v>7</v>
      </c>
      <c r="U4" s="161"/>
      <c r="V4" s="161"/>
      <c r="W4" s="161"/>
      <c r="X4" s="161"/>
      <c r="Y4" s="161"/>
      <c r="Z4" s="161"/>
      <c r="AA4" s="161"/>
      <c r="AB4" s="161"/>
      <c r="AC4" s="161"/>
      <c r="AD4" s="161"/>
      <c r="AE4" s="161"/>
      <c r="AF4" s="4"/>
      <c r="AG4" s="160" t="s">
        <v>34</v>
      </c>
      <c r="AH4" s="161"/>
      <c r="AI4" s="161"/>
      <c r="AJ4" s="161"/>
      <c r="AK4" s="161"/>
      <c r="AL4" s="161"/>
      <c r="AM4" s="161"/>
      <c r="AN4" s="161"/>
      <c r="AO4" s="161"/>
      <c r="AP4" s="161"/>
      <c r="AQ4" s="161"/>
      <c r="AR4" s="161"/>
      <c r="AT4" s="160" t="s">
        <v>35</v>
      </c>
      <c r="AU4" s="161"/>
      <c r="AV4" s="161"/>
      <c r="AW4" s="161"/>
      <c r="AX4" s="161"/>
      <c r="AY4" s="161"/>
      <c r="AZ4" s="161"/>
      <c r="BA4" s="161"/>
      <c r="BB4" s="161"/>
      <c r="BC4" s="161"/>
      <c r="BD4" s="161"/>
      <c r="BE4" s="161"/>
    </row>
    <row r="5" spans="1:57" x14ac:dyDescent="0.2">
      <c r="A5" s="32"/>
      <c r="B5" s="32"/>
      <c r="C5" s="3"/>
      <c r="D5" s="162" t="s">
        <v>8</v>
      </c>
      <c r="E5" s="164" t="s">
        <v>9</v>
      </c>
      <c r="F5" s="5"/>
      <c r="G5" s="166" t="s">
        <v>0</v>
      </c>
      <c r="H5" s="168" t="s">
        <v>1</v>
      </c>
      <c r="I5" s="168" t="s">
        <v>10</v>
      </c>
      <c r="J5" s="168" t="s">
        <v>2</v>
      </c>
      <c r="K5" s="168" t="s">
        <v>11</v>
      </c>
      <c r="L5" s="170" t="s">
        <v>12</v>
      </c>
      <c r="M5" s="5"/>
      <c r="N5" s="166" t="s">
        <v>3</v>
      </c>
      <c r="O5" s="168" t="s">
        <v>4</v>
      </c>
      <c r="P5" s="170" t="s">
        <v>13</v>
      </c>
      <c r="Q5" s="2"/>
      <c r="R5" s="172" t="s">
        <v>14</v>
      </c>
      <c r="S5" s="2"/>
      <c r="T5" s="166" t="s">
        <v>0</v>
      </c>
      <c r="U5" s="168" t="s">
        <v>1</v>
      </c>
      <c r="V5" s="168" t="s">
        <v>10</v>
      </c>
      <c r="W5" s="168" t="s">
        <v>2</v>
      </c>
      <c r="X5" s="168" t="s">
        <v>11</v>
      </c>
      <c r="Y5" s="170" t="s">
        <v>12</v>
      </c>
      <c r="Z5" s="2"/>
      <c r="AA5" s="166" t="s">
        <v>3</v>
      </c>
      <c r="AB5" s="168" t="s">
        <v>4</v>
      </c>
      <c r="AC5" s="170" t="s">
        <v>13</v>
      </c>
      <c r="AD5" s="1"/>
      <c r="AE5" s="174" t="s">
        <v>14</v>
      </c>
      <c r="AF5" s="38"/>
      <c r="AG5" s="166" t="s">
        <v>0</v>
      </c>
      <c r="AH5" s="168" t="s">
        <v>1</v>
      </c>
      <c r="AI5" s="168" t="s">
        <v>10</v>
      </c>
      <c r="AJ5" s="168" t="s">
        <v>2</v>
      </c>
      <c r="AK5" s="168" t="s">
        <v>11</v>
      </c>
      <c r="AL5" s="170" t="s">
        <v>12</v>
      </c>
      <c r="AM5" s="5"/>
      <c r="AN5" s="166" t="s">
        <v>3</v>
      </c>
      <c r="AO5" s="168" t="s">
        <v>4</v>
      </c>
      <c r="AP5" s="170" t="s">
        <v>13</v>
      </c>
      <c r="AQ5" s="2"/>
      <c r="AR5" s="172" t="s">
        <v>14</v>
      </c>
      <c r="AS5" s="2"/>
      <c r="AT5" s="166" t="s">
        <v>0</v>
      </c>
      <c r="AU5" s="168" t="s">
        <v>1</v>
      </c>
      <c r="AV5" s="168" t="s">
        <v>10</v>
      </c>
      <c r="AW5" s="168" t="s">
        <v>2</v>
      </c>
      <c r="AX5" s="168" t="s">
        <v>11</v>
      </c>
      <c r="AY5" s="170" t="s">
        <v>12</v>
      </c>
      <c r="AZ5" s="2"/>
      <c r="BA5" s="166" t="s">
        <v>3</v>
      </c>
      <c r="BB5" s="168" t="s">
        <v>4</v>
      </c>
      <c r="BC5" s="170" t="s">
        <v>13</v>
      </c>
      <c r="BD5" s="1"/>
      <c r="BE5" s="174" t="s">
        <v>14</v>
      </c>
    </row>
    <row r="6" spans="1:57" x14ac:dyDescent="0.2">
      <c r="A6" s="32"/>
      <c r="B6" s="32"/>
      <c r="C6" s="3"/>
      <c r="D6" s="163"/>
      <c r="E6" s="165"/>
      <c r="F6" s="5"/>
      <c r="G6" s="167"/>
      <c r="H6" s="169"/>
      <c r="I6" s="169"/>
      <c r="J6" s="169"/>
      <c r="K6" s="169"/>
      <c r="L6" s="171"/>
      <c r="M6" s="5"/>
      <c r="N6" s="167"/>
      <c r="O6" s="169"/>
      <c r="P6" s="171"/>
      <c r="Q6" s="2"/>
      <c r="R6" s="173"/>
      <c r="S6" s="2"/>
      <c r="T6" s="167"/>
      <c r="U6" s="169"/>
      <c r="V6" s="169"/>
      <c r="W6" s="169"/>
      <c r="X6" s="169"/>
      <c r="Y6" s="171"/>
      <c r="Z6" s="2"/>
      <c r="AA6" s="167"/>
      <c r="AB6" s="169"/>
      <c r="AC6" s="171"/>
      <c r="AD6" s="1"/>
      <c r="AE6" s="175"/>
      <c r="AF6" s="39"/>
      <c r="AG6" s="167"/>
      <c r="AH6" s="169"/>
      <c r="AI6" s="169"/>
      <c r="AJ6" s="169"/>
      <c r="AK6" s="169"/>
      <c r="AL6" s="171"/>
      <c r="AM6" s="5"/>
      <c r="AN6" s="167"/>
      <c r="AO6" s="169"/>
      <c r="AP6" s="171"/>
      <c r="AQ6" s="2"/>
      <c r="AR6" s="173"/>
      <c r="AS6" s="2"/>
      <c r="AT6" s="167"/>
      <c r="AU6" s="169"/>
      <c r="AV6" s="169"/>
      <c r="AW6" s="169"/>
      <c r="AX6" s="169"/>
      <c r="AY6" s="171"/>
      <c r="AZ6" s="2"/>
      <c r="BA6" s="167"/>
      <c r="BB6" s="169"/>
      <c r="BC6" s="171"/>
      <c r="BD6" s="1"/>
      <c r="BE6" s="175"/>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55.226005319019201</v>
      </c>
      <c r="H8" s="124">
        <v>64.159000379655794</v>
      </c>
      <c r="I8" s="124">
        <v>68.2085301693525</v>
      </c>
      <c r="J8" s="124">
        <v>68.6318984719057</v>
      </c>
      <c r="K8" s="124">
        <v>66.518736775306195</v>
      </c>
      <c r="L8" s="125">
        <v>64.548811399249203</v>
      </c>
      <c r="M8" s="126"/>
      <c r="N8" s="127">
        <v>71.153994283028894</v>
      </c>
      <c r="O8" s="128">
        <v>74.128126578968704</v>
      </c>
      <c r="P8" s="129">
        <v>72.641060430998806</v>
      </c>
      <c r="Q8" s="126"/>
      <c r="R8" s="130">
        <v>66.860868896736505</v>
      </c>
      <c r="S8" s="131"/>
      <c r="T8" s="123">
        <v>-0.28488449813723099</v>
      </c>
      <c r="U8" s="124">
        <v>0.48195562315211299</v>
      </c>
      <c r="V8" s="124">
        <v>0.19879194536856201</v>
      </c>
      <c r="W8" s="124">
        <v>0.20163456340564101</v>
      </c>
      <c r="X8" s="124">
        <v>-0.40952616552808102</v>
      </c>
      <c r="Y8" s="125">
        <v>4.6425842097251403E-2</v>
      </c>
      <c r="Z8" s="126"/>
      <c r="AA8" s="127">
        <v>-1.02666327240139</v>
      </c>
      <c r="AB8" s="128">
        <v>-0.33279719621366999</v>
      </c>
      <c r="AC8" s="129">
        <v>-0.67383946151750695</v>
      </c>
      <c r="AD8" s="126"/>
      <c r="AE8" s="130">
        <v>-0.178289192558031</v>
      </c>
      <c r="AF8" s="29"/>
      <c r="AG8" s="29">
        <v>58.036437466160201</v>
      </c>
      <c r="AH8" s="188">
        <v>66.392163883603104</v>
      </c>
      <c r="AI8" s="188">
        <v>70.331806287777198</v>
      </c>
      <c r="AJ8" s="188">
        <v>70.530379930042798</v>
      </c>
      <c r="AK8" s="188">
        <v>68.949585561116194</v>
      </c>
      <c r="AL8" s="189">
        <v>66.848007341384701</v>
      </c>
      <c r="AM8" s="190"/>
      <c r="AN8" s="191">
        <v>73.896456329444902</v>
      </c>
      <c r="AO8" s="192">
        <v>76.341300310460397</v>
      </c>
      <c r="AP8" s="193">
        <v>75.1188783199526</v>
      </c>
      <c r="AQ8" s="190"/>
      <c r="AR8" s="194">
        <v>69.210969111268398</v>
      </c>
      <c r="AS8" s="75"/>
      <c r="AT8" s="29">
        <v>0.74551261988068995</v>
      </c>
      <c r="AU8" s="188">
        <v>1.0287463475579199</v>
      </c>
      <c r="AV8" s="188">
        <v>0.63658825280619602</v>
      </c>
      <c r="AW8" s="188">
        <v>0.30883033126995602</v>
      </c>
      <c r="AX8" s="188">
        <v>0.137579312549448</v>
      </c>
      <c r="AY8" s="189">
        <v>0.55974601880104102</v>
      </c>
      <c r="AZ8" s="190"/>
      <c r="BA8" s="191">
        <v>-0.54477080123936605</v>
      </c>
      <c r="BB8" s="192">
        <v>-1.0253498809492201</v>
      </c>
      <c r="BC8" s="193">
        <v>-0.78955231279272597</v>
      </c>
      <c r="BD8" s="190"/>
      <c r="BE8" s="194">
        <v>0.13704961833955701</v>
      </c>
    </row>
    <row r="9" spans="1:57" x14ac:dyDescent="0.2">
      <c r="A9" s="20" t="s">
        <v>18</v>
      </c>
      <c r="B9" s="3" t="str">
        <f>TRIM(A9)</f>
        <v>Virginia</v>
      </c>
      <c r="C9" s="10"/>
      <c r="D9" s="24" t="s">
        <v>16</v>
      </c>
      <c r="E9" s="27" t="s">
        <v>17</v>
      </c>
      <c r="F9" s="3"/>
      <c r="G9" s="132">
        <v>56.002491047796902</v>
      </c>
      <c r="H9" s="126">
        <v>64.999532928538002</v>
      </c>
      <c r="I9" s="126">
        <v>69.610462400747295</v>
      </c>
      <c r="J9" s="126">
        <v>69.971664331309299</v>
      </c>
      <c r="K9" s="126">
        <v>67.664954071306198</v>
      </c>
      <c r="L9" s="133">
        <v>65.649820955939504</v>
      </c>
      <c r="M9" s="126"/>
      <c r="N9" s="134">
        <v>73.002646738284199</v>
      </c>
      <c r="O9" s="135">
        <v>73.848357465358802</v>
      </c>
      <c r="P9" s="136">
        <v>73.425502101821493</v>
      </c>
      <c r="Q9" s="126"/>
      <c r="R9" s="137">
        <v>67.871444140477294</v>
      </c>
      <c r="S9" s="131"/>
      <c r="T9" s="132">
        <v>-0.84226844450099303</v>
      </c>
      <c r="U9" s="126">
        <v>-2.7114453726758101</v>
      </c>
      <c r="V9" s="126">
        <v>-2.1771573758462099</v>
      </c>
      <c r="W9" s="126">
        <v>-2.9949746099780299</v>
      </c>
      <c r="X9" s="126">
        <v>-3.0508536530744799</v>
      </c>
      <c r="Y9" s="133">
        <v>-2.4156447973734001</v>
      </c>
      <c r="Z9" s="126"/>
      <c r="AA9" s="134">
        <v>-3.46174043388217</v>
      </c>
      <c r="AB9" s="135">
        <v>-2.6158890301189501</v>
      </c>
      <c r="AC9" s="136">
        <v>-3.0382238192420599</v>
      </c>
      <c r="AD9" s="126"/>
      <c r="AE9" s="137">
        <v>-2.60890862800116</v>
      </c>
      <c r="AF9" s="30"/>
      <c r="AG9" s="30">
        <v>56.780676713497201</v>
      </c>
      <c r="AH9" s="190">
        <v>67.019945272686996</v>
      </c>
      <c r="AI9" s="190">
        <v>71.252906804802805</v>
      </c>
      <c r="AJ9" s="190">
        <v>70.429973632517601</v>
      </c>
      <c r="AK9" s="190">
        <v>67.400604003860593</v>
      </c>
      <c r="AL9" s="195">
        <v>66.576801282107098</v>
      </c>
      <c r="AM9" s="190"/>
      <c r="AN9" s="196">
        <v>73.478470687132202</v>
      </c>
      <c r="AO9" s="197">
        <v>74.8289174631837</v>
      </c>
      <c r="AP9" s="198">
        <v>74.153694075158</v>
      </c>
      <c r="AQ9" s="190"/>
      <c r="AR9" s="199">
        <v>68.741477598704094</v>
      </c>
      <c r="AS9" s="75"/>
      <c r="AT9" s="30">
        <v>0.30365218563153901</v>
      </c>
      <c r="AU9" s="190">
        <v>0.39326823764215302</v>
      </c>
      <c r="AV9" s="190">
        <v>0.21143409154010501</v>
      </c>
      <c r="AW9" s="190">
        <v>-1.28013597351215</v>
      </c>
      <c r="AX9" s="190">
        <v>-2.3005427692398799</v>
      </c>
      <c r="AY9" s="195">
        <v>-0.57249514682413205</v>
      </c>
      <c r="AZ9" s="190"/>
      <c r="BA9" s="196">
        <v>-2.86518920907328</v>
      </c>
      <c r="BB9" s="197">
        <v>-3.8745542764799801</v>
      </c>
      <c r="BC9" s="198">
        <v>-3.3771027709352701</v>
      </c>
      <c r="BD9" s="190"/>
      <c r="BE9" s="199">
        <v>-1.4544306572418999</v>
      </c>
    </row>
    <row r="10" spans="1:57" x14ac:dyDescent="0.2">
      <c r="A10" s="21" t="s">
        <v>19</v>
      </c>
      <c r="B10" s="3" t="str">
        <f t="shared" ref="B10:B45" si="0">TRIM(A10)</f>
        <v>Norfolk/Virginia Beach, VA</v>
      </c>
      <c r="C10" s="3"/>
      <c r="D10" s="24" t="s">
        <v>16</v>
      </c>
      <c r="E10" s="27" t="s">
        <v>17</v>
      </c>
      <c r="F10" s="3"/>
      <c r="G10" s="132">
        <v>62.608495276134803</v>
      </c>
      <c r="H10" s="126">
        <v>70.402232634354903</v>
      </c>
      <c r="I10" s="126">
        <v>73.674373351767898</v>
      </c>
      <c r="J10" s="126">
        <v>73.469544511867198</v>
      </c>
      <c r="K10" s="126">
        <v>77.322887062498296</v>
      </c>
      <c r="L10" s="133">
        <v>71.495506567324597</v>
      </c>
      <c r="M10" s="126"/>
      <c r="N10" s="134">
        <v>87.277568681670303</v>
      </c>
      <c r="O10" s="135">
        <v>87.922779527357406</v>
      </c>
      <c r="P10" s="136">
        <v>87.600174104513897</v>
      </c>
      <c r="Q10" s="126"/>
      <c r="R10" s="137">
        <v>76.096840149378707</v>
      </c>
      <c r="S10" s="131"/>
      <c r="T10" s="132">
        <v>-5.2736838037032001</v>
      </c>
      <c r="U10" s="126">
        <v>-4.7909522105032698</v>
      </c>
      <c r="V10" s="126">
        <v>-3.1466948618736299</v>
      </c>
      <c r="W10" s="126">
        <v>-2.12140689906097</v>
      </c>
      <c r="X10" s="126">
        <v>3.10427553543696</v>
      </c>
      <c r="Y10" s="133">
        <v>-2.3718267855055899</v>
      </c>
      <c r="Z10" s="126"/>
      <c r="AA10" s="134">
        <v>1.0250432194532699</v>
      </c>
      <c r="AB10" s="135">
        <v>0.11863655479948999</v>
      </c>
      <c r="AC10" s="136">
        <v>0.568128681268674</v>
      </c>
      <c r="AD10" s="126"/>
      <c r="AE10" s="137">
        <v>-1.4238664306420801</v>
      </c>
      <c r="AF10" s="30"/>
      <c r="AG10" s="30">
        <v>63.773394096110998</v>
      </c>
      <c r="AH10" s="190">
        <v>71.127012980363006</v>
      </c>
      <c r="AI10" s="190">
        <v>73.922783481399904</v>
      </c>
      <c r="AJ10" s="190">
        <v>72.094139634911201</v>
      </c>
      <c r="AK10" s="190">
        <v>73.388934405243404</v>
      </c>
      <c r="AL10" s="195">
        <v>70.861239976650495</v>
      </c>
      <c r="AM10" s="190"/>
      <c r="AN10" s="196">
        <v>83.856060218137102</v>
      </c>
      <c r="AO10" s="197">
        <v>86.242255107788395</v>
      </c>
      <c r="AP10" s="198">
        <v>85.049157662962699</v>
      </c>
      <c r="AQ10" s="190"/>
      <c r="AR10" s="199">
        <v>74.914871438498906</v>
      </c>
      <c r="AS10" s="75"/>
      <c r="AT10" s="30">
        <v>-1.09805269739144</v>
      </c>
      <c r="AU10" s="190">
        <v>-0.96214461447475697</v>
      </c>
      <c r="AV10" s="190">
        <v>-2.1555492149918898</v>
      </c>
      <c r="AW10" s="190">
        <v>-5.5375075100883997</v>
      </c>
      <c r="AX10" s="190">
        <v>-1.9375811875428901</v>
      </c>
      <c r="AY10" s="195">
        <v>-2.39691033085459</v>
      </c>
      <c r="AZ10" s="190"/>
      <c r="BA10" s="196">
        <v>-1.86141471200444</v>
      </c>
      <c r="BB10" s="197">
        <v>-3.43902601556371</v>
      </c>
      <c r="BC10" s="198">
        <v>-2.6676755370431899</v>
      </c>
      <c r="BD10" s="190"/>
      <c r="BE10" s="199">
        <v>-2.4844954521654699</v>
      </c>
    </row>
    <row r="11" spans="1:57" x14ac:dyDescent="0.2">
      <c r="A11" s="21" t="s">
        <v>20</v>
      </c>
      <c r="B11" s="2" t="s">
        <v>71</v>
      </c>
      <c r="C11" s="3"/>
      <c r="D11" s="24" t="s">
        <v>16</v>
      </c>
      <c r="E11" s="27" t="s">
        <v>17</v>
      </c>
      <c r="F11" s="3"/>
      <c r="G11" s="132">
        <v>63.556492707784201</v>
      </c>
      <c r="H11" s="126">
        <v>61.259005447197303</v>
      </c>
      <c r="I11" s="126">
        <v>66.082410824108194</v>
      </c>
      <c r="J11" s="126">
        <v>66.917062027763095</v>
      </c>
      <c r="K11" s="126">
        <v>60.635213494992001</v>
      </c>
      <c r="L11" s="133">
        <v>63.690036900369002</v>
      </c>
      <c r="M11" s="126"/>
      <c r="N11" s="134">
        <v>65.603584607274598</v>
      </c>
      <c r="O11" s="135">
        <v>64.812862414338397</v>
      </c>
      <c r="P11" s="136">
        <v>65.208223510806505</v>
      </c>
      <c r="Q11" s="126"/>
      <c r="R11" s="137">
        <v>64.123804503351096</v>
      </c>
      <c r="S11" s="131"/>
      <c r="T11" s="132">
        <v>16.230554220776199</v>
      </c>
      <c r="U11" s="126">
        <v>-2.5872885437454798</v>
      </c>
      <c r="V11" s="126">
        <v>-1.1067660314693299</v>
      </c>
      <c r="W11" s="126">
        <v>-1.3706402970784799</v>
      </c>
      <c r="X11" s="126">
        <v>-5.2243604298001198</v>
      </c>
      <c r="Y11" s="133">
        <v>0.70715609909319599</v>
      </c>
      <c r="Z11" s="126"/>
      <c r="AA11" s="134">
        <v>-5.5127255889600901</v>
      </c>
      <c r="AB11" s="135">
        <v>-10.1929004322718</v>
      </c>
      <c r="AC11" s="136">
        <v>-7.8980586606790002</v>
      </c>
      <c r="AD11" s="126"/>
      <c r="AE11" s="137">
        <v>-1.95440272151966</v>
      </c>
      <c r="AF11" s="30"/>
      <c r="AG11" s="30">
        <v>53.504672897196201</v>
      </c>
      <c r="AH11" s="190">
        <v>61.539642841472499</v>
      </c>
      <c r="AI11" s="190">
        <v>66.450572594445106</v>
      </c>
      <c r="AJ11" s="190">
        <v>66.095169145715403</v>
      </c>
      <c r="AK11" s="190">
        <v>62.303808583031497</v>
      </c>
      <c r="AL11" s="195">
        <v>61.978734701579299</v>
      </c>
      <c r="AM11" s="190"/>
      <c r="AN11" s="196">
        <v>69.605970804522002</v>
      </c>
      <c r="AO11" s="197">
        <v>72.765887388870496</v>
      </c>
      <c r="AP11" s="198">
        <v>71.185929096696299</v>
      </c>
      <c r="AQ11" s="190"/>
      <c r="AR11" s="199">
        <v>64.608471032279695</v>
      </c>
      <c r="AS11" s="75"/>
      <c r="AT11" s="30">
        <v>-0.46620673223639603</v>
      </c>
      <c r="AU11" s="190">
        <v>4.5459980259656502E-2</v>
      </c>
      <c r="AV11" s="190">
        <v>-1.9245590370012799</v>
      </c>
      <c r="AW11" s="190">
        <v>-1.91683041004248</v>
      </c>
      <c r="AX11" s="190">
        <v>-4.7044743736974599</v>
      </c>
      <c r="AY11" s="195">
        <v>-1.8711841947902701</v>
      </c>
      <c r="AZ11" s="190"/>
      <c r="BA11" s="196">
        <v>-5.9911077540030497</v>
      </c>
      <c r="BB11" s="197">
        <v>-5.60922916336337</v>
      </c>
      <c r="BC11" s="198">
        <v>-5.7963174500515304</v>
      </c>
      <c r="BD11" s="190"/>
      <c r="BE11" s="199">
        <v>-3.1449535021221102</v>
      </c>
    </row>
    <row r="12" spans="1:57" x14ac:dyDescent="0.2">
      <c r="A12" s="21" t="s">
        <v>21</v>
      </c>
      <c r="B12" s="3" t="str">
        <f t="shared" si="0"/>
        <v>Virginia Area</v>
      </c>
      <c r="C12" s="3"/>
      <c r="D12" s="24" t="s">
        <v>16</v>
      </c>
      <c r="E12" s="27" t="s">
        <v>17</v>
      </c>
      <c r="F12" s="3"/>
      <c r="G12" s="132">
        <v>49.277666413216203</v>
      </c>
      <c r="H12" s="126">
        <v>60.242851547199301</v>
      </c>
      <c r="I12" s="126">
        <v>64.823391166102098</v>
      </c>
      <c r="J12" s="126">
        <v>66.724269026059304</v>
      </c>
      <c r="K12" s="126">
        <v>67.162046957443295</v>
      </c>
      <c r="L12" s="133">
        <v>61.646045022004103</v>
      </c>
      <c r="M12" s="126"/>
      <c r="N12" s="134">
        <v>73.376189488721394</v>
      </c>
      <c r="O12" s="135">
        <v>72.595101495357198</v>
      </c>
      <c r="P12" s="136">
        <v>72.985645492039296</v>
      </c>
      <c r="Q12" s="126"/>
      <c r="R12" s="137">
        <v>64.885930870585597</v>
      </c>
      <c r="S12" s="131"/>
      <c r="T12" s="132">
        <v>-4.0732217045516599</v>
      </c>
      <c r="U12" s="126">
        <v>-6.2418808417512004</v>
      </c>
      <c r="V12" s="126">
        <v>-8.4057188364573001</v>
      </c>
      <c r="W12" s="126">
        <v>-11.105268728296901</v>
      </c>
      <c r="X12" s="126">
        <v>-8.6357168503993496</v>
      </c>
      <c r="Y12" s="133">
        <v>-7.9816165913151904</v>
      </c>
      <c r="Z12" s="126"/>
      <c r="AA12" s="134">
        <v>-5.0963112512673696</v>
      </c>
      <c r="AB12" s="135">
        <v>-2.3218469531424302</v>
      </c>
      <c r="AC12" s="136">
        <v>-3.7364854318471399</v>
      </c>
      <c r="AD12" s="126"/>
      <c r="AE12" s="137">
        <v>-6.6587319780498904</v>
      </c>
      <c r="AF12" s="30"/>
      <c r="AG12" s="30">
        <v>49.2225293711126</v>
      </c>
      <c r="AH12" s="190">
        <v>60.649043999078501</v>
      </c>
      <c r="AI12" s="190">
        <v>63.719765031098802</v>
      </c>
      <c r="AJ12" s="190">
        <v>64.114259387237894</v>
      </c>
      <c r="AK12" s="190">
        <v>62.488048749582397</v>
      </c>
      <c r="AL12" s="195">
        <v>60.038678525931097</v>
      </c>
      <c r="AM12" s="190"/>
      <c r="AN12" s="196">
        <v>68.732649088249104</v>
      </c>
      <c r="AO12" s="197">
        <v>68.242503830159706</v>
      </c>
      <c r="AP12" s="198">
        <v>68.487576459204405</v>
      </c>
      <c r="AQ12" s="190"/>
      <c r="AR12" s="199">
        <v>62.452506364023797</v>
      </c>
      <c r="AS12" s="75"/>
      <c r="AT12" s="30">
        <v>0.14731698664665499</v>
      </c>
      <c r="AU12" s="190">
        <v>-0.631681098835148</v>
      </c>
      <c r="AV12" s="190">
        <v>-2.3535801445116502</v>
      </c>
      <c r="AW12" s="190">
        <v>-3.7649054824711499</v>
      </c>
      <c r="AX12" s="190">
        <v>-4.8142959430847299</v>
      </c>
      <c r="AY12" s="195">
        <v>-2.4430016306452198</v>
      </c>
      <c r="AZ12" s="190"/>
      <c r="BA12" s="196">
        <v>-3.55655766710424</v>
      </c>
      <c r="BB12" s="197">
        <v>-5.12177275767481</v>
      </c>
      <c r="BC12" s="198">
        <v>-4.3427674363868602</v>
      </c>
      <c r="BD12" s="190"/>
      <c r="BE12" s="199">
        <v>-3.0464646259599699</v>
      </c>
    </row>
    <row r="13" spans="1:57" x14ac:dyDescent="0.2">
      <c r="A13" s="34" t="s">
        <v>22</v>
      </c>
      <c r="B13" s="2" t="s">
        <v>87</v>
      </c>
      <c r="C13" s="3"/>
      <c r="D13" s="24" t="s">
        <v>16</v>
      </c>
      <c r="E13" s="27" t="s">
        <v>17</v>
      </c>
      <c r="F13" s="3"/>
      <c r="G13" s="132">
        <v>54.4380514673636</v>
      </c>
      <c r="H13" s="126">
        <v>64.970968477555303</v>
      </c>
      <c r="I13" s="126">
        <v>71.196519725647704</v>
      </c>
      <c r="J13" s="126">
        <v>69.727401898012502</v>
      </c>
      <c r="K13" s="126">
        <v>64.181591734348402</v>
      </c>
      <c r="L13" s="133">
        <v>64.902906660585501</v>
      </c>
      <c r="M13" s="126"/>
      <c r="N13" s="134">
        <v>67.852193590260796</v>
      </c>
      <c r="O13" s="135">
        <v>71.387724314557801</v>
      </c>
      <c r="P13" s="136">
        <v>69.619958952409306</v>
      </c>
      <c r="Q13" s="126"/>
      <c r="R13" s="137">
        <v>66.250635886820902</v>
      </c>
      <c r="S13" s="131"/>
      <c r="T13" s="132">
        <v>3.8380255645401098</v>
      </c>
      <c r="U13" s="126">
        <v>5.04121431798887</v>
      </c>
      <c r="V13" s="126">
        <v>6.4319114372461597</v>
      </c>
      <c r="W13" s="126">
        <v>2.5744494367603701</v>
      </c>
      <c r="X13" s="126">
        <v>-2.9343992108130199</v>
      </c>
      <c r="Y13" s="133">
        <v>2.93162069065141</v>
      </c>
      <c r="Z13" s="126"/>
      <c r="AA13" s="134">
        <v>-4.8923657846356701</v>
      </c>
      <c r="AB13" s="135">
        <v>-1.38891957428309</v>
      </c>
      <c r="AC13" s="136">
        <v>-3.1278379696419401</v>
      </c>
      <c r="AD13" s="126"/>
      <c r="AE13" s="137">
        <v>1.03413448566452</v>
      </c>
      <c r="AF13" s="30"/>
      <c r="AG13" s="30">
        <v>60.160899175989201</v>
      </c>
      <c r="AH13" s="190">
        <v>71.895487894189799</v>
      </c>
      <c r="AI13" s="190">
        <v>77.566427371716998</v>
      </c>
      <c r="AJ13" s="190">
        <v>74.906482013410397</v>
      </c>
      <c r="AK13" s="190">
        <v>68.7648555014691</v>
      </c>
      <c r="AL13" s="195">
        <v>70.658832052512196</v>
      </c>
      <c r="AM13" s="190"/>
      <c r="AN13" s="196">
        <v>71.857431039775406</v>
      </c>
      <c r="AO13" s="197">
        <v>74.707275358505399</v>
      </c>
      <c r="AP13" s="198">
        <v>73.282353199140402</v>
      </c>
      <c r="AQ13" s="190"/>
      <c r="AR13" s="199">
        <v>71.408407644589005</v>
      </c>
      <c r="AS13" s="75"/>
      <c r="AT13" s="30">
        <v>1.79085011101717</v>
      </c>
      <c r="AU13" s="190">
        <v>4.0521112290563597</v>
      </c>
      <c r="AV13" s="190">
        <v>6.1377155675711697</v>
      </c>
      <c r="AW13" s="190">
        <v>2.8864107116273399</v>
      </c>
      <c r="AX13" s="190">
        <v>-0.95505665516098803</v>
      </c>
      <c r="AY13" s="195">
        <v>2.8482799286635498</v>
      </c>
      <c r="AZ13" s="190"/>
      <c r="BA13" s="196">
        <v>-3.1767382261819499</v>
      </c>
      <c r="BB13" s="197">
        <v>-2.7992966659878</v>
      </c>
      <c r="BC13" s="198">
        <v>-2.9847149076854298</v>
      </c>
      <c r="BD13" s="190"/>
      <c r="BE13" s="199">
        <v>1.0666695969368201</v>
      </c>
    </row>
    <row r="14" spans="1:57" x14ac:dyDescent="0.2">
      <c r="A14" s="21" t="s">
        <v>23</v>
      </c>
      <c r="B14" s="3" t="str">
        <f t="shared" si="0"/>
        <v>Arlington, VA</v>
      </c>
      <c r="C14" s="3"/>
      <c r="D14" s="24" t="s">
        <v>16</v>
      </c>
      <c r="E14" s="27" t="s">
        <v>17</v>
      </c>
      <c r="F14" s="3"/>
      <c r="G14" s="132">
        <v>54.289849080008203</v>
      </c>
      <c r="H14" s="126">
        <v>69.888360554062402</v>
      </c>
      <c r="I14" s="126">
        <v>75.666735579904795</v>
      </c>
      <c r="J14" s="126">
        <v>75.377299979325997</v>
      </c>
      <c r="K14" s="126">
        <v>65.991316931982595</v>
      </c>
      <c r="L14" s="133">
        <v>68.242712425056794</v>
      </c>
      <c r="M14" s="126"/>
      <c r="N14" s="134">
        <v>69.650609882158307</v>
      </c>
      <c r="O14" s="135">
        <v>68.958031837915996</v>
      </c>
      <c r="P14" s="136">
        <v>69.304320860037194</v>
      </c>
      <c r="Q14" s="126"/>
      <c r="R14" s="137">
        <v>68.546029120765496</v>
      </c>
      <c r="S14" s="131"/>
      <c r="T14" s="132">
        <v>-3.2428476024866399</v>
      </c>
      <c r="U14" s="126">
        <v>-1.0782626688774399</v>
      </c>
      <c r="V14" s="126">
        <v>2.3322634709390702</v>
      </c>
      <c r="W14" s="126">
        <v>2.1689798293004898</v>
      </c>
      <c r="X14" s="126">
        <v>-4.8994852660749899</v>
      </c>
      <c r="Y14" s="133">
        <v>-0.77250331640693404</v>
      </c>
      <c r="Z14" s="126"/>
      <c r="AA14" s="134">
        <v>2.1350952903443098E-3</v>
      </c>
      <c r="AB14" s="135">
        <v>3.3410653432426001</v>
      </c>
      <c r="AC14" s="136">
        <v>1.63584852572994</v>
      </c>
      <c r="AD14" s="126"/>
      <c r="AE14" s="137">
        <v>-8.85947382343618E-2</v>
      </c>
      <c r="AF14" s="30"/>
      <c r="AG14" s="30">
        <v>65.285817655571606</v>
      </c>
      <c r="AH14" s="190">
        <v>81.473537316518502</v>
      </c>
      <c r="AI14" s="190">
        <v>87.419888360553998</v>
      </c>
      <c r="AJ14" s="190">
        <v>86.086417200744194</v>
      </c>
      <c r="AK14" s="190">
        <v>76.416167045689406</v>
      </c>
      <c r="AL14" s="195">
        <v>79.336365515815501</v>
      </c>
      <c r="AM14" s="190"/>
      <c r="AN14" s="196">
        <v>78.294914203018294</v>
      </c>
      <c r="AO14" s="197">
        <v>76.540210874508901</v>
      </c>
      <c r="AP14" s="198">
        <v>77.417562538763605</v>
      </c>
      <c r="AQ14" s="190"/>
      <c r="AR14" s="199">
        <v>78.788136093800702</v>
      </c>
      <c r="AS14" s="75"/>
      <c r="AT14" s="30">
        <v>3.17954301039578</v>
      </c>
      <c r="AU14" s="190">
        <v>6.54231802929342</v>
      </c>
      <c r="AV14" s="190">
        <v>9.8273976680628596</v>
      </c>
      <c r="AW14" s="190">
        <v>11.253318574981501</v>
      </c>
      <c r="AX14" s="190">
        <v>4.9906289990047803</v>
      </c>
      <c r="AY14" s="195">
        <v>7.3550316782925602</v>
      </c>
      <c r="AZ14" s="190"/>
      <c r="BA14" s="196">
        <v>3.29172479608554</v>
      </c>
      <c r="BB14" s="197">
        <v>1.9098819517010199</v>
      </c>
      <c r="BC14" s="198">
        <v>2.6039809202263799</v>
      </c>
      <c r="BD14" s="190"/>
      <c r="BE14" s="199">
        <v>5.9773492024233796</v>
      </c>
    </row>
    <row r="15" spans="1:57" x14ac:dyDescent="0.2">
      <c r="A15" s="21" t="s">
        <v>24</v>
      </c>
      <c r="B15" s="3" t="str">
        <f t="shared" si="0"/>
        <v>Suburban Virginia Area</v>
      </c>
      <c r="C15" s="3"/>
      <c r="D15" s="24" t="s">
        <v>16</v>
      </c>
      <c r="E15" s="27" t="s">
        <v>17</v>
      </c>
      <c r="F15" s="3"/>
      <c r="G15" s="132">
        <v>49.4845360824742</v>
      </c>
      <c r="H15" s="126">
        <v>61.239627860196101</v>
      </c>
      <c r="I15" s="126">
        <v>65.815941664571199</v>
      </c>
      <c r="J15" s="126">
        <v>67.299471963791802</v>
      </c>
      <c r="K15" s="126">
        <v>65.287905456374105</v>
      </c>
      <c r="L15" s="133">
        <v>61.825496605481497</v>
      </c>
      <c r="M15" s="126"/>
      <c r="N15" s="134">
        <v>66.607995976866903</v>
      </c>
      <c r="O15" s="135">
        <v>73.208448579331105</v>
      </c>
      <c r="P15" s="136">
        <v>69.908222278099004</v>
      </c>
      <c r="Q15" s="126"/>
      <c r="R15" s="137">
        <v>64.1348467976579</v>
      </c>
      <c r="S15" s="131"/>
      <c r="T15" s="132">
        <v>-1.3206794465324201</v>
      </c>
      <c r="U15" s="126">
        <v>-2.2835597822537599</v>
      </c>
      <c r="V15" s="126">
        <v>2.5330690251763799</v>
      </c>
      <c r="W15" s="126">
        <v>2.2612539073484301</v>
      </c>
      <c r="X15" s="126">
        <v>1.8116988731393</v>
      </c>
      <c r="Y15" s="133">
        <v>0.711041656768443</v>
      </c>
      <c r="Z15" s="126"/>
      <c r="AA15" s="134">
        <v>-9.1993678233903395</v>
      </c>
      <c r="AB15" s="135">
        <v>-6.02396300853803</v>
      </c>
      <c r="AC15" s="136">
        <v>-7.5639593004135603</v>
      </c>
      <c r="AD15" s="126"/>
      <c r="AE15" s="137">
        <v>-2.0206239792041498</v>
      </c>
      <c r="AF15" s="30"/>
      <c r="AG15" s="30">
        <v>55.958142165797199</v>
      </c>
      <c r="AH15" s="190">
        <v>65.511281503362397</v>
      </c>
      <c r="AI15" s="190">
        <v>69.367104518886293</v>
      </c>
      <c r="AJ15" s="190">
        <v>68.462070265853797</v>
      </c>
      <c r="AK15" s="190">
        <v>63.196103079823999</v>
      </c>
      <c r="AL15" s="195">
        <v>64.498956683510499</v>
      </c>
      <c r="AM15" s="190"/>
      <c r="AN15" s="196">
        <v>68.3155248271527</v>
      </c>
      <c r="AO15" s="197">
        <v>71.945317410433603</v>
      </c>
      <c r="AP15" s="198">
        <v>70.130421118793194</v>
      </c>
      <c r="AQ15" s="190"/>
      <c r="AR15" s="199">
        <v>66.107888735252303</v>
      </c>
      <c r="AS15" s="75"/>
      <c r="AT15" s="30">
        <v>5.6447644214726003</v>
      </c>
      <c r="AU15" s="190">
        <v>-0.44140893130172099</v>
      </c>
      <c r="AV15" s="190">
        <v>0.97612519911474205</v>
      </c>
      <c r="AW15" s="190">
        <v>-1.6120729488243399</v>
      </c>
      <c r="AX15" s="190">
        <v>-2.9477354329455001</v>
      </c>
      <c r="AY15" s="195">
        <v>0.102104734832883</v>
      </c>
      <c r="AZ15" s="190"/>
      <c r="BA15" s="196">
        <v>-5.9426979002351104</v>
      </c>
      <c r="BB15" s="197">
        <v>-6.3524288519916698</v>
      </c>
      <c r="BC15" s="198">
        <v>-6.1533119290155902</v>
      </c>
      <c r="BD15" s="190"/>
      <c r="BE15" s="199">
        <v>-1.88032274042257</v>
      </c>
    </row>
    <row r="16" spans="1:57" x14ac:dyDescent="0.2">
      <c r="A16" s="21" t="s">
        <v>25</v>
      </c>
      <c r="B16" s="3" t="str">
        <f t="shared" si="0"/>
        <v>Alexandria, VA</v>
      </c>
      <c r="C16" s="3"/>
      <c r="D16" s="24" t="s">
        <v>16</v>
      </c>
      <c r="E16" s="27" t="s">
        <v>17</v>
      </c>
      <c r="F16" s="3"/>
      <c r="G16" s="132">
        <v>49.965349965349901</v>
      </c>
      <c r="H16" s="126">
        <v>60.914760914760897</v>
      </c>
      <c r="I16" s="126">
        <v>65.523215523215498</v>
      </c>
      <c r="J16" s="126">
        <v>65.303765303765303</v>
      </c>
      <c r="K16" s="126">
        <v>58.6394086394086</v>
      </c>
      <c r="L16" s="133">
        <v>60.069300069299999</v>
      </c>
      <c r="M16" s="126"/>
      <c r="N16" s="134">
        <v>59.436359436359403</v>
      </c>
      <c r="O16" s="135">
        <v>60.4989604989604</v>
      </c>
      <c r="P16" s="136">
        <v>59.967659967659898</v>
      </c>
      <c r="Q16" s="126"/>
      <c r="R16" s="137">
        <v>60.040260040260002</v>
      </c>
      <c r="S16" s="131"/>
      <c r="T16" s="132">
        <v>1.25544994151282</v>
      </c>
      <c r="U16" s="126">
        <v>1.1381757056497499</v>
      </c>
      <c r="V16" s="126">
        <v>-1.3425357948326101E-2</v>
      </c>
      <c r="W16" s="126">
        <v>0.37882557903913999</v>
      </c>
      <c r="X16" s="126">
        <v>-4.78124226009166</v>
      </c>
      <c r="Y16" s="133">
        <v>-0.464556692014293</v>
      </c>
      <c r="Z16" s="126"/>
      <c r="AA16" s="134">
        <v>-9.7482706659921803</v>
      </c>
      <c r="AB16" s="135">
        <v>-9.5969685416052108</v>
      </c>
      <c r="AC16" s="136">
        <v>-9.6720127065435708</v>
      </c>
      <c r="AD16" s="126"/>
      <c r="AE16" s="137">
        <v>-3.2780686977329601</v>
      </c>
      <c r="AF16" s="30"/>
      <c r="AG16" s="30">
        <v>55.821205821205801</v>
      </c>
      <c r="AH16" s="190">
        <v>66.724416724416699</v>
      </c>
      <c r="AI16" s="190">
        <v>72.317509817509801</v>
      </c>
      <c r="AJ16" s="190">
        <v>71.771771771771697</v>
      </c>
      <c r="AK16" s="190">
        <v>64.033264033264004</v>
      </c>
      <c r="AL16" s="195">
        <v>66.133633633633593</v>
      </c>
      <c r="AM16" s="190"/>
      <c r="AN16" s="196">
        <v>64.876414876414799</v>
      </c>
      <c r="AO16" s="197">
        <v>66.8543543543543</v>
      </c>
      <c r="AP16" s="198">
        <v>65.865384615384599</v>
      </c>
      <c r="AQ16" s="190"/>
      <c r="AR16" s="199">
        <v>66.056991056990995</v>
      </c>
      <c r="AS16" s="75"/>
      <c r="AT16" s="30">
        <v>-1.28929627317301</v>
      </c>
      <c r="AU16" s="190">
        <v>-1.69743501086784</v>
      </c>
      <c r="AV16" s="190">
        <v>2.1030832912813699E-2</v>
      </c>
      <c r="AW16" s="190">
        <v>0.75871312004433999</v>
      </c>
      <c r="AX16" s="190">
        <v>-4.1290918387342996</v>
      </c>
      <c r="AY16" s="195">
        <v>-1.21985409534047</v>
      </c>
      <c r="AZ16" s="190"/>
      <c r="BA16" s="196">
        <v>-6.5792605389137497</v>
      </c>
      <c r="BB16" s="197">
        <v>-8.2110942958218693</v>
      </c>
      <c r="BC16" s="198">
        <v>-7.4146146804065598</v>
      </c>
      <c r="BD16" s="190"/>
      <c r="BE16" s="199">
        <v>-3.0675131867449998</v>
      </c>
    </row>
    <row r="17" spans="1:57" x14ac:dyDescent="0.2">
      <c r="A17" s="21" t="s">
        <v>26</v>
      </c>
      <c r="B17" s="3" t="str">
        <f t="shared" si="0"/>
        <v>Fairfax/Tysons Corner, VA</v>
      </c>
      <c r="C17" s="3"/>
      <c r="D17" s="24" t="s">
        <v>16</v>
      </c>
      <c r="E17" s="27" t="s">
        <v>17</v>
      </c>
      <c r="F17" s="3"/>
      <c r="G17" s="132">
        <v>56.045454545454497</v>
      </c>
      <c r="H17" s="126">
        <v>73.886363636363598</v>
      </c>
      <c r="I17" s="126">
        <v>81.147727272727195</v>
      </c>
      <c r="J17" s="126">
        <v>75.170454545454504</v>
      </c>
      <c r="K17" s="126">
        <v>64.375</v>
      </c>
      <c r="L17" s="133">
        <v>70.125</v>
      </c>
      <c r="M17" s="126"/>
      <c r="N17" s="134">
        <v>63.943181818181799</v>
      </c>
      <c r="O17" s="135">
        <v>69.431818181818102</v>
      </c>
      <c r="P17" s="136">
        <v>66.6875</v>
      </c>
      <c r="Q17" s="126"/>
      <c r="R17" s="137">
        <v>69.142857142857096</v>
      </c>
      <c r="S17" s="131"/>
      <c r="T17" s="132">
        <v>4.4291515803894699</v>
      </c>
      <c r="U17" s="126">
        <v>17.293924664843502</v>
      </c>
      <c r="V17" s="126">
        <v>9.1597108401390308</v>
      </c>
      <c r="W17" s="126">
        <v>1.76760270466277</v>
      </c>
      <c r="X17" s="126">
        <v>-1.24678748670684</v>
      </c>
      <c r="Y17" s="133">
        <v>6.2332624448645202</v>
      </c>
      <c r="Z17" s="126"/>
      <c r="AA17" s="134">
        <v>-4.7291722092677499</v>
      </c>
      <c r="AB17" s="135">
        <v>1.01401687067345</v>
      </c>
      <c r="AC17" s="136">
        <v>-1.8233862051369201</v>
      </c>
      <c r="AD17" s="126"/>
      <c r="AE17" s="137">
        <v>3.8840392818172802</v>
      </c>
      <c r="AF17" s="30"/>
      <c r="AG17" s="30">
        <v>59.607954545454497</v>
      </c>
      <c r="AH17" s="190">
        <v>74.1875</v>
      </c>
      <c r="AI17" s="190">
        <v>82.15625</v>
      </c>
      <c r="AJ17" s="190">
        <v>79.517045454545396</v>
      </c>
      <c r="AK17" s="190">
        <v>68.21875</v>
      </c>
      <c r="AL17" s="195">
        <v>72.737499999999997</v>
      </c>
      <c r="AM17" s="190"/>
      <c r="AN17" s="196">
        <v>68.295454545454504</v>
      </c>
      <c r="AO17" s="197">
        <v>71.4375</v>
      </c>
      <c r="AP17" s="198">
        <v>69.866477272727195</v>
      </c>
      <c r="AQ17" s="190"/>
      <c r="AR17" s="199">
        <v>71.917207792207705</v>
      </c>
      <c r="AS17" s="75"/>
      <c r="AT17" s="30">
        <v>4.3026225101661</v>
      </c>
      <c r="AU17" s="190">
        <v>8.7785883698276201</v>
      </c>
      <c r="AV17" s="190">
        <v>8.4763300915331801</v>
      </c>
      <c r="AW17" s="190">
        <v>5.8718603813692596</v>
      </c>
      <c r="AX17" s="190">
        <v>3.3716954085875601</v>
      </c>
      <c r="AY17" s="195">
        <v>6.2833853880893002</v>
      </c>
      <c r="AZ17" s="190"/>
      <c r="BA17" s="196">
        <v>0.49681796929639799</v>
      </c>
      <c r="BB17" s="197">
        <v>-0.81149233977701096</v>
      </c>
      <c r="BC17" s="198">
        <v>-0.17632970092163999</v>
      </c>
      <c r="BD17" s="190"/>
      <c r="BE17" s="199">
        <v>4.4080379111920003</v>
      </c>
    </row>
    <row r="18" spans="1:57" x14ac:dyDescent="0.2">
      <c r="A18" s="21" t="s">
        <v>27</v>
      </c>
      <c r="B18" s="3" t="str">
        <f t="shared" si="0"/>
        <v>I-95 Fredericksburg, VA</v>
      </c>
      <c r="C18" s="3"/>
      <c r="D18" s="24" t="s">
        <v>16</v>
      </c>
      <c r="E18" s="27" t="s">
        <v>17</v>
      </c>
      <c r="F18" s="3"/>
      <c r="G18" s="132">
        <v>53.175067243597198</v>
      </c>
      <c r="H18" s="126">
        <v>59.618758039995299</v>
      </c>
      <c r="I18" s="126">
        <v>62.7762834756168</v>
      </c>
      <c r="J18" s="126">
        <v>63.571512103847503</v>
      </c>
      <c r="K18" s="126">
        <v>60.647877441234897</v>
      </c>
      <c r="L18" s="133">
        <v>59.957899660858303</v>
      </c>
      <c r="M18" s="126"/>
      <c r="N18" s="134">
        <v>68.249327564027496</v>
      </c>
      <c r="O18" s="135">
        <v>68.705414571395096</v>
      </c>
      <c r="P18" s="136">
        <v>68.477371067711303</v>
      </c>
      <c r="Q18" s="126"/>
      <c r="R18" s="137">
        <v>62.392034348530601</v>
      </c>
      <c r="S18" s="131"/>
      <c r="T18" s="132">
        <v>-6.8198542342178703</v>
      </c>
      <c r="U18" s="126">
        <v>-6.6707464250054702</v>
      </c>
      <c r="V18" s="126">
        <v>-7.1673922201851896</v>
      </c>
      <c r="W18" s="126">
        <v>-4.9457740099780096</v>
      </c>
      <c r="X18" s="126">
        <v>-8.9475493618474093</v>
      </c>
      <c r="Y18" s="133">
        <v>-6.9141242478809097</v>
      </c>
      <c r="Z18" s="126"/>
      <c r="AA18" s="134">
        <v>-8.0198034468889592</v>
      </c>
      <c r="AB18" s="135">
        <v>-9.6200441122793396</v>
      </c>
      <c r="AC18" s="136">
        <v>-8.8296092481610309</v>
      </c>
      <c r="AD18" s="126"/>
      <c r="AE18" s="137">
        <v>-7.5233899471474501</v>
      </c>
      <c r="AF18" s="30"/>
      <c r="AG18" s="30">
        <v>53.183838147585</v>
      </c>
      <c r="AH18" s="190">
        <v>59.303005496433101</v>
      </c>
      <c r="AI18" s="190">
        <v>62.407905508127698</v>
      </c>
      <c r="AJ18" s="190">
        <v>63.416559466728998</v>
      </c>
      <c r="AK18" s="190">
        <v>63.6533738744006</v>
      </c>
      <c r="AL18" s="195">
        <v>60.392936498655096</v>
      </c>
      <c r="AM18" s="190"/>
      <c r="AN18" s="196">
        <v>71.836627295053205</v>
      </c>
      <c r="AO18" s="197">
        <v>70.909835107004994</v>
      </c>
      <c r="AP18" s="198">
        <v>71.3732312010291</v>
      </c>
      <c r="AQ18" s="190"/>
      <c r="AR18" s="199">
        <v>63.530163556476197</v>
      </c>
      <c r="AS18" s="75"/>
      <c r="AT18" s="30">
        <v>-8.6937106685793495</v>
      </c>
      <c r="AU18" s="190">
        <v>-8.30905457794751</v>
      </c>
      <c r="AV18" s="190">
        <v>-7.9331878677292096</v>
      </c>
      <c r="AW18" s="190">
        <v>-7.5443549451319898</v>
      </c>
      <c r="AX18" s="190">
        <v>-9.0006037572081095</v>
      </c>
      <c r="AY18" s="195">
        <v>-8.2873343900032594</v>
      </c>
      <c r="AZ18" s="190"/>
      <c r="BA18" s="196">
        <v>-8.7982016172385897</v>
      </c>
      <c r="BB18" s="197">
        <v>-10.3778840396633</v>
      </c>
      <c r="BC18" s="198">
        <v>-9.58981489862534</v>
      </c>
      <c r="BD18" s="190"/>
      <c r="BE18" s="199">
        <v>-8.70948446898716</v>
      </c>
    </row>
    <row r="19" spans="1:57" x14ac:dyDescent="0.2">
      <c r="A19" s="21" t="s">
        <v>28</v>
      </c>
      <c r="B19" s="3" t="str">
        <f t="shared" si="0"/>
        <v>Dulles Airport Area, VA</v>
      </c>
      <c r="C19" s="3"/>
      <c r="D19" s="24" t="s">
        <v>16</v>
      </c>
      <c r="E19" s="27" t="s">
        <v>17</v>
      </c>
      <c r="F19" s="3"/>
      <c r="G19" s="132">
        <v>58.290646936065201</v>
      </c>
      <c r="H19" s="126">
        <v>72.424587364826394</v>
      </c>
      <c r="I19" s="126">
        <v>78.998292544109205</v>
      </c>
      <c r="J19" s="126">
        <v>78.419654714475399</v>
      </c>
      <c r="K19" s="126">
        <v>69.038133181559402</v>
      </c>
      <c r="L19" s="133">
        <v>71.434262948207106</v>
      </c>
      <c r="M19" s="126"/>
      <c r="N19" s="134">
        <v>65.784481123126497</v>
      </c>
      <c r="O19" s="135">
        <v>72.870423069626199</v>
      </c>
      <c r="P19" s="136">
        <v>69.327452096376305</v>
      </c>
      <c r="Q19" s="126"/>
      <c r="R19" s="137">
        <v>70.832316990541202</v>
      </c>
      <c r="S19" s="131"/>
      <c r="T19" s="132">
        <v>-4.6103694504812101</v>
      </c>
      <c r="U19" s="126">
        <v>0.18370292612517999</v>
      </c>
      <c r="V19" s="126">
        <v>6.1838582175188002</v>
      </c>
      <c r="W19" s="126">
        <v>7.1826785945805698</v>
      </c>
      <c r="X19" s="126">
        <v>1.2943632567849599</v>
      </c>
      <c r="Y19" s="133">
        <v>2.3068144766873102</v>
      </c>
      <c r="Z19" s="126"/>
      <c r="AA19" s="134">
        <v>-5.1429353029681302</v>
      </c>
      <c r="AB19" s="135">
        <v>4.6594005449591203</v>
      </c>
      <c r="AC19" s="136">
        <v>-0.232066070575387</v>
      </c>
      <c r="AD19" s="126"/>
      <c r="AE19" s="137">
        <v>1.58390826936157</v>
      </c>
      <c r="AF19" s="30"/>
      <c r="AG19" s="30">
        <v>64.797951052931097</v>
      </c>
      <c r="AH19" s="190">
        <v>79.704989565547294</v>
      </c>
      <c r="AI19" s="190">
        <v>87.362454942136196</v>
      </c>
      <c r="AJ19" s="190">
        <v>84.115917283247896</v>
      </c>
      <c r="AK19" s="190">
        <v>77.072661734016293</v>
      </c>
      <c r="AL19" s="195">
        <v>78.610794915575696</v>
      </c>
      <c r="AM19" s="190"/>
      <c r="AN19" s="196">
        <v>76.192847656991006</v>
      </c>
      <c r="AO19" s="197">
        <v>79.235439195598502</v>
      </c>
      <c r="AP19" s="198">
        <v>77.714143426294797</v>
      </c>
      <c r="AQ19" s="190"/>
      <c r="AR19" s="199">
        <v>78.354608775781202</v>
      </c>
      <c r="AS19" s="75"/>
      <c r="AT19" s="30">
        <v>5.9562587249883601</v>
      </c>
      <c r="AU19" s="190">
        <v>4.8412252791814803</v>
      </c>
      <c r="AV19" s="190">
        <v>9.6007378317267609</v>
      </c>
      <c r="AW19" s="190">
        <v>8.05788271134805</v>
      </c>
      <c r="AX19" s="190">
        <v>3.9667306461932101</v>
      </c>
      <c r="AY19" s="195">
        <v>6.5576721549667898</v>
      </c>
      <c r="AZ19" s="190"/>
      <c r="BA19" s="196">
        <v>2.2304950999108999</v>
      </c>
      <c r="BB19" s="197">
        <v>4.5922679605571997</v>
      </c>
      <c r="BC19" s="198">
        <v>3.42101525886418</v>
      </c>
      <c r="BD19" s="190"/>
      <c r="BE19" s="199">
        <v>5.6496555756545801</v>
      </c>
    </row>
    <row r="20" spans="1:57" x14ac:dyDescent="0.2">
      <c r="A20" s="21" t="s">
        <v>29</v>
      </c>
      <c r="B20" s="3" t="str">
        <f t="shared" si="0"/>
        <v>Williamsburg, VA</v>
      </c>
      <c r="C20" s="3"/>
      <c r="D20" s="24" t="s">
        <v>16</v>
      </c>
      <c r="E20" s="27" t="s">
        <v>17</v>
      </c>
      <c r="F20" s="3"/>
      <c r="G20" s="132">
        <v>60.261780104712003</v>
      </c>
      <c r="H20" s="126">
        <v>63.691099476439703</v>
      </c>
      <c r="I20" s="126">
        <v>63.913612565445</v>
      </c>
      <c r="J20" s="126">
        <v>62.068062827225098</v>
      </c>
      <c r="K20" s="126">
        <v>68.350785340314104</v>
      </c>
      <c r="L20" s="133">
        <v>63.6570680628272</v>
      </c>
      <c r="M20" s="126"/>
      <c r="N20" s="134">
        <v>83.1282722513089</v>
      </c>
      <c r="O20" s="135">
        <v>83.874345549738194</v>
      </c>
      <c r="P20" s="136">
        <v>83.501308900523497</v>
      </c>
      <c r="Q20" s="126"/>
      <c r="R20" s="137">
        <v>69.326851159311801</v>
      </c>
      <c r="S20" s="131"/>
      <c r="T20" s="132">
        <v>-0.89797250832120801</v>
      </c>
      <c r="U20" s="126">
        <v>1.0813044833902701</v>
      </c>
      <c r="V20" s="126">
        <v>3.44516584559058</v>
      </c>
      <c r="W20" s="126">
        <v>2.97716865519949</v>
      </c>
      <c r="X20" s="126">
        <v>7.5645432616179997</v>
      </c>
      <c r="Y20" s="133">
        <v>2.8650828242797099</v>
      </c>
      <c r="Z20" s="126"/>
      <c r="AA20" s="134">
        <v>8.3575899335590709</v>
      </c>
      <c r="AB20" s="135">
        <v>6.4201689691256103</v>
      </c>
      <c r="AC20" s="136">
        <v>7.3758139920446197</v>
      </c>
      <c r="AD20" s="126"/>
      <c r="AE20" s="137">
        <v>4.3739688534126699</v>
      </c>
      <c r="AF20" s="30"/>
      <c r="AG20" s="30">
        <v>58.691099476439703</v>
      </c>
      <c r="AH20" s="190">
        <v>62.424738219895197</v>
      </c>
      <c r="AI20" s="190">
        <v>62.365837696334999</v>
      </c>
      <c r="AJ20" s="190">
        <v>59.034685863874302</v>
      </c>
      <c r="AK20" s="190">
        <v>62.621073298429302</v>
      </c>
      <c r="AL20" s="195">
        <v>61.027486910994703</v>
      </c>
      <c r="AM20" s="190"/>
      <c r="AN20" s="196">
        <v>79.208115183245994</v>
      </c>
      <c r="AO20" s="197">
        <v>82.873036649214598</v>
      </c>
      <c r="AP20" s="198">
        <v>81.040575916230296</v>
      </c>
      <c r="AQ20" s="190"/>
      <c r="AR20" s="199">
        <v>66.745512341061996</v>
      </c>
      <c r="AS20" s="75"/>
      <c r="AT20" s="30">
        <v>0.943970108344383</v>
      </c>
      <c r="AU20" s="190">
        <v>2.55897176194311</v>
      </c>
      <c r="AV20" s="190">
        <v>-0.99459493087096595</v>
      </c>
      <c r="AW20" s="190">
        <v>-9.2171551600651807</v>
      </c>
      <c r="AX20" s="190">
        <v>-4.8866268866609301</v>
      </c>
      <c r="AY20" s="195">
        <v>-2.4682539434291599</v>
      </c>
      <c r="AZ20" s="190"/>
      <c r="BA20" s="196">
        <v>4.3279159843091101E-2</v>
      </c>
      <c r="BB20" s="197">
        <v>-8.5035418999070106E-2</v>
      </c>
      <c r="BC20" s="198">
        <v>-2.23699799569601E-2</v>
      </c>
      <c r="BD20" s="190"/>
      <c r="BE20" s="199">
        <v>-1.6302329103528601</v>
      </c>
    </row>
    <row r="21" spans="1:57" x14ac:dyDescent="0.2">
      <c r="A21" s="21" t="s">
        <v>30</v>
      </c>
      <c r="B21" s="3" t="str">
        <f t="shared" si="0"/>
        <v>Virginia Beach, VA</v>
      </c>
      <c r="C21" s="3"/>
      <c r="D21" s="24" t="s">
        <v>16</v>
      </c>
      <c r="E21" s="27" t="s">
        <v>17</v>
      </c>
      <c r="F21" s="3"/>
      <c r="G21" s="132">
        <v>67.926439647782999</v>
      </c>
      <c r="H21" s="126">
        <v>75.188965947167404</v>
      </c>
      <c r="I21" s="126">
        <v>78.290345203771494</v>
      </c>
      <c r="J21" s="126">
        <v>78.578664380893002</v>
      </c>
      <c r="K21" s="126">
        <v>80.830670926517499</v>
      </c>
      <c r="L21" s="133">
        <v>76.163017221226497</v>
      </c>
      <c r="M21" s="126"/>
      <c r="N21" s="134">
        <v>90.399750642873798</v>
      </c>
      <c r="O21" s="135">
        <v>92.394607652146803</v>
      </c>
      <c r="P21" s="136">
        <v>91.3971791475103</v>
      </c>
      <c r="Q21" s="126"/>
      <c r="R21" s="137">
        <v>80.515634914450402</v>
      </c>
      <c r="S21" s="131"/>
      <c r="T21" s="132">
        <v>-4.0967583098188802</v>
      </c>
      <c r="U21" s="126">
        <v>-1.38135215013713</v>
      </c>
      <c r="V21" s="126">
        <v>-1.6538424854855001</v>
      </c>
      <c r="W21" s="126">
        <v>0.102214414117084</v>
      </c>
      <c r="X21" s="126">
        <v>4.1602810439979203</v>
      </c>
      <c r="Y21" s="133">
        <v>-0.51181436681842396</v>
      </c>
      <c r="Z21" s="126"/>
      <c r="AA21" s="134">
        <v>-9.6887213088161894E-2</v>
      </c>
      <c r="AB21" s="135">
        <v>-0.76336997928671602</v>
      </c>
      <c r="AC21" s="136">
        <v>-0.43488042167333202</v>
      </c>
      <c r="AD21" s="126"/>
      <c r="AE21" s="137">
        <v>-0.48639437788716799</v>
      </c>
      <c r="AF21" s="30"/>
      <c r="AG21" s="30">
        <v>69.0068960143374</v>
      </c>
      <c r="AH21" s="190">
        <v>74.605524603576498</v>
      </c>
      <c r="AI21" s="190">
        <v>77.570421163361502</v>
      </c>
      <c r="AJ21" s="190">
        <v>75.809405072661306</v>
      </c>
      <c r="AK21" s="190">
        <v>77.289462918590303</v>
      </c>
      <c r="AL21" s="195">
        <v>74.856332474899503</v>
      </c>
      <c r="AM21" s="190"/>
      <c r="AN21" s="196">
        <v>87.261605594841498</v>
      </c>
      <c r="AO21" s="197">
        <v>91.299943506126596</v>
      </c>
      <c r="AP21" s="198">
        <v>89.280774550483997</v>
      </c>
      <c r="AQ21" s="190"/>
      <c r="AR21" s="199">
        <v>78.977555762728301</v>
      </c>
      <c r="AS21" s="75"/>
      <c r="AT21" s="30">
        <v>-7.4544501210228195E-2</v>
      </c>
      <c r="AU21" s="190">
        <v>0.47143110718437098</v>
      </c>
      <c r="AV21" s="190">
        <v>-1.5325124336112601</v>
      </c>
      <c r="AW21" s="190">
        <v>-4.8522620489482797</v>
      </c>
      <c r="AX21" s="190">
        <v>-2.0162174580249301</v>
      </c>
      <c r="AY21" s="195">
        <v>-1.6719172618504401</v>
      </c>
      <c r="AZ21" s="190"/>
      <c r="BA21" s="196">
        <v>-2.4430121409159899</v>
      </c>
      <c r="BB21" s="197">
        <v>-2.4058225523220398</v>
      </c>
      <c r="BC21" s="198">
        <v>-2.4240003495788098</v>
      </c>
      <c r="BD21" s="190"/>
      <c r="BE21" s="199">
        <v>-1.9160321400947999</v>
      </c>
    </row>
    <row r="22" spans="1:57" x14ac:dyDescent="0.2">
      <c r="A22" s="34" t="s">
        <v>31</v>
      </c>
      <c r="B22" s="3" t="str">
        <f t="shared" si="0"/>
        <v>Norfolk/Portsmouth, VA</v>
      </c>
      <c r="C22" s="3"/>
      <c r="D22" s="24" t="s">
        <v>16</v>
      </c>
      <c r="E22" s="27" t="s">
        <v>17</v>
      </c>
      <c r="F22" s="3"/>
      <c r="G22" s="132">
        <v>63.473684210526301</v>
      </c>
      <c r="H22" s="126">
        <v>71.245614035087698</v>
      </c>
      <c r="I22" s="126">
        <v>75.877192982456094</v>
      </c>
      <c r="J22" s="126">
        <v>75.912280701754298</v>
      </c>
      <c r="K22" s="126">
        <v>81.859649122806999</v>
      </c>
      <c r="L22" s="133">
        <v>73.673684210526304</v>
      </c>
      <c r="M22" s="126"/>
      <c r="N22" s="134">
        <v>86.771929824561397</v>
      </c>
      <c r="O22" s="135">
        <v>87.947368421052602</v>
      </c>
      <c r="P22" s="136">
        <v>87.359649122806999</v>
      </c>
      <c r="Q22" s="126"/>
      <c r="R22" s="137">
        <v>77.583959899749303</v>
      </c>
      <c r="S22" s="131"/>
      <c r="T22" s="132">
        <v>0.96554462434375898</v>
      </c>
      <c r="U22" s="126">
        <v>-10.265203384567601</v>
      </c>
      <c r="V22" s="126">
        <v>-5.84811254378317</v>
      </c>
      <c r="W22" s="126">
        <v>-4.2603867888596101</v>
      </c>
      <c r="X22" s="126">
        <v>11.5697827283074</v>
      </c>
      <c r="Y22" s="133">
        <v>-1.90282434967576</v>
      </c>
      <c r="Z22" s="126"/>
      <c r="AA22" s="134">
        <v>1.8748024140123502E-2</v>
      </c>
      <c r="AB22" s="135">
        <v>0.31744508536418098</v>
      </c>
      <c r="AC22" s="136">
        <v>0.16887864172011</v>
      </c>
      <c r="AD22" s="126"/>
      <c r="AE22" s="137">
        <v>-1.2457395565059299</v>
      </c>
      <c r="AF22" s="30"/>
      <c r="AG22" s="30">
        <v>65.912479172147599</v>
      </c>
      <c r="AH22" s="190">
        <v>73.265807243707698</v>
      </c>
      <c r="AI22" s="190">
        <v>75.751995089011601</v>
      </c>
      <c r="AJ22" s="190">
        <v>76.186091379461502</v>
      </c>
      <c r="AK22" s="190">
        <v>76.555716353111407</v>
      </c>
      <c r="AL22" s="195">
        <v>73.534338358458896</v>
      </c>
      <c r="AM22" s="190"/>
      <c r="AN22" s="196">
        <v>83.603034688418106</v>
      </c>
      <c r="AO22" s="197">
        <v>85.545761522606597</v>
      </c>
      <c r="AP22" s="198">
        <v>84.574398105512401</v>
      </c>
      <c r="AQ22" s="190"/>
      <c r="AR22" s="199">
        <v>76.688404026736293</v>
      </c>
      <c r="AS22" s="75"/>
      <c r="AT22" s="30">
        <v>2.55254001832105</v>
      </c>
      <c r="AU22" s="190">
        <v>-1.71954744617613</v>
      </c>
      <c r="AV22" s="190">
        <v>-2.31471588612188</v>
      </c>
      <c r="AW22" s="190">
        <v>-1.9658884052043599</v>
      </c>
      <c r="AX22" s="190">
        <v>2.1101606509139299</v>
      </c>
      <c r="AY22" s="195">
        <v>-0.37458186487384298</v>
      </c>
      <c r="AZ22" s="190"/>
      <c r="BA22" s="196">
        <v>-2.2635501861153502</v>
      </c>
      <c r="BB22" s="197">
        <v>-4.6989833475466298</v>
      </c>
      <c r="BC22" s="198">
        <v>-3.51061154014383</v>
      </c>
      <c r="BD22" s="190"/>
      <c r="BE22" s="199">
        <v>-1.3848036440664599</v>
      </c>
    </row>
    <row r="23" spans="1:57" x14ac:dyDescent="0.2">
      <c r="A23" s="35" t="s">
        <v>32</v>
      </c>
      <c r="B23" s="3" t="str">
        <f t="shared" si="0"/>
        <v>Newport News/Hampton, VA</v>
      </c>
      <c r="C23" s="3"/>
      <c r="D23" s="24" t="s">
        <v>16</v>
      </c>
      <c r="E23" s="27" t="s">
        <v>17</v>
      </c>
      <c r="F23" s="3"/>
      <c r="G23" s="132">
        <v>53.6568114301881</v>
      </c>
      <c r="H23" s="126">
        <v>62.399207808742297</v>
      </c>
      <c r="I23" s="126">
        <v>67.774791342481194</v>
      </c>
      <c r="J23" s="126">
        <v>68.779176686942904</v>
      </c>
      <c r="K23" s="126">
        <v>75.937190550289898</v>
      </c>
      <c r="L23" s="133">
        <v>65.709435563728903</v>
      </c>
      <c r="M23" s="126"/>
      <c r="N23" s="134">
        <v>86.815674069882505</v>
      </c>
      <c r="O23" s="135">
        <v>85.599094638562704</v>
      </c>
      <c r="P23" s="136">
        <v>86.207384354222597</v>
      </c>
      <c r="Q23" s="126"/>
      <c r="R23" s="137">
        <v>71.565992361012803</v>
      </c>
      <c r="S23" s="131"/>
      <c r="T23" s="132">
        <v>-12.630061913065999</v>
      </c>
      <c r="U23" s="126">
        <v>-10.2567385934294</v>
      </c>
      <c r="V23" s="126">
        <v>-7.5580584515979998</v>
      </c>
      <c r="W23" s="126">
        <v>-6.0220807038584203</v>
      </c>
      <c r="X23" s="126">
        <v>-3.2437924182257598</v>
      </c>
      <c r="Y23" s="133">
        <v>-7.6932555000427003</v>
      </c>
      <c r="Z23" s="126"/>
      <c r="AA23" s="134">
        <v>-0.41352097778698899</v>
      </c>
      <c r="AB23" s="135">
        <v>-2.2608858588769198</v>
      </c>
      <c r="AC23" s="136">
        <v>-1.3393334717280401</v>
      </c>
      <c r="AD23" s="126"/>
      <c r="AE23" s="137">
        <v>-5.6009002910007002</v>
      </c>
      <c r="AF23" s="30"/>
      <c r="AG23" s="30">
        <v>58.487763474324503</v>
      </c>
      <c r="AH23" s="190">
        <v>68.556372895741902</v>
      </c>
      <c r="AI23" s="190">
        <v>73.3165935775923</v>
      </c>
      <c r="AJ23" s="190">
        <v>70.996604894610201</v>
      </c>
      <c r="AK23" s="190">
        <v>72.690621021360798</v>
      </c>
      <c r="AL23" s="195">
        <v>68.809591172725902</v>
      </c>
      <c r="AM23" s="190"/>
      <c r="AN23" s="196">
        <v>81.882161550431405</v>
      </c>
      <c r="AO23" s="197">
        <v>81.694723440373394</v>
      </c>
      <c r="AP23" s="198">
        <v>81.788442495402407</v>
      </c>
      <c r="AQ23" s="190"/>
      <c r="AR23" s="199">
        <v>72.517834407776405</v>
      </c>
      <c r="AS23" s="75"/>
      <c r="AT23" s="30">
        <v>-6.34948882419617</v>
      </c>
      <c r="AU23" s="190">
        <v>-3.7377499359136599</v>
      </c>
      <c r="AV23" s="190">
        <v>-2.52512587502653</v>
      </c>
      <c r="AW23" s="190">
        <v>-5.6276237214937499</v>
      </c>
      <c r="AX23" s="190">
        <v>-0.96971865560483606</v>
      </c>
      <c r="AY23" s="195">
        <v>-3.76823343569973</v>
      </c>
      <c r="AZ23" s="190"/>
      <c r="BA23" s="196">
        <v>-1.8388891079846701</v>
      </c>
      <c r="BB23" s="197">
        <v>-6.4576568121762001</v>
      </c>
      <c r="BC23" s="198">
        <v>-4.2012688301664598</v>
      </c>
      <c r="BD23" s="190"/>
      <c r="BE23" s="199">
        <v>-3.9082015228042102</v>
      </c>
    </row>
    <row r="24" spans="1:57" x14ac:dyDescent="0.2">
      <c r="A24" s="36" t="s">
        <v>33</v>
      </c>
      <c r="B24" s="3" t="str">
        <f t="shared" si="0"/>
        <v>Chesapeake/Suffolk, VA</v>
      </c>
      <c r="C24" s="3"/>
      <c r="D24" s="25" t="s">
        <v>16</v>
      </c>
      <c r="E24" s="28" t="s">
        <v>17</v>
      </c>
      <c r="F24" s="3"/>
      <c r="G24" s="138">
        <v>63.989681857265602</v>
      </c>
      <c r="H24" s="139">
        <v>77.558039552880402</v>
      </c>
      <c r="I24" s="139">
        <v>81.324161650902795</v>
      </c>
      <c r="J24" s="139">
        <v>80.481513327600993</v>
      </c>
      <c r="K24" s="139">
        <v>78.607050730868394</v>
      </c>
      <c r="L24" s="140">
        <v>76.392089423903599</v>
      </c>
      <c r="M24" s="126"/>
      <c r="N24" s="141">
        <v>86.895958727429004</v>
      </c>
      <c r="O24" s="142">
        <v>86.173688736027501</v>
      </c>
      <c r="P24" s="143">
        <v>86.534823731728196</v>
      </c>
      <c r="Q24" s="126"/>
      <c r="R24" s="144">
        <v>79.290013511853502</v>
      </c>
      <c r="S24" s="131"/>
      <c r="T24" s="138">
        <v>-10.558102079449</v>
      </c>
      <c r="U24" s="139">
        <v>-7.0407092364721899</v>
      </c>
      <c r="V24" s="139">
        <v>-5.6461823098295598</v>
      </c>
      <c r="W24" s="139">
        <v>-5.6684861181709199</v>
      </c>
      <c r="X24" s="139">
        <v>-4.0568534868070598</v>
      </c>
      <c r="Y24" s="140">
        <v>-6.4773257629904197</v>
      </c>
      <c r="Z24" s="126"/>
      <c r="AA24" s="141">
        <v>-2.30813511467837</v>
      </c>
      <c r="AB24" s="142">
        <v>-2.7191783445081499</v>
      </c>
      <c r="AC24" s="143">
        <v>-2.5132323069446998</v>
      </c>
      <c r="AD24" s="126"/>
      <c r="AE24" s="144">
        <v>-5.2762750120286803</v>
      </c>
      <c r="AF24" s="31"/>
      <c r="AG24" s="31">
        <v>63.228718830610397</v>
      </c>
      <c r="AH24" s="200">
        <v>75.911435941530499</v>
      </c>
      <c r="AI24" s="200">
        <v>80</v>
      </c>
      <c r="AJ24" s="200">
        <v>78.374892519346503</v>
      </c>
      <c r="AK24" s="200">
        <v>76.672398968185703</v>
      </c>
      <c r="AL24" s="201">
        <v>74.837489251934599</v>
      </c>
      <c r="AM24" s="190"/>
      <c r="AN24" s="202">
        <v>85.094582975064398</v>
      </c>
      <c r="AO24" s="203">
        <v>85.717970765262194</v>
      </c>
      <c r="AP24" s="204">
        <v>85.406276870163296</v>
      </c>
      <c r="AQ24" s="190"/>
      <c r="AR24" s="205">
        <v>77.857142857142804</v>
      </c>
      <c r="AS24" s="75"/>
      <c r="AT24" s="31">
        <v>-3.4652891419372498</v>
      </c>
      <c r="AU24" s="200">
        <v>-4.0713242351581602</v>
      </c>
      <c r="AV24" s="200">
        <v>-4.3739565943238699</v>
      </c>
      <c r="AW24" s="200">
        <v>-6.6476638904518897</v>
      </c>
      <c r="AX24" s="200">
        <v>-3.6147259322357401</v>
      </c>
      <c r="AY24" s="201">
        <v>-4.49399820981158</v>
      </c>
      <c r="AZ24" s="190"/>
      <c r="BA24" s="202">
        <v>-2.5789694136472501</v>
      </c>
      <c r="BB24" s="203">
        <v>-5.1817628458606304</v>
      </c>
      <c r="BC24" s="204">
        <v>-3.90273458482624</v>
      </c>
      <c r="BD24" s="190"/>
      <c r="BE24" s="205">
        <v>-4.3094701672107503</v>
      </c>
    </row>
    <row r="25" spans="1:57" x14ac:dyDescent="0.2">
      <c r="A25" s="35" t="s">
        <v>109</v>
      </c>
      <c r="B25" s="3" t="s">
        <v>109</v>
      </c>
      <c r="C25" s="9"/>
      <c r="D25" s="23" t="s">
        <v>16</v>
      </c>
      <c r="E25" s="26" t="s">
        <v>17</v>
      </c>
      <c r="F25" s="3"/>
      <c r="G25" s="29">
        <v>61.687681862269599</v>
      </c>
      <c r="H25" s="188">
        <v>50.727449078564497</v>
      </c>
      <c r="I25" s="188">
        <v>58.292919495635303</v>
      </c>
      <c r="J25" s="188">
        <v>59.812479793081103</v>
      </c>
      <c r="K25" s="188">
        <v>54.283866795990903</v>
      </c>
      <c r="L25" s="189">
        <v>56.960879405108301</v>
      </c>
      <c r="M25" s="190"/>
      <c r="N25" s="191">
        <v>62.237310054962798</v>
      </c>
      <c r="O25" s="192">
        <v>64.371160685418602</v>
      </c>
      <c r="P25" s="193">
        <v>63.304235370190703</v>
      </c>
      <c r="Q25" s="190"/>
      <c r="R25" s="194">
        <v>58.773266823703203</v>
      </c>
      <c r="S25" s="75"/>
      <c r="T25" s="29">
        <v>44.108761329305104</v>
      </c>
      <c r="U25" s="188">
        <v>12.7965492451473</v>
      </c>
      <c r="V25" s="188">
        <v>8.8111044055522001</v>
      </c>
      <c r="W25" s="188">
        <v>5.2931132612407499</v>
      </c>
      <c r="X25" s="188">
        <v>-8.4514721919302005</v>
      </c>
      <c r="Y25" s="189">
        <v>10.6241366319226</v>
      </c>
      <c r="Z25" s="190"/>
      <c r="AA25" s="191">
        <v>-13.405308142150201</v>
      </c>
      <c r="AB25" s="192">
        <v>-21.054718477398801</v>
      </c>
      <c r="AC25" s="193">
        <v>-17.471022128556299</v>
      </c>
      <c r="AD25" s="190"/>
      <c r="AE25" s="194">
        <v>0.13377400062952399</v>
      </c>
      <c r="AG25" s="29">
        <v>46.055609440672399</v>
      </c>
      <c r="AH25" s="188">
        <v>51.867119301648799</v>
      </c>
      <c r="AI25" s="188">
        <v>59.367927578402799</v>
      </c>
      <c r="AJ25" s="188">
        <v>60.257032007759399</v>
      </c>
      <c r="AK25" s="188">
        <v>56.183317167798201</v>
      </c>
      <c r="AL25" s="189">
        <v>54.746201099256297</v>
      </c>
      <c r="AM25" s="190"/>
      <c r="AN25" s="191">
        <v>63.7164565147106</v>
      </c>
      <c r="AO25" s="192">
        <v>71.977044940187497</v>
      </c>
      <c r="AP25" s="193">
        <v>67.846750727449006</v>
      </c>
      <c r="AQ25" s="190"/>
      <c r="AR25" s="194">
        <v>58.489215278739998</v>
      </c>
      <c r="AS25" s="75"/>
      <c r="AT25" s="29">
        <v>4.2253521126760498</v>
      </c>
      <c r="AU25" s="188">
        <v>-2.2394881170018199</v>
      </c>
      <c r="AV25" s="188">
        <v>-9.9656778622211295</v>
      </c>
      <c r="AW25" s="188">
        <v>-3.6448235750290801</v>
      </c>
      <c r="AX25" s="188">
        <v>-1.3622818220519299</v>
      </c>
      <c r="AY25" s="189">
        <v>-3.1652989449003499</v>
      </c>
      <c r="AZ25" s="190"/>
      <c r="BA25" s="191">
        <v>-11.3472784525416</v>
      </c>
      <c r="BB25" s="192">
        <v>-11.401850562133101</v>
      </c>
      <c r="BC25" s="193">
        <v>-11.376233965053</v>
      </c>
      <c r="BD25" s="190"/>
      <c r="BE25" s="194">
        <v>-6.05015208843386</v>
      </c>
    </row>
    <row r="26" spans="1:57" x14ac:dyDescent="0.2">
      <c r="A26" s="35" t="s">
        <v>43</v>
      </c>
      <c r="B26" s="3" t="str">
        <f t="shared" si="0"/>
        <v>Richmond North/Glen Allen, VA</v>
      </c>
      <c r="C26" s="10"/>
      <c r="D26" s="24" t="s">
        <v>16</v>
      </c>
      <c r="E26" s="27" t="s">
        <v>17</v>
      </c>
      <c r="F26" s="3"/>
      <c r="G26" s="30">
        <v>66.9509594882729</v>
      </c>
      <c r="H26" s="190">
        <v>61.596778014688397</v>
      </c>
      <c r="I26" s="190">
        <v>67.969675432361896</v>
      </c>
      <c r="J26" s="190">
        <v>69.320066334991694</v>
      </c>
      <c r="K26" s="190">
        <v>59.0144515517649</v>
      </c>
      <c r="L26" s="195">
        <v>64.970386164415999</v>
      </c>
      <c r="M26" s="190"/>
      <c r="N26" s="196">
        <v>66.133617626154901</v>
      </c>
      <c r="O26" s="197">
        <v>66.9509594882729</v>
      </c>
      <c r="P26" s="198">
        <v>66.542288557213894</v>
      </c>
      <c r="Q26" s="190"/>
      <c r="R26" s="199">
        <v>65.419501133786795</v>
      </c>
      <c r="S26" s="75"/>
      <c r="T26" s="30">
        <v>27.878971542868602</v>
      </c>
      <c r="U26" s="190">
        <v>-2.6037893886749401</v>
      </c>
      <c r="V26" s="190">
        <v>-2.10940800493039</v>
      </c>
      <c r="W26" s="190">
        <v>-1.0982496592203499</v>
      </c>
      <c r="X26" s="190">
        <v>-3.00058821160416</v>
      </c>
      <c r="Y26" s="195">
        <v>2.8134083565367698</v>
      </c>
      <c r="Z26" s="190"/>
      <c r="AA26" s="196">
        <v>-1.4099272522141799</v>
      </c>
      <c r="AB26" s="197">
        <v>-3.8790511912875001</v>
      </c>
      <c r="AC26" s="198">
        <v>-2.6677249406377199</v>
      </c>
      <c r="AD26" s="190"/>
      <c r="AE26" s="199">
        <v>1.1578835808584</v>
      </c>
      <c r="AG26" s="30">
        <v>52.377990997393901</v>
      </c>
      <c r="AH26" s="190">
        <v>61.232527837005399</v>
      </c>
      <c r="AI26" s="190">
        <v>67.812722103766802</v>
      </c>
      <c r="AJ26" s="190">
        <v>67.036839611466405</v>
      </c>
      <c r="AK26" s="190">
        <v>60.995617152333502</v>
      </c>
      <c r="AL26" s="195">
        <v>61.891139540393198</v>
      </c>
      <c r="AM26" s="190"/>
      <c r="AN26" s="196">
        <v>71.153162757640303</v>
      </c>
      <c r="AO26" s="197">
        <v>74.742359630419301</v>
      </c>
      <c r="AP26" s="198">
        <v>72.947761194029795</v>
      </c>
      <c r="AQ26" s="190"/>
      <c r="AR26" s="199">
        <v>65.050174298575101</v>
      </c>
      <c r="AS26" s="75"/>
      <c r="AT26" s="30">
        <v>0.15664013696359999</v>
      </c>
      <c r="AU26" s="190">
        <v>-2.2168967633642098</v>
      </c>
      <c r="AV26" s="190">
        <v>-2.5479681914350301</v>
      </c>
      <c r="AW26" s="190">
        <v>-2.6401484430681501</v>
      </c>
      <c r="AX26" s="190">
        <v>-5.3690226779872798</v>
      </c>
      <c r="AY26" s="195">
        <v>-2.64372523937408</v>
      </c>
      <c r="AZ26" s="190"/>
      <c r="BA26" s="196">
        <v>-4.7286458120913002</v>
      </c>
      <c r="BB26" s="197">
        <v>-5.0610668317470102</v>
      </c>
      <c r="BC26" s="198">
        <v>-4.8992355802640697</v>
      </c>
      <c r="BD26" s="190"/>
      <c r="BE26" s="199">
        <v>-3.3836797097189901</v>
      </c>
    </row>
    <row r="27" spans="1:57" x14ac:dyDescent="0.2">
      <c r="A27" s="21" t="s">
        <v>44</v>
      </c>
      <c r="B27" s="3" t="str">
        <f t="shared" si="0"/>
        <v>Richmond West/Midlothian, VA</v>
      </c>
      <c r="C27" s="3"/>
      <c r="D27" s="24" t="s">
        <v>16</v>
      </c>
      <c r="E27" s="27" t="s">
        <v>17</v>
      </c>
      <c r="F27" s="3"/>
      <c r="G27" s="30">
        <v>50.427107061503399</v>
      </c>
      <c r="H27" s="190">
        <v>55.039863325740299</v>
      </c>
      <c r="I27" s="190">
        <v>59.3678815489749</v>
      </c>
      <c r="J27" s="190">
        <v>58.086560364464603</v>
      </c>
      <c r="K27" s="190">
        <v>57.346241457858703</v>
      </c>
      <c r="L27" s="195">
        <v>56.053530751708401</v>
      </c>
      <c r="M27" s="190"/>
      <c r="N27" s="196">
        <v>61.474943052391701</v>
      </c>
      <c r="O27" s="197">
        <v>60.649202733485097</v>
      </c>
      <c r="P27" s="198">
        <v>61.062072892938403</v>
      </c>
      <c r="Q27" s="190"/>
      <c r="R27" s="199">
        <v>57.484542792059798</v>
      </c>
      <c r="S27" s="75"/>
      <c r="T27" s="30">
        <v>-6.1473237943826096</v>
      </c>
      <c r="U27" s="190">
        <v>-10.8394833948339</v>
      </c>
      <c r="V27" s="190">
        <v>-4.7074954296160803</v>
      </c>
      <c r="W27" s="190">
        <v>-6.5506184150251903</v>
      </c>
      <c r="X27" s="190">
        <v>-6.5429234338746998</v>
      </c>
      <c r="Y27" s="195">
        <v>-6.9747660901616104</v>
      </c>
      <c r="Z27" s="190"/>
      <c r="AA27" s="196">
        <v>-8.2057823129251695</v>
      </c>
      <c r="AB27" s="197">
        <v>-12.309592424866199</v>
      </c>
      <c r="AC27" s="198">
        <v>-10.290734156034301</v>
      </c>
      <c r="AD27" s="190"/>
      <c r="AE27" s="199">
        <v>-8.0067699518291793</v>
      </c>
      <c r="AG27" s="30">
        <v>49.772209567198097</v>
      </c>
      <c r="AH27" s="190">
        <v>58.001138952163998</v>
      </c>
      <c r="AI27" s="190">
        <v>61.083428246013597</v>
      </c>
      <c r="AJ27" s="190">
        <v>62.699316628701503</v>
      </c>
      <c r="AK27" s="190">
        <v>61.560364464692398</v>
      </c>
      <c r="AL27" s="195">
        <v>58.623291571753903</v>
      </c>
      <c r="AM27" s="190"/>
      <c r="AN27" s="196">
        <v>66.315489749430498</v>
      </c>
      <c r="AO27" s="197">
        <v>69.988610478359902</v>
      </c>
      <c r="AP27" s="198">
        <v>68.1520501138952</v>
      </c>
      <c r="AQ27" s="190"/>
      <c r="AR27" s="199">
        <v>61.345794012365701</v>
      </c>
      <c r="AS27" s="75"/>
      <c r="AT27" s="30">
        <v>-6.6239316239316199</v>
      </c>
      <c r="AU27" s="190">
        <v>1.54536390827517</v>
      </c>
      <c r="AV27" s="190">
        <v>-4.0049222508110498</v>
      </c>
      <c r="AW27" s="190">
        <v>-2.63099712580145</v>
      </c>
      <c r="AX27" s="190">
        <v>-4.9565886361138496</v>
      </c>
      <c r="AY27" s="195">
        <v>-3.33129871349422</v>
      </c>
      <c r="AZ27" s="190"/>
      <c r="BA27" s="196">
        <v>-7.49677291232251</v>
      </c>
      <c r="BB27" s="197">
        <v>-5.3523296110897096</v>
      </c>
      <c r="BC27" s="198">
        <v>-6.4079378268732503</v>
      </c>
      <c r="BD27" s="190"/>
      <c r="BE27" s="199">
        <v>-4.3295535643485801</v>
      </c>
    </row>
    <row r="28" spans="1:57" x14ac:dyDescent="0.2">
      <c r="A28" s="21" t="s">
        <v>45</v>
      </c>
      <c r="B28" s="3" t="str">
        <f t="shared" si="0"/>
        <v>Petersburg/Chester, VA</v>
      </c>
      <c r="C28" s="3"/>
      <c r="D28" s="24" t="s">
        <v>16</v>
      </c>
      <c r="E28" s="27" t="s">
        <v>17</v>
      </c>
      <c r="F28" s="3"/>
      <c r="G28" s="30">
        <v>63.235859946133097</v>
      </c>
      <c r="H28" s="190">
        <v>69.430550211619803</v>
      </c>
      <c r="I28" s="190">
        <v>71.489034243939898</v>
      </c>
      <c r="J28" s="190">
        <v>72.373989996152304</v>
      </c>
      <c r="K28" s="190">
        <v>67.949211235090402</v>
      </c>
      <c r="L28" s="195">
        <v>68.895729126587099</v>
      </c>
      <c r="M28" s="190"/>
      <c r="N28" s="196">
        <v>69.815313582146899</v>
      </c>
      <c r="O28" s="197">
        <v>67.141208156983396</v>
      </c>
      <c r="P28" s="198">
        <v>68.478260869565204</v>
      </c>
      <c r="Q28" s="190"/>
      <c r="R28" s="199">
        <v>68.776452481723695</v>
      </c>
      <c r="S28" s="75"/>
      <c r="T28" s="30">
        <v>-4.9256198716858801</v>
      </c>
      <c r="U28" s="190">
        <v>-6.0207260679147101</v>
      </c>
      <c r="V28" s="190">
        <v>-3.8884104211963701</v>
      </c>
      <c r="W28" s="190">
        <v>-3.4764630582516598</v>
      </c>
      <c r="X28" s="190">
        <v>-7.7844868780142598</v>
      </c>
      <c r="Y28" s="195">
        <v>-5.2166007759991597</v>
      </c>
      <c r="Z28" s="190"/>
      <c r="AA28" s="196">
        <v>-9.5478953289418307</v>
      </c>
      <c r="AB28" s="197">
        <v>-13.7898886325922</v>
      </c>
      <c r="AC28" s="198">
        <v>-11.6784126639921</v>
      </c>
      <c r="AD28" s="190"/>
      <c r="AE28" s="199">
        <v>-7.1490962580330999</v>
      </c>
      <c r="AG28" s="30">
        <v>61.364948056944897</v>
      </c>
      <c r="AH28" s="190">
        <v>69.401692958830296</v>
      </c>
      <c r="AI28" s="190">
        <v>70.334744132358495</v>
      </c>
      <c r="AJ28" s="190">
        <v>69.690265486725593</v>
      </c>
      <c r="AK28" s="190">
        <v>66.895921508272394</v>
      </c>
      <c r="AL28" s="195">
        <v>67.537514428626295</v>
      </c>
      <c r="AM28" s="190"/>
      <c r="AN28" s="196">
        <v>72.051750673335803</v>
      </c>
      <c r="AO28" s="197">
        <v>72.888611004232303</v>
      </c>
      <c r="AP28" s="198">
        <v>72.470180838784103</v>
      </c>
      <c r="AQ28" s="190"/>
      <c r="AR28" s="199">
        <v>68.946847688671397</v>
      </c>
      <c r="AS28" s="75"/>
      <c r="AT28" s="30">
        <v>1.72420235593571</v>
      </c>
      <c r="AU28" s="190">
        <v>3.9819107714572399</v>
      </c>
      <c r="AV28" s="190">
        <v>2.0396344046447901</v>
      </c>
      <c r="AW28" s="190">
        <v>0.21215071866132801</v>
      </c>
      <c r="AX28" s="190">
        <v>-5.3196398602216801</v>
      </c>
      <c r="AY28" s="195">
        <v>0.44399143801924101</v>
      </c>
      <c r="AZ28" s="190"/>
      <c r="BA28" s="196">
        <v>-5.0871303451147298</v>
      </c>
      <c r="BB28" s="197">
        <v>-3.5425328180413298</v>
      </c>
      <c r="BC28" s="198">
        <v>-4.3166059612759904</v>
      </c>
      <c r="BD28" s="190"/>
      <c r="BE28" s="199">
        <v>-1.0347240075067099</v>
      </c>
    </row>
    <row r="29" spans="1:57" x14ac:dyDescent="0.2">
      <c r="A29" s="77" t="s">
        <v>97</v>
      </c>
      <c r="B29" s="37" t="s">
        <v>70</v>
      </c>
      <c r="C29" s="3"/>
      <c r="D29" s="24" t="s">
        <v>16</v>
      </c>
      <c r="E29" s="27" t="s">
        <v>17</v>
      </c>
      <c r="F29" s="3"/>
      <c r="G29" s="30">
        <v>48.891487847045603</v>
      </c>
      <c r="H29" s="190">
        <v>59.3155700193226</v>
      </c>
      <c r="I29" s="190">
        <v>62.3004169632868</v>
      </c>
      <c r="J29" s="190">
        <v>62.976711074951602</v>
      </c>
      <c r="K29" s="190">
        <v>63.968270110851201</v>
      </c>
      <c r="L29" s="195">
        <v>59.490491203091601</v>
      </c>
      <c r="M29" s="190"/>
      <c r="N29" s="196">
        <v>72.093969287094396</v>
      </c>
      <c r="O29" s="197">
        <v>70.878673853350904</v>
      </c>
      <c r="P29" s="198">
        <v>71.4863215702227</v>
      </c>
      <c r="Q29" s="190"/>
      <c r="R29" s="199">
        <v>62.917871307986204</v>
      </c>
      <c r="S29" s="75"/>
      <c r="T29" s="30">
        <v>-3.1844432598929999</v>
      </c>
      <c r="U29" s="190">
        <v>-1.5568260854493801</v>
      </c>
      <c r="V29" s="190">
        <v>-2.58920450224434</v>
      </c>
      <c r="W29" s="190">
        <v>-6.5914942188780703</v>
      </c>
      <c r="X29" s="190">
        <v>-2.7877557052777502</v>
      </c>
      <c r="Y29" s="195">
        <v>-3.4035287956520799</v>
      </c>
      <c r="Z29" s="190"/>
      <c r="AA29" s="196">
        <v>-0.79342468799695398</v>
      </c>
      <c r="AB29" s="197">
        <v>-1.25967672280849</v>
      </c>
      <c r="AC29" s="198">
        <v>-1.02511817430802</v>
      </c>
      <c r="AD29" s="190"/>
      <c r="AE29" s="199">
        <v>-2.6440683740117499</v>
      </c>
      <c r="AG29" s="30">
        <v>48.611817349740598</v>
      </c>
      <c r="AH29" s="190">
        <v>59.485914776771999</v>
      </c>
      <c r="AI29" s="190">
        <v>62.006762941116598</v>
      </c>
      <c r="AJ29" s="190">
        <v>61.746160886809697</v>
      </c>
      <c r="AK29" s="190">
        <v>60.719007423980401</v>
      </c>
      <c r="AL29" s="195">
        <v>58.513932675683897</v>
      </c>
      <c r="AM29" s="190"/>
      <c r="AN29" s="196">
        <v>68.805298484694305</v>
      </c>
      <c r="AO29" s="197">
        <v>68.849791518356497</v>
      </c>
      <c r="AP29" s="198">
        <v>68.827545001525394</v>
      </c>
      <c r="AQ29" s="190"/>
      <c r="AR29" s="199">
        <v>61.460679054495699</v>
      </c>
      <c r="AS29" s="75"/>
      <c r="AT29" s="30">
        <v>-0.53641024737958498</v>
      </c>
      <c r="AU29" s="190">
        <v>0.78585079546686798</v>
      </c>
      <c r="AV29" s="190">
        <v>-1.10394716757205</v>
      </c>
      <c r="AW29" s="190">
        <v>-3.2339581150076202</v>
      </c>
      <c r="AX29" s="190">
        <v>-3.7573283126138199</v>
      </c>
      <c r="AY29" s="195">
        <v>-1.65530053727536</v>
      </c>
      <c r="AZ29" s="190"/>
      <c r="BA29" s="196">
        <v>-3.7814153564895499</v>
      </c>
      <c r="BB29" s="197">
        <v>-5.2696732338419201</v>
      </c>
      <c r="BC29" s="198">
        <v>-4.5315845471281797</v>
      </c>
      <c r="BD29" s="190"/>
      <c r="BE29" s="199">
        <v>-2.5942540910312699</v>
      </c>
    </row>
    <row r="30" spans="1:57" x14ac:dyDescent="0.2">
      <c r="A30" s="21" t="s">
        <v>47</v>
      </c>
      <c r="B30" s="3" t="str">
        <f t="shared" si="0"/>
        <v>Roanoke, VA</v>
      </c>
      <c r="C30" s="3"/>
      <c r="D30" s="24" t="s">
        <v>16</v>
      </c>
      <c r="E30" s="27" t="s">
        <v>17</v>
      </c>
      <c r="F30" s="3"/>
      <c r="G30" s="30">
        <v>51.717208622579399</v>
      </c>
      <c r="H30" s="190">
        <v>64.523200584581602</v>
      </c>
      <c r="I30" s="190">
        <v>68.450858604311193</v>
      </c>
      <c r="J30" s="190">
        <v>69.236390208257205</v>
      </c>
      <c r="K30" s="190">
        <v>66.331750091340794</v>
      </c>
      <c r="L30" s="195">
        <v>64.051881622214097</v>
      </c>
      <c r="M30" s="190"/>
      <c r="N30" s="196">
        <v>72.250639386189206</v>
      </c>
      <c r="O30" s="197">
        <v>78.005115089514007</v>
      </c>
      <c r="P30" s="198">
        <v>75.127877237851607</v>
      </c>
      <c r="Q30" s="190"/>
      <c r="R30" s="199">
        <v>67.216451798110498</v>
      </c>
      <c r="S30" s="75"/>
      <c r="T30" s="30">
        <v>-0.23641959063953899</v>
      </c>
      <c r="U30" s="190">
        <v>-9.1670074954996092</v>
      </c>
      <c r="V30" s="190">
        <v>-14.9260223203457</v>
      </c>
      <c r="W30" s="190">
        <v>-19.003993897592199</v>
      </c>
      <c r="X30" s="190">
        <v>-19.500161624740901</v>
      </c>
      <c r="Y30" s="195">
        <v>-13.726994406797999</v>
      </c>
      <c r="Z30" s="190"/>
      <c r="AA30" s="196">
        <v>-13.195388176479399</v>
      </c>
      <c r="AB30" s="197">
        <v>-6.2409106865252397</v>
      </c>
      <c r="AC30" s="198">
        <v>-9.7189068348447698</v>
      </c>
      <c r="AD30" s="190"/>
      <c r="AE30" s="199">
        <v>-12.486273616369999</v>
      </c>
      <c r="AG30" s="30">
        <v>52.109589041095802</v>
      </c>
      <c r="AH30" s="190">
        <v>66.593607305936004</v>
      </c>
      <c r="AI30" s="190">
        <v>69.853881278538793</v>
      </c>
      <c r="AJ30" s="190">
        <v>69.283105022830995</v>
      </c>
      <c r="AK30" s="190">
        <v>65.512832222120693</v>
      </c>
      <c r="AL30" s="195">
        <v>64.670587590640906</v>
      </c>
      <c r="AM30" s="190"/>
      <c r="AN30" s="196">
        <v>69.111334368435394</v>
      </c>
      <c r="AO30" s="197">
        <v>70.394556580509601</v>
      </c>
      <c r="AP30" s="198">
        <v>69.752945474472497</v>
      </c>
      <c r="AQ30" s="190"/>
      <c r="AR30" s="199">
        <v>66.122614061868006</v>
      </c>
      <c r="AS30" s="75"/>
      <c r="AT30" s="30">
        <v>0.97062173666731999</v>
      </c>
      <c r="AU30" s="190">
        <v>0.91243054503860799</v>
      </c>
      <c r="AV30" s="190">
        <v>-3.4488630806216598</v>
      </c>
      <c r="AW30" s="190">
        <v>-4.7449030188875598</v>
      </c>
      <c r="AX30" s="190">
        <v>-5.1291304234030699</v>
      </c>
      <c r="AY30" s="195">
        <v>-2.5276932199852502</v>
      </c>
      <c r="AZ30" s="190"/>
      <c r="BA30" s="196">
        <v>-2.4653752738610901</v>
      </c>
      <c r="BB30" s="197">
        <v>-2.7441886546868601</v>
      </c>
      <c r="BC30" s="198">
        <v>-2.6062637943270901</v>
      </c>
      <c r="BD30" s="190"/>
      <c r="BE30" s="199">
        <v>-2.55149945790677</v>
      </c>
    </row>
    <row r="31" spans="1:57" x14ac:dyDescent="0.2">
      <c r="A31" s="21" t="s">
        <v>48</v>
      </c>
      <c r="B31" s="3" t="str">
        <f t="shared" si="0"/>
        <v>Charlottesville, VA</v>
      </c>
      <c r="C31" s="3"/>
      <c r="D31" s="24" t="s">
        <v>16</v>
      </c>
      <c r="E31" s="27" t="s">
        <v>17</v>
      </c>
      <c r="F31" s="3"/>
      <c r="G31" s="30">
        <v>52.847650688182199</v>
      </c>
      <c r="H31" s="190">
        <v>63.621262458471698</v>
      </c>
      <c r="I31" s="190">
        <v>72.947318462268598</v>
      </c>
      <c r="J31" s="190">
        <v>77.266255339344994</v>
      </c>
      <c r="K31" s="190">
        <v>68.367346938775498</v>
      </c>
      <c r="L31" s="195">
        <v>67.009966777408593</v>
      </c>
      <c r="M31" s="190"/>
      <c r="N31" s="196">
        <v>75.201708590412906</v>
      </c>
      <c r="O31" s="197">
        <v>72.876127195064001</v>
      </c>
      <c r="P31" s="198">
        <v>74.038917892738397</v>
      </c>
      <c r="Q31" s="190"/>
      <c r="R31" s="199">
        <v>69.018238524645696</v>
      </c>
      <c r="S31" s="75"/>
      <c r="T31" s="30">
        <v>-16.277477826093801</v>
      </c>
      <c r="U31" s="190">
        <v>-17.711650301982601</v>
      </c>
      <c r="V31" s="190">
        <v>-13.652554461352</v>
      </c>
      <c r="W31" s="190">
        <v>-14.166356823855001</v>
      </c>
      <c r="X31" s="190">
        <v>-24.578322088589001</v>
      </c>
      <c r="Y31" s="195">
        <v>-17.390764912430399</v>
      </c>
      <c r="Z31" s="190"/>
      <c r="AA31" s="196">
        <v>-11.9539788827037</v>
      </c>
      <c r="AB31" s="197">
        <v>-2.1488301517071502</v>
      </c>
      <c r="AC31" s="198">
        <v>-7.3867086429016204</v>
      </c>
      <c r="AD31" s="190"/>
      <c r="AE31" s="199">
        <v>-14.5620998908619</v>
      </c>
      <c r="AG31" s="30">
        <v>54.301139060275197</v>
      </c>
      <c r="AH31" s="190">
        <v>67.886805885144696</v>
      </c>
      <c r="AI31" s="190">
        <v>72.223540579022298</v>
      </c>
      <c r="AJ31" s="190">
        <v>73.5880398671096</v>
      </c>
      <c r="AK31" s="190">
        <v>69.079259610820998</v>
      </c>
      <c r="AL31" s="195">
        <v>67.415757000474599</v>
      </c>
      <c r="AM31" s="190"/>
      <c r="AN31" s="196">
        <v>70.135263407688598</v>
      </c>
      <c r="AO31" s="197">
        <v>69.417418130042705</v>
      </c>
      <c r="AP31" s="198">
        <v>69.776340768865595</v>
      </c>
      <c r="AQ31" s="190"/>
      <c r="AR31" s="199">
        <v>68.090209505729206</v>
      </c>
      <c r="AS31" s="75"/>
      <c r="AT31" s="30">
        <v>-5.3295626483873297</v>
      </c>
      <c r="AU31" s="190">
        <v>-4.3038728454076196</v>
      </c>
      <c r="AV31" s="190">
        <v>-4.2736019092936903</v>
      </c>
      <c r="AW31" s="190">
        <v>-4.54763985247103</v>
      </c>
      <c r="AX31" s="190">
        <v>-10.504097119123101</v>
      </c>
      <c r="AY31" s="195">
        <v>-5.8510126111125897</v>
      </c>
      <c r="AZ31" s="190"/>
      <c r="BA31" s="196">
        <v>-6.3919378538169802</v>
      </c>
      <c r="BB31" s="197">
        <v>-9.3555937648720597</v>
      </c>
      <c r="BC31" s="198">
        <v>-7.8899796139026401</v>
      </c>
      <c r="BD31" s="190"/>
      <c r="BE31" s="199">
        <v>-6.4572863530693798</v>
      </c>
    </row>
    <row r="32" spans="1:57" x14ac:dyDescent="0.2">
      <c r="A32" s="21" t="s">
        <v>49</v>
      </c>
      <c r="B32" t="s">
        <v>72</v>
      </c>
      <c r="C32" s="3"/>
      <c r="D32" s="24" t="s">
        <v>16</v>
      </c>
      <c r="E32" s="27" t="s">
        <v>17</v>
      </c>
      <c r="F32" s="3"/>
      <c r="G32" s="30">
        <v>46.9560065175529</v>
      </c>
      <c r="H32" s="190">
        <v>57.013775736927798</v>
      </c>
      <c r="I32" s="190">
        <v>64.168271367204795</v>
      </c>
      <c r="J32" s="190">
        <v>64.953340245889393</v>
      </c>
      <c r="K32" s="190">
        <v>60.272552214486701</v>
      </c>
      <c r="L32" s="195">
        <v>58.672789216412298</v>
      </c>
      <c r="M32" s="190"/>
      <c r="N32" s="196">
        <v>61.442749222337397</v>
      </c>
      <c r="O32" s="197">
        <v>61.042808472818798</v>
      </c>
      <c r="P32" s="198">
        <v>61.242778847578101</v>
      </c>
      <c r="Q32" s="190"/>
      <c r="R32" s="199">
        <v>59.407071968174002</v>
      </c>
      <c r="S32" s="75"/>
      <c r="T32" s="30">
        <v>3.8938172374943298</v>
      </c>
      <c r="U32" s="190">
        <v>-6.9963643798725599</v>
      </c>
      <c r="V32" s="190">
        <v>0.26756259205848199</v>
      </c>
      <c r="W32" s="190">
        <v>2.6819127921796202</v>
      </c>
      <c r="X32" s="190">
        <v>1.8107252335228601</v>
      </c>
      <c r="Y32" s="195">
        <v>0.14015138634232299</v>
      </c>
      <c r="Z32" s="190"/>
      <c r="AA32" s="196">
        <v>3.6319028706340402</v>
      </c>
      <c r="AB32" s="197">
        <v>-4.3062958380386904</v>
      </c>
      <c r="AC32" s="198">
        <v>-0.48232592846035299</v>
      </c>
      <c r="AD32" s="190"/>
      <c r="AE32" s="199">
        <v>-4.4002490299652197E-2</v>
      </c>
      <c r="AG32" s="30">
        <v>47.522589246037597</v>
      </c>
      <c r="AH32" s="190">
        <v>60.057769219374897</v>
      </c>
      <c r="AI32" s="190">
        <v>65.382906236113101</v>
      </c>
      <c r="AJ32" s="190">
        <v>65.5643608354317</v>
      </c>
      <c r="AK32" s="190">
        <v>61.505702858835697</v>
      </c>
      <c r="AL32" s="195">
        <v>60.006665679158601</v>
      </c>
      <c r="AM32" s="190"/>
      <c r="AN32" s="196">
        <v>64.671900459191207</v>
      </c>
      <c r="AO32" s="197">
        <v>63.886831580506502</v>
      </c>
      <c r="AP32" s="198">
        <v>64.279366019848894</v>
      </c>
      <c r="AQ32" s="190"/>
      <c r="AR32" s="199">
        <v>61.227437205070103</v>
      </c>
      <c r="AS32" s="75"/>
      <c r="AT32" s="30">
        <v>-2.5085140514815398</v>
      </c>
      <c r="AU32" s="190">
        <v>-2.3433276579701499</v>
      </c>
      <c r="AV32" s="190">
        <v>1.3682652340932799</v>
      </c>
      <c r="AW32" s="190">
        <v>1.15622850301872</v>
      </c>
      <c r="AX32" s="190">
        <v>2.48421874973738</v>
      </c>
      <c r="AY32" s="195">
        <v>0.15319702581175701</v>
      </c>
      <c r="AZ32" s="190"/>
      <c r="BA32" s="196">
        <v>1.00778904088711</v>
      </c>
      <c r="BB32" s="197">
        <v>-1.2797558443733199</v>
      </c>
      <c r="BC32" s="198">
        <v>-0.14209912859669999</v>
      </c>
      <c r="BD32" s="190"/>
      <c r="BE32" s="199">
        <v>6.4437989535801599E-2</v>
      </c>
    </row>
    <row r="33" spans="1:57" x14ac:dyDescent="0.2">
      <c r="A33" s="21" t="s">
        <v>50</v>
      </c>
      <c r="B33" s="3" t="str">
        <f t="shared" si="0"/>
        <v>Staunton &amp; Harrisonburg, VA</v>
      </c>
      <c r="C33" s="3"/>
      <c r="D33" s="24" t="s">
        <v>16</v>
      </c>
      <c r="E33" s="27" t="s">
        <v>17</v>
      </c>
      <c r="F33" s="3"/>
      <c r="G33" s="30">
        <v>49.304564907275299</v>
      </c>
      <c r="H33" s="190">
        <v>61.109129814550599</v>
      </c>
      <c r="I33" s="190">
        <v>63.890870185449302</v>
      </c>
      <c r="J33" s="190">
        <v>65.032097004279606</v>
      </c>
      <c r="K33" s="190">
        <v>71.808131241084098</v>
      </c>
      <c r="L33" s="195">
        <v>62.228958630527799</v>
      </c>
      <c r="M33" s="190"/>
      <c r="N33" s="196">
        <v>80.777460770328105</v>
      </c>
      <c r="O33" s="197">
        <v>77.228958630527799</v>
      </c>
      <c r="P33" s="198">
        <v>79.003209700427902</v>
      </c>
      <c r="Q33" s="190"/>
      <c r="R33" s="199">
        <v>67.021601793356396</v>
      </c>
      <c r="S33" s="75"/>
      <c r="T33" s="30">
        <v>0.204277502727196</v>
      </c>
      <c r="U33" s="190">
        <v>-2.3948946504374602</v>
      </c>
      <c r="V33" s="190">
        <v>-5.6654032090907904</v>
      </c>
      <c r="W33" s="190">
        <v>-9.2178201415005905</v>
      </c>
      <c r="X33" s="190">
        <v>-3.3701680864865402</v>
      </c>
      <c r="Y33" s="195">
        <v>-4.4068017257939802</v>
      </c>
      <c r="Z33" s="190"/>
      <c r="AA33" s="196">
        <v>-0.370860522451193</v>
      </c>
      <c r="AB33" s="197">
        <v>-2.2167468370229502</v>
      </c>
      <c r="AC33" s="198">
        <v>-1.2817036112193101</v>
      </c>
      <c r="AD33" s="190"/>
      <c r="AE33" s="199">
        <v>-3.37662892605639</v>
      </c>
      <c r="AG33" s="30">
        <v>49.492089176555098</v>
      </c>
      <c r="AH33" s="190">
        <v>59.236785329018304</v>
      </c>
      <c r="AI33" s="190">
        <v>60.949298813376402</v>
      </c>
      <c r="AJ33" s="190">
        <v>61.744875943905001</v>
      </c>
      <c r="AK33" s="190">
        <v>61.101163831691998</v>
      </c>
      <c r="AL33" s="195">
        <v>58.506988107642002</v>
      </c>
      <c r="AM33" s="190"/>
      <c r="AN33" s="196">
        <v>68.8316920322291</v>
      </c>
      <c r="AO33" s="197">
        <v>68.263205013428802</v>
      </c>
      <c r="AP33" s="198">
        <v>68.547448522829001</v>
      </c>
      <c r="AQ33" s="190"/>
      <c r="AR33" s="199">
        <v>61.382457759659502</v>
      </c>
      <c r="AS33" s="75"/>
      <c r="AT33" s="30">
        <v>2.24881583406414</v>
      </c>
      <c r="AU33" s="190">
        <v>-0.69417761976849801</v>
      </c>
      <c r="AV33" s="190">
        <v>-1.69869472199994</v>
      </c>
      <c r="AW33" s="190">
        <v>-2.8945450304673601</v>
      </c>
      <c r="AX33" s="190">
        <v>-6.7327809853393399</v>
      </c>
      <c r="AY33" s="195">
        <v>-2.2126924793889402</v>
      </c>
      <c r="AZ33" s="190"/>
      <c r="BA33" s="196">
        <v>-4.7793809924517099</v>
      </c>
      <c r="BB33" s="197">
        <v>-7.0658792478181098</v>
      </c>
      <c r="BC33" s="198">
        <v>-5.9317829245456997</v>
      </c>
      <c r="BD33" s="190"/>
      <c r="BE33" s="199">
        <v>-3.4203573888575498</v>
      </c>
    </row>
    <row r="34" spans="1:57" x14ac:dyDescent="0.2">
      <c r="A34" s="21" t="s">
        <v>51</v>
      </c>
      <c r="B34" s="3" t="str">
        <f t="shared" si="0"/>
        <v>Blacksburg &amp; Wytheville, VA</v>
      </c>
      <c r="C34" s="3"/>
      <c r="D34" s="24" t="s">
        <v>16</v>
      </c>
      <c r="E34" s="27" t="s">
        <v>17</v>
      </c>
      <c r="F34" s="3"/>
      <c r="G34" s="30">
        <v>45.4877814123532</v>
      </c>
      <c r="H34" s="190">
        <v>55.031749086011096</v>
      </c>
      <c r="I34" s="190">
        <v>56.609582451414198</v>
      </c>
      <c r="J34" s="190">
        <v>60.842793919568898</v>
      </c>
      <c r="K34" s="190">
        <v>64.517991148739597</v>
      </c>
      <c r="L34" s="195">
        <v>56.497979603617402</v>
      </c>
      <c r="M34" s="190"/>
      <c r="N34" s="196">
        <v>66.442178179718994</v>
      </c>
      <c r="O34" s="197">
        <v>67.692899749855599</v>
      </c>
      <c r="P34" s="198">
        <v>67.067538964787303</v>
      </c>
      <c r="Q34" s="190"/>
      <c r="R34" s="199">
        <v>59.5178537068088</v>
      </c>
      <c r="S34" s="75"/>
      <c r="T34" s="30">
        <v>-6.0566697047365796</v>
      </c>
      <c r="U34" s="190">
        <v>-15.2371496678748</v>
      </c>
      <c r="V34" s="190">
        <v>-23.241991395706901</v>
      </c>
      <c r="W34" s="190">
        <v>-20.930103846253001</v>
      </c>
      <c r="X34" s="190">
        <v>-11.9473562137791</v>
      </c>
      <c r="Y34" s="195">
        <v>-16.2535624163656</v>
      </c>
      <c r="Z34" s="190"/>
      <c r="AA34" s="196">
        <v>-13.6962206832447</v>
      </c>
      <c r="AB34" s="197">
        <v>-4.1583043118741498</v>
      </c>
      <c r="AC34" s="198">
        <v>-9.13261841424527</v>
      </c>
      <c r="AD34" s="190"/>
      <c r="AE34" s="199">
        <v>-14.0859029779438</v>
      </c>
      <c r="AG34" s="30">
        <v>47.448105122833702</v>
      </c>
      <c r="AH34" s="190">
        <v>55.489430584650499</v>
      </c>
      <c r="AI34" s="190">
        <v>57.527137688059398</v>
      </c>
      <c r="AJ34" s="190">
        <v>59.712435726528199</v>
      </c>
      <c r="AK34" s="190">
        <v>61.940084226646199</v>
      </c>
      <c r="AL34" s="195">
        <v>56.417759646179597</v>
      </c>
      <c r="AM34" s="190"/>
      <c r="AN34" s="196">
        <v>69.137633996937197</v>
      </c>
      <c r="AO34" s="197">
        <v>65.237366003062704</v>
      </c>
      <c r="AP34" s="198">
        <v>67.1875</v>
      </c>
      <c r="AQ34" s="190"/>
      <c r="AR34" s="199">
        <v>59.485767259243097</v>
      </c>
      <c r="AS34" s="75"/>
      <c r="AT34" s="30">
        <v>2.7649088474550201</v>
      </c>
      <c r="AU34" s="190">
        <v>-6.2062648266403997</v>
      </c>
      <c r="AV34" s="190">
        <v>-8.0005943415594505</v>
      </c>
      <c r="AW34" s="190">
        <v>-8.4269117968913605</v>
      </c>
      <c r="AX34" s="190">
        <v>-4.2873206845236398</v>
      </c>
      <c r="AY34" s="195">
        <v>-5.2692079593569296</v>
      </c>
      <c r="AZ34" s="190"/>
      <c r="BA34" s="196">
        <v>-1.69088453840501</v>
      </c>
      <c r="BB34" s="197">
        <v>-2.3192071903420501</v>
      </c>
      <c r="BC34" s="198">
        <v>-1.99693366599204</v>
      </c>
      <c r="BD34" s="190"/>
      <c r="BE34" s="199">
        <v>-4.2516482950544203</v>
      </c>
    </row>
    <row r="35" spans="1:57" x14ac:dyDescent="0.2">
      <c r="A35" s="21" t="s">
        <v>52</v>
      </c>
      <c r="B35" s="3" t="str">
        <f t="shared" si="0"/>
        <v>Lynchburg, VA</v>
      </c>
      <c r="C35" s="3"/>
      <c r="D35" s="24" t="s">
        <v>16</v>
      </c>
      <c r="E35" s="27" t="s">
        <v>17</v>
      </c>
      <c r="F35" s="3"/>
      <c r="G35" s="30">
        <v>48.889574336829099</v>
      </c>
      <c r="H35" s="190">
        <v>61.1042566317088</v>
      </c>
      <c r="I35" s="190">
        <v>78.223318938926496</v>
      </c>
      <c r="J35" s="190">
        <v>83.867982726711901</v>
      </c>
      <c r="K35" s="190">
        <v>82.572486119679198</v>
      </c>
      <c r="L35" s="195">
        <v>70.931523750771106</v>
      </c>
      <c r="M35" s="190"/>
      <c r="N35" s="196">
        <v>78.994447871684102</v>
      </c>
      <c r="O35" s="197">
        <v>73.349784083898797</v>
      </c>
      <c r="P35" s="198">
        <v>76.172115977791407</v>
      </c>
      <c r="Q35" s="190"/>
      <c r="R35" s="199">
        <v>72.428835815634002</v>
      </c>
      <c r="S35" s="75"/>
      <c r="T35" s="30">
        <v>0.493462075768278</v>
      </c>
      <c r="U35" s="190">
        <v>-0.41683292595149501</v>
      </c>
      <c r="V35" s="190">
        <v>6.8611666992672293E-2</v>
      </c>
      <c r="W35" s="190">
        <v>-3.7093974312431999</v>
      </c>
      <c r="X35" s="190">
        <v>0.95400692254486197</v>
      </c>
      <c r="Y35" s="195">
        <v>-0.67566732950220498</v>
      </c>
      <c r="Z35" s="190"/>
      <c r="AA35" s="196">
        <v>7.8714755309986298E-2</v>
      </c>
      <c r="AB35" s="197">
        <v>1.33089135734399</v>
      </c>
      <c r="AC35" s="198">
        <v>0.67771901810575697</v>
      </c>
      <c r="AD35" s="190"/>
      <c r="AE35" s="199">
        <v>-0.272840541121111</v>
      </c>
      <c r="AG35" s="30">
        <v>43.861813695249801</v>
      </c>
      <c r="AH35" s="190">
        <v>59.037631091918499</v>
      </c>
      <c r="AI35" s="190">
        <v>67.481492905613806</v>
      </c>
      <c r="AJ35" s="190">
        <v>68.630475015422505</v>
      </c>
      <c r="AK35" s="190">
        <v>62.816162862430502</v>
      </c>
      <c r="AL35" s="195">
        <v>60.365515114127</v>
      </c>
      <c r="AM35" s="190"/>
      <c r="AN35" s="196">
        <v>65.006169031461994</v>
      </c>
      <c r="AO35" s="197">
        <v>64.204194941394206</v>
      </c>
      <c r="AP35" s="198">
        <v>64.605181986428093</v>
      </c>
      <c r="AQ35" s="190"/>
      <c r="AR35" s="199">
        <v>61.576848506212997</v>
      </c>
      <c r="AS35" s="75"/>
      <c r="AT35" s="30">
        <v>5.3889121580082104</v>
      </c>
      <c r="AU35" s="190">
        <v>3.6348766120584202</v>
      </c>
      <c r="AV35" s="190">
        <v>3.5670608017394199</v>
      </c>
      <c r="AW35" s="190">
        <v>2.5668312352059099</v>
      </c>
      <c r="AX35" s="190">
        <v>1.7408463860365799</v>
      </c>
      <c r="AY35" s="195">
        <v>3.2250800468160499</v>
      </c>
      <c r="AZ35" s="190"/>
      <c r="BA35" s="196">
        <v>-0.36555999415019802</v>
      </c>
      <c r="BB35" s="197">
        <v>-2.5792664028121699</v>
      </c>
      <c r="BC35" s="198">
        <v>-1.4779779701790099</v>
      </c>
      <c r="BD35" s="190"/>
      <c r="BE35" s="199">
        <v>1.7688045422288401</v>
      </c>
    </row>
    <row r="36" spans="1:57" x14ac:dyDescent="0.2">
      <c r="A36" s="21" t="s">
        <v>77</v>
      </c>
      <c r="B36" s="3" t="str">
        <f t="shared" si="0"/>
        <v>Central Virginia</v>
      </c>
      <c r="C36" s="3"/>
      <c r="D36" s="24" t="s">
        <v>16</v>
      </c>
      <c r="E36" s="27" t="s">
        <v>17</v>
      </c>
      <c r="F36" s="3"/>
      <c r="G36" s="30">
        <v>59.931411622949298</v>
      </c>
      <c r="H36" s="190">
        <v>61.831495041245702</v>
      </c>
      <c r="I36" s="190">
        <v>68.495690054685298</v>
      </c>
      <c r="J36" s="190">
        <v>70.235116013223305</v>
      </c>
      <c r="K36" s="190">
        <v>64.405103963913803</v>
      </c>
      <c r="L36" s="195">
        <v>64.979763339203501</v>
      </c>
      <c r="M36" s="190"/>
      <c r="N36" s="196">
        <v>68.483331788550004</v>
      </c>
      <c r="O36" s="197">
        <v>67.473043531992403</v>
      </c>
      <c r="P36" s="198">
        <v>67.978187660271203</v>
      </c>
      <c r="Q36" s="190"/>
      <c r="R36" s="199">
        <v>65.836456002365694</v>
      </c>
      <c r="S36" s="75"/>
      <c r="T36" s="30">
        <v>8.7588833347836399</v>
      </c>
      <c r="U36" s="190">
        <v>-4.89197249427201</v>
      </c>
      <c r="V36" s="190">
        <v>-3.2376851418251098</v>
      </c>
      <c r="W36" s="190">
        <v>-4.2416830599939601</v>
      </c>
      <c r="X36" s="190">
        <v>-8.1621903521463093</v>
      </c>
      <c r="Y36" s="195">
        <v>-2.8353588261326701</v>
      </c>
      <c r="Z36" s="190"/>
      <c r="AA36" s="196">
        <v>-6.1950755584283197</v>
      </c>
      <c r="AB36" s="197">
        <v>-7.2657989916247301</v>
      </c>
      <c r="AC36" s="198">
        <v>-6.7295319218078298</v>
      </c>
      <c r="AD36" s="190"/>
      <c r="AE36" s="199">
        <v>-4.0175777163142099</v>
      </c>
      <c r="AG36" s="30">
        <v>52.523615484348902</v>
      </c>
      <c r="AH36" s="190">
        <v>62.434401432363998</v>
      </c>
      <c r="AI36" s="190">
        <v>67.552633203679605</v>
      </c>
      <c r="AJ36" s="190">
        <v>67.457708217571096</v>
      </c>
      <c r="AK36" s="190">
        <v>63.461033646793503</v>
      </c>
      <c r="AL36" s="195">
        <v>62.685813783330701</v>
      </c>
      <c r="AM36" s="190"/>
      <c r="AN36" s="196">
        <v>69.192106360309396</v>
      </c>
      <c r="AO36" s="197">
        <v>71.465851361158698</v>
      </c>
      <c r="AP36" s="198">
        <v>70.328978860733997</v>
      </c>
      <c r="AQ36" s="190"/>
      <c r="AR36" s="199">
        <v>64.869055101613199</v>
      </c>
      <c r="AS36" s="75"/>
      <c r="AT36" s="30">
        <v>-0.23608507307500201</v>
      </c>
      <c r="AU36" s="190">
        <v>0.235663365885492</v>
      </c>
      <c r="AV36" s="190">
        <v>-1.2877859633464599</v>
      </c>
      <c r="AW36" s="190">
        <v>-1.6867387098575699</v>
      </c>
      <c r="AX36" s="190">
        <v>-4.8132805506997398</v>
      </c>
      <c r="AY36" s="195">
        <v>-1.6435127565130001</v>
      </c>
      <c r="AZ36" s="190"/>
      <c r="BA36" s="196">
        <v>-5.1231022090878904</v>
      </c>
      <c r="BB36" s="197">
        <v>-5.4140602104565696</v>
      </c>
      <c r="BC36" s="198">
        <v>-5.2711562353619996</v>
      </c>
      <c r="BD36" s="190"/>
      <c r="BE36" s="199">
        <v>-2.7985257742929601</v>
      </c>
    </row>
    <row r="37" spans="1:57" x14ac:dyDescent="0.2">
      <c r="A37" s="21" t="s">
        <v>78</v>
      </c>
      <c r="B37" s="3" t="str">
        <f t="shared" si="0"/>
        <v>Chesapeake Bay</v>
      </c>
      <c r="C37" s="3"/>
      <c r="D37" s="24" t="s">
        <v>16</v>
      </c>
      <c r="E37" s="27" t="s">
        <v>17</v>
      </c>
      <c r="F37" s="3"/>
      <c r="G37" s="30">
        <v>46.425826287471097</v>
      </c>
      <c r="H37" s="190">
        <v>61.798616448885397</v>
      </c>
      <c r="I37" s="190">
        <v>64.411990776325894</v>
      </c>
      <c r="J37" s="190">
        <v>64.9500384319754</v>
      </c>
      <c r="K37" s="190">
        <v>67.332820906994598</v>
      </c>
      <c r="L37" s="195">
        <v>60.983858570330497</v>
      </c>
      <c r="M37" s="190"/>
      <c r="N37" s="196">
        <v>78.093774019984593</v>
      </c>
      <c r="O37" s="197">
        <v>80.5534204458109</v>
      </c>
      <c r="P37" s="198">
        <v>79.323597232897697</v>
      </c>
      <c r="Q37" s="190"/>
      <c r="R37" s="199">
        <v>66.223783902492499</v>
      </c>
      <c r="S37" s="75"/>
      <c r="T37" s="30">
        <v>-15.5244755244755</v>
      </c>
      <c r="U37" s="190">
        <v>-8.2191780821917799</v>
      </c>
      <c r="V37" s="190">
        <v>-10.5656350053361</v>
      </c>
      <c r="W37" s="190">
        <v>-12.344398340248899</v>
      </c>
      <c r="X37" s="190">
        <v>-2.0134228187919399</v>
      </c>
      <c r="Y37" s="195">
        <v>-9.5531235750113908</v>
      </c>
      <c r="Z37" s="190"/>
      <c r="AA37" s="196">
        <v>-4.7797563261480702</v>
      </c>
      <c r="AB37" s="197">
        <v>-5.2441229656419504</v>
      </c>
      <c r="AC37" s="198">
        <v>-5.0161067648412301</v>
      </c>
      <c r="AD37" s="190"/>
      <c r="AE37" s="199">
        <v>-8.0500076231132702</v>
      </c>
      <c r="AG37" s="30">
        <v>46.387394312067599</v>
      </c>
      <c r="AH37" s="190">
        <v>61.164488854727097</v>
      </c>
      <c r="AI37" s="190">
        <v>63.797079169869299</v>
      </c>
      <c r="AJ37" s="190">
        <v>64.258262874711704</v>
      </c>
      <c r="AK37" s="190">
        <v>59.934665641813901</v>
      </c>
      <c r="AL37" s="195">
        <v>59.108378170637899</v>
      </c>
      <c r="AM37" s="190"/>
      <c r="AN37" s="196">
        <v>69.907763259031498</v>
      </c>
      <c r="AO37" s="197">
        <v>71.214450422751696</v>
      </c>
      <c r="AP37" s="198">
        <v>70.561106840891597</v>
      </c>
      <c r="AQ37" s="190"/>
      <c r="AR37" s="199">
        <v>62.380586362138999</v>
      </c>
      <c r="AS37" s="75"/>
      <c r="AT37" s="30">
        <v>-12.281976744186</v>
      </c>
      <c r="AU37" s="190">
        <v>-8.3501295709760992</v>
      </c>
      <c r="AV37" s="190">
        <v>-9.7580864365316593</v>
      </c>
      <c r="AW37" s="190">
        <v>-12.1387283236994</v>
      </c>
      <c r="AX37" s="190">
        <v>-8.8011695906432692</v>
      </c>
      <c r="AY37" s="195">
        <v>-10.215995329830699</v>
      </c>
      <c r="AZ37" s="190"/>
      <c r="BA37" s="196">
        <v>-7.9686314191753</v>
      </c>
      <c r="BB37" s="197">
        <v>-13.2084309133489</v>
      </c>
      <c r="BC37" s="198">
        <v>-10.689529368843401</v>
      </c>
      <c r="BD37" s="190"/>
      <c r="BE37" s="199">
        <v>-10.369581509091599</v>
      </c>
    </row>
    <row r="38" spans="1:57" x14ac:dyDescent="0.2">
      <c r="A38" s="21" t="s">
        <v>79</v>
      </c>
      <c r="B38" s="3" t="str">
        <f t="shared" si="0"/>
        <v>Coastal Virginia - Eastern Shore</v>
      </c>
      <c r="C38" s="3"/>
      <c r="D38" s="24" t="s">
        <v>16</v>
      </c>
      <c r="E38" s="27" t="s">
        <v>17</v>
      </c>
      <c r="F38" s="3"/>
      <c r="G38" s="30">
        <v>55.699658703071599</v>
      </c>
      <c r="H38" s="190">
        <v>65.938566552900994</v>
      </c>
      <c r="I38" s="190">
        <v>68.873720136518699</v>
      </c>
      <c r="J38" s="190">
        <v>70.238907849829303</v>
      </c>
      <c r="K38" s="190">
        <v>68.122866894197898</v>
      </c>
      <c r="L38" s="195">
        <v>65.774744027303697</v>
      </c>
      <c r="M38" s="190"/>
      <c r="N38" s="196">
        <v>80.341296928327594</v>
      </c>
      <c r="O38" s="197">
        <v>78.839590443686006</v>
      </c>
      <c r="P38" s="198">
        <v>79.590443686006793</v>
      </c>
      <c r="Q38" s="190"/>
      <c r="R38" s="199">
        <v>69.722086786933204</v>
      </c>
      <c r="S38" s="75"/>
      <c r="T38" s="30">
        <v>-4.3905411994149102</v>
      </c>
      <c r="U38" s="190">
        <v>-5.1323523308121803</v>
      </c>
      <c r="V38" s="190">
        <v>-3.5266105920165098</v>
      </c>
      <c r="W38" s="190">
        <v>-6.1447087115225498</v>
      </c>
      <c r="X38" s="190">
        <v>-3.3459692958704301</v>
      </c>
      <c r="Y38" s="195">
        <v>-4.5285425500253096</v>
      </c>
      <c r="Z38" s="190"/>
      <c r="AA38" s="196">
        <v>0.95172767628097799</v>
      </c>
      <c r="AB38" s="197">
        <v>-1.8175788644622799</v>
      </c>
      <c r="AC38" s="198">
        <v>-0.43911965101382799</v>
      </c>
      <c r="AD38" s="190"/>
      <c r="AE38" s="199">
        <v>-3.2321791481084299</v>
      </c>
      <c r="AG38" s="30">
        <v>53.054607508532399</v>
      </c>
      <c r="AH38" s="190">
        <v>63.293515358361702</v>
      </c>
      <c r="AI38" s="190">
        <v>67.218430034129597</v>
      </c>
      <c r="AJ38" s="190">
        <v>66.535836177474394</v>
      </c>
      <c r="AK38" s="190">
        <v>64.197952218430004</v>
      </c>
      <c r="AL38" s="195">
        <v>62.860068259385599</v>
      </c>
      <c r="AM38" s="190"/>
      <c r="AN38" s="196">
        <v>76.382252559726894</v>
      </c>
      <c r="AO38" s="197">
        <v>75.443686006825899</v>
      </c>
      <c r="AP38" s="198">
        <v>75.912969283276396</v>
      </c>
      <c r="AQ38" s="190"/>
      <c r="AR38" s="199">
        <v>66.589468551925805</v>
      </c>
      <c r="AS38" s="75"/>
      <c r="AT38" s="30">
        <v>-7.0637968700195097</v>
      </c>
      <c r="AU38" s="190">
        <v>-5.4898770668345502</v>
      </c>
      <c r="AV38" s="190">
        <v>-6.9050469225650799</v>
      </c>
      <c r="AW38" s="190">
        <v>-5.7498355597921798</v>
      </c>
      <c r="AX38" s="190">
        <v>-6.6542656469436103</v>
      </c>
      <c r="AY38" s="195">
        <v>-6.3553031935924498</v>
      </c>
      <c r="AZ38" s="190"/>
      <c r="BA38" s="196">
        <v>-4.2576165958760601</v>
      </c>
      <c r="BB38" s="197">
        <v>-6.0846709198718703</v>
      </c>
      <c r="BC38" s="198">
        <v>-5.1742970496006597</v>
      </c>
      <c r="BD38" s="190"/>
      <c r="BE38" s="199">
        <v>-5.9738712794236797</v>
      </c>
    </row>
    <row r="39" spans="1:57" x14ac:dyDescent="0.2">
      <c r="A39" s="21" t="s">
        <v>80</v>
      </c>
      <c r="B39" s="3" t="str">
        <f t="shared" si="0"/>
        <v>Coastal Virginia - Hampton Roads</v>
      </c>
      <c r="C39" s="3"/>
      <c r="D39" s="24" t="s">
        <v>16</v>
      </c>
      <c r="E39" s="27" t="s">
        <v>17</v>
      </c>
      <c r="F39" s="3"/>
      <c r="G39" s="30">
        <v>62.587466162725299</v>
      </c>
      <c r="H39" s="190">
        <v>70.256397160222605</v>
      </c>
      <c r="I39" s="190">
        <v>73.532866847132098</v>
      </c>
      <c r="J39" s="190">
        <v>73.300474998723104</v>
      </c>
      <c r="K39" s="190">
        <v>77.115787323152304</v>
      </c>
      <c r="L39" s="195">
        <v>71.358598498391103</v>
      </c>
      <c r="M39" s="190"/>
      <c r="N39" s="196">
        <v>87.113744317891602</v>
      </c>
      <c r="O39" s="197">
        <v>87.793043567087096</v>
      </c>
      <c r="P39" s="198">
        <v>87.453393942489399</v>
      </c>
      <c r="Q39" s="190"/>
      <c r="R39" s="199">
        <v>75.957111482419194</v>
      </c>
      <c r="S39" s="75"/>
      <c r="T39" s="30">
        <v>-5.19940102308201</v>
      </c>
      <c r="U39" s="190">
        <v>-4.8335816383641799</v>
      </c>
      <c r="V39" s="190">
        <v>-3.17607839768971</v>
      </c>
      <c r="W39" s="190">
        <v>-2.2366863134737698</v>
      </c>
      <c r="X39" s="190">
        <v>3.0180825048745801</v>
      </c>
      <c r="Y39" s="195">
        <v>-2.4149007987907201</v>
      </c>
      <c r="Z39" s="190"/>
      <c r="AA39" s="196">
        <v>1.03780097630062</v>
      </c>
      <c r="AB39" s="197">
        <v>0.140188367177631</v>
      </c>
      <c r="AC39" s="198">
        <v>0.58524919578735701</v>
      </c>
      <c r="AD39" s="190"/>
      <c r="AE39" s="199">
        <v>-1.4477787309589101</v>
      </c>
      <c r="AG39" s="30">
        <v>63.741062308478</v>
      </c>
      <c r="AH39" s="190">
        <v>71.0329417773237</v>
      </c>
      <c r="AI39" s="190">
        <v>73.820224719101105</v>
      </c>
      <c r="AJ39" s="190">
        <v>71.972676200204205</v>
      </c>
      <c r="AK39" s="190">
        <v>73.260936183252795</v>
      </c>
      <c r="AL39" s="195">
        <v>70.765555493133206</v>
      </c>
      <c r="AM39" s="190"/>
      <c r="AN39" s="196">
        <v>83.714471768942005</v>
      </c>
      <c r="AO39" s="197">
        <v>86.136648024719705</v>
      </c>
      <c r="AP39" s="198">
        <v>84.925559896830805</v>
      </c>
      <c r="AQ39" s="190"/>
      <c r="AR39" s="199">
        <v>74.811212000715003</v>
      </c>
      <c r="AS39" s="75"/>
      <c r="AT39" s="30">
        <v>-1.06386970671584</v>
      </c>
      <c r="AU39" s="190">
        <v>-0.95915105830512104</v>
      </c>
      <c r="AV39" s="190">
        <v>-2.1628825706256598</v>
      </c>
      <c r="AW39" s="190">
        <v>-5.5635278214372903</v>
      </c>
      <c r="AX39" s="190">
        <v>-1.99296275002245</v>
      </c>
      <c r="AY39" s="195">
        <v>-2.4084896084347802</v>
      </c>
      <c r="AZ39" s="190"/>
      <c r="BA39" s="196">
        <v>-1.9177370334941799</v>
      </c>
      <c r="BB39" s="197">
        <v>-3.4308625528077701</v>
      </c>
      <c r="BC39" s="198">
        <v>-2.69096812431285</v>
      </c>
      <c r="BD39" s="190"/>
      <c r="BE39" s="199">
        <v>-2.4998833683366399</v>
      </c>
    </row>
    <row r="40" spans="1:57" x14ac:dyDescent="0.2">
      <c r="A40" s="20" t="s">
        <v>81</v>
      </c>
      <c r="B40" s="3" t="str">
        <f t="shared" si="0"/>
        <v>Northern Virginia</v>
      </c>
      <c r="C40" s="3"/>
      <c r="D40" s="24" t="s">
        <v>16</v>
      </c>
      <c r="E40" s="27" t="s">
        <v>17</v>
      </c>
      <c r="F40" s="3"/>
      <c r="G40" s="30">
        <v>53.776372107117098</v>
      </c>
      <c r="H40" s="190">
        <v>66.9974622173402</v>
      </c>
      <c r="I40" s="190">
        <v>72.288928449679901</v>
      </c>
      <c r="J40" s="190">
        <v>71.387447445172498</v>
      </c>
      <c r="K40" s="190">
        <v>64.114995644104297</v>
      </c>
      <c r="L40" s="195">
        <v>65.713041172682793</v>
      </c>
      <c r="M40" s="190"/>
      <c r="N40" s="196">
        <v>65.582743077913705</v>
      </c>
      <c r="O40" s="197">
        <v>68.626188401954394</v>
      </c>
      <c r="P40" s="198">
        <v>67.104465739934</v>
      </c>
      <c r="Q40" s="190"/>
      <c r="R40" s="199">
        <v>66.110591049040295</v>
      </c>
      <c r="S40" s="75"/>
      <c r="T40" s="30">
        <v>-2.22494745914002</v>
      </c>
      <c r="U40" s="190">
        <v>1.7297752254437699</v>
      </c>
      <c r="V40" s="190">
        <v>2.5168183067613801</v>
      </c>
      <c r="W40" s="190">
        <v>1.9579073346908999</v>
      </c>
      <c r="X40" s="190">
        <v>-2.8129994353448899</v>
      </c>
      <c r="Y40" s="195">
        <v>0.36818629521898899</v>
      </c>
      <c r="Z40" s="190"/>
      <c r="AA40" s="196">
        <v>-5.9252463709250502</v>
      </c>
      <c r="AB40" s="197">
        <v>-2.6643512400521798</v>
      </c>
      <c r="AC40" s="198">
        <v>-4.2855982596901603</v>
      </c>
      <c r="AD40" s="190"/>
      <c r="AE40" s="199">
        <v>-1.0273987542088501</v>
      </c>
      <c r="AG40" s="30">
        <v>59.659397577812001</v>
      </c>
      <c r="AH40" s="190">
        <v>72.084710293825196</v>
      </c>
      <c r="AI40" s="190">
        <v>77.929966763566796</v>
      </c>
      <c r="AJ40" s="190">
        <v>76.536593218252506</v>
      </c>
      <c r="AK40" s="190">
        <v>69.4425506126545</v>
      </c>
      <c r="AL40" s="195">
        <v>71.130646890162296</v>
      </c>
      <c r="AM40" s="190"/>
      <c r="AN40" s="196">
        <v>71.663068386265905</v>
      </c>
      <c r="AO40" s="197">
        <v>72.917258489100902</v>
      </c>
      <c r="AP40" s="198">
        <v>72.290163437683404</v>
      </c>
      <c r="AQ40" s="190"/>
      <c r="AR40" s="199">
        <v>71.461935539725602</v>
      </c>
      <c r="AS40" s="75"/>
      <c r="AT40" s="30">
        <v>1.7395362999980599</v>
      </c>
      <c r="AU40" s="190">
        <v>2.3226557923879598</v>
      </c>
      <c r="AV40" s="190">
        <v>4.3902700017192204</v>
      </c>
      <c r="AW40" s="190">
        <v>3.79892633726271</v>
      </c>
      <c r="AX40" s="190">
        <v>-6.8802999338209506E-2</v>
      </c>
      <c r="AY40" s="195">
        <v>2.5037414428798299</v>
      </c>
      <c r="AZ40" s="190"/>
      <c r="BA40" s="196">
        <v>-2.1310695536710802</v>
      </c>
      <c r="BB40" s="197">
        <v>-2.8868486781181799</v>
      </c>
      <c r="BC40" s="198">
        <v>-2.5137017880908199</v>
      </c>
      <c r="BD40" s="190"/>
      <c r="BE40" s="199">
        <v>1.00128153499962</v>
      </c>
    </row>
    <row r="41" spans="1:57" x14ac:dyDescent="0.2">
      <c r="A41" s="22" t="s">
        <v>82</v>
      </c>
      <c r="B41" s="3" t="str">
        <f t="shared" si="0"/>
        <v>Shenandoah Valley</v>
      </c>
      <c r="C41" s="3"/>
      <c r="D41" s="25" t="s">
        <v>16</v>
      </c>
      <c r="E41" s="28" t="s">
        <v>17</v>
      </c>
      <c r="F41" s="3"/>
      <c r="G41" s="31">
        <v>48.901464713715001</v>
      </c>
      <c r="H41" s="200">
        <v>57.2569906790945</v>
      </c>
      <c r="I41" s="200">
        <v>60.294607190412698</v>
      </c>
      <c r="J41" s="200">
        <v>61.684420772303497</v>
      </c>
      <c r="K41" s="200">
        <v>67.318575233022599</v>
      </c>
      <c r="L41" s="201">
        <v>59.091211717709697</v>
      </c>
      <c r="M41" s="190"/>
      <c r="N41" s="202">
        <v>77.471704394141099</v>
      </c>
      <c r="O41" s="203">
        <v>75.557589880159696</v>
      </c>
      <c r="P41" s="204">
        <v>76.514647137150405</v>
      </c>
      <c r="Q41" s="190"/>
      <c r="R41" s="205">
        <v>64.069336123264193</v>
      </c>
      <c r="S41" s="75"/>
      <c r="T41" s="31">
        <v>-2.0993328016564101</v>
      </c>
      <c r="U41" s="200">
        <v>-3.46064974572641</v>
      </c>
      <c r="V41" s="200">
        <v>-4.2107879422731003</v>
      </c>
      <c r="W41" s="200">
        <v>-8.4181401083140699</v>
      </c>
      <c r="X41" s="200">
        <v>-3.9219574565504498</v>
      </c>
      <c r="Y41" s="201">
        <v>-4.5763542404182402</v>
      </c>
      <c r="Z41" s="190"/>
      <c r="AA41" s="202">
        <v>-0.78735490969778699</v>
      </c>
      <c r="AB41" s="203">
        <v>-0.75377222603861405</v>
      </c>
      <c r="AC41" s="204">
        <v>-0.77077643755207403</v>
      </c>
      <c r="AD41" s="190"/>
      <c r="AE41" s="205">
        <v>-3.3110818701536799</v>
      </c>
      <c r="AG41" s="31">
        <v>48.730158730158699</v>
      </c>
      <c r="AH41" s="200">
        <v>56.9152046783625</v>
      </c>
      <c r="AI41" s="200">
        <v>58.700918964076799</v>
      </c>
      <c r="AJ41" s="200">
        <v>60.054302422723403</v>
      </c>
      <c r="AK41" s="200">
        <v>60.353956474610101</v>
      </c>
      <c r="AL41" s="201">
        <v>56.952215522856697</v>
      </c>
      <c r="AM41" s="190"/>
      <c r="AN41" s="202">
        <v>68.983990661218996</v>
      </c>
      <c r="AO41" s="203">
        <v>69.542649879096103</v>
      </c>
      <c r="AP41" s="204">
        <v>69.263320270157493</v>
      </c>
      <c r="AQ41" s="190"/>
      <c r="AR41" s="205">
        <v>60.473532954125297</v>
      </c>
      <c r="AS41" s="75"/>
      <c r="AT41" s="31">
        <v>-0.43997655436910899</v>
      </c>
      <c r="AU41" s="200">
        <v>-1.25634031192319</v>
      </c>
      <c r="AV41" s="200">
        <v>-2.7516992697672298</v>
      </c>
      <c r="AW41" s="200">
        <v>-3.38583749968062</v>
      </c>
      <c r="AX41" s="200">
        <v>-5.6227200279943403</v>
      </c>
      <c r="AY41" s="201">
        <v>-2.8302665581170099</v>
      </c>
      <c r="AZ41" s="190"/>
      <c r="BA41" s="202">
        <v>-4.9178605340305603</v>
      </c>
      <c r="BB41" s="203">
        <v>-6.2206034053137804</v>
      </c>
      <c r="BC41" s="204">
        <v>-5.5763517419460102</v>
      </c>
      <c r="BD41" s="190"/>
      <c r="BE41" s="205">
        <v>-3.7402347210981999</v>
      </c>
    </row>
    <row r="42" spans="1:57" x14ac:dyDescent="0.2">
      <c r="A42" s="19" t="s">
        <v>83</v>
      </c>
      <c r="B42" s="3" t="str">
        <f t="shared" si="0"/>
        <v>Southern Virginia</v>
      </c>
      <c r="C42" s="9"/>
      <c r="D42" s="23" t="s">
        <v>16</v>
      </c>
      <c r="E42" s="26" t="s">
        <v>17</v>
      </c>
      <c r="F42" s="3"/>
      <c r="G42" s="29">
        <v>50.583472255298801</v>
      </c>
      <c r="H42" s="188">
        <v>66.587282686353802</v>
      </c>
      <c r="I42" s="188">
        <v>70.3977137413669</v>
      </c>
      <c r="J42" s="188">
        <v>70.088116218147107</v>
      </c>
      <c r="K42" s="188">
        <v>66.349130745415493</v>
      </c>
      <c r="L42" s="189">
        <v>64.8011431293165</v>
      </c>
      <c r="M42" s="190"/>
      <c r="N42" s="191">
        <v>71.445582281495504</v>
      </c>
      <c r="O42" s="192">
        <v>69.421290783519794</v>
      </c>
      <c r="P42" s="193">
        <v>70.433436532507699</v>
      </c>
      <c r="Q42" s="190"/>
      <c r="R42" s="194">
        <v>66.410369815942502</v>
      </c>
      <c r="S42" s="75"/>
      <c r="T42" s="29">
        <v>1.31037590640673</v>
      </c>
      <c r="U42" s="188">
        <v>3.2175947420511299</v>
      </c>
      <c r="V42" s="188">
        <v>2.59474237823704</v>
      </c>
      <c r="W42" s="188">
        <v>-1.0877667224416401</v>
      </c>
      <c r="X42" s="188">
        <v>0.20941414792273899</v>
      </c>
      <c r="Y42" s="189">
        <v>1.21148543600034</v>
      </c>
      <c r="Z42" s="190"/>
      <c r="AA42" s="191">
        <v>-0.202248612729621</v>
      </c>
      <c r="AB42" s="192">
        <v>-1.6357638446816101</v>
      </c>
      <c r="AC42" s="193">
        <v>-0.91389078016006497</v>
      </c>
      <c r="AD42" s="190"/>
      <c r="AE42" s="194">
        <v>0.55788234788445901</v>
      </c>
      <c r="AF42" s="29"/>
      <c r="AG42" s="29">
        <v>50.375089306977799</v>
      </c>
      <c r="AH42" s="188">
        <v>65.473922362467206</v>
      </c>
      <c r="AI42" s="188">
        <v>69.081924267682695</v>
      </c>
      <c r="AJ42" s="188">
        <v>67.599428435341693</v>
      </c>
      <c r="AK42" s="188">
        <v>63.5746606334841</v>
      </c>
      <c r="AL42" s="189">
        <v>63.221005001190697</v>
      </c>
      <c r="AM42" s="190"/>
      <c r="AN42" s="191">
        <v>69.635627530364303</v>
      </c>
      <c r="AO42" s="192">
        <v>69.093831864729594</v>
      </c>
      <c r="AP42" s="193">
        <v>69.364729697547006</v>
      </c>
      <c r="AQ42" s="190"/>
      <c r="AR42" s="194">
        <v>64.976354914435404</v>
      </c>
      <c r="AS42" s="75"/>
      <c r="AT42" s="29">
        <v>1.51670398619692</v>
      </c>
      <c r="AU42" s="188">
        <v>3.00825353954012</v>
      </c>
      <c r="AV42" s="188">
        <v>2.6990072950766</v>
      </c>
      <c r="AW42" s="188">
        <v>0.31913777780909602</v>
      </c>
      <c r="AX42" s="188">
        <v>-0.80831596329281796</v>
      </c>
      <c r="AY42" s="189">
        <v>1.33916532207967</v>
      </c>
      <c r="AZ42" s="190"/>
      <c r="BA42" s="191">
        <v>-2.48941368786247</v>
      </c>
      <c r="BB42" s="192">
        <v>-4.8514510340456596</v>
      </c>
      <c r="BC42" s="193">
        <v>-3.6802999809291101</v>
      </c>
      <c r="BD42" s="190"/>
      <c r="BE42" s="194">
        <v>-0.246407488724047</v>
      </c>
    </row>
    <row r="43" spans="1:57" x14ac:dyDescent="0.2">
      <c r="A43" s="20" t="s">
        <v>84</v>
      </c>
      <c r="B43" s="3" t="str">
        <f t="shared" si="0"/>
        <v>Southwest Virginia - Blue Ridge Highlands</v>
      </c>
      <c r="C43" s="10"/>
      <c r="D43" s="24" t="s">
        <v>16</v>
      </c>
      <c r="E43" s="27" t="s">
        <v>17</v>
      </c>
      <c r="F43" s="3"/>
      <c r="G43" s="30">
        <v>45.830453812485601</v>
      </c>
      <c r="H43" s="190">
        <v>55.344390693388597</v>
      </c>
      <c r="I43" s="190">
        <v>58.339092375028699</v>
      </c>
      <c r="J43" s="190">
        <v>61.909698226215099</v>
      </c>
      <c r="K43" s="190">
        <v>63.464639483989799</v>
      </c>
      <c r="L43" s="195">
        <v>56.977654918221603</v>
      </c>
      <c r="M43" s="190"/>
      <c r="N43" s="196">
        <v>67.069799585348903</v>
      </c>
      <c r="O43" s="197">
        <v>66.148352914075005</v>
      </c>
      <c r="P43" s="198">
        <v>66.609076249712004</v>
      </c>
      <c r="Q43" s="190"/>
      <c r="R43" s="199">
        <v>59.729489584361701</v>
      </c>
      <c r="S43" s="75"/>
      <c r="T43" s="30">
        <v>-1.71137303372492</v>
      </c>
      <c r="U43" s="190">
        <v>-8.0230442450259591</v>
      </c>
      <c r="V43" s="190">
        <v>-11.9714681588075</v>
      </c>
      <c r="W43" s="190">
        <v>-10.871294612415999</v>
      </c>
      <c r="X43" s="190">
        <v>-5.0589026762066096</v>
      </c>
      <c r="Y43" s="195">
        <v>-7.9166078124967703</v>
      </c>
      <c r="Z43" s="190"/>
      <c r="AA43" s="196">
        <v>-5.1955499458188896</v>
      </c>
      <c r="AB43" s="197">
        <v>-1.8523672944129901</v>
      </c>
      <c r="AC43" s="198">
        <v>-3.5644786821369601</v>
      </c>
      <c r="AD43" s="190"/>
      <c r="AE43" s="199">
        <v>-6.57318459846657</v>
      </c>
      <c r="AF43" s="30"/>
      <c r="AG43" s="30">
        <v>47.370077838827797</v>
      </c>
      <c r="AH43" s="190">
        <v>55.6404532967032</v>
      </c>
      <c r="AI43" s="190">
        <v>58.633814102564102</v>
      </c>
      <c r="AJ43" s="190">
        <v>60.445283882783798</v>
      </c>
      <c r="AK43" s="190">
        <v>61.577104145137199</v>
      </c>
      <c r="AL43" s="195">
        <v>56.730350720454403</v>
      </c>
      <c r="AM43" s="190"/>
      <c r="AN43" s="196">
        <v>69.172694913308007</v>
      </c>
      <c r="AO43" s="197">
        <v>66.187277528992894</v>
      </c>
      <c r="AP43" s="198">
        <v>67.6799862211505</v>
      </c>
      <c r="AQ43" s="190"/>
      <c r="AR43" s="199">
        <v>59.853285520132303</v>
      </c>
      <c r="AS43" s="75"/>
      <c r="AT43" s="30">
        <v>2.7455781180666898</v>
      </c>
      <c r="AU43" s="190">
        <v>-3.3314299166058401</v>
      </c>
      <c r="AV43" s="190">
        <v>-3.41200311433137</v>
      </c>
      <c r="AW43" s="190">
        <v>-4.4244047411535501</v>
      </c>
      <c r="AX43" s="190">
        <v>-0.96055750877317503</v>
      </c>
      <c r="AY43" s="195">
        <v>-2.1155703834170798</v>
      </c>
      <c r="AZ43" s="190"/>
      <c r="BA43" s="196">
        <v>4.8343952839952201E-2</v>
      </c>
      <c r="BB43" s="197">
        <v>-1.3116831612873701</v>
      </c>
      <c r="BC43" s="198">
        <v>-0.62132365607958595</v>
      </c>
      <c r="BD43" s="190"/>
      <c r="BE43" s="199">
        <v>-1.6465626379261999</v>
      </c>
    </row>
    <row r="44" spans="1:57" x14ac:dyDescent="0.2">
      <c r="A44" s="21" t="s">
        <v>85</v>
      </c>
      <c r="B44" s="3" t="str">
        <f t="shared" si="0"/>
        <v>Southwest Virginia - Heart of Appalachia</v>
      </c>
      <c r="C44" s="3"/>
      <c r="D44" s="24" t="s">
        <v>16</v>
      </c>
      <c r="E44" s="27" t="s">
        <v>17</v>
      </c>
      <c r="F44" s="3"/>
      <c r="G44" s="30">
        <v>38.759689922480597</v>
      </c>
      <c r="H44" s="190">
        <v>50.322997416020598</v>
      </c>
      <c r="I44" s="190">
        <v>52.7777777777777</v>
      </c>
      <c r="J44" s="190">
        <v>54.134366925064498</v>
      </c>
      <c r="K44" s="190">
        <v>55.684754521963796</v>
      </c>
      <c r="L44" s="195">
        <v>50.335917312661401</v>
      </c>
      <c r="M44" s="190"/>
      <c r="N44" s="196">
        <v>59.1085271317829</v>
      </c>
      <c r="O44" s="197">
        <v>56.136950904392698</v>
      </c>
      <c r="P44" s="198">
        <v>57.622739018087799</v>
      </c>
      <c r="Q44" s="190"/>
      <c r="R44" s="199">
        <v>52.417866371354698</v>
      </c>
      <c r="S44" s="75"/>
      <c r="T44" s="30">
        <v>-11.865681600368699</v>
      </c>
      <c r="U44" s="190">
        <v>-10.062342871490699</v>
      </c>
      <c r="V44" s="190">
        <v>-13.6417667667667</v>
      </c>
      <c r="W44" s="190">
        <v>-14.316737317953301</v>
      </c>
      <c r="X44" s="190">
        <v>-3.4487490209863498</v>
      </c>
      <c r="Y44" s="195">
        <v>-10.7201075985142</v>
      </c>
      <c r="Z44" s="190"/>
      <c r="AA44" s="196">
        <v>0.80362666957819195</v>
      </c>
      <c r="AB44" s="197">
        <v>-5.7029021224477603</v>
      </c>
      <c r="AC44" s="198">
        <v>-2.4742693147563699</v>
      </c>
      <c r="AD44" s="190"/>
      <c r="AE44" s="199">
        <v>-8.2845142158869596</v>
      </c>
      <c r="AF44" s="30"/>
      <c r="AG44" s="30">
        <v>42.571059431524503</v>
      </c>
      <c r="AH44" s="190">
        <v>52.1640826873385</v>
      </c>
      <c r="AI44" s="190">
        <v>55.410206718346203</v>
      </c>
      <c r="AJ44" s="190">
        <v>56.1531007751937</v>
      </c>
      <c r="AK44" s="190">
        <v>56.217700258397898</v>
      </c>
      <c r="AL44" s="195">
        <v>52.503229974160199</v>
      </c>
      <c r="AM44" s="190"/>
      <c r="AN44" s="196">
        <v>60.206718346253197</v>
      </c>
      <c r="AO44" s="197">
        <v>57.445090439276399</v>
      </c>
      <c r="AP44" s="198">
        <v>58.825904392764798</v>
      </c>
      <c r="AQ44" s="190"/>
      <c r="AR44" s="199">
        <v>54.309708379475801</v>
      </c>
      <c r="AS44" s="75"/>
      <c r="AT44" s="30">
        <v>-4.3591042071818</v>
      </c>
      <c r="AU44" s="190">
        <v>-10.9348858464126</v>
      </c>
      <c r="AV44" s="190">
        <v>-11.502027632033901</v>
      </c>
      <c r="AW44" s="190">
        <v>-9.6701296137762593</v>
      </c>
      <c r="AX44" s="190">
        <v>-8.1682760253488507</v>
      </c>
      <c r="AY44" s="195">
        <v>-9.1873184305043907</v>
      </c>
      <c r="AZ44" s="190"/>
      <c r="BA44" s="196">
        <v>-9.4406192990621705</v>
      </c>
      <c r="BB44" s="197">
        <v>-12.346845462568901</v>
      </c>
      <c r="BC44" s="198">
        <v>-10.883316478365799</v>
      </c>
      <c r="BD44" s="190"/>
      <c r="BE44" s="199">
        <v>-9.7190416069872292</v>
      </c>
    </row>
    <row r="45" spans="1:57" x14ac:dyDescent="0.2">
      <c r="A45" s="22" t="s">
        <v>86</v>
      </c>
      <c r="B45" s="3" t="str">
        <f t="shared" si="0"/>
        <v>Virginia Mountains</v>
      </c>
      <c r="C45" s="3"/>
      <c r="D45" s="25" t="s">
        <v>16</v>
      </c>
      <c r="E45" s="28" t="s">
        <v>17</v>
      </c>
      <c r="F45" s="3"/>
      <c r="G45" s="30">
        <v>51.656543346217497</v>
      </c>
      <c r="H45" s="190">
        <v>62.948647156267199</v>
      </c>
      <c r="I45" s="190">
        <v>66.6758696852567</v>
      </c>
      <c r="J45" s="190">
        <v>67.697404748757506</v>
      </c>
      <c r="K45" s="190">
        <v>65.5162893429044</v>
      </c>
      <c r="L45" s="195">
        <v>62.898950855880699</v>
      </c>
      <c r="M45" s="190"/>
      <c r="N45" s="196">
        <v>71.949199337382595</v>
      </c>
      <c r="O45" s="197">
        <v>75.648812810601797</v>
      </c>
      <c r="P45" s="198">
        <v>73.799006073992203</v>
      </c>
      <c r="Q45" s="190"/>
      <c r="R45" s="199">
        <v>66.013252346769704</v>
      </c>
      <c r="S45" s="75"/>
      <c r="T45" s="30">
        <v>0.89535599289297496</v>
      </c>
      <c r="U45" s="190">
        <v>-6.4861736814036197</v>
      </c>
      <c r="V45" s="190">
        <v>-10.588711657835001</v>
      </c>
      <c r="W45" s="190">
        <v>-14.7890129472291</v>
      </c>
      <c r="X45" s="190">
        <v>-14.068703112207</v>
      </c>
      <c r="Y45" s="195">
        <v>-9.8286211572971194</v>
      </c>
      <c r="Z45" s="190"/>
      <c r="AA45" s="196">
        <v>-8.23524227018763</v>
      </c>
      <c r="AB45" s="197">
        <v>-2.8892107653672801</v>
      </c>
      <c r="AC45" s="198">
        <v>-5.5708906949863204</v>
      </c>
      <c r="AD45" s="190"/>
      <c r="AE45" s="199">
        <v>-8.5109940568449804</v>
      </c>
      <c r="AF45" s="31"/>
      <c r="AG45" s="30">
        <v>51.342305037957203</v>
      </c>
      <c r="AH45" s="190">
        <v>65.134575569358105</v>
      </c>
      <c r="AI45" s="190">
        <v>67.829537612146297</v>
      </c>
      <c r="AJ45" s="190">
        <v>66.373360938578301</v>
      </c>
      <c r="AK45" s="190">
        <v>63.444682172682697</v>
      </c>
      <c r="AL45" s="195">
        <v>62.824883711300302</v>
      </c>
      <c r="AM45" s="190"/>
      <c r="AN45" s="196">
        <v>67.944647663744902</v>
      </c>
      <c r="AO45" s="197">
        <v>69.331906963903606</v>
      </c>
      <c r="AP45" s="198">
        <v>68.638277313824204</v>
      </c>
      <c r="AQ45" s="190"/>
      <c r="AR45" s="199">
        <v>64.485787807980103</v>
      </c>
      <c r="AS45" s="75"/>
      <c r="AT45" s="30">
        <v>2.71273899252198</v>
      </c>
      <c r="AU45" s="190">
        <v>3.5038471159272699</v>
      </c>
      <c r="AV45" s="190">
        <v>-0.42032100080319901</v>
      </c>
      <c r="AW45" s="190">
        <v>-3.81015926289873</v>
      </c>
      <c r="AX45" s="190">
        <v>-4.3582384338730602</v>
      </c>
      <c r="AY45" s="195">
        <v>-0.70979122170430997</v>
      </c>
      <c r="AZ45" s="190"/>
      <c r="BA45" s="196">
        <v>-2.3324944615039702</v>
      </c>
      <c r="BB45" s="197">
        <v>-1.68331717332264</v>
      </c>
      <c r="BC45" s="198">
        <v>-2.00570075306999</v>
      </c>
      <c r="BD45" s="190"/>
      <c r="BE45" s="199">
        <v>-1.1076058637542501</v>
      </c>
    </row>
    <row r="46" spans="1:57" x14ac:dyDescent="0.2">
      <c r="A46" s="86" t="s">
        <v>111</v>
      </c>
      <c r="B46" s="3" t="s">
        <v>117</v>
      </c>
      <c r="D46" s="25" t="s">
        <v>16</v>
      </c>
      <c r="E46" s="28" t="s">
        <v>17</v>
      </c>
      <c r="G46" s="30">
        <v>56.295843520782299</v>
      </c>
      <c r="H46" s="190">
        <v>65.464547677261606</v>
      </c>
      <c r="I46" s="190">
        <v>67.451100244498704</v>
      </c>
      <c r="J46" s="190">
        <v>70.996332518337397</v>
      </c>
      <c r="K46" s="190">
        <v>65.281173594131999</v>
      </c>
      <c r="L46" s="195">
        <v>65.097799511002407</v>
      </c>
      <c r="M46" s="190"/>
      <c r="N46" s="196">
        <v>73.533007334963301</v>
      </c>
      <c r="O46" s="197">
        <v>78.698044009779906</v>
      </c>
      <c r="P46" s="198">
        <v>76.115525672371604</v>
      </c>
      <c r="Q46" s="190"/>
      <c r="R46" s="199">
        <v>68.245721271393606</v>
      </c>
      <c r="S46" s="75"/>
      <c r="T46" s="30">
        <v>-2.2811671087533099</v>
      </c>
      <c r="U46" s="190">
        <v>8.4556962025316391</v>
      </c>
      <c r="V46" s="190">
        <v>9.2033646709549704</v>
      </c>
      <c r="W46" s="190">
        <v>15.744892874937699</v>
      </c>
      <c r="X46" s="190">
        <v>0.75471698113207497</v>
      </c>
      <c r="Y46" s="195">
        <v>6.4148681055155796</v>
      </c>
      <c r="Z46" s="190"/>
      <c r="AA46" s="196">
        <v>-2.2745735174654702</v>
      </c>
      <c r="AB46" s="197">
        <v>2.2231044065105201</v>
      </c>
      <c r="AC46" s="198">
        <v>0</v>
      </c>
      <c r="AD46" s="190"/>
      <c r="AE46" s="199">
        <v>4.2831409700446903</v>
      </c>
      <c r="AG46" s="30">
        <v>56.960574572127101</v>
      </c>
      <c r="AH46" s="190">
        <v>69.216075794621005</v>
      </c>
      <c r="AI46" s="190">
        <v>71.714547677261606</v>
      </c>
      <c r="AJ46" s="190">
        <v>70.858801955990202</v>
      </c>
      <c r="AK46" s="190">
        <v>66.236246943765195</v>
      </c>
      <c r="AL46" s="195">
        <v>66.997249388753005</v>
      </c>
      <c r="AM46" s="190"/>
      <c r="AN46" s="196">
        <v>74.839547677261606</v>
      </c>
      <c r="AO46" s="197">
        <v>78.155562347188194</v>
      </c>
      <c r="AP46" s="198">
        <v>76.497555012224893</v>
      </c>
      <c r="AQ46" s="190"/>
      <c r="AR46" s="199">
        <v>69.711622424030693</v>
      </c>
      <c r="AS46" s="75"/>
      <c r="AT46" s="30">
        <v>1.5667574931880099</v>
      </c>
      <c r="AU46" s="190">
        <v>8.9476849067949402</v>
      </c>
      <c r="AV46" s="190">
        <v>9.8548689138576702</v>
      </c>
      <c r="AW46" s="190">
        <v>6.5242361589708198</v>
      </c>
      <c r="AX46" s="190">
        <v>1.7249471954940101</v>
      </c>
      <c r="AY46" s="195">
        <v>5.8319453496511899</v>
      </c>
      <c r="AZ46" s="190"/>
      <c r="BA46" s="196">
        <v>-0.73976489663558898</v>
      </c>
      <c r="BB46" s="197">
        <v>-0.66038652034573098</v>
      </c>
      <c r="BC46" s="198">
        <v>-0.699231341433176</v>
      </c>
      <c r="BD46" s="190"/>
      <c r="BE46" s="199">
        <v>3.6936615144823999</v>
      </c>
    </row>
    <row r="47" spans="1:57" x14ac:dyDescent="0.2">
      <c r="A47" s="86" t="s">
        <v>112</v>
      </c>
      <c r="B47" s="3" t="s">
        <v>118</v>
      </c>
      <c r="D47" s="25" t="s">
        <v>16</v>
      </c>
      <c r="E47" s="28" t="s">
        <v>17</v>
      </c>
      <c r="G47" s="30">
        <v>55.333627602442398</v>
      </c>
      <c r="H47" s="190">
        <v>68.870006621054898</v>
      </c>
      <c r="I47" s="190">
        <v>77.256676230412694</v>
      </c>
      <c r="J47" s="190">
        <v>74.185242404178595</v>
      </c>
      <c r="K47" s="190">
        <v>66.482748473478907</v>
      </c>
      <c r="L47" s="195">
        <v>68.4256602663135</v>
      </c>
      <c r="M47" s="190"/>
      <c r="N47" s="196">
        <v>69.307731920841604</v>
      </c>
      <c r="O47" s="197">
        <v>72.232031192525497</v>
      </c>
      <c r="P47" s="198">
        <v>70.769881556683501</v>
      </c>
      <c r="Q47" s="190"/>
      <c r="R47" s="199">
        <v>69.095437777847806</v>
      </c>
      <c r="S47" s="75"/>
      <c r="T47" s="30">
        <v>2.2695857880016801</v>
      </c>
      <c r="U47" s="190">
        <v>0.53403477476905703</v>
      </c>
      <c r="V47" s="190">
        <v>5.1568695789374699</v>
      </c>
      <c r="W47" s="190">
        <v>2.3761658491184399</v>
      </c>
      <c r="X47" s="190">
        <v>-1.3600935002422301</v>
      </c>
      <c r="Y47" s="195">
        <v>1.8418773826863699</v>
      </c>
      <c r="Z47" s="190"/>
      <c r="AA47" s="196">
        <v>-4.5160332704441997</v>
      </c>
      <c r="AB47" s="197">
        <v>-0.76097374868202505</v>
      </c>
      <c r="AC47" s="198">
        <v>-2.63591803990718</v>
      </c>
      <c r="AD47" s="190"/>
      <c r="AE47" s="199">
        <v>0.48944065808739401</v>
      </c>
      <c r="AG47" s="30">
        <v>58.297164085776203</v>
      </c>
      <c r="AH47" s="190">
        <v>73.845036230551301</v>
      </c>
      <c r="AI47" s="190">
        <v>81.408393717585597</v>
      </c>
      <c r="AJ47" s="190">
        <v>78.113620480376596</v>
      </c>
      <c r="AK47" s="190">
        <v>69.8977433652732</v>
      </c>
      <c r="AL47" s="195">
        <v>72.312400457573304</v>
      </c>
      <c r="AM47" s="190"/>
      <c r="AN47" s="196">
        <v>72.873485001747099</v>
      </c>
      <c r="AO47" s="197">
        <v>75.142074191234599</v>
      </c>
      <c r="AP47" s="198">
        <v>74.007779596490906</v>
      </c>
      <c r="AQ47" s="190"/>
      <c r="AR47" s="199">
        <v>72.796789406618203</v>
      </c>
      <c r="AS47" s="75"/>
      <c r="AT47" s="30">
        <v>5.4528751861737002</v>
      </c>
      <c r="AU47" s="190">
        <v>4.5516258926189703</v>
      </c>
      <c r="AV47" s="190">
        <v>5.6730388591440102</v>
      </c>
      <c r="AW47" s="190">
        <v>3.4255659974800299</v>
      </c>
      <c r="AX47" s="190">
        <v>0.57966938871746099</v>
      </c>
      <c r="AY47" s="195">
        <v>3.9054286368815001</v>
      </c>
      <c r="AZ47" s="190"/>
      <c r="BA47" s="196">
        <v>-2.3769441717236002</v>
      </c>
      <c r="BB47" s="197">
        <v>-2.57705435715829</v>
      </c>
      <c r="BC47" s="198">
        <v>-2.4786354054348898</v>
      </c>
      <c r="BD47" s="190"/>
      <c r="BE47" s="199">
        <v>1.9665356875892499</v>
      </c>
    </row>
    <row r="48" spans="1:57" x14ac:dyDescent="0.2">
      <c r="A48" s="86" t="s">
        <v>113</v>
      </c>
      <c r="B48" s="3" t="s">
        <v>119</v>
      </c>
      <c r="D48" s="25" t="s">
        <v>16</v>
      </c>
      <c r="E48" s="28" t="s">
        <v>17</v>
      </c>
      <c r="G48" s="30">
        <v>59.688834473079098</v>
      </c>
      <c r="H48" s="190">
        <v>71.376952250126905</v>
      </c>
      <c r="I48" s="190">
        <v>77.707767193239107</v>
      </c>
      <c r="J48" s="190">
        <v>76.979126228088504</v>
      </c>
      <c r="K48" s="190">
        <v>73.061187923671795</v>
      </c>
      <c r="L48" s="195">
        <v>71.762773613641102</v>
      </c>
      <c r="M48" s="190"/>
      <c r="N48" s="196">
        <v>77.988473138829903</v>
      </c>
      <c r="O48" s="197">
        <v>78.496132827664397</v>
      </c>
      <c r="P48" s="198">
        <v>78.2423029832472</v>
      </c>
      <c r="Q48" s="190"/>
      <c r="R48" s="199">
        <v>73.614067719242797</v>
      </c>
      <c r="S48" s="75"/>
      <c r="T48" s="30">
        <v>-1.31752629269274</v>
      </c>
      <c r="U48" s="190">
        <v>-3.8909050836384398</v>
      </c>
      <c r="V48" s="190">
        <v>-3.4450705632335601</v>
      </c>
      <c r="W48" s="190">
        <v>-4.4143010846859898</v>
      </c>
      <c r="X48" s="190">
        <v>-3.9188259386739799</v>
      </c>
      <c r="Y48" s="195">
        <v>-3.4948423198393499</v>
      </c>
      <c r="Z48" s="190"/>
      <c r="AA48" s="196">
        <v>-3.5367051010902202</v>
      </c>
      <c r="AB48" s="197">
        <v>-2.4437680896546898</v>
      </c>
      <c r="AC48" s="198">
        <v>-2.9915421204430599</v>
      </c>
      <c r="AD48" s="190"/>
      <c r="AE48" s="199">
        <v>-3.3425543560454698</v>
      </c>
      <c r="AG48" s="30">
        <v>60.389852778690198</v>
      </c>
      <c r="AH48" s="190">
        <v>73.525547227282203</v>
      </c>
      <c r="AI48" s="190">
        <v>79.503240063308098</v>
      </c>
      <c r="AJ48" s="190">
        <v>77.890673992892701</v>
      </c>
      <c r="AK48" s="190">
        <v>73.089557141577302</v>
      </c>
      <c r="AL48" s="195">
        <v>72.879774240750095</v>
      </c>
      <c r="AM48" s="190"/>
      <c r="AN48" s="196">
        <v>79.695105563352897</v>
      </c>
      <c r="AO48" s="197">
        <v>80.816436228984301</v>
      </c>
      <c r="AP48" s="198">
        <v>80.255770896168599</v>
      </c>
      <c r="AQ48" s="190"/>
      <c r="AR48" s="199">
        <v>74.987201856583994</v>
      </c>
      <c r="AS48" s="75"/>
      <c r="AT48" s="30">
        <v>-0.69804333085046699</v>
      </c>
      <c r="AU48" s="190">
        <v>-0.13717708383614399</v>
      </c>
      <c r="AV48" s="190">
        <v>-8.8545496623918502E-2</v>
      </c>
      <c r="AW48" s="190">
        <v>-1.6182770644444699</v>
      </c>
      <c r="AX48" s="190">
        <v>-2.0419668578971999</v>
      </c>
      <c r="AY48" s="195">
        <v>-0.92462417188207702</v>
      </c>
      <c r="AZ48" s="190"/>
      <c r="BA48" s="196">
        <v>-1.2579500452427499</v>
      </c>
      <c r="BB48" s="197">
        <v>-2.6879958874082202</v>
      </c>
      <c r="BC48" s="198">
        <v>-1.98318306071228</v>
      </c>
      <c r="BD48" s="190"/>
      <c r="BE48" s="199">
        <v>-1.2507381128336801</v>
      </c>
    </row>
    <row r="49" spans="1:57" x14ac:dyDescent="0.2">
      <c r="A49" s="86" t="s">
        <v>114</v>
      </c>
      <c r="B49" s="3" t="s">
        <v>120</v>
      </c>
      <c r="D49" s="25" t="s">
        <v>16</v>
      </c>
      <c r="E49" s="28" t="s">
        <v>17</v>
      </c>
      <c r="G49" s="30">
        <v>58.194756739393597</v>
      </c>
      <c r="H49" s="190">
        <v>68.159916977588793</v>
      </c>
      <c r="I49" s="190">
        <v>73.012774579328394</v>
      </c>
      <c r="J49" s="190">
        <v>74.562032072348103</v>
      </c>
      <c r="K49" s="190">
        <v>73.210446986731199</v>
      </c>
      <c r="L49" s="195">
        <v>69.427985471078003</v>
      </c>
      <c r="M49" s="190"/>
      <c r="N49" s="196">
        <v>79.083788391687804</v>
      </c>
      <c r="O49" s="197">
        <v>78.960243137061099</v>
      </c>
      <c r="P49" s="198">
        <v>79.022015764374402</v>
      </c>
      <c r="Q49" s="190"/>
      <c r="R49" s="199">
        <v>72.169136983448396</v>
      </c>
      <c r="S49" s="75"/>
      <c r="T49" s="30">
        <v>-1.7481194520205501</v>
      </c>
      <c r="U49" s="190">
        <v>-5.26358695260872</v>
      </c>
      <c r="V49" s="190">
        <v>-5.4499397137294796</v>
      </c>
      <c r="W49" s="190">
        <v>-4.9721565660604696</v>
      </c>
      <c r="X49" s="190">
        <v>-4.8848918088932303</v>
      </c>
      <c r="Y49" s="195">
        <v>-4.5878734541554396</v>
      </c>
      <c r="Z49" s="190"/>
      <c r="AA49" s="196">
        <v>-3.6198826098915302</v>
      </c>
      <c r="AB49" s="197">
        <v>-3.0440420957204699</v>
      </c>
      <c r="AC49" s="198">
        <v>-3.3330449757473</v>
      </c>
      <c r="AD49" s="190"/>
      <c r="AE49" s="199">
        <v>-4.1988231856981599</v>
      </c>
      <c r="AG49" s="30">
        <v>57.724667045538702</v>
      </c>
      <c r="AH49" s="190">
        <v>69.919201403474005</v>
      </c>
      <c r="AI49" s="190">
        <v>74.476168120382397</v>
      </c>
      <c r="AJ49" s="190">
        <v>73.828790986138202</v>
      </c>
      <c r="AK49" s="190">
        <v>71.343060463047607</v>
      </c>
      <c r="AL49" s="195">
        <v>69.458377603716201</v>
      </c>
      <c r="AM49" s="190"/>
      <c r="AN49" s="196">
        <v>78.124459489510997</v>
      </c>
      <c r="AO49" s="197">
        <v>79.064638877220702</v>
      </c>
      <c r="AP49" s="198">
        <v>78.5945491833658</v>
      </c>
      <c r="AQ49" s="190"/>
      <c r="AR49" s="199">
        <v>72.068712340758907</v>
      </c>
      <c r="AS49" s="75"/>
      <c r="AT49" s="30">
        <v>-1.01202564061101</v>
      </c>
      <c r="AU49" s="190">
        <v>-1.1081574613306799</v>
      </c>
      <c r="AV49" s="190">
        <v>-1.2109386871814301</v>
      </c>
      <c r="AW49" s="190">
        <v>-2.6762062245346199</v>
      </c>
      <c r="AX49" s="190">
        <v>-3.56215670522755</v>
      </c>
      <c r="AY49" s="195">
        <v>-1.9624504854486999</v>
      </c>
      <c r="AZ49" s="190"/>
      <c r="BA49" s="196">
        <v>-3.2536999386197398</v>
      </c>
      <c r="BB49" s="197">
        <v>-4.5294141196768001</v>
      </c>
      <c r="BC49" s="198">
        <v>-3.89960522061221</v>
      </c>
      <c r="BD49" s="190"/>
      <c r="BE49" s="199">
        <v>-2.5743565768582601</v>
      </c>
    </row>
    <row r="50" spans="1:57" x14ac:dyDescent="0.2">
      <c r="A50" s="86" t="s">
        <v>115</v>
      </c>
      <c r="B50" s="3" t="s">
        <v>121</v>
      </c>
      <c r="D50" s="25" t="s">
        <v>16</v>
      </c>
      <c r="E50" s="28" t="s">
        <v>17</v>
      </c>
      <c r="G50" s="30">
        <v>56.1125769569041</v>
      </c>
      <c r="H50" s="190">
        <v>62.944961347960898</v>
      </c>
      <c r="I50" s="190">
        <v>65.157616997639195</v>
      </c>
      <c r="J50" s="190">
        <v>66.495394158218701</v>
      </c>
      <c r="K50" s="190">
        <v>65.972318659445406</v>
      </c>
      <c r="L50" s="195">
        <v>63.336573624033598</v>
      </c>
      <c r="M50" s="190"/>
      <c r="N50" s="196">
        <v>71.267879461185899</v>
      </c>
      <c r="O50" s="197">
        <v>71.383604129056096</v>
      </c>
      <c r="P50" s="198">
        <v>71.325741795121004</v>
      </c>
      <c r="Q50" s="190"/>
      <c r="R50" s="199">
        <v>65.619193101487198</v>
      </c>
      <c r="S50" s="75"/>
      <c r="T50" s="30">
        <v>-0.43427848604518599</v>
      </c>
      <c r="U50" s="190">
        <v>-2.3322400227882798</v>
      </c>
      <c r="V50" s="190">
        <v>-2.7138690232207798</v>
      </c>
      <c r="W50" s="190">
        <v>-3.0415744895514298</v>
      </c>
      <c r="X50" s="190">
        <v>-2.0726936010086598</v>
      </c>
      <c r="Y50" s="195">
        <v>-2.1770414666975402</v>
      </c>
      <c r="Z50" s="190"/>
      <c r="AA50" s="196">
        <v>-2.1702436140210701</v>
      </c>
      <c r="AB50" s="197">
        <v>-1.30277952078215</v>
      </c>
      <c r="AC50" s="198">
        <v>-1.7380741920235701</v>
      </c>
      <c r="AD50" s="190"/>
      <c r="AE50" s="199">
        <v>-2.0411356697619998</v>
      </c>
      <c r="AG50" s="30">
        <v>56.443382659924801</v>
      </c>
      <c r="AH50" s="190">
        <v>63.623185044301103</v>
      </c>
      <c r="AI50" s="190">
        <v>65.695597717678694</v>
      </c>
      <c r="AJ50" s="190">
        <v>66.006401632880198</v>
      </c>
      <c r="AK50" s="190">
        <v>64.820435588507806</v>
      </c>
      <c r="AL50" s="195">
        <v>63.318121104185202</v>
      </c>
      <c r="AM50" s="190"/>
      <c r="AN50" s="196">
        <v>70.895505097312295</v>
      </c>
      <c r="AO50" s="197">
        <v>71.657784986098207</v>
      </c>
      <c r="AP50" s="198">
        <v>71.276645041705194</v>
      </c>
      <c r="AQ50" s="190"/>
      <c r="AR50" s="199">
        <v>65.593370780562694</v>
      </c>
      <c r="AS50" s="75"/>
      <c r="AT50" s="30">
        <v>0.136252452592904</v>
      </c>
      <c r="AU50" s="190">
        <v>0.29945186027665199</v>
      </c>
      <c r="AV50" s="190">
        <v>-1.10586223829374</v>
      </c>
      <c r="AW50" s="190">
        <v>-2.1431203404667301</v>
      </c>
      <c r="AX50" s="190">
        <v>-2.78565774848843</v>
      </c>
      <c r="AY50" s="195">
        <v>-1.1765721077154701</v>
      </c>
      <c r="AZ50" s="190"/>
      <c r="BA50" s="196">
        <v>-2.75554646514933</v>
      </c>
      <c r="BB50" s="197">
        <v>-3.0532777290948201</v>
      </c>
      <c r="BC50" s="198">
        <v>-2.9054363615644401</v>
      </c>
      <c r="BD50" s="190"/>
      <c r="BE50" s="199">
        <v>-1.7178212495451399</v>
      </c>
    </row>
    <row r="51" spans="1:57" x14ac:dyDescent="0.2">
      <c r="A51" s="87" t="s">
        <v>116</v>
      </c>
      <c r="B51" s="3" t="s">
        <v>122</v>
      </c>
      <c r="D51" s="25" t="s">
        <v>16</v>
      </c>
      <c r="E51" s="28" t="s">
        <v>17</v>
      </c>
      <c r="G51" s="31">
        <v>50.292279198981298</v>
      </c>
      <c r="H51" s="200">
        <v>53.313462206273798</v>
      </c>
      <c r="I51" s="200">
        <v>54.751707373538601</v>
      </c>
      <c r="J51" s="200">
        <v>56.566153489987201</v>
      </c>
      <c r="K51" s="200">
        <v>58.1548790369255</v>
      </c>
      <c r="L51" s="201">
        <v>54.615696261141302</v>
      </c>
      <c r="M51" s="190"/>
      <c r="N51" s="202">
        <v>64.9901608982521</v>
      </c>
      <c r="O51" s="203">
        <v>65.710730408612093</v>
      </c>
      <c r="P51" s="204">
        <v>65.350445653432104</v>
      </c>
      <c r="Q51" s="190"/>
      <c r="R51" s="205">
        <v>57.682767516081498</v>
      </c>
      <c r="S51" s="75"/>
      <c r="T51" s="31">
        <v>-1.8550772374520501</v>
      </c>
      <c r="U51" s="200">
        <v>-2.0512201135572399</v>
      </c>
      <c r="V51" s="200">
        <v>-3.6756931434776798</v>
      </c>
      <c r="W51" s="200">
        <v>-5.2044995670561596</v>
      </c>
      <c r="X51" s="200">
        <v>-1.97146195127139</v>
      </c>
      <c r="Y51" s="201">
        <v>-2.99471149151322</v>
      </c>
      <c r="Z51" s="190"/>
      <c r="AA51" s="202">
        <v>-3.39277734817518</v>
      </c>
      <c r="AB51" s="203">
        <v>-5.2329259940248898</v>
      </c>
      <c r="AC51" s="204">
        <v>-4.3267703343181498</v>
      </c>
      <c r="AD51" s="190"/>
      <c r="AE51" s="205">
        <v>-3.4297491604527099</v>
      </c>
      <c r="AG51" s="31">
        <v>51.191524371761297</v>
      </c>
      <c r="AH51" s="200">
        <v>53.8935638919761</v>
      </c>
      <c r="AI51" s="200">
        <v>54.955904216163098</v>
      </c>
      <c r="AJ51" s="200">
        <v>55.928753915214799</v>
      </c>
      <c r="AK51" s="200">
        <v>57.040045088659902</v>
      </c>
      <c r="AL51" s="201">
        <v>54.601366939919899</v>
      </c>
      <c r="AM51" s="190"/>
      <c r="AN51" s="202">
        <v>63.984710319811498</v>
      </c>
      <c r="AO51" s="203">
        <v>65.496336546381997</v>
      </c>
      <c r="AP51" s="204">
        <v>64.740523433096797</v>
      </c>
      <c r="AQ51" s="190"/>
      <c r="AR51" s="205">
        <v>57.496260689270997</v>
      </c>
      <c r="AS51" s="75"/>
      <c r="AT51" s="31">
        <v>-1.1730911223136999</v>
      </c>
      <c r="AU51" s="200">
        <v>-1.8363674594942101</v>
      </c>
      <c r="AV51" s="200">
        <v>-3.22086634575412</v>
      </c>
      <c r="AW51" s="200">
        <v>-3.8517058946422198</v>
      </c>
      <c r="AX51" s="200">
        <v>-3.6368089771015399</v>
      </c>
      <c r="AY51" s="201">
        <v>-2.7927949230686502</v>
      </c>
      <c r="AZ51" s="190"/>
      <c r="BA51" s="202">
        <v>-5.0157343322594601</v>
      </c>
      <c r="BB51" s="203">
        <v>-6.4401901858511703</v>
      </c>
      <c r="BC51" s="204">
        <v>-5.7416568569511499</v>
      </c>
      <c r="BD51" s="190"/>
      <c r="BE51" s="205">
        <v>-3.76550864268048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O1" zoomScale="80" zoomScaleNormal="80" workbookViewId="0">
      <selection activeCell="I28" sqref="I28"/>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58" t="s">
        <v>5</v>
      </c>
      <c r="E2" s="159"/>
      <c r="G2" s="160" t="s">
        <v>36</v>
      </c>
      <c r="H2" s="161"/>
      <c r="I2" s="161"/>
      <c r="J2" s="161"/>
      <c r="K2" s="161"/>
      <c r="L2" s="161"/>
      <c r="M2" s="161"/>
      <c r="N2" s="161"/>
      <c r="O2" s="161"/>
      <c r="P2" s="161"/>
      <c r="Q2" s="161"/>
      <c r="R2" s="161"/>
      <c r="T2" s="160" t="s">
        <v>37</v>
      </c>
      <c r="U2" s="161"/>
      <c r="V2" s="161"/>
      <c r="W2" s="161"/>
      <c r="X2" s="161"/>
      <c r="Y2" s="161"/>
      <c r="Z2" s="161"/>
      <c r="AA2" s="161"/>
      <c r="AB2" s="161"/>
      <c r="AC2" s="161"/>
      <c r="AD2" s="161"/>
      <c r="AE2" s="161"/>
      <c r="AF2" s="4"/>
      <c r="AG2" s="160" t="s">
        <v>38</v>
      </c>
      <c r="AH2" s="161"/>
      <c r="AI2" s="161"/>
      <c r="AJ2" s="161"/>
      <c r="AK2" s="161"/>
      <c r="AL2" s="161"/>
      <c r="AM2" s="161"/>
      <c r="AN2" s="161"/>
      <c r="AO2" s="161"/>
      <c r="AP2" s="161"/>
      <c r="AQ2" s="161"/>
      <c r="AR2" s="161"/>
      <c r="AT2" s="160" t="s">
        <v>39</v>
      </c>
      <c r="AU2" s="161"/>
      <c r="AV2" s="161"/>
      <c r="AW2" s="161"/>
      <c r="AX2" s="161"/>
      <c r="AY2" s="161"/>
      <c r="AZ2" s="161"/>
      <c r="BA2" s="161"/>
      <c r="BB2" s="161"/>
      <c r="BC2" s="161"/>
      <c r="BD2" s="161"/>
      <c r="BE2" s="161"/>
    </row>
    <row r="3" spans="1:57" x14ac:dyDescent="0.2">
      <c r="A3" s="32"/>
      <c r="B3" s="32"/>
      <c r="C3" s="3"/>
      <c r="D3" s="162" t="s">
        <v>8</v>
      </c>
      <c r="E3" s="164" t="s">
        <v>9</v>
      </c>
      <c r="F3" s="5"/>
      <c r="G3" s="166" t="s">
        <v>0</v>
      </c>
      <c r="H3" s="168" t="s">
        <v>1</v>
      </c>
      <c r="I3" s="168" t="s">
        <v>10</v>
      </c>
      <c r="J3" s="168" t="s">
        <v>2</v>
      </c>
      <c r="K3" s="168" t="s">
        <v>11</v>
      </c>
      <c r="L3" s="170" t="s">
        <v>12</v>
      </c>
      <c r="M3" s="5"/>
      <c r="N3" s="166" t="s">
        <v>3</v>
      </c>
      <c r="O3" s="168" t="s">
        <v>4</v>
      </c>
      <c r="P3" s="170" t="s">
        <v>13</v>
      </c>
      <c r="Q3" s="2"/>
      <c r="R3" s="172" t="s">
        <v>14</v>
      </c>
      <c r="S3" s="2"/>
      <c r="T3" s="166" t="s">
        <v>0</v>
      </c>
      <c r="U3" s="168" t="s">
        <v>1</v>
      </c>
      <c r="V3" s="168" t="s">
        <v>10</v>
      </c>
      <c r="W3" s="168" t="s">
        <v>2</v>
      </c>
      <c r="X3" s="168" t="s">
        <v>11</v>
      </c>
      <c r="Y3" s="170" t="s">
        <v>12</v>
      </c>
      <c r="Z3" s="2"/>
      <c r="AA3" s="166" t="s">
        <v>3</v>
      </c>
      <c r="AB3" s="168" t="s">
        <v>4</v>
      </c>
      <c r="AC3" s="170" t="s">
        <v>13</v>
      </c>
      <c r="AD3" s="1"/>
      <c r="AE3" s="174" t="s">
        <v>14</v>
      </c>
      <c r="AF3" s="38"/>
      <c r="AG3" s="166" t="s">
        <v>0</v>
      </c>
      <c r="AH3" s="168" t="s">
        <v>1</v>
      </c>
      <c r="AI3" s="168" t="s">
        <v>10</v>
      </c>
      <c r="AJ3" s="168" t="s">
        <v>2</v>
      </c>
      <c r="AK3" s="168" t="s">
        <v>11</v>
      </c>
      <c r="AL3" s="170" t="s">
        <v>12</v>
      </c>
      <c r="AM3" s="5"/>
      <c r="AN3" s="166" t="s">
        <v>3</v>
      </c>
      <c r="AO3" s="168" t="s">
        <v>4</v>
      </c>
      <c r="AP3" s="170" t="s">
        <v>13</v>
      </c>
      <c r="AQ3" s="2"/>
      <c r="AR3" s="172" t="s">
        <v>14</v>
      </c>
      <c r="AS3" s="2"/>
      <c r="AT3" s="166" t="s">
        <v>0</v>
      </c>
      <c r="AU3" s="168" t="s">
        <v>1</v>
      </c>
      <c r="AV3" s="168" t="s">
        <v>10</v>
      </c>
      <c r="AW3" s="168" t="s">
        <v>2</v>
      </c>
      <c r="AX3" s="168" t="s">
        <v>11</v>
      </c>
      <c r="AY3" s="170" t="s">
        <v>12</v>
      </c>
      <c r="AZ3" s="2"/>
      <c r="BA3" s="166" t="s">
        <v>3</v>
      </c>
      <c r="BB3" s="168" t="s">
        <v>4</v>
      </c>
      <c r="BC3" s="170" t="s">
        <v>13</v>
      </c>
      <c r="BD3" s="1"/>
      <c r="BE3" s="174" t="s">
        <v>14</v>
      </c>
    </row>
    <row r="4" spans="1:57" x14ac:dyDescent="0.2">
      <c r="A4" s="32"/>
      <c r="B4" s="32"/>
      <c r="C4" s="3"/>
      <c r="D4" s="163"/>
      <c r="E4" s="165"/>
      <c r="F4" s="5"/>
      <c r="G4" s="167"/>
      <c r="H4" s="169"/>
      <c r="I4" s="169"/>
      <c r="J4" s="169"/>
      <c r="K4" s="169"/>
      <c r="L4" s="171"/>
      <c r="M4" s="5"/>
      <c r="N4" s="167"/>
      <c r="O4" s="169"/>
      <c r="P4" s="171"/>
      <c r="Q4" s="2"/>
      <c r="R4" s="173"/>
      <c r="S4" s="2"/>
      <c r="T4" s="167"/>
      <c r="U4" s="169"/>
      <c r="V4" s="169"/>
      <c r="W4" s="169"/>
      <c r="X4" s="169"/>
      <c r="Y4" s="171"/>
      <c r="Z4" s="2"/>
      <c r="AA4" s="167"/>
      <c r="AB4" s="169"/>
      <c r="AC4" s="171"/>
      <c r="AD4" s="1"/>
      <c r="AE4" s="175"/>
      <c r="AF4" s="39"/>
      <c r="AG4" s="167"/>
      <c r="AH4" s="169"/>
      <c r="AI4" s="169"/>
      <c r="AJ4" s="169"/>
      <c r="AK4" s="169"/>
      <c r="AL4" s="171"/>
      <c r="AM4" s="5"/>
      <c r="AN4" s="167"/>
      <c r="AO4" s="169"/>
      <c r="AP4" s="171"/>
      <c r="AQ4" s="2"/>
      <c r="AR4" s="173"/>
      <c r="AS4" s="2"/>
      <c r="AT4" s="167"/>
      <c r="AU4" s="169"/>
      <c r="AV4" s="169"/>
      <c r="AW4" s="169"/>
      <c r="AX4" s="169"/>
      <c r="AY4" s="171"/>
      <c r="AZ4" s="2"/>
      <c r="BA4" s="167"/>
      <c r="BB4" s="169"/>
      <c r="BC4" s="171"/>
      <c r="BD4" s="1"/>
      <c r="BE4" s="17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06">
        <v>145.96414998975001</v>
      </c>
      <c r="H6" s="207">
        <v>149.68632985754701</v>
      </c>
      <c r="I6" s="207">
        <v>152.88214346515599</v>
      </c>
      <c r="J6" s="207">
        <v>152.85313980429001</v>
      </c>
      <c r="K6" s="207">
        <v>151.701229367526</v>
      </c>
      <c r="L6" s="208">
        <v>150.81350744254101</v>
      </c>
      <c r="M6" s="209"/>
      <c r="N6" s="210">
        <v>166.68870317715599</v>
      </c>
      <c r="O6" s="211">
        <v>170.52042422280201</v>
      </c>
      <c r="P6" s="212">
        <v>168.64378409834299</v>
      </c>
      <c r="Q6" s="209"/>
      <c r="R6" s="213">
        <v>156.34825263711201</v>
      </c>
      <c r="S6" s="75"/>
      <c r="T6" s="29">
        <v>1.14612252722446</v>
      </c>
      <c r="U6" s="188">
        <v>2.1736477480237801</v>
      </c>
      <c r="V6" s="188">
        <v>2.0139047932390701</v>
      </c>
      <c r="W6" s="188">
        <v>1.61798256644589</v>
      </c>
      <c r="X6" s="188">
        <v>1.4884784986455299</v>
      </c>
      <c r="Y6" s="189">
        <v>1.70674892371279</v>
      </c>
      <c r="Z6" s="190"/>
      <c r="AA6" s="191">
        <v>-0.31554534134918699</v>
      </c>
      <c r="AB6" s="192">
        <v>-0.123642636024381</v>
      </c>
      <c r="AC6" s="193">
        <v>-0.21300875761094601</v>
      </c>
      <c r="AD6" s="190"/>
      <c r="AE6" s="194">
        <v>1.0348151896069799</v>
      </c>
      <c r="AF6" s="29"/>
      <c r="AG6" s="206">
        <v>149.04197411197799</v>
      </c>
      <c r="AH6" s="207">
        <v>152.914665655714</v>
      </c>
      <c r="AI6" s="207">
        <v>156.86332186074301</v>
      </c>
      <c r="AJ6" s="207">
        <v>156.684446984766</v>
      </c>
      <c r="AK6" s="207">
        <v>155.51789505414001</v>
      </c>
      <c r="AL6" s="208">
        <v>154.405575634786</v>
      </c>
      <c r="AM6" s="209"/>
      <c r="AN6" s="210">
        <v>171.538159780158</v>
      </c>
      <c r="AO6" s="211">
        <v>174.513765160063</v>
      </c>
      <c r="AP6" s="212">
        <v>173.05017373053499</v>
      </c>
      <c r="AQ6" s="209"/>
      <c r="AR6" s="213">
        <v>160.18697059181801</v>
      </c>
      <c r="AS6" s="75"/>
      <c r="AT6" s="29">
        <v>0.499958906717415</v>
      </c>
      <c r="AU6" s="188">
        <v>1.7984331577171899</v>
      </c>
      <c r="AV6" s="188">
        <v>2.0404731075540798</v>
      </c>
      <c r="AW6" s="188">
        <v>2.1717185585276702</v>
      </c>
      <c r="AX6" s="188">
        <v>1.98248067454926</v>
      </c>
      <c r="AY6" s="189">
        <v>1.7448494623511599</v>
      </c>
      <c r="AZ6" s="190"/>
      <c r="BA6" s="191">
        <v>0.410579262523247</v>
      </c>
      <c r="BB6" s="192">
        <v>-0.175722821810401</v>
      </c>
      <c r="BC6" s="193">
        <v>0.106487083147045</v>
      </c>
      <c r="BD6" s="190"/>
      <c r="BE6" s="194">
        <v>1.15058986987626</v>
      </c>
    </row>
    <row r="7" spans="1:57" x14ac:dyDescent="0.2">
      <c r="A7" s="20" t="s">
        <v>18</v>
      </c>
      <c r="B7" s="3" t="str">
        <f>TRIM(A7)</f>
        <v>Virginia</v>
      </c>
      <c r="C7" s="10"/>
      <c r="D7" s="24" t="s">
        <v>16</v>
      </c>
      <c r="E7" s="27" t="s">
        <v>17</v>
      </c>
      <c r="F7" s="3"/>
      <c r="G7" s="214">
        <v>123.273136635678</v>
      </c>
      <c r="H7" s="209">
        <v>128.953590174662</v>
      </c>
      <c r="I7" s="209">
        <v>132.61459831092199</v>
      </c>
      <c r="J7" s="209">
        <v>132.25600394278899</v>
      </c>
      <c r="K7" s="209">
        <v>129.77698469899499</v>
      </c>
      <c r="L7" s="215">
        <v>129.634521996979</v>
      </c>
      <c r="M7" s="209"/>
      <c r="N7" s="216">
        <v>146.984544659796</v>
      </c>
      <c r="O7" s="217">
        <v>147.83486494240199</v>
      </c>
      <c r="P7" s="218">
        <v>147.412153286175</v>
      </c>
      <c r="Q7" s="209"/>
      <c r="R7" s="219">
        <v>135.12949654616901</v>
      </c>
      <c r="S7" s="75"/>
      <c r="T7" s="30">
        <v>-0.27336735672620599</v>
      </c>
      <c r="U7" s="190">
        <v>-1.2343679646319099</v>
      </c>
      <c r="V7" s="190">
        <v>-1.6218921094565699</v>
      </c>
      <c r="W7" s="190">
        <v>-1.7303685001514899</v>
      </c>
      <c r="X7" s="190">
        <v>-3.13231453127201</v>
      </c>
      <c r="Y7" s="195">
        <v>-1.68978803966916</v>
      </c>
      <c r="Z7" s="190"/>
      <c r="AA7" s="196">
        <v>-3.0285007987313999</v>
      </c>
      <c r="AB7" s="197">
        <v>-2.04875439359787</v>
      </c>
      <c r="AC7" s="198">
        <v>-2.5377664514416001</v>
      </c>
      <c r="AD7" s="190"/>
      <c r="AE7" s="199">
        <v>-1.9961947129959901</v>
      </c>
      <c r="AF7" s="30"/>
      <c r="AG7" s="214">
        <v>124.630256667361</v>
      </c>
      <c r="AH7" s="209">
        <v>131.860496751553</v>
      </c>
      <c r="AI7" s="209">
        <v>136.11562357231699</v>
      </c>
      <c r="AJ7" s="209">
        <v>134.34917436434</v>
      </c>
      <c r="AK7" s="209">
        <v>130.171475948107</v>
      </c>
      <c r="AL7" s="215">
        <v>131.722615129188</v>
      </c>
      <c r="AM7" s="209"/>
      <c r="AN7" s="216">
        <v>145.610678687784</v>
      </c>
      <c r="AO7" s="217">
        <v>147.18211518808499</v>
      </c>
      <c r="AP7" s="218">
        <v>146.40355147481301</v>
      </c>
      <c r="AQ7" s="209"/>
      <c r="AR7" s="219">
        <v>136.24710381711799</v>
      </c>
      <c r="AS7" s="75"/>
      <c r="AT7" s="30">
        <v>0.57073711126904403</v>
      </c>
      <c r="AU7" s="190">
        <v>1.5329186540549999</v>
      </c>
      <c r="AV7" s="190">
        <v>1.91389835969564</v>
      </c>
      <c r="AW7" s="190">
        <v>1.0131229023374799</v>
      </c>
      <c r="AX7" s="190">
        <v>-0.36965594671437702</v>
      </c>
      <c r="AY7" s="195">
        <v>0.95463048376896198</v>
      </c>
      <c r="AZ7" s="190"/>
      <c r="BA7" s="196">
        <v>-1.4233266969242999</v>
      </c>
      <c r="BB7" s="197">
        <v>-2.3883882661936799</v>
      </c>
      <c r="BC7" s="198">
        <v>-1.92048140637408</v>
      </c>
      <c r="BD7" s="190"/>
      <c r="BE7" s="199">
        <v>-0.100898484328132</v>
      </c>
    </row>
    <row r="8" spans="1:57" x14ac:dyDescent="0.2">
      <c r="A8" s="21" t="s">
        <v>19</v>
      </c>
      <c r="B8" s="3" t="str">
        <f t="shared" ref="B8:B43" si="0">TRIM(A8)</f>
        <v>Norfolk/Virginia Beach, VA</v>
      </c>
      <c r="C8" s="3"/>
      <c r="D8" s="24" t="s">
        <v>16</v>
      </c>
      <c r="E8" s="27" t="s">
        <v>17</v>
      </c>
      <c r="F8" s="3"/>
      <c r="G8" s="214">
        <v>139.342839770171</v>
      </c>
      <c r="H8" s="209">
        <v>141.617522493362</v>
      </c>
      <c r="I8" s="209">
        <v>142.01817737271901</v>
      </c>
      <c r="J8" s="209">
        <v>141.288243917058</v>
      </c>
      <c r="K8" s="209">
        <v>142.76710221523101</v>
      </c>
      <c r="L8" s="215">
        <v>141.48268999355301</v>
      </c>
      <c r="M8" s="209"/>
      <c r="N8" s="216">
        <v>184.923855987444</v>
      </c>
      <c r="O8" s="217">
        <v>190.56455384391299</v>
      </c>
      <c r="P8" s="218">
        <v>187.754591423101</v>
      </c>
      <c r="Q8" s="209"/>
      <c r="R8" s="219">
        <v>156.701743630316</v>
      </c>
      <c r="S8" s="75"/>
      <c r="T8" s="30">
        <v>-3.5911398731959001</v>
      </c>
      <c r="U8" s="190">
        <v>-3.53125279534683</v>
      </c>
      <c r="V8" s="190">
        <v>-3.0666409346941901</v>
      </c>
      <c r="W8" s="190">
        <v>-2.1140919278883499</v>
      </c>
      <c r="X8" s="190">
        <v>-0.57696803067394697</v>
      </c>
      <c r="Y8" s="195">
        <v>-2.54029972713291</v>
      </c>
      <c r="Z8" s="190"/>
      <c r="AA8" s="196">
        <v>-2.7029576967776401</v>
      </c>
      <c r="AB8" s="197">
        <v>-2.5975261403760799</v>
      </c>
      <c r="AC8" s="198">
        <v>-2.6556361164505602</v>
      </c>
      <c r="AD8" s="190"/>
      <c r="AE8" s="199">
        <v>-2.39693372535314</v>
      </c>
      <c r="AF8" s="30"/>
      <c r="AG8" s="214">
        <v>144.08658885554499</v>
      </c>
      <c r="AH8" s="209">
        <v>146.10847526411399</v>
      </c>
      <c r="AI8" s="209">
        <v>147.06037581605901</v>
      </c>
      <c r="AJ8" s="209">
        <v>146.01848223763</v>
      </c>
      <c r="AK8" s="209">
        <v>148.01855950007399</v>
      </c>
      <c r="AL8" s="215">
        <v>146.32047395976099</v>
      </c>
      <c r="AM8" s="209"/>
      <c r="AN8" s="216">
        <v>186.26091710861701</v>
      </c>
      <c r="AO8" s="217">
        <v>191.73916562662299</v>
      </c>
      <c r="AP8" s="218">
        <v>189.03846670003099</v>
      </c>
      <c r="AQ8" s="209"/>
      <c r="AR8" s="219">
        <v>160.17649128035001</v>
      </c>
      <c r="AS8" s="75"/>
      <c r="AT8" s="30">
        <v>-0.55754272631606605</v>
      </c>
      <c r="AU8" s="190">
        <v>0.313698889056853</v>
      </c>
      <c r="AV8" s="190">
        <v>-0.51088879749153604</v>
      </c>
      <c r="AW8" s="190">
        <v>-1.8726714290850801</v>
      </c>
      <c r="AX8" s="190">
        <v>-0.66728429912619103</v>
      </c>
      <c r="AY8" s="195">
        <v>-0.68063282538719405</v>
      </c>
      <c r="AZ8" s="190"/>
      <c r="BA8" s="196">
        <v>-2.37892845495892</v>
      </c>
      <c r="BB8" s="197">
        <v>-3.9159049884416599</v>
      </c>
      <c r="BC8" s="198">
        <v>-3.1930008395060598</v>
      </c>
      <c r="BD8" s="190"/>
      <c r="BE8" s="199">
        <v>-1.67459554302271</v>
      </c>
    </row>
    <row r="9" spans="1:57" ht="14.25" x14ac:dyDescent="0.25">
      <c r="A9" s="21" t="s">
        <v>20</v>
      </c>
      <c r="B9" s="81" t="s">
        <v>71</v>
      </c>
      <c r="C9" s="3"/>
      <c r="D9" s="24" t="s">
        <v>16</v>
      </c>
      <c r="E9" s="27" t="s">
        <v>17</v>
      </c>
      <c r="F9" s="3"/>
      <c r="G9" s="214">
        <v>111.040182070776</v>
      </c>
      <c r="H9" s="209">
        <v>106.78754688418699</v>
      </c>
      <c r="I9" s="209">
        <v>109.972219071993</v>
      </c>
      <c r="J9" s="209">
        <v>109.983353626994</v>
      </c>
      <c r="K9" s="209">
        <v>103.40862287908401</v>
      </c>
      <c r="L9" s="215">
        <v>108.325324648237</v>
      </c>
      <c r="M9" s="209"/>
      <c r="N9" s="216">
        <v>110.444007653676</v>
      </c>
      <c r="O9" s="217">
        <v>110.894712322082</v>
      </c>
      <c r="P9" s="218">
        <v>110.66799366410601</v>
      </c>
      <c r="Q9" s="209"/>
      <c r="R9" s="219">
        <v>109.005977982971</v>
      </c>
      <c r="S9" s="75"/>
      <c r="T9" s="30">
        <v>10.6205789059817</v>
      </c>
      <c r="U9" s="190">
        <v>2.47412807519239</v>
      </c>
      <c r="V9" s="190">
        <v>1.5836031052744499</v>
      </c>
      <c r="W9" s="190">
        <v>2.3539295535474101</v>
      </c>
      <c r="X9" s="190">
        <v>-0.84215516383061095</v>
      </c>
      <c r="Y9" s="195">
        <v>3.0546949163914698</v>
      </c>
      <c r="Z9" s="190"/>
      <c r="AA9" s="196">
        <v>-3.4975695811155001</v>
      </c>
      <c r="AB9" s="197">
        <v>-5.5577135314312303</v>
      </c>
      <c r="AC9" s="198">
        <v>-4.5656963547564198</v>
      </c>
      <c r="AD9" s="190"/>
      <c r="AE9" s="199">
        <v>0.49443022255123398</v>
      </c>
      <c r="AF9" s="30"/>
      <c r="AG9" s="214">
        <v>102.57563536912799</v>
      </c>
      <c r="AH9" s="209">
        <v>106.78027657837499</v>
      </c>
      <c r="AI9" s="209">
        <v>110.741452949041</v>
      </c>
      <c r="AJ9" s="209">
        <v>109.965721186623</v>
      </c>
      <c r="AK9" s="209">
        <v>106.034154702721</v>
      </c>
      <c r="AL9" s="215">
        <v>107.433282036123</v>
      </c>
      <c r="AM9" s="209"/>
      <c r="AN9" s="216">
        <v>117.869543468731</v>
      </c>
      <c r="AO9" s="217">
        <v>120.796477112086</v>
      </c>
      <c r="AP9" s="218">
        <v>119.365491660949</v>
      </c>
      <c r="AQ9" s="209"/>
      <c r="AR9" s="219">
        <v>111.18828654004299</v>
      </c>
      <c r="AS9" s="75"/>
      <c r="AT9" s="30">
        <v>1.41467033319237</v>
      </c>
      <c r="AU9" s="190">
        <v>0.696968848911658</v>
      </c>
      <c r="AV9" s="190">
        <v>0.117906539406327</v>
      </c>
      <c r="AW9" s="190">
        <v>0.78059572122507004</v>
      </c>
      <c r="AX9" s="190">
        <v>0.107828449384435</v>
      </c>
      <c r="AY9" s="195">
        <v>0.57383299830049705</v>
      </c>
      <c r="AZ9" s="190"/>
      <c r="BA9" s="196">
        <v>-0.96456270785304099</v>
      </c>
      <c r="BB9" s="197">
        <v>-1.6908557011799401</v>
      </c>
      <c r="BC9" s="198">
        <v>-1.33836819478853</v>
      </c>
      <c r="BD9" s="190"/>
      <c r="BE9" s="199">
        <v>-0.195923934022602</v>
      </c>
    </row>
    <row r="10" spans="1:57" x14ac:dyDescent="0.2">
      <c r="A10" s="21" t="s">
        <v>21</v>
      </c>
      <c r="B10" s="3" t="str">
        <f t="shared" si="0"/>
        <v>Virginia Area</v>
      </c>
      <c r="C10" s="3"/>
      <c r="D10" s="24" t="s">
        <v>16</v>
      </c>
      <c r="E10" s="27" t="s">
        <v>17</v>
      </c>
      <c r="F10" s="3"/>
      <c r="G10" s="214">
        <v>114.004621031467</v>
      </c>
      <c r="H10" s="209">
        <v>117.156127514725</v>
      </c>
      <c r="I10" s="209">
        <v>121.95080400938301</v>
      </c>
      <c r="J10" s="209">
        <v>123.765023654131</v>
      </c>
      <c r="K10" s="209">
        <v>127.740164328107</v>
      </c>
      <c r="L10" s="215">
        <v>121.397527415436</v>
      </c>
      <c r="M10" s="209"/>
      <c r="N10" s="216">
        <v>148.062824216542</v>
      </c>
      <c r="O10" s="217">
        <v>145.731859904148</v>
      </c>
      <c r="P10" s="218">
        <v>146.90357852035399</v>
      </c>
      <c r="Q10" s="209"/>
      <c r="R10" s="219">
        <v>129.59466255427901</v>
      </c>
      <c r="S10" s="75"/>
      <c r="T10" s="30">
        <v>0.30762416862624298</v>
      </c>
      <c r="U10" s="190">
        <v>-5.3038132092616301</v>
      </c>
      <c r="V10" s="190">
        <v>-8.1478578950798202</v>
      </c>
      <c r="W10" s="190">
        <v>-10.010555706587301</v>
      </c>
      <c r="X10" s="190">
        <v>-10.4726727926016</v>
      </c>
      <c r="Y10" s="195">
        <v>-7.5732352597378902</v>
      </c>
      <c r="Z10" s="190"/>
      <c r="AA10" s="196">
        <v>-7.56099716198284</v>
      </c>
      <c r="AB10" s="197">
        <v>-3.5455556216802502</v>
      </c>
      <c r="AC10" s="198">
        <v>-5.6622648734923802</v>
      </c>
      <c r="AD10" s="190"/>
      <c r="AE10" s="199">
        <v>-6.7267145162104498</v>
      </c>
      <c r="AF10" s="30"/>
      <c r="AG10" s="214">
        <v>112.393797589797</v>
      </c>
      <c r="AH10" s="209">
        <v>116.347148066203</v>
      </c>
      <c r="AI10" s="209">
        <v>118.66303146154701</v>
      </c>
      <c r="AJ10" s="209">
        <v>117.499218705087</v>
      </c>
      <c r="AK10" s="209">
        <v>118.665542569566</v>
      </c>
      <c r="AL10" s="215">
        <v>116.919106965054</v>
      </c>
      <c r="AM10" s="209"/>
      <c r="AN10" s="216">
        <v>138.599894917668</v>
      </c>
      <c r="AO10" s="217">
        <v>137.91184429965199</v>
      </c>
      <c r="AP10" s="218">
        <v>138.25710065217601</v>
      </c>
      <c r="AQ10" s="209"/>
      <c r="AR10" s="219">
        <v>123.604419824942</v>
      </c>
      <c r="AS10" s="75"/>
      <c r="AT10" s="30">
        <v>2.3615920771253198</v>
      </c>
      <c r="AU10" s="190">
        <v>1.3807946756249001</v>
      </c>
      <c r="AV10" s="190">
        <v>-0.36910684793475002</v>
      </c>
      <c r="AW10" s="190">
        <v>-2.6493421740467098</v>
      </c>
      <c r="AX10" s="190">
        <v>-3.74806529915461</v>
      </c>
      <c r="AY10" s="195">
        <v>-0.91068611007931299</v>
      </c>
      <c r="AZ10" s="190"/>
      <c r="BA10" s="196">
        <v>-2.77458773086471</v>
      </c>
      <c r="BB10" s="197">
        <v>-2.7745381360413299</v>
      </c>
      <c r="BC10" s="198">
        <v>-2.7725835943017598</v>
      </c>
      <c r="BD10" s="190"/>
      <c r="BE10" s="199">
        <v>-1.6519947389971701</v>
      </c>
    </row>
    <row r="11" spans="1:57" x14ac:dyDescent="0.2">
      <c r="A11" s="34" t="s">
        <v>22</v>
      </c>
      <c r="B11" s="3" t="str">
        <f t="shared" si="0"/>
        <v>Washington, DC</v>
      </c>
      <c r="C11" s="3"/>
      <c r="D11" s="24" t="s">
        <v>16</v>
      </c>
      <c r="E11" s="27" t="s">
        <v>17</v>
      </c>
      <c r="F11" s="3"/>
      <c r="G11" s="214">
        <v>139.60773357822899</v>
      </c>
      <c r="H11" s="209">
        <v>151.43981734974801</v>
      </c>
      <c r="I11" s="209">
        <v>157.290608322862</v>
      </c>
      <c r="J11" s="209">
        <v>153.55107485628699</v>
      </c>
      <c r="K11" s="209">
        <v>145.63741294959999</v>
      </c>
      <c r="L11" s="215">
        <v>150.04464199225899</v>
      </c>
      <c r="M11" s="209"/>
      <c r="N11" s="216">
        <v>142.953253448119</v>
      </c>
      <c r="O11" s="217">
        <v>144.33262151071301</v>
      </c>
      <c r="P11" s="218">
        <v>143.66044969228901</v>
      </c>
      <c r="Q11" s="209"/>
      <c r="R11" s="219">
        <v>148.127820688611</v>
      </c>
      <c r="S11" s="75"/>
      <c r="T11" s="30">
        <v>0.96761698563504595</v>
      </c>
      <c r="U11" s="190">
        <v>2.9927825073982901</v>
      </c>
      <c r="V11" s="190">
        <v>4.5397434729061699</v>
      </c>
      <c r="W11" s="190">
        <v>1.1339582441707201</v>
      </c>
      <c r="X11" s="190">
        <v>-3.5090108201784802</v>
      </c>
      <c r="Y11" s="195">
        <v>1.2744668505947701</v>
      </c>
      <c r="Z11" s="190"/>
      <c r="AA11" s="196">
        <v>-4.16267875297802</v>
      </c>
      <c r="AB11" s="197">
        <v>-3.5358485375267201</v>
      </c>
      <c r="AC11" s="198">
        <v>-3.8381419136625601</v>
      </c>
      <c r="AD11" s="190"/>
      <c r="AE11" s="199">
        <v>-0.28024266323628499</v>
      </c>
      <c r="AF11" s="30"/>
      <c r="AG11" s="214">
        <v>148.171241822204</v>
      </c>
      <c r="AH11" s="209">
        <v>164.290778406041</v>
      </c>
      <c r="AI11" s="209">
        <v>173.037269576623</v>
      </c>
      <c r="AJ11" s="209">
        <v>167.55167062818299</v>
      </c>
      <c r="AK11" s="209">
        <v>156.21656097242101</v>
      </c>
      <c r="AL11" s="215">
        <v>162.585994306245</v>
      </c>
      <c r="AM11" s="209"/>
      <c r="AN11" s="216">
        <v>149.901898459932</v>
      </c>
      <c r="AO11" s="217">
        <v>151.206538962754</v>
      </c>
      <c r="AP11" s="218">
        <v>150.566902605086</v>
      </c>
      <c r="AQ11" s="209"/>
      <c r="AR11" s="219">
        <v>159.06185900365901</v>
      </c>
      <c r="AS11" s="75"/>
      <c r="AT11" s="30">
        <v>1.1743698379040099</v>
      </c>
      <c r="AU11" s="190">
        <v>5.2013794538446403</v>
      </c>
      <c r="AV11" s="190">
        <v>7.4967774709343296</v>
      </c>
      <c r="AW11" s="190">
        <v>4.4478697336000703</v>
      </c>
      <c r="AX11" s="190">
        <v>0.81424502147553701</v>
      </c>
      <c r="AY11" s="195">
        <v>4.1065756293098898</v>
      </c>
      <c r="AZ11" s="190"/>
      <c r="BA11" s="196">
        <v>-2.53325299876068</v>
      </c>
      <c r="BB11" s="197">
        <v>-2.40613816538926</v>
      </c>
      <c r="BC11" s="198">
        <v>-2.46752774974241</v>
      </c>
      <c r="BD11" s="190"/>
      <c r="BE11" s="199">
        <v>2.2091287851893702</v>
      </c>
    </row>
    <row r="12" spans="1:57" x14ac:dyDescent="0.2">
      <c r="A12" s="21" t="s">
        <v>23</v>
      </c>
      <c r="B12" s="3" t="str">
        <f t="shared" si="0"/>
        <v>Arlington, VA</v>
      </c>
      <c r="C12" s="3"/>
      <c r="D12" s="24" t="s">
        <v>16</v>
      </c>
      <c r="E12" s="27" t="s">
        <v>17</v>
      </c>
      <c r="F12" s="3"/>
      <c r="G12" s="214">
        <v>146.60015803503401</v>
      </c>
      <c r="H12" s="209">
        <v>164.41135335009599</v>
      </c>
      <c r="I12" s="209">
        <v>171.20078688524501</v>
      </c>
      <c r="J12" s="209">
        <v>168.32554306088801</v>
      </c>
      <c r="K12" s="209">
        <v>152.53124530075101</v>
      </c>
      <c r="L12" s="215">
        <v>161.650103911054</v>
      </c>
      <c r="M12" s="209"/>
      <c r="N12" s="216">
        <v>131.336875927574</v>
      </c>
      <c r="O12" s="217">
        <v>129.72314795382999</v>
      </c>
      <c r="P12" s="218">
        <v>130.53404355283701</v>
      </c>
      <c r="Q12" s="209"/>
      <c r="R12" s="219">
        <v>152.66145180748799</v>
      </c>
      <c r="S12" s="75"/>
      <c r="T12" s="30">
        <v>-0.54255295954635296</v>
      </c>
      <c r="U12" s="190">
        <v>1.0765786857772599</v>
      </c>
      <c r="V12" s="190">
        <v>1.8845887819529701</v>
      </c>
      <c r="W12" s="190">
        <v>3.1620562974817701</v>
      </c>
      <c r="X12" s="190">
        <v>1.13077525823075</v>
      </c>
      <c r="Y12" s="195">
        <v>1.6372520619008899</v>
      </c>
      <c r="Z12" s="190"/>
      <c r="AA12" s="196">
        <v>-0.26686873800410998</v>
      </c>
      <c r="AB12" s="197">
        <v>0.139419042464443</v>
      </c>
      <c r="AC12" s="198">
        <v>-7.9883297582966598E-2</v>
      </c>
      <c r="AD12" s="190"/>
      <c r="AE12" s="199">
        <v>1.1143120231439001</v>
      </c>
      <c r="AF12" s="30"/>
      <c r="AG12" s="214">
        <v>150.18599770415199</v>
      </c>
      <c r="AH12" s="209">
        <v>173.937220477685</v>
      </c>
      <c r="AI12" s="209">
        <v>181.404065566985</v>
      </c>
      <c r="AJ12" s="209">
        <v>177.615076548991</v>
      </c>
      <c r="AK12" s="209">
        <v>161.464341562394</v>
      </c>
      <c r="AL12" s="215">
        <v>170.06917491856601</v>
      </c>
      <c r="AM12" s="209"/>
      <c r="AN12" s="216">
        <v>138.93885368188199</v>
      </c>
      <c r="AO12" s="217">
        <v>137.243334458775</v>
      </c>
      <c r="AP12" s="218">
        <v>138.100701493782</v>
      </c>
      <c r="AQ12" s="209"/>
      <c r="AR12" s="219">
        <v>161.094214933345</v>
      </c>
      <c r="AS12" s="75"/>
      <c r="AT12" s="30">
        <v>-1.77479729627065</v>
      </c>
      <c r="AU12" s="190">
        <v>1.7039632143447201</v>
      </c>
      <c r="AV12" s="190">
        <v>1.8789256154554399</v>
      </c>
      <c r="AW12" s="190">
        <v>2.6537587360464299</v>
      </c>
      <c r="AX12" s="190">
        <v>2.5072269528915001</v>
      </c>
      <c r="AY12" s="195">
        <v>1.7200881801233401</v>
      </c>
      <c r="AZ12" s="190"/>
      <c r="BA12" s="196">
        <v>0.45677128431914499</v>
      </c>
      <c r="BB12" s="197">
        <v>1.62125588794847</v>
      </c>
      <c r="BC12" s="198">
        <v>1.03358332212211</v>
      </c>
      <c r="BD12" s="190"/>
      <c r="BE12" s="199">
        <v>1.7345954101894001</v>
      </c>
    </row>
    <row r="13" spans="1:57" x14ac:dyDescent="0.2">
      <c r="A13" s="21" t="s">
        <v>24</v>
      </c>
      <c r="B13" s="3" t="str">
        <f t="shared" si="0"/>
        <v>Suburban Virginia Area</v>
      </c>
      <c r="C13" s="3"/>
      <c r="D13" s="24" t="s">
        <v>16</v>
      </c>
      <c r="E13" s="27" t="s">
        <v>17</v>
      </c>
      <c r="F13" s="3"/>
      <c r="G13" s="214">
        <v>123.021445630081</v>
      </c>
      <c r="H13" s="209">
        <v>127.15815233011701</v>
      </c>
      <c r="I13" s="209">
        <v>128.95858070678099</v>
      </c>
      <c r="J13" s="209">
        <v>126.279639454511</v>
      </c>
      <c r="K13" s="209">
        <v>139.15751203543201</v>
      </c>
      <c r="L13" s="215">
        <v>129.222295835366</v>
      </c>
      <c r="M13" s="209"/>
      <c r="N13" s="216">
        <v>154.04892223480499</v>
      </c>
      <c r="O13" s="217">
        <v>154.51338657049601</v>
      </c>
      <c r="P13" s="218">
        <v>154.29211761532201</v>
      </c>
      <c r="Q13" s="209"/>
      <c r="R13" s="219">
        <v>137.029893024167</v>
      </c>
      <c r="S13" s="75"/>
      <c r="T13" s="30">
        <v>3.2192613049158298</v>
      </c>
      <c r="U13" s="190">
        <v>3.9814635868937698</v>
      </c>
      <c r="V13" s="190">
        <v>7.9680410105837298</v>
      </c>
      <c r="W13" s="190">
        <v>7.1807863748605101</v>
      </c>
      <c r="X13" s="190">
        <v>3.9084606217108102</v>
      </c>
      <c r="Y13" s="195">
        <v>5.35117838485617</v>
      </c>
      <c r="Z13" s="190"/>
      <c r="AA13" s="196">
        <v>2.7921271459594101</v>
      </c>
      <c r="AB13" s="197">
        <v>1.86327470691138</v>
      </c>
      <c r="AC13" s="198">
        <v>2.3135850169132799</v>
      </c>
      <c r="AD13" s="190"/>
      <c r="AE13" s="199">
        <v>3.8503129413220698</v>
      </c>
      <c r="AF13" s="30"/>
      <c r="AG13" s="214">
        <v>130.77664177009001</v>
      </c>
      <c r="AH13" s="209">
        <v>134.95296925216999</v>
      </c>
      <c r="AI13" s="209">
        <v>136.65500543625899</v>
      </c>
      <c r="AJ13" s="209">
        <v>135.187017809602</v>
      </c>
      <c r="AK13" s="209">
        <v>137.83986026157399</v>
      </c>
      <c r="AL13" s="215">
        <v>135.20977675569799</v>
      </c>
      <c r="AM13" s="209"/>
      <c r="AN13" s="216">
        <v>151.91473962646</v>
      </c>
      <c r="AO13" s="217">
        <v>151.87598217795801</v>
      </c>
      <c r="AP13" s="218">
        <v>151.894859402657</v>
      </c>
      <c r="AQ13" s="209"/>
      <c r="AR13" s="219">
        <v>140.26683410976901</v>
      </c>
      <c r="AS13" s="75"/>
      <c r="AT13" s="30">
        <v>6.9872346411893904</v>
      </c>
      <c r="AU13" s="190">
        <v>7.4908101882819702</v>
      </c>
      <c r="AV13" s="190">
        <v>8.6508251586204299</v>
      </c>
      <c r="AW13" s="190">
        <v>7.5945377681242201</v>
      </c>
      <c r="AX13" s="190">
        <v>6.5872179258747101</v>
      </c>
      <c r="AY13" s="195">
        <v>7.4497605250473997</v>
      </c>
      <c r="AZ13" s="190"/>
      <c r="BA13" s="196">
        <v>1.68313626509598</v>
      </c>
      <c r="BB13" s="197">
        <v>-0.20244068580153801</v>
      </c>
      <c r="BC13" s="198">
        <v>0.70522723801112497</v>
      </c>
      <c r="BD13" s="190"/>
      <c r="BE13" s="199">
        <v>4.8672885400627104</v>
      </c>
    </row>
    <row r="14" spans="1:57" x14ac:dyDescent="0.2">
      <c r="A14" s="21" t="s">
        <v>25</v>
      </c>
      <c r="B14" s="3" t="str">
        <f t="shared" si="0"/>
        <v>Alexandria, VA</v>
      </c>
      <c r="C14" s="3"/>
      <c r="D14" s="24" t="s">
        <v>16</v>
      </c>
      <c r="E14" s="27" t="s">
        <v>17</v>
      </c>
      <c r="F14" s="3"/>
      <c r="G14" s="214">
        <v>128.00354831252801</v>
      </c>
      <c r="H14" s="209">
        <v>136.794254835039</v>
      </c>
      <c r="I14" s="209">
        <v>139.70296492155799</v>
      </c>
      <c r="J14" s="209">
        <v>141.93104174036</v>
      </c>
      <c r="K14" s="209">
        <v>132.352219814851</v>
      </c>
      <c r="L14" s="215">
        <v>136.21602445777501</v>
      </c>
      <c r="M14" s="209"/>
      <c r="N14" s="216">
        <v>124.87287213369601</v>
      </c>
      <c r="O14" s="217">
        <v>124.836344024436</v>
      </c>
      <c r="P14" s="218">
        <v>124.854446263482</v>
      </c>
      <c r="Q14" s="209"/>
      <c r="R14" s="219">
        <v>132.97378448939199</v>
      </c>
      <c r="S14" s="75"/>
      <c r="T14" s="30">
        <v>2.9083441392056102</v>
      </c>
      <c r="U14" s="190">
        <v>3.45029105736899</v>
      </c>
      <c r="V14" s="190">
        <v>3.2093604497471402</v>
      </c>
      <c r="W14" s="190">
        <v>5.31826217930697</v>
      </c>
      <c r="X14" s="190">
        <v>1.3712094747935899</v>
      </c>
      <c r="Y14" s="195">
        <v>3.3246788761050898</v>
      </c>
      <c r="Z14" s="190"/>
      <c r="AA14" s="196">
        <v>-1.0620571419870799</v>
      </c>
      <c r="AB14" s="197">
        <v>-0.32840283983164398</v>
      </c>
      <c r="AC14" s="198">
        <v>-0.69370800530250099</v>
      </c>
      <c r="AD14" s="190"/>
      <c r="AE14" s="199">
        <v>2.31343444180765</v>
      </c>
      <c r="AF14" s="30"/>
      <c r="AG14" s="214">
        <v>131.355480550382</v>
      </c>
      <c r="AH14" s="209">
        <v>142.92811969880501</v>
      </c>
      <c r="AI14" s="209">
        <v>149.655543621481</v>
      </c>
      <c r="AJ14" s="209">
        <v>148.36472642420301</v>
      </c>
      <c r="AK14" s="209">
        <v>136.45931953463199</v>
      </c>
      <c r="AL14" s="215">
        <v>142.37314756761</v>
      </c>
      <c r="AM14" s="209"/>
      <c r="AN14" s="216">
        <v>130.49021319209501</v>
      </c>
      <c r="AO14" s="217">
        <v>130.21758044313901</v>
      </c>
      <c r="AP14" s="218">
        <v>130.351850025207</v>
      </c>
      <c r="AQ14" s="209"/>
      <c r="AR14" s="219">
        <v>138.94845377112199</v>
      </c>
      <c r="AS14" s="75"/>
      <c r="AT14" s="30">
        <v>1.0165220533092501</v>
      </c>
      <c r="AU14" s="190">
        <v>3.90394060482362</v>
      </c>
      <c r="AV14" s="190">
        <v>6.8634410313718801</v>
      </c>
      <c r="AW14" s="190">
        <v>6.4428120615395299</v>
      </c>
      <c r="AX14" s="190">
        <v>1.87900041409177</v>
      </c>
      <c r="AY14" s="195">
        <v>4.3095146085319804</v>
      </c>
      <c r="AZ14" s="190"/>
      <c r="BA14" s="196">
        <v>-0.13974520146835301</v>
      </c>
      <c r="BB14" s="197">
        <v>-0.89854179052902095</v>
      </c>
      <c r="BC14" s="198">
        <v>-0.52831508609212496</v>
      </c>
      <c r="BD14" s="190"/>
      <c r="BE14" s="199">
        <v>3.0266976399572298</v>
      </c>
    </row>
    <row r="15" spans="1:57" x14ac:dyDescent="0.2">
      <c r="A15" s="21" t="s">
        <v>26</v>
      </c>
      <c r="B15" s="3" t="str">
        <f t="shared" si="0"/>
        <v>Fairfax/Tysons Corner, VA</v>
      </c>
      <c r="C15" s="3"/>
      <c r="D15" s="24" t="s">
        <v>16</v>
      </c>
      <c r="E15" s="27" t="s">
        <v>17</v>
      </c>
      <c r="F15" s="3"/>
      <c r="G15" s="214">
        <v>135.165519059205</v>
      </c>
      <c r="H15" s="209">
        <v>156.61804829283199</v>
      </c>
      <c r="I15" s="209">
        <v>167.340716986416</v>
      </c>
      <c r="J15" s="209">
        <v>163.50510204081601</v>
      </c>
      <c r="K15" s="209">
        <v>141.66448014121801</v>
      </c>
      <c r="L15" s="215">
        <v>154.401636039539</v>
      </c>
      <c r="M15" s="209"/>
      <c r="N15" s="216">
        <v>130.13712457792701</v>
      </c>
      <c r="O15" s="217">
        <v>131.45640916530201</v>
      </c>
      <c r="P15" s="218">
        <v>130.82391241373401</v>
      </c>
      <c r="Q15" s="209"/>
      <c r="R15" s="219">
        <v>147.90436560856401</v>
      </c>
      <c r="S15" s="75"/>
      <c r="T15" s="30">
        <v>-1.3251887668365701</v>
      </c>
      <c r="U15" s="190">
        <v>2.2788527647507899</v>
      </c>
      <c r="V15" s="190">
        <v>3.2525267712011199</v>
      </c>
      <c r="W15" s="190">
        <v>2.6638610995047101</v>
      </c>
      <c r="X15" s="190">
        <v>-1.8528616071998401</v>
      </c>
      <c r="Y15" s="195">
        <v>1.47765846766775</v>
      </c>
      <c r="Z15" s="190"/>
      <c r="AA15" s="196">
        <v>-0.32110856886980499</v>
      </c>
      <c r="AB15" s="197">
        <v>1.71263297427129</v>
      </c>
      <c r="AC15" s="198">
        <v>0.71758138982811503</v>
      </c>
      <c r="AD15" s="190"/>
      <c r="AE15" s="199">
        <v>1.53933234410074</v>
      </c>
      <c r="AF15" s="30"/>
      <c r="AG15" s="214">
        <v>134.488325707749</v>
      </c>
      <c r="AH15" s="209">
        <v>155.44539787087299</v>
      </c>
      <c r="AI15" s="209">
        <v>170.40298004771901</v>
      </c>
      <c r="AJ15" s="209">
        <v>165.952442658092</v>
      </c>
      <c r="AK15" s="209">
        <v>141.53769708074699</v>
      </c>
      <c r="AL15" s="215">
        <v>155.07797762814599</v>
      </c>
      <c r="AM15" s="209"/>
      <c r="AN15" s="216">
        <v>131.36881405989999</v>
      </c>
      <c r="AO15" s="217">
        <v>130.98807603595</v>
      </c>
      <c r="AP15" s="218">
        <v>131.17416439637199</v>
      </c>
      <c r="AQ15" s="209"/>
      <c r="AR15" s="219">
        <v>148.443065562854</v>
      </c>
      <c r="AS15" s="75"/>
      <c r="AT15" s="30">
        <v>-1.5309540349367901</v>
      </c>
      <c r="AU15" s="190">
        <v>0.32220124431014902</v>
      </c>
      <c r="AV15" s="190">
        <v>4.8381526191895601</v>
      </c>
      <c r="AW15" s="190">
        <v>4.6884025633440896</v>
      </c>
      <c r="AX15" s="190">
        <v>-1.51791669511228</v>
      </c>
      <c r="AY15" s="195">
        <v>1.9052907585450001</v>
      </c>
      <c r="AZ15" s="190"/>
      <c r="BA15" s="196">
        <v>1.4224140244855601</v>
      </c>
      <c r="BB15" s="197">
        <v>0.15280974062018099</v>
      </c>
      <c r="BC15" s="198">
        <v>0.76706476493800801</v>
      </c>
      <c r="BD15" s="190"/>
      <c r="BE15" s="199">
        <v>1.8192424182404101</v>
      </c>
    </row>
    <row r="16" spans="1:57" x14ac:dyDescent="0.2">
      <c r="A16" s="21" t="s">
        <v>27</v>
      </c>
      <c r="B16" s="3" t="str">
        <f t="shared" si="0"/>
        <v>I-95 Fredericksburg, VA</v>
      </c>
      <c r="C16" s="3"/>
      <c r="D16" s="24" t="s">
        <v>16</v>
      </c>
      <c r="E16" s="27" t="s">
        <v>17</v>
      </c>
      <c r="F16" s="3"/>
      <c r="G16" s="214">
        <v>93.446333846492095</v>
      </c>
      <c r="H16" s="209">
        <v>97.522398979992104</v>
      </c>
      <c r="I16" s="209">
        <v>98.708079359165396</v>
      </c>
      <c r="J16" s="209">
        <v>98.035395511405397</v>
      </c>
      <c r="K16" s="209">
        <v>96.520368299267204</v>
      </c>
      <c r="L16" s="215">
        <v>96.953761653988593</v>
      </c>
      <c r="M16" s="209"/>
      <c r="N16" s="216">
        <v>106.872832419465</v>
      </c>
      <c r="O16" s="217">
        <v>107.519974468085</v>
      </c>
      <c r="P16" s="218">
        <v>107.19748100076799</v>
      </c>
      <c r="Q16" s="209"/>
      <c r="R16" s="219">
        <v>100.165998500508</v>
      </c>
      <c r="S16" s="75"/>
      <c r="T16" s="30">
        <v>1.0885644806432899</v>
      </c>
      <c r="U16" s="190">
        <v>1.76925442173012</v>
      </c>
      <c r="V16" s="190">
        <v>1.89029087751247</v>
      </c>
      <c r="W16" s="190">
        <v>1.5912693000229501</v>
      </c>
      <c r="X16" s="190">
        <v>0.24959087938324301</v>
      </c>
      <c r="Y16" s="195">
        <v>1.3305278945894801</v>
      </c>
      <c r="Z16" s="190"/>
      <c r="AA16" s="196">
        <v>-1.5062881453799899</v>
      </c>
      <c r="AB16" s="197">
        <v>-2.60933949852055</v>
      </c>
      <c r="AC16" s="198">
        <v>-2.07185302190919</v>
      </c>
      <c r="AD16" s="190"/>
      <c r="AE16" s="199">
        <v>0.100663903124217</v>
      </c>
      <c r="AF16" s="30"/>
      <c r="AG16" s="214">
        <v>94.414226265735806</v>
      </c>
      <c r="AH16" s="209">
        <v>96.227020804575005</v>
      </c>
      <c r="AI16" s="209">
        <v>98.410999250445002</v>
      </c>
      <c r="AJ16" s="209">
        <v>98.371774929694297</v>
      </c>
      <c r="AK16" s="209">
        <v>99.100013319860295</v>
      </c>
      <c r="AL16" s="215">
        <v>97.415155590410905</v>
      </c>
      <c r="AM16" s="209"/>
      <c r="AN16" s="216">
        <v>110.600792397541</v>
      </c>
      <c r="AO16" s="217">
        <v>110.40841386987699</v>
      </c>
      <c r="AP16" s="218">
        <v>110.505227649769</v>
      </c>
      <c r="AQ16" s="209"/>
      <c r="AR16" s="219">
        <v>101.616897553727</v>
      </c>
      <c r="AS16" s="75"/>
      <c r="AT16" s="30">
        <v>0.444172673252692</v>
      </c>
      <c r="AU16" s="190">
        <v>-0.59386763842051005</v>
      </c>
      <c r="AV16" s="190">
        <v>-0.22764711982300601</v>
      </c>
      <c r="AW16" s="190">
        <v>7.0953535873889098E-2</v>
      </c>
      <c r="AX16" s="190">
        <v>-0.47747753652751401</v>
      </c>
      <c r="AY16" s="195">
        <v>-0.17394333441478199</v>
      </c>
      <c r="AZ16" s="190"/>
      <c r="BA16" s="196">
        <v>-1.4794195457393899</v>
      </c>
      <c r="BB16" s="197">
        <v>-2.40195011117298</v>
      </c>
      <c r="BC16" s="198">
        <v>-1.9427422854260099</v>
      </c>
      <c r="BD16" s="190"/>
      <c r="BE16" s="199">
        <v>-0.844283684389177</v>
      </c>
    </row>
    <row r="17" spans="1:57" x14ac:dyDescent="0.2">
      <c r="A17" s="21" t="s">
        <v>28</v>
      </c>
      <c r="B17" s="3" t="str">
        <f t="shared" si="0"/>
        <v>Dulles Airport Area, VA</v>
      </c>
      <c r="C17" s="3"/>
      <c r="D17" s="24" t="s">
        <v>16</v>
      </c>
      <c r="E17" s="27" t="s">
        <v>17</v>
      </c>
      <c r="F17" s="3"/>
      <c r="G17" s="214">
        <v>111.65755736371</v>
      </c>
      <c r="H17" s="209">
        <v>127.88499148657399</v>
      </c>
      <c r="I17" s="209">
        <v>134.560599183477</v>
      </c>
      <c r="J17" s="209">
        <v>135.907707753719</v>
      </c>
      <c r="K17" s="209">
        <v>121.19105248694601</v>
      </c>
      <c r="L17" s="215">
        <v>127.180723182747</v>
      </c>
      <c r="M17" s="209"/>
      <c r="N17" s="216">
        <v>111.358370583994</v>
      </c>
      <c r="O17" s="217">
        <v>110.80439859411599</v>
      </c>
      <c r="P17" s="218">
        <v>111.06722925360801</v>
      </c>
      <c r="Q17" s="209"/>
      <c r="R17" s="219">
        <v>122.67467878324</v>
      </c>
      <c r="S17" s="75"/>
      <c r="T17" s="30">
        <v>-4.7162975729330396</v>
      </c>
      <c r="U17" s="190">
        <v>-0.50359327044029201</v>
      </c>
      <c r="V17" s="190">
        <v>-0.43139782776360602</v>
      </c>
      <c r="W17" s="190">
        <v>3.1628902024919698</v>
      </c>
      <c r="X17" s="190">
        <v>-2.38277504151243</v>
      </c>
      <c r="Y17" s="195">
        <v>-0.46246851335653599</v>
      </c>
      <c r="Z17" s="190"/>
      <c r="AA17" s="196">
        <v>0.504927213903135</v>
      </c>
      <c r="AB17" s="197">
        <v>-1.3263683016283601</v>
      </c>
      <c r="AC17" s="198">
        <v>-0.43086689830790298</v>
      </c>
      <c r="AD17" s="190"/>
      <c r="AE17" s="199">
        <v>-0.38771863427203901</v>
      </c>
      <c r="AF17" s="30"/>
      <c r="AG17" s="214">
        <v>113.77468782023099</v>
      </c>
      <c r="AH17" s="209">
        <v>131.870627491817</v>
      </c>
      <c r="AI17" s="209">
        <v>141.764539754064</v>
      </c>
      <c r="AJ17" s="209">
        <v>139.91988835635701</v>
      </c>
      <c r="AK17" s="209">
        <v>124.321182153846</v>
      </c>
      <c r="AL17" s="215">
        <v>131.32869623453101</v>
      </c>
      <c r="AM17" s="209"/>
      <c r="AN17" s="216">
        <v>113.809134115596</v>
      </c>
      <c r="AO17" s="217">
        <v>112.59797138752501</v>
      </c>
      <c r="AP17" s="218">
        <v>113.191698173662</v>
      </c>
      <c r="AQ17" s="209"/>
      <c r="AR17" s="219">
        <v>126.18905410663901</v>
      </c>
      <c r="AS17" s="75"/>
      <c r="AT17" s="30">
        <v>-2.1696794601487701</v>
      </c>
      <c r="AU17" s="190">
        <v>0.62973678581771197</v>
      </c>
      <c r="AV17" s="190">
        <v>3.8353347119114201</v>
      </c>
      <c r="AW17" s="190">
        <v>5.1176679220087902</v>
      </c>
      <c r="AX17" s="190">
        <v>-1.1029185641668799</v>
      </c>
      <c r="AY17" s="195">
        <v>1.6887721291787201</v>
      </c>
      <c r="AZ17" s="190"/>
      <c r="BA17" s="196">
        <v>-0.51050578809542202</v>
      </c>
      <c r="BB17" s="197">
        <v>-1.58268136718796</v>
      </c>
      <c r="BC17" s="198">
        <v>-1.05704735072637</v>
      </c>
      <c r="BD17" s="190"/>
      <c r="BE17" s="199">
        <v>1.04928023386201</v>
      </c>
    </row>
    <row r="18" spans="1:57" x14ac:dyDescent="0.2">
      <c r="A18" s="21" t="s">
        <v>29</v>
      </c>
      <c r="B18" s="3" t="str">
        <f t="shared" si="0"/>
        <v>Williamsburg, VA</v>
      </c>
      <c r="C18" s="3"/>
      <c r="D18" s="24" t="s">
        <v>16</v>
      </c>
      <c r="E18" s="27" t="s">
        <v>17</v>
      </c>
      <c r="F18" s="3"/>
      <c r="G18" s="214">
        <v>131.697830147697</v>
      </c>
      <c r="H18" s="209">
        <v>131.86144471845401</v>
      </c>
      <c r="I18" s="209">
        <v>129.37777800532399</v>
      </c>
      <c r="J18" s="209">
        <v>128.71312948123099</v>
      </c>
      <c r="K18" s="209">
        <v>131.71194752968199</v>
      </c>
      <c r="L18" s="215">
        <v>130.68568244438001</v>
      </c>
      <c r="M18" s="209"/>
      <c r="N18" s="216">
        <v>164.896323413635</v>
      </c>
      <c r="O18" s="217">
        <v>173.65831616729</v>
      </c>
      <c r="P18" s="218">
        <v>169.296891605925</v>
      </c>
      <c r="Q18" s="209"/>
      <c r="R18" s="219">
        <v>143.97299546876599</v>
      </c>
      <c r="S18" s="75"/>
      <c r="T18" s="30">
        <v>-9.0824102400027407</v>
      </c>
      <c r="U18" s="190">
        <v>-7.4534252877219203</v>
      </c>
      <c r="V18" s="190">
        <v>-4.40077035726289</v>
      </c>
      <c r="W18" s="190">
        <v>-4.8179433014953803</v>
      </c>
      <c r="X18" s="190">
        <v>-7.6214092619537404</v>
      </c>
      <c r="Y18" s="195">
        <v>-6.7379587317402496</v>
      </c>
      <c r="Z18" s="190"/>
      <c r="AA18" s="196">
        <v>-7.80984834470582</v>
      </c>
      <c r="AB18" s="197">
        <v>-4.7953898607323397</v>
      </c>
      <c r="AC18" s="198">
        <v>-6.2894000425104499</v>
      </c>
      <c r="AD18" s="190"/>
      <c r="AE18" s="199">
        <v>-6.3198713612591897</v>
      </c>
      <c r="AF18" s="30"/>
      <c r="AG18" s="214">
        <v>132.07704616413901</v>
      </c>
      <c r="AH18" s="209">
        <v>134.95507050374701</v>
      </c>
      <c r="AI18" s="209">
        <v>134.68530353113999</v>
      </c>
      <c r="AJ18" s="209">
        <v>132.337119339282</v>
      </c>
      <c r="AK18" s="209">
        <v>134.26182003448801</v>
      </c>
      <c r="AL18" s="215">
        <v>133.69760214477199</v>
      </c>
      <c r="AM18" s="209"/>
      <c r="AN18" s="216">
        <v>170.98563703214</v>
      </c>
      <c r="AO18" s="217">
        <v>176.634490642027</v>
      </c>
      <c r="AP18" s="218">
        <v>173.873928773318</v>
      </c>
      <c r="AQ18" s="209"/>
      <c r="AR18" s="219">
        <v>147.63502990572999</v>
      </c>
      <c r="AS18" s="75"/>
      <c r="AT18" s="30">
        <v>-5.1918774603621003</v>
      </c>
      <c r="AU18" s="190">
        <v>-3.8714688982141601</v>
      </c>
      <c r="AV18" s="190">
        <v>-2.4474728253685001</v>
      </c>
      <c r="AW18" s="190">
        <v>-4.9563321229709203</v>
      </c>
      <c r="AX18" s="190">
        <v>-5.6548119712142499</v>
      </c>
      <c r="AY18" s="195">
        <v>-4.4235641233755896</v>
      </c>
      <c r="AZ18" s="190"/>
      <c r="BA18" s="196">
        <v>-5.3477761490438098</v>
      </c>
      <c r="BB18" s="197">
        <v>-6.1879368399750501</v>
      </c>
      <c r="BC18" s="198">
        <v>-5.7872956909159603</v>
      </c>
      <c r="BD18" s="190"/>
      <c r="BE18" s="199">
        <v>-4.8289294871807096</v>
      </c>
    </row>
    <row r="19" spans="1:57" x14ac:dyDescent="0.2">
      <c r="A19" s="21" t="s">
        <v>30</v>
      </c>
      <c r="B19" s="3" t="str">
        <f t="shared" si="0"/>
        <v>Virginia Beach, VA</v>
      </c>
      <c r="C19" s="3"/>
      <c r="D19" s="24" t="s">
        <v>16</v>
      </c>
      <c r="E19" s="27" t="s">
        <v>17</v>
      </c>
      <c r="F19" s="3"/>
      <c r="G19" s="214">
        <v>194.12212730297099</v>
      </c>
      <c r="H19" s="209">
        <v>196.324706591356</v>
      </c>
      <c r="I19" s="209">
        <v>196.00384801433199</v>
      </c>
      <c r="J19" s="209">
        <v>193.63099146172101</v>
      </c>
      <c r="K19" s="209">
        <v>193.45316446543899</v>
      </c>
      <c r="L19" s="215">
        <v>194.70053062205801</v>
      </c>
      <c r="M19" s="209"/>
      <c r="N19" s="216">
        <v>250.35685451254199</v>
      </c>
      <c r="O19" s="217">
        <v>261.12679699755398</v>
      </c>
      <c r="P19" s="218">
        <v>255.80059259953899</v>
      </c>
      <c r="Q19" s="209"/>
      <c r="R19" s="219">
        <v>214.51699525356699</v>
      </c>
      <c r="S19" s="75"/>
      <c r="T19" s="30">
        <v>-3.7652962875012799</v>
      </c>
      <c r="U19" s="190">
        <v>-3.1168659174326598</v>
      </c>
      <c r="V19" s="190">
        <v>-3.3671081355804602</v>
      </c>
      <c r="W19" s="190">
        <v>-2.8401760856220402</v>
      </c>
      <c r="X19" s="190">
        <v>-2.2684869697729799</v>
      </c>
      <c r="Y19" s="195">
        <v>-3.0717921185703698</v>
      </c>
      <c r="Z19" s="190"/>
      <c r="AA19" s="196">
        <v>-3.95541815590264</v>
      </c>
      <c r="AB19" s="197">
        <v>-4.1313806200058396</v>
      </c>
      <c r="AC19" s="198">
        <v>-4.0533450239937503</v>
      </c>
      <c r="AD19" s="190"/>
      <c r="AE19" s="199">
        <v>-3.4481494227410798</v>
      </c>
      <c r="AF19" s="30"/>
      <c r="AG19" s="214">
        <v>202.49969318823301</v>
      </c>
      <c r="AH19" s="209">
        <v>203.90369297352299</v>
      </c>
      <c r="AI19" s="209">
        <v>203.05317883726701</v>
      </c>
      <c r="AJ19" s="209">
        <v>200.89986921574601</v>
      </c>
      <c r="AK19" s="209">
        <v>205.84465673597899</v>
      </c>
      <c r="AL19" s="215">
        <v>203.260951594468</v>
      </c>
      <c r="AM19" s="209"/>
      <c r="AN19" s="216">
        <v>259.60661818770302</v>
      </c>
      <c r="AO19" s="217">
        <v>268.86746718799998</v>
      </c>
      <c r="AP19" s="218">
        <v>264.34176410687201</v>
      </c>
      <c r="AQ19" s="209"/>
      <c r="AR19" s="219">
        <v>222.98909368238901</v>
      </c>
      <c r="AS19" s="75"/>
      <c r="AT19" s="30">
        <v>-1.6529400904559299</v>
      </c>
      <c r="AU19" s="190">
        <v>-6.6959943062514696E-2</v>
      </c>
      <c r="AV19" s="190">
        <v>-2.0278083493131001</v>
      </c>
      <c r="AW19" s="190">
        <v>-3.7377110278882002</v>
      </c>
      <c r="AX19" s="190">
        <v>-2.7243892133913099</v>
      </c>
      <c r="AY19" s="195">
        <v>-2.08432398618777</v>
      </c>
      <c r="AZ19" s="190"/>
      <c r="BA19" s="196">
        <v>-3.46260255319807</v>
      </c>
      <c r="BB19" s="197">
        <v>-4.7635463339903499</v>
      </c>
      <c r="BC19" s="198">
        <v>-4.14313466311153</v>
      </c>
      <c r="BD19" s="190"/>
      <c r="BE19" s="199">
        <v>-2.9313240367717501</v>
      </c>
    </row>
    <row r="20" spans="1:57" x14ac:dyDescent="0.2">
      <c r="A20" s="34" t="s">
        <v>31</v>
      </c>
      <c r="B20" s="3" t="str">
        <f t="shared" si="0"/>
        <v>Norfolk/Portsmouth, VA</v>
      </c>
      <c r="C20" s="3"/>
      <c r="D20" s="24" t="s">
        <v>16</v>
      </c>
      <c r="E20" s="27" t="s">
        <v>17</v>
      </c>
      <c r="F20" s="3"/>
      <c r="G20" s="214">
        <v>113.116193449419</v>
      </c>
      <c r="H20" s="209">
        <v>117.674048116227</v>
      </c>
      <c r="I20" s="209">
        <v>121.736438797687</v>
      </c>
      <c r="J20" s="209">
        <v>124.17646993297799</v>
      </c>
      <c r="K20" s="209">
        <v>127.768807136733</v>
      </c>
      <c r="L20" s="215">
        <v>121.30874099157001</v>
      </c>
      <c r="M20" s="209"/>
      <c r="N20" s="216">
        <v>167.37680764253901</v>
      </c>
      <c r="O20" s="217">
        <v>170.807198843008</v>
      </c>
      <c r="P20" s="218">
        <v>169.10354236369099</v>
      </c>
      <c r="Q20" s="209"/>
      <c r="R20" s="219">
        <v>136.685030785631</v>
      </c>
      <c r="S20" s="75"/>
      <c r="T20" s="30">
        <v>-3.7163896749615599</v>
      </c>
      <c r="U20" s="190">
        <v>-13.748673338984601</v>
      </c>
      <c r="V20" s="190">
        <v>-9.8674908999732605</v>
      </c>
      <c r="W20" s="190">
        <v>-4.6625099761261302</v>
      </c>
      <c r="X20" s="190">
        <v>7.4598778851443903</v>
      </c>
      <c r="Y20" s="195">
        <v>-5.4009496729489701</v>
      </c>
      <c r="Z20" s="190"/>
      <c r="AA20" s="196">
        <v>-5.5576696635382703</v>
      </c>
      <c r="AB20" s="197">
        <v>-1.12107407710893</v>
      </c>
      <c r="AC20" s="198">
        <v>-3.3547086788749101</v>
      </c>
      <c r="AD20" s="190"/>
      <c r="AE20" s="199">
        <v>-4.45536515873318</v>
      </c>
      <c r="AF20" s="30"/>
      <c r="AG20" s="214">
        <v>118.11046169505001</v>
      </c>
      <c r="AH20" s="209">
        <v>123.197543084565</v>
      </c>
      <c r="AI20" s="209">
        <v>126.412185644825</v>
      </c>
      <c r="AJ20" s="209">
        <v>129.49763873381201</v>
      </c>
      <c r="AK20" s="209">
        <v>127.99245592026099</v>
      </c>
      <c r="AL20" s="215">
        <v>125.25166552731601</v>
      </c>
      <c r="AM20" s="209"/>
      <c r="AN20" s="216">
        <v>155.75971818086401</v>
      </c>
      <c r="AO20" s="217">
        <v>159.86710156866701</v>
      </c>
      <c r="AP20" s="218">
        <v>157.83699716626401</v>
      </c>
      <c r="AQ20" s="209"/>
      <c r="AR20" s="219">
        <v>135.518360729455</v>
      </c>
      <c r="AS20" s="75"/>
      <c r="AT20" s="30">
        <v>3.3308229435514201</v>
      </c>
      <c r="AU20" s="190">
        <v>-0.60672084176831598</v>
      </c>
      <c r="AV20" s="190">
        <v>-1.00169775160097</v>
      </c>
      <c r="AW20" s="190">
        <v>2.5124706797106802</v>
      </c>
      <c r="AX20" s="190">
        <v>6.7708192577819304</v>
      </c>
      <c r="AY20" s="195">
        <v>2.0561189961334598</v>
      </c>
      <c r="AZ20" s="190"/>
      <c r="BA20" s="196">
        <v>-1.1307056369739801</v>
      </c>
      <c r="BB20" s="197">
        <v>-3.3674435078970899</v>
      </c>
      <c r="BC20" s="198">
        <v>-2.3193688508429098</v>
      </c>
      <c r="BD20" s="190"/>
      <c r="BE20" s="199">
        <v>0.20474981431193801</v>
      </c>
    </row>
    <row r="21" spans="1:57" x14ac:dyDescent="0.2">
      <c r="A21" s="35" t="s">
        <v>32</v>
      </c>
      <c r="B21" s="3" t="str">
        <f t="shared" si="0"/>
        <v>Newport News/Hampton, VA</v>
      </c>
      <c r="C21" s="3"/>
      <c r="D21" s="24" t="s">
        <v>16</v>
      </c>
      <c r="E21" s="27" t="s">
        <v>17</v>
      </c>
      <c r="F21" s="3"/>
      <c r="G21" s="214">
        <v>83.850223991563396</v>
      </c>
      <c r="H21" s="209">
        <v>90.521790546361302</v>
      </c>
      <c r="I21" s="209">
        <v>92.160261511166695</v>
      </c>
      <c r="J21" s="209">
        <v>90.872055203619894</v>
      </c>
      <c r="K21" s="209">
        <v>97.795719374068497</v>
      </c>
      <c r="L21" s="215">
        <v>91.524765752421899</v>
      </c>
      <c r="M21" s="209"/>
      <c r="N21" s="216">
        <v>136.68783221443701</v>
      </c>
      <c r="O21" s="217">
        <v>131.39725914724801</v>
      </c>
      <c r="P21" s="218">
        <v>134.061211142106</v>
      </c>
      <c r="Q21" s="209"/>
      <c r="R21" s="219">
        <v>106.16442340383399</v>
      </c>
      <c r="S21" s="75"/>
      <c r="T21" s="30">
        <v>-4.9014362509771896</v>
      </c>
      <c r="U21" s="190">
        <v>-0.51989768403580405</v>
      </c>
      <c r="V21" s="190">
        <v>-0.67277754650405697</v>
      </c>
      <c r="W21" s="190">
        <v>-2.6238267220296301</v>
      </c>
      <c r="X21" s="190">
        <v>-0.20393291785302201</v>
      </c>
      <c r="Y21" s="195">
        <v>-1.4785455336428299</v>
      </c>
      <c r="Z21" s="190"/>
      <c r="AA21" s="196">
        <v>10.2115012752491</v>
      </c>
      <c r="AB21" s="197">
        <v>3.4421801720986398</v>
      </c>
      <c r="AC21" s="198">
        <v>6.7982977100088204</v>
      </c>
      <c r="AD21" s="190"/>
      <c r="AE21" s="199">
        <v>2.4326584716788799</v>
      </c>
      <c r="AF21" s="30"/>
      <c r="AG21" s="214">
        <v>90.776625069536806</v>
      </c>
      <c r="AH21" s="209">
        <v>96.205547485168907</v>
      </c>
      <c r="AI21" s="209">
        <v>99.517566972167202</v>
      </c>
      <c r="AJ21" s="209">
        <v>97.294372622664994</v>
      </c>
      <c r="AK21" s="209">
        <v>99.154507122701105</v>
      </c>
      <c r="AL21" s="215">
        <v>96.836171932403403</v>
      </c>
      <c r="AM21" s="209"/>
      <c r="AN21" s="216">
        <v>125.901979687297</v>
      </c>
      <c r="AO21" s="217">
        <v>123.319050125541</v>
      </c>
      <c r="AP21" s="218">
        <v>124.611994759258</v>
      </c>
      <c r="AQ21" s="209"/>
      <c r="AR21" s="219">
        <v>105.786645215834</v>
      </c>
      <c r="AS21" s="75"/>
      <c r="AT21" s="30">
        <v>1.2399056157941799</v>
      </c>
      <c r="AU21" s="190">
        <v>3.5503764562669402</v>
      </c>
      <c r="AV21" s="190">
        <v>5.4255341028597499</v>
      </c>
      <c r="AW21" s="190">
        <v>1.6335637019664599</v>
      </c>
      <c r="AX21" s="190">
        <v>5.1591664747635102</v>
      </c>
      <c r="AY21" s="195">
        <v>3.53267232864961</v>
      </c>
      <c r="AZ21" s="190"/>
      <c r="BA21" s="196">
        <v>4.4911319133710599</v>
      </c>
      <c r="BB21" s="197">
        <v>-1.6109324471939199</v>
      </c>
      <c r="BC21" s="198">
        <v>1.33528319645426</v>
      </c>
      <c r="BD21" s="190"/>
      <c r="BE21" s="199">
        <v>2.6585299667494202</v>
      </c>
    </row>
    <row r="22" spans="1:57" x14ac:dyDescent="0.2">
      <c r="A22" s="36" t="s">
        <v>33</v>
      </c>
      <c r="B22" s="3" t="str">
        <f t="shared" si="0"/>
        <v>Chesapeake/Suffolk, VA</v>
      </c>
      <c r="C22" s="3"/>
      <c r="D22" s="25" t="s">
        <v>16</v>
      </c>
      <c r="E22" s="28" t="s">
        <v>17</v>
      </c>
      <c r="F22" s="3"/>
      <c r="G22" s="220">
        <v>102.54038691212</v>
      </c>
      <c r="H22" s="221">
        <v>106.633304789356</v>
      </c>
      <c r="I22" s="221">
        <v>109.435566123916</v>
      </c>
      <c r="J22" s="221">
        <v>109.444885363247</v>
      </c>
      <c r="K22" s="221">
        <v>108.497122336469</v>
      </c>
      <c r="L22" s="222">
        <v>107.52024610328201</v>
      </c>
      <c r="M22" s="209"/>
      <c r="N22" s="223">
        <v>135.63013394023301</v>
      </c>
      <c r="O22" s="224">
        <v>136.43235962881599</v>
      </c>
      <c r="P22" s="225">
        <v>136.029572823926</v>
      </c>
      <c r="Q22" s="209"/>
      <c r="R22" s="226">
        <v>116.410032752904</v>
      </c>
      <c r="S22" s="75"/>
      <c r="T22" s="31">
        <v>1.84607863378046</v>
      </c>
      <c r="U22" s="200">
        <v>2.4526683265617799</v>
      </c>
      <c r="V22" s="200">
        <v>1.51621036956359</v>
      </c>
      <c r="W22" s="200">
        <v>2.4860948526745901</v>
      </c>
      <c r="X22" s="200">
        <v>3.0302779400902899</v>
      </c>
      <c r="Y22" s="201">
        <v>2.3201503143511299</v>
      </c>
      <c r="Z22" s="190"/>
      <c r="AA22" s="202">
        <v>0.883123030330356</v>
      </c>
      <c r="AB22" s="203">
        <v>-0.52681744301406797</v>
      </c>
      <c r="AC22" s="204">
        <v>0.171946218472983</v>
      </c>
      <c r="AD22" s="190"/>
      <c r="AE22" s="205">
        <v>1.76773861391798</v>
      </c>
      <c r="AF22" s="31"/>
      <c r="AG22" s="220">
        <v>104.53336076018201</v>
      </c>
      <c r="AH22" s="221">
        <v>109.268653978592</v>
      </c>
      <c r="AI22" s="221">
        <v>112.05130390692101</v>
      </c>
      <c r="AJ22" s="221">
        <v>111.80277015907799</v>
      </c>
      <c r="AK22" s="221">
        <v>110.055104194235</v>
      </c>
      <c r="AL22" s="222">
        <v>109.75535009995799</v>
      </c>
      <c r="AM22" s="209"/>
      <c r="AN22" s="223">
        <v>138.93466186025299</v>
      </c>
      <c r="AO22" s="224">
        <v>140.079115021566</v>
      </c>
      <c r="AP22" s="225">
        <v>139.50897680652301</v>
      </c>
      <c r="AQ22" s="209"/>
      <c r="AR22" s="226">
        <v>119.080658284884</v>
      </c>
      <c r="AS22" s="75"/>
      <c r="AT22" s="31">
        <v>2.1473835654809799</v>
      </c>
      <c r="AU22" s="200">
        <v>1.87111763481201</v>
      </c>
      <c r="AV22" s="200">
        <v>1.7617475727727101</v>
      </c>
      <c r="AW22" s="200">
        <v>0.87496228453377001</v>
      </c>
      <c r="AX22" s="200">
        <v>2.7614913302180701</v>
      </c>
      <c r="AY22" s="201">
        <v>1.8340182446048401</v>
      </c>
      <c r="AZ22" s="190"/>
      <c r="BA22" s="202">
        <v>-0.21855432858660601</v>
      </c>
      <c r="BB22" s="203">
        <v>-2.5762424904424699</v>
      </c>
      <c r="BC22" s="204">
        <v>-1.4420507528937101</v>
      </c>
      <c r="BD22" s="190"/>
      <c r="BE22" s="205">
        <v>0.64419189307475799</v>
      </c>
    </row>
    <row r="23" spans="1:57" x14ac:dyDescent="0.2">
      <c r="A23" s="35" t="s">
        <v>109</v>
      </c>
      <c r="B23" s="3" t="s">
        <v>109</v>
      </c>
      <c r="C23" s="9"/>
      <c r="D23" s="23" t="s">
        <v>16</v>
      </c>
      <c r="E23" s="26" t="s">
        <v>17</v>
      </c>
      <c r="F23" s="3"/>
      <c r="G23" s="206">
        <v>162.346362683438</v>
      </c>
      <c r="H23" s="207">
        <v>159.82482472912599</v>
      </c>
      <c r="I23" s="207">
        <v>163.308352745424</v>
      </c>
      <c r="J23" s="207">
        <v>165.06918378378299</v>
      </c>
      <c r="K23" s="207">
        <v>148.30085169743799</v>
      </c>
      <c r="L23" s="208">
        <v>159.988885231013</v>
      </c>
      <c r="M23" s="209"/>
      <c r="N23" s="210">
        <v>152.87132467532399</v>
      </c>
      <c r="O23" s="211">
        <v>154.33271220492199</v>
      </c>
      <c r="P23" s="212">
        <v>153.61433350357501</v>
      </c>
      <c r="Q23" s="209"/>
      <c r="R23" s="213">
        <v>158.02717642436099</v>
      </c>
      <c r="S23" s="75"/>
      <c r="T23" s="29">
        <v>8.3421255207307308</v>
      </c>
      <c r="U23" s="188">
        <v>4.7732916813739497</v>
      </c>
      <c r="V23" s="188">
        <v>1.65133036038558</v>
      </c>
      <c r="W23" s="188">
        <v>2.98063502488445</v>
      </c>
      <c r="X23" s="188">
        <v>-5.4724133047378203</v>
      </c>
      <c r="Y23" s="189">
        <v>2.2340572161105001</v>
      </c>
      <c r="Z23" s="190"/>
      <c r="AA23" s="191">
        <v>-8.6604025408419396</v>
      </c>
      <c r="AB23" s="192">
        <v>-13.146449307028799</v>
      </c>
      <c r="AC23" s="193">
        <v>-11.1310181058551</v>
      </c>
      <c r="AD23" s="190"/>
      <c r="AE23" s="194">
        <v>-2.8135915831220002</v>
      </c>
      <c r="AF23" s="29"/>
      <c r="AG23" s="206">
        <v>153.526956826956</v>
      </c>
      <c r="AH23" s="207">
        <v>159.866437587657</v>
      </c>
      <c r="AI23" s="207">
        <v>163.860083049693</v>
      </c>
      <c r="AJ23" s="207">
        <v>163.71417706237401</v>
      </c>
      <c r="AK23" s="207">
        <v>154.084035390591</v>
      </c>
      <c r="AL23" s="208">
        <v>159.326143034311</v>
      </c>
      <c r="AM23" s="209"/>
      <c r="AN23" s="210">
        <v>165.57834707598599</v>
      </c>
      <c r="AO23" s="211">
        <v>176.78150926445801</v>
      </c>
      <c r="AP23" s="212">
        <v>171.52093459613999</v>
      </c>
      <c r="AQ23" s="209"/>
      <c r="AR23" s="213">
        <v>163.367801358234</v>
      </c>
      <c r="AS23" s="75"/>
      <c r="AT23" s="29">
        <v>1.2204705162132301</v>
      </c>
      <c r="AU23" s="188">
        <v>1.9157209211609201</v>
      </c>
      <c r="AV23" s="188">
        <v>1.4191603676784199</v>
      </c>
      <c r="AW23" s="188">
        <v>0.76315715701152498</v>
      </c>
      <c r="AX23" s="188">
        <v>-0.27818678811651298</v>
      </c>
      <c r="AY23" s="189">
        <v>0.89221764367769896</v>
      </c>
      <c r="AZ23" s="190"/>
      <c r="BA23" s="191">
        <v>-3.3340626204377601</v>
      </c>
      <c r="BB23" s="192">
        <v>-3.0062945232509901</v>
      </c>
      <c r="BC23" s="193">
        <v>-3.1560645846506401</v>
      </c>
      <c r="BD23" s="190"/>
      <c r="BE23" s="194">
        <v>-0.78517201065578501</v>
      </c>
    </row>
    <row r="24" spans="1:57" x14ac:dyDescent="0.2">
      <c r="A24" s="35" t="s">
        <v>43</v>
      </c>
      <c r="B24" s="3" t="str">
        <f t="shared" si="0"/>
        <v>Richmond North/Glen Allen, VA</v>
      </c>
      <c r="C24" s="10"/>
      <c r="D24" s="24" t="s">
        <v>16</v>
      </c>
      <c r="E24" s="27" t="s">
        <v>17</v>
      </c>
      <c r="F24" s="3"/>
      <c r="G24" s="214">
        <v>110.256836518046</v>
      </c>
      <c r="H24" s="209">
        <v>104.589238461538</v>
      </c>
      <c r="I24" s="209">
        <v>109.645278842802</v>
      </c>
      <c r="J24" s="209">
        <v>109.769598427887</v>
      </c>
      <c r="K24" s="209">
        <v>101.373012846246</v>
      </c>
      <c r="L24" s="215">
        <v>107.336359757876</v>
      </c>
      <c r="M24" s="209"/>
      <c r="N24" s="216">
        <v>110.446516209922</v>
      </c>
      <c r="O24" s="217">
        <v>111.15427105449299</v>
      </c>
      <c r="P24" s="218">
        <v>110.802566978193</v>
      </c>
      <c r="Q24" s="209"/>
      <c r="R24" s="219">
        <v>108.343701854678</v>
      </c>
      <c r="S24" s="75"/>
      <c r="T24" s="30">
        <v>7.4818728637888299</v>
      </c>
      <c r="U24" s="190">
        <v>-3.3070888373723499</v>
      </c>
      <c r="V24" s="190">
        <v>-1.46315521260141</v>
      </c>
      <c r="W24" s="190">
        <v>0.218163508267982</v>
      </c>
      <c r="X24" s="190">
        <v>-2.57757159008395</v>
      </c>
      <c r="Y24" s="195">
        <v>-9.1616487501255797E-2</v>
      </c>
      <c r="Z24" s="190"/>
      <c r="AA24" s="196">
        <v>-5.54355197038704</v>
      </c>
      <c r="AB24" s="197">
        <v>-5.2480340387095197</v>
      </c>
      <c r="AC24" s="198">
        <v>-5.3966019820286597</v>
      </c>
      <c r="AD24" s="190"/>
      <c r="AE24" s="199">
        <v>-1.82799243268482</v>
      </c>
      <c r="AF24" s="30"/>
      <c r="AG24" s="214">
        <v>98.453528580313204</v>
      </c>
      <c r="AH24" s="209">
        <v>103.265256081636</v>
      </c>
      <c r="AI24" s="209">
        <v>109.032141141534</v>
      </c>
      <c r="AJ24" s="209">
        <v>107.97685779917801</v>
      </c>
      <c r="AK24" s="209">
        <v>102.209824246249</v>
      </c>
      <c r="AL24" s="215">
        <v>104.527193507947</v>
      </c>
      <c r="AM24" s="209"/>
      <c r="AN24" s="216">
        <v>117.262645357306</v>
      </c>
      <c r="AO24" s="217">
        <v>119.780175125797</v>
      </c>
      <c r="AP24" s="218">
        <v>118.552377298745</v>
      </c>
      <c r="AQ24" s="209"/>
      <c r="AR24" s="219">
        <v>109.02089293263001</v>
      </c>
      <c r="AS24" s="75"/>
      <c r="AT24" s="30">
        <v>-3.4221715065553702</v>
      </c>
      <c r="AU24" s="190">
        <v>-4.0736166518536203</v>
      </c>
      <c r="AV24" s="190">
        <v>-2.0532557177120099</v>
      </c>
      <c r="AW24" s="190">
        <v>-0.69576842806982397</v>
      </c>
      <c r="AX24" s="190">
        <v>-3.37373979350162</v>
      </c>
      <c r="AY24" s="195">
        <v>-2.6496889601223401</v>
      </c>
      <c r="AZ24" s="190"/>
      <c r="BA24" s="196">
        <v>-4.1332570863286202</v>
      </c>
      <c r="BB24" s="197">
        <v>-4.5962462086666598</v>
      </c>
      <c r="BC24" s="198">
        <v>-4.3756400116982297</v>
      </c>
      <c r="BD24" s="190"/>
      <c r="BE24" s="199">
        <v>-3.33571722532088</v>
      </c>
    </row>
    <row r="25" spans="1:57" x14ac:dyDescent="0.2">
      <c r="A25" s="35" t="s">
        <v>44</v>
      </c>
      <c r="B25" s="3" t="str">
        <f t="shared" si="0"/>
        <v>Richmond West/Midlothian, VA</v>
      </c>
      <c r="C25" s="3"/>
      <c r="D25" s="24" t="s">
        <v>16</v>
      </c>
      <c r="E25" s="27" t="s">
        <v>17</v>
      </c>
      <c r="F25" s="3"/>
      <c r="G25" s="214">
        <v>88.065368266516003</v>
      </c>
      <c r="H25" s="209">
        <v>88.978675633729907</v>
      </c>
      <c r="I25" s="209">
        <v>91.384572182254104</v>
      </c>
      <c r="J25" s="209">
        <v>88.941942647058795</v>
      </c>
      <c r="K25" s="209">
        <v>87.520876017874798</v>
      </c>
      <c r="L25" s="215">
        <v>89.0180826475667</v>
      </c>
      <c r="M25" s="209"/>
      <c r="N25" s="216">
        <v>97.8142388605836</v>
      </c>
      <c r="O25" s="217">
        <v>97.678653849765197</v>
      </c>
      <c r="P25" s="218">
        <v>97.746904733037994</v>
      </c>
      <c r="Q25" s="209"/>
      <c r="R25" s="219">
        <v>91.667241855363699</v>
      </c>
      <c r="S25" s="75"/>
      <c r="T25" s="30">
        <v>1.9962246168367801</v>
      </c>
      <c r="U25" s="190">
        <v>-2.4596431490638402</v>
      </c>
      <c r="V25" s="190">
        <v>-0.62226503038784597</v>
      </c>
      <c r="W25" s="190">
        <v>-2.0524920156167998</v>
      </c>
      <c r="X25" s="190">
        <v>-2.4218694544550798</v>
      </c>
      <c r="Y25" s="195">
        <v>-1.2078534194702799</v>
      </c>
      <c r="Z25" s="190"/>
      <c r="AA25" s="196">
        <v>-1.55438487469669</v>
      </c>
      <c r="AB25" s="197">
        <v>-2.9923361003685902</v>
      </c>
      <c r="AC25" s="198">
        <v>-2.2881793695758899</v>
      </c>
      <c r="AD25" s="190"/>
      <c r="AE25" s="199">
        <v>-1.6411187763997199</v>
      </c>
      <c r="AF25" s="30"/>
      <c r="AG25" s="214">
        <v>88.619126945079998</v>
      </c>
      <c r="AH25" s="209">
        <v>92.586783799705401</v>
      </c>
      <c r="AI25" s="209">
        <v>93.967043316629699</v>
      </c>
      <c r="AJ25" s="209">
        <v>93.616825840145296</v>
      </c>
      <c r="AK25" s="209">
        <v>93.800460615171104</v>
      </c>
      <c r="AL25" s="215">
        <v>92.675926709085104</v>
      </c>
      <c r="AM25" s="209"/>
      <c r="AN25" s="216">
        <v>106.518545910261</v>
      </c>
      <c r="AO25" s="217">
        <v>105.267557770545</v>
      </c>
      <c r="AP25" s="218">
        <v>105.87619603613901</v>
      </c>
      <c r="AQ25" s="209"/>
      <c r="AR25" s="219">
        <v>96.865877095731406</v>
      </c>
      <c r="AS25" s="75"/>
      <c r="AT25" s="30">
        <v>2.7782102500763002</v>
      </c>
      <c r="AU25" s="190">
        <v>3.4634633310984899</v>
      </c>
      <c r="AV25" s="190">
        <v>0.253939343459541</v>
      </c>
      <c r="AW25" s="190">
        <v>-0.34484558972330698</v>
      </c>
      <c r="AX25" s="190">
        <v>1.8662817744316</v>
      </c>
      <c r="AY25" s="195">
        <v>1.50284493834945</v>
      </c>
      <c r="AZ25" s="190"/>
      <c r="BA25" s="196">
        <v>2.8272398203283</v>
      </c>
      <c r="BB25" s="197">
        <v>0.94410638903490995</v>
      </c>
      <c r="BC25" s="198">
        <v>1.86105266568942</v>
      </c>
      <c r="BD25" s="190"/>
      <c r="BE25" s="199">
        <v>1.5319430304980699</v>
      </c>
    </row>
    <row r="26" spans="1:57" x14ac:dyDescent="0.2">
      <c r="A26" s="35" t="s">
        <v>45</v>
      </c>
      <c r="B26" s="3" t="str">
        <f t="shared" si="0"/>
        <v>Petersburg/Chester, VA</v>
      </c>
      <c r="C26" s="3"/>
      <c r="D26" s="24" t="s">
        <v>16</v>
      </c>
      <c r="E26" s="27" t="s">
        <v>17</v>
      </c>
      <c r="F26" s="3"/>
      <c r="G26" s="214">
        <v>92.054075752966199</v>
      </c>
      <c r="H26" s="209">
        <v>96.084561180382295</v>
      </c>
      <c r="I26" s="209">
        <v>96.352047497308902</v>
      </c>
      <c r="J26" s="209">
        <v>96.006664752790996</v>
      </c>
      <c r="K26" s="209">
        <v>94.664005464326095</v>
      </c>
      <c r="L26" s="215">
        <v>95.103623193342997</v>
      </c>
      <c r="M26" s="209"/>
      <c r="N26" s="216">
        <v>98.728580490493201</v>
      </c>
      <c r="O26" s="217">
        <v>97.175894813753501</v>
      </c>
      <c r="P26" s="218">
        <v>97.9673959123472</v>
      </c>
      <c r="Q26" s="209"/>
      <c r="R26" s="219">
        <v>95.918296439560393</v>
      </c>
      <c r="S26" s="75"/>
      <c r="T26" s="30">
        <v>4.8812102049528896</v>
      </c>
      <c r="U26" s="190">
        <v>8.4132475064925902</v>
      </c>
      <c r="V26" s="190">
        <v>5.2591076929465297</v>
      </c>
      <c r="W26" s="190">
        <v>5.4977870975601997</v>
      </c>
      <c r="X26" s="190">
        <v>7.2575467128100497</v>
      </c>
      <c r="Y26" s="195">
        <v>6.2827520717860601</v>
      </c>
      <c r="Z26" s="190"/>
      <c r="AA26" s="196">
        <v>4.5093970473510403</v>
      </c>
      <c r="AB26" s="197">
        <v>0.72793972317358002</v>
      </c>
      <c r="AC26" s="198">
        <v>2.6098554069340598</v>
      </c>
      <c r="AD26" s="190"/>
      <c r="AE26" s="199">
        <v>5.0879879946954203</v>
      </c>
      <c r="AF26" s="30"/>
      <c r="AG26" s="214">
        <v>92.535716027901799</v>
      </c>
      <c r="AH26" s="209">
        <v>96.526793638253594</v>
      </c>
      <c r="AI26" s="209">
        <v>97.054796191192494</v>
      </c>
      <c r="AJ26" s="209">
        <v>96.266396004140702</v>
      </c>
      <c r="AK26" s="209">
        <v>95.090037263642202</v>
      </c>
      <c r="AL26" s="215">
        <v>95.573143891357603</v>
      </c>
      <c r="AM26" s="209"/>
      <c r="AN26" s="216">
        <v>102.068715306054</v>
      </c>
      <c r="AO26" s="217">
        <v>102.27404784559501</v>
      </c>
      <c r="AP26" s="218">
        <v>102.17197435293301</v>
      </c>
      <c r="AQ26" s="209"/>
      <c r="AR26" s="219">
        <v>97.554871028819704</v>
      </c>
      <c r="AS26" s="75"/>
      <c r="AT26" s="30">
        <v>6.6382169610660497</v>
      </c>
      <c r="AU26" s="190">
        <v>8.5643320428359306</v>
      </c>
      <c r="AV26" s="190">
        <v>4.5204104206500402</v>
      </c>
      <c r="AW26" s="190">
        <v>4.1388349754440696</v>
      </c>
      <c r="AX26" s="190">
        <v>4.7457306820138703</v>
      </c>
      <c r="AY26" s="195">
        <v>5.6519928372893098</v>
      </c>
      <c r="AZ26" s="190"/>
      <c r="BA26" s="196">
        <v>4.9058536725969901</v>
      </c>
      <c r="BB26" s="197">
        <v>4.8868447383688496</v>
      </c>
      <c r="BC26" s="198">
        <v>4.8972113893577101</v>
      </c>
      <c r="BD26" s="190"/>
      <c r="BE26" s="199">
        <v>5.3320413661399098</v>
      </c>
    </row>
    <row r="27" spans="1:57" x14ac:dyDescent="0.2">
      <c r="A27" s="35" t="s">
        <v>97</v>
      </c>
      <c r="B27" s="3" t="s">
        <v>70</v>
      </c>
      <c r="C27" s="3"/>
      <c r="D27" s="24" t="s">
        <v>16</v>
      </c>
      <c r="E27" s="27" t="s">
        <v>17</v>
      </c>
      <c r="F27" s="3"/>
      <c r="G27" s="214">
        <v>121.751229329173</v>
      </c>
      <c r="H27" s="209">
        <v>123.565371624517</v>
      </c>
      <c r="I27" s="209">
        <v>125.146968658178</v>
      </c>
      <c r="J27" s="209">
        <v>123.842377069035</v>
      </c>
      <c r="K27" s="209">
        <v>125.22588553259099</v>
      </c>
      <c r="L27" s="215">
        <v>124.014193377438</v>
      </c>
      <c r="M27" s="209"/>
      <c r="N27" s="216">
        <v>146.02613344618399</v>
      </c>
      <c r="O27" s="217">
        <v>143.489754645239</v>
      </c>
      <c r="P27" s="218">
        <v>144.768723903688</v>
      </c>
      <c r="Q27" s="209"/>
      <c r="R27" s="219">
        <v>130.75161613595901</v>
      </c>
      <c r="S27" s="75"/>
      <c r="T27" s="30">
        <v>5.4621977709563101</v>
      </c>
      <c r="U27" s="190">
        <v>3.9385455573069299</v>
      </c>
      <c r="V27" s="190">
        <v>2.4120658902774501</v>
      </c>
      <c r="W27" s="190">
        <v>1.0230072715078</v>
      </c>
      <c r="X27" s="190">
        <v>2.51559987248165</v>
      </c>
      <c r="Y27" s="195">
        <v>2.9008805632968602</v>
      </c>
      <c r="Z27" s="190"/>
      <c r="AA27" s="196">
        <v>0.76708450265365102</v>
      </c>
      <c r="AB27" s="197">
        <v>-0.15654501815073399</v>
      </c>
      <c r="AC27" s="198">
        <v>0.31209682558789098</v>
      </c>
      <c r="AD27" s="190"/>
      <c r="AE27" s="199">
        <v>2.0557358715748202</v>
      </c>
      <c r="AF27" s="30"/>
      <c r="AG27" s="214">
        <v>119.207007845188</v>
      </c>
      <c r="AH27" s="209">
        <v>123.319180664187</v>
      </c>
      <c r="AI27" s="209">
        <v>125.00073538757999</v>
      </c>
      <c r="AJ27" s="209">
        <v>122.12250720579701</v>
      </c>
      <c r="AK27" s="209">
        <v>122.398528598944</v>
      </c>
      <c r="AL27" s="215">
        <v>122.548685535766</v>
      </c>
      <c r="AM27" s="209"/>
      <c r="AN27" s="216">
        <v>143.98188489607301</v>
      </c>
      <c r="AO27" s="217">
        <v>142.911805760709</v>
      </c>
      <c r="AP27" s="218">
        <v>143.44667239229801</v>
      </c>
      <c r="AQ27" s="209"/>
      <c r="AR27" s="219">
        <v>129.235223767256</v>
      </c>
      <c r="AS27" s="75"/>
      <c r="AT27" s="30">
        <v>4.9532810441316597</v>
      </c>
      <c r="AU27" s="190">
        <v>5.9600273014229401</v>
      </c>
      <c r="AV27" s="190">
        <v>5.0125787145643503</v>
      </c>
      <c r="AW27" s="190">
        <v>1.70141266316021</v>
      </c>
      <c r="AX27" s="190">
        <v>0.94448544587764904</v>
      </c>
      <c r="AY27" s="195">
        <v>3.5852873195703099</v>
      </c>
      <c r="AZ27" s="190"/>
      <c r="BA27" s="196">
        <v>1.4124723899528699</v>
      </c>
      <c r="BB27" s="197">
        <v>-4.3353718778868199E-2</v>
      </c>
      <c r="BC27" s="198">
        <v>0.67903017113808595</v>
      </c>
      <c r="BD27" s="190"/>
      <c r="BE27" s="199">
        <v>2.40662982600923</v>
      </c>
    </row>
    <row r="28" spans="1:57" x14ac:dyDescent="0.2">
      <c r="A28" s="35" t="s">
        <v>47</v>
      </c>
      <c r="B28" s="3" t="str">
        <f t="shared" si="0"/>
        <v>Roanoke, VA</v>
      </c>
      <c r="C28" s="3"/>
      <c r="D28" s="24" t="s">
        <v>16</v>
      </c>
      <c r="E28" s="27" t="s">
        <v>17</v>
      </c>
      <c r="F28" s="3"/>
      <c r="G28" s="214">
        <v>98.245990815965996</v>
      </c>
      <c r="H28" s="209">
        <v>108.442361268403</v>
      </c>
      <c r="I28" s="209">
        <v>109.382183079797</v>
      </c>
      <c r="J28" s="209">
        <v>108.678385224274</v>
      </c>
      <c r="K28" s="209">
        <v>106.266097493803</v>
      </c>
      <c r="L28" s="215">
        <v>106.59695054474901</v>
      </c>
      <c r="M28" s="209"/>
      <c r="N28" s="216">
        <v>116.9443539823</v>
      </c>
      <c r="O28" s="217">
        <v>121.972098360655</v>
      </c>
      <c r="P28" s="218">
        <v>119.55450212765901</v>
      </c>
      <c r="Q28" s="209"/>
      <c r="R28" s="219">
        <v>110.73485479111601</v>
      </c>
      <c r="S28" s="75"/>
      <c r="T28" s="30">
        <v>5.1653958375503599</v>
      </c>
      <c r="U28" s="190">
        <v>2.94498855330992</v>
      </c>
      <c r="V28" s="190">
        <v>-3.93106279099913</v>
      </c>
      <c r="W28" s="190">
        <v>-5.78521625744151</v>
      </c>
      <c r="X28" s="190">
        <v>-6.8003858962655599</v>
      </c>
      <c r="Y28" s="195">
        <v>-2.8763641699167102</v>
      </c>
      <c r="Z28" s="190"/>
      <c r="AA28" s="196">
        <v>-6.8673713984037699</v>
      </c>
      <c r="AB28" s="197">
        <v>-2.4860423276157602</v>
      </c>
      <c r="AC28" s="198">
        <v>-4.6041722853118499</v>
      </c>
      <c r="AD28" s="190"/>
      <c r="AE28" s="199">
        <v>-3.3506967738119</v>
      </c>
      <c r="AF28" s="30"/>
      <c r="AG28" s="214">
        <v>97.997673501577196</v>
      </c>
      <c r="AH28" s="209">
        <v>108.92111492046</v>
      </c>
      <c r="AI28" s="209">
        <v>111.30610929533201</v>
      </c>
      <c r="AJ28" s="209">
        <v>109.56004086205699</v>
      </c>
      <c r="AK28" s="209">
        <v>104.17298689530099</v>
      </c>
      <c r="AL28" s="215">
        <v>106.850945730303</v>
      </c>
      <c r="AM28" s="209"/>
      <c r="AN28" s="216">
        <v>109.406397515527</v>
      </c>
      <c r="AO28" s="217">
        <v>111.658477457022</v>
      </c>
      <c r="AP28" s="218">
        <v>110.542795181511</v>
      </c>
      <c r="AQ28" s="209"/>
      <c r="AR28" s="219">
        <v>107.963614273593</v>
      </c>
      <c r="AS28" s="75"/>
      <c r="AT28" s="30">
        <v>3.2837100203595599</v>
      </c>
      <c r="AU28" s="190">
        <v>3.47471751531587</v>
      </c>
      <c r="AV28" s="190">
        <v>0.773998780144311</v>
      </c>
      <c r="AW28" s="190">
        <v>1.9902893104114101</v>
      </c>
      <c r="AX28" s="190">
        <v>-0.54370146739616598</v>
      </c>
      <c r="AY28" s="195">
        <v>1.6228081686167499</v>
      </c>
      <c r="AZ28" s="190"/>
      <c r="BA28" s="196">
        <v>-4.6539567233833603</v>
      </c>
      <c r="BB28" s="197">
        <v>-2.51990714947922</v>
      </c>
      <c r="BC28" s="198">
        <v>-3.5779344626288201</v>
      </c>
      <c r="BD28" s="190"/>
      <c r="BE28" s="199">
        <v>-4.2562146837608499E-2</v>
      </c>
    </row>
    <row r="29" spans="1:57" x14ac:dyDescent="0.2">
      <c r="A29" s="35" t="s">
        <v>48</v>
      </c>
      <c r="B29" s="3" t="str">
        <f t="shared" si="0"/>
        <v>Charlottesville, VA</v>
      </c>
      <c r="C29" s="3"/>
      <c r="D29" s="24" t="s">
        <v>16</v>
      </c>
      <c r="E29" s="27" t="s">
        <v>17</v>
      </c>
      <c r="F29" s="3"/>
      <c r="G29" s="214">
        <v>152.36251459362299</v>
      </c>
      <c r="H29" s="209">
        <v>148.326822081312</v>
      </c>
      <c r="I29" s="209">
        <v>152.617277163305</v>
      </c>
      <c r="J29" s="209">
        <v>152.79801289926201</v>
      </c>
      <c r="K29" s="209">
        <v>154.73020131898599</v>
      </c>
      <c r="L29" s="215">
        <v>152.23522062468999</v>
      </c>
      <c r="M29" s="209"/>
      <c r="N29" s="216">
        <v>196.05962133164999</v>
      </c>
      <c r="O29" s="217">
        <v>194.326356235753</v>
      </c>
      <c r="P29" s="218">
        <v>195.20659935897399</v>
      </c>
      <c r="Q29" s="209"/>
      <c r="R29" s="219">
        <v>165.405877498894</v>
      </c>
      <c r="S29" s="75"/>
      <c r="T29" s="30">
        <v>6.5257381096264204</v>
      </c>
      <c r="U29" s="190">
        <v>1.2622515424116101</v>
      </c>
      <c r="V29" s="190">
        <v>3.6998618216702699</v>
      </c>
      <c r="W29" s="190">
        <v>-11.7000420715872</v>
      </c>
      <c r="X29" s="190">
        <v>-26.1172669542769</v>
      </c>
      <c r="Y29" s="195">
        <v>-8.32017198391077</v>
      </c>
      <c r="Z29" s="190"/>
      <c r="AA29" s="196">
        <v>-18.589534814670099</v>
      </c>
      <c r="AB29" s="197">
        <v>-8.3159370969323803</v>
      </c>
      <c r="AC29" s="198">
        <v>-14.148795168432599</v>
      </c>
      <c r="AD29" s="190"/>
      <c r="AE29" s="199">
        <v>-9.8070953157006802</v>
      </c>
      <c r="AF29" s="30"/>
      <c r="AG29" s="214">
        <v>150.05124330820399</v>
      </c>
      <c r="AH29" s="209">
        <v>145.65109499257099</v>
      </c>
      <c r="AI29" s="209">
        <v>147.62554542467501</v>
      </c>
      <c r="AJ29" s="209">
        <v>144.226755885198</v>
      </c>
      <c r="AK29" s="209">
        <v>150.035512710408</v>
      </c>
      <c r="AL29" s="215">
        <v>147.37055316977001</v>
      </c>
      <c r="AM29" s="209"/>
      <c r="AN29" s="216">
        <v>193.54736508204999</v>
      </c>
      <c r="AO29" s="217">
        <v>194.456290915306</v>
      </c>
      <c r="AP29" s="218">
        <v>193.999490286102</v>
      </c>
      <c r="AQ29" s="209"/>
      <c r="AR29" s="219">
        <v>161.02301564580901</v>
      </c>
      <c r="AS29" s="75"/>
      <c r="AT29" s="30">
        <v>9.1586440788679795</v>
      </c>
      <c r="AU29" s="190">
        <v>5.4190571332583097</v>
      </c>
      <c r="AV29" s="190">
        <v>5.7243374142239096</v>
      </c>
      <c r="AW29" s="190">
        <v>-3.3009723404089999</v>
      </c>
      <c r="AX29" s="190">
        <v>-9.5703139559585608</v>
      </c>
      <c r="AY29" s="195">
        <v>0.45079387059444298</v>
      </c>
      <c r="AZ29" s="190"/>
      <c r="BA29" s="196">
        <v>-5.6867802986249298</v>
      </c>
      <c r="BB29" s="197">
        <v>-3.2900804418427501</v>
      </c>
      <c r="BC29" s="198">
        <v>-4.4911456171166604</v>
      </c>
      <c r="BD29" s="190"/>
      <c r="BE29" s="199">
        <v>-1.5048425929029301</v>
      </c>
    </row>
    <row r="30" spans="1:57" x14ac:dyDescent="0.2">
      <c r="A30" s="21" t="s">
        <v>49</v>
      </c>
      <c r="B30" t="s">
        <v>72</v>
      </c>
      <c r="C30" s="3"/>
      <c r="D30" s="24" t="s">
        <v>16</v>
      </c>
      <c r="E30" s="27" t="s">
        <v>17</v>
      </c>
      <c r="F30" s="3"/>
      <c r="G30" s="214">
        <v>95.835044164037797</v>
      </c>
      <c r="H30" s="209">
        <v>101.868856845934</v>
      </c>
      <c r="I30" s="209">
        <v>105.860066943674</v>
      </c>
      <c r="J30" s="209">
        <v>108.506337514253</v>
      </c>
      <c r="K30" s="209">
        <v>106.13566969771399</v>
      </c>
      <c r="L30" s="215">
        <v>104.122315576874</v>
      </c>
      <c r="M30" s="209"/>
      <c r="N30" s="216">
        <v>109.60413934426199</v>
      </c>
      <c r="O30" s="217">
        <v>107.773101189031</v>
      </c>
      <c r="P30" s="218">
        <v>108.691609626315</v>
      </c>
      <c r="Q30" s="209"/>
      <c r="R30" s="219">
        <v>105.468169124456</v>
      </c>
      <c r="S30" s="75"/>
      <c r="T30" s="30">
        <v>3.0951730677670799</v>
      </c>
      <c r="U30" s="190">
        <v>-1.6272847480997199</v>
      </c>
      <c r="V30" s="190">
        <v>-0.87673147020896502</v>
      </c>
      <c r="W30" s="190">
        <v>2.8019845838575699</v>
      </c>
      <c r="X30" s="190">
        <v>0.179210256231114</v>
      </c>
      <c r="Y30" s="195">
        <v>0.56080592065682899</v>
      </c>
      <c r="Z30" s="190"/>
      <c r="AA30" s="196">
        <v>-1.14662101258924</v>
      </c>
      <c r="AB30" s="197">
        <v>-2.1572190111495999</v>
      </c>
      <c r="AC30" s="198">
        <v>-1.6357375768556299</v>
      </c>
      <c r="AD30" s="190"/>
      <c r="AE30" s="199">
        <v>-0.124781285704195</v>
      </c>
      <c r="AF30" s="30"/>
      <c r="AG30" s="214">
        <v>94.925371308345603</v>
      </c>
      <c r="AH30" s="209">
        <v>103.022110617832</v>
      </c>
      <c r="AI30" s="209">
        <v>107.629655641141</v>
      </c>
      <c r="AJ30" s="209">
        <v>106.518822931375</v>
      </c>
      <c r="AK30" s="209">
        <v>104.229721235474</v>
      </c>
      <c r="AL30" s="215">
        <v>103.75540020488501</v>
      </c>
      <c r="AM30" s="209"/>
      <c r="AN30" s="216">
        <v>110.489580852038</v>
      </c>
      <c r="AO30" s="217">
        <v>110.041266519823</v>
      </c>
      <c r="AP30" s="218">
        <v>110.26679254522401</v>
      </c>
      <c r="AQ30" s="209"/>
      <c r="AR30" s="219">
        <v>105.708530979721</v>
      </c>
      <c r="AS30" s="75"/>
      <c r="AT30" s="30">
        <v>0.40250439552106798</v>
      </c>
      <c r="AU30" s="190">
        <v>0.79470355915965296</v>
      </c>
      <c r="AV30" s="190">
        <v>2.6507946557033999</v>
      </c>
      <c r="AW30" s="190">
        <v>0.825760527150877</v>
      </c>
      <c r="AX30" s="190">
        <v>1.8739023218212001</v>
      </c>
      <c r="AY30" s="195">
        <v>1.42741234882565</v>
      </c>
      <c r="AZ30" s="190"/>
      <c r="BA30" s="196">
        <v>-1.2508867353372199</v>
      </c>
      <c r="BB30" s="197">
        <v>-1.0393769658074601</v>
      </c>
      <c r="BC30" s="198">
        <v>-1.14259273131133</v>
      </c>
      <c r="BD30" s="190"/>
      <c r="BE30" s="199">
        <v>0.60354193506155995</v>
      </c>
    </row>
    <row r="31" spans="1:57" x14ac:dyDescent="0.2">
      <c r="A31" s="21" t="s">
        <v>50</v>
      </c>
      <c r="B31" s="3" t="str">
        <f t="shared" si="0"/>
        <v>Staunton &amp; Harrisonburg, VA</v>
      </c>
      <c r="C31" s="3"/>
      <c r="D31" s="24" t="s">
        <v>16</v>
      </c>
      <c r="E31" s="27" t="s">
        <v>17</v>
      </c>
      <c r="F31" s="3"/>
      <c r="G31" s="214">
        <v>92.876072332730502</v>
      </c>
      <c r="H31" s="209">
        <v>95.253020134228095</v>
      </c>
      <c r="I31" s="209">
        <v>97.363695227462998</v>
      </c>
      <c r="J31" s="209">
        <v>98.491826158486404</v>
      </c>
      <c r="K31" s="209">
        <v>120.649990067047</v>
      </c>
      <c r="L31" s="215">
        <v>101.848000458478</v>
      </c>
      <c r="M31" s="209"/>
      <c r="N31" s="216">
        <v>148.88950993377401</v>
      </c>
      <c r="O31" s="217">
        <v>141.83462710690301</v>
      </c>
      <c r="P31" s="218">
        <v>145.441287665049</v>
      </c>
      <c r="Q31" s="209"/>
      <c r="R31" s="219">
        <v>116.529874952489</v>
      </c>
      <c r="S31" s="75"/>
      <c r="T31" s="30">
        <v>-5.7585984325461297</v>
      </c>
      <c r="U31" s="190">
        <v>-7.65545159556995</v>
      </c>
      <c r="V31" s="190">
        <v>-8.5575043364242092</v>
      </c>
      <c r="W31" s="190">
        <v>-9.7442085428445093</v>
      </c>
      <c r="X31" s="190">
        <v>-5.7590675241909599</v>
      </c>
      <c r="Y31" s="195">
        <v>-7.5290050341515897</v>
      </c>
      <c r="Z31" s="190"/>
      <c r="AA31" s="196">
        <v>-4.7321325457032302</v>
      </c>
      <c r="AB31" s="197">
        <v>-4.6195231544771804</v>
      </c>
      <c r="AC31" s="198">
        <v>-4.6563493239083096</v>
      </c>
      <c r="AD31" s="190"/>
      <c r="AE31" s="199">
        <v>-6.1141530840188496</v>
      </c>
      <c r="AF31" s="30"/>
      <c r="AG31" s="214">
        <v>94.131589319771095</v>
      </c>
      <c r="AH31" s="209">
        <v>95.580968965778794</v>
      </c>
      <c r="AI31" s="209">
        <v>95.973745575221201</v>
      </c>
      <c r="AJ31" s="209">
        <v>96.525521584043005</v>
      </c>
      <c r="AK31" s="209">
        <v>103.43750476190399</v>
      </c>
      <c r="AL31" s="215">
        <v>97.263330211707597</v>
      </c>
      <c r="AM31" s="209"/>
      <c r="AN31" s="216">
        <v>121.255929635169</v>
      </c>
      <c r="AO31" s="217">
        <v>119.193310163934</v>
      </c>
      <c r="AP31" s="218">
        <v>120.228896398602</v>
      </c>
      <c r="AQ31" s="209"/>
      <c r="AR31" s="219">
        <v>104.608119439455</v>
      </c>
      <c r="AS31" s="75"/>
      <c r="AT31" s="30">
        <v>-3.2621959001820202</v>
      </c>
      <c r="AU31" s="190">
        <v>-4.4635058435515704</v>
      </c>
      <c r="AV31" s="190">
        <v>-5.9734429198628298</v>
      </c>
      <c r="AW31" s="190">
        <v>-6.02962774367231</v>
      </c>
      <c r="AX31" s="190">
        <v>-4.5420880564084198</v>
      </c>
      <c r="AY31" s="195">
        <v>-5.02660498946162</v>
      </c>
      <c r="AZ31" s="190"/>
      <c r="BA31" s="196">
        <v>-4.6602903585157804</v>
      </c>
      <c r="BB31" s="197">
        <v>-5.7538903702263502</v>
      </c>
      <c r="BC31" s="198">
        <v>-5.2000492861994898</v>
      </c>
      <c r="BD31" s="190"/>
      <c r="BE31" s="199">
        <v>-5.2534023168347597</v>
      </c>
    </row>
    <row r="32" spans="1:57" x14ac:dyDescent="0.2">
      <c r="A32" s="21" t="s">
        <v>51</v>
      </c>
      <c r="B32" s="3" t="str">
        <f t="shared" si="0"/>
        <v>Blacksburg &amp; Wytheville, VA</v>
      </c>
      <c r="C32" s="3"/>
      <c r="D32" s="24" t="s">
        <v>16</v>
      </c>
      <c r="E32" s="27" t="s">
        <v>17</v>
      </c>
      <c r="F32" s="3"/>
      <c r="G32" s="214">
        <v>96.371937394246999</v>
      </c>
      <c r="H32" s="209">
        <v>101.37952447552399</v>
      </c>
      <c r="I32" s="209">
        <v>103.902620666213</v>
      </c>
      <c r="J32" s="209">
        <v>105.99357052498399</v>
      </c>
      <c r="K32" s="209">
        <v>112.126245153593</v>
      </c>
      <c r="L32" s="215">
        <v>104.527019957768</v>
      </c>
      <c r="M32" s="209"/>
      <c r="N32" s="216">
        <v>131.749241239501</v>
      </c>
      <c r="O32" s="217">
        <v>137.06372370665099</v>
      </c>
      <c r="P32" s="218">
        <v>134.431259503658</v>
      </c>
      <c r="Q32" s="209"/>
      <c r="R32" s="219">
        <v>114.15488130426699</v>
      </c>
      <c r="S32" s="75"/>
      <c r="T32" s="30">
        <v>-18.174217965396601</v>
      </c>
      <c r="U32" s="190">
        <v>-38.046355379959401</v>
      </c>
      <c r="V32" s="190">
        <v>-45.211887204701398</v>
      </c>
      <c r="W32" s="190">
        <v>-44.383441662658598</v>
      </c>
      <c r="X32" s="190">
        <v>-38.454882363104502</v>
      </c>
      <c r="Y32" s="195">
        <v>-39.5502308296916</v>
      </c>
      <c r="Z32" s="190"/>
      <c r="AA32" s="196">
        <v>-28.4183977291164</v>
      </c>
      <c r="AB32" s="197">
        <v>-17.8227066212111</v>
      </c>
      <c r="AC32" s="198">
        <v>-23.529161157983001</v>
      </c>
      <c r="AD32" s="190"/>
      <c r="AE32" s="199">
        <v>-34.315142545939402</v>
      </c>
      <c r="AF32" s="30"/>
      <c r="AG32" s="214">
        <v>94.278375476620496</v>
      </c>
      <c r="AH32" s="209">
        <v>97.868047190047093</v>
      </c>
      <c r="AI32" s="209">
        <v>98.657809318877696</v>
      </c>
      <c r="AJ32" s="209">
        <v>100.169444267261</v>
      </c>
      <c r="AK32" s="209">
        <v>103.70716062736599</v>
      </c>
      <c r="AL32" s="215">
        <v>99.189370322188196</v>
      </c>
      <c r="AM32" s="209"/>
      <c r="AN32" s="216">
        <v>124.57944348307601</v>
      </c>
      <c r="AO32" s="217">
        <v>122.625992517605</v>
      </c>
      <c r="AP32" s="218">
        <v>123.631067701841</v>
      </c>
      <c r="AQ32" s="209"/>
      <c r="AR32" s="219">
        <v>107.053632373836</v>
      </c>
      <c r="AS32" s="75"/>
      <c r="AT32" s="30">
        <v>-7.3420077961777004</v>
      </c>
      <c r="AU32" s="190">
        <v>-15.6982621141064</v>
      </c>
      <c r="AV32" s="190">
        <v>-21.983580860578702</v>
      </c>
      <c r="AW32" s="190">
        <v>-21.168204146475802</v>
      </c>
      <c r="AX32" s="190">
        <v>-16.912700884523201</v>
      </c>
      <c r="AY32" s="195">
        <v>-17.577733744651699</v>
      </c>
      <c r="AZ32" s="190"/>
      <c r="BA32" s="196">
        <v>-11.3801276946933</v>
      </c>
      <c r="BB32" s="197">
        <v>-10.7557256793419</v>
      </c>
      <c r="BC32" s="198">
        <v>-11.077297286995799</v>
      </c>
      <c r="BD32" s="190"/>
      <c r="BE32" s="199">
        <v>-15.194692651289801</v>
      </c>
    </row>
    <row r="33" spans="1:64" x14ac:dyDescent="0.2">
      <c r="A33" s="21" t="s">
        <v>52</v>
      </c>
      <c r="B33" s="3" t="str">
        <f t="shared" si="0"/>
        <v>Lynchburg, VA</v>
      </c>
      <c r="C33" s="3"/>
      <c r="D33" s="24" t="s">
        <v>16</v>
      </c>
      <c r="E33" s="27" t="s">
        <v>17</v>
      </c>
      <c r="F33" s="3"/>
      <c r="G33" s="214">
        <v>104.421097791798</v>
      </c>
      <c r="H33" s="209">
        <v>113.434568399798</v>
      </c>
      <c r="I33" s="209">
        <v>143.583233438485</v>
      </c>
      <c r="J33" s="209">
        <v>164.24079073188599</v>
      </c>
      <c r="K33" s="209">
        <v>169.857934254762</v>
      </c>
      <c r="L33" s="215">
        <v>143.99276395894901</v>
      </c>
      <c r="M33" s="209"/>
      <c r="N33" s="216">
        <v>168.53678641155699</v>
      </c>
      <c r="O33" s="217">
        <v>158.70351976450701</v>
      </c>
      <c r="P33" s="218">
        <v>163.802324357157</v>
      </c>
      <c r="Q33" s="209"/>
      <c r="R33" s="219">
        <v>149.945153008456</v>
      </c>
      <c r="S33" s="75"/>
      <c r="T33" s="30">
        <v>-3.1204235470836599</v>
      </c>
      <c r="U33" s="190">
        <v>-4.1565259514703099</v>
      </c>
      <c r="V33" s="190">
        <v>-4.7626771951798004</v>
      </c>
      <c r="W33" s="190">
        <v>1.8208617449756099</v>
      </c>
      <c r="X33" s="190">
        <v>5.8849962343906599</v>
      </c>
      <c r="Y33" s="195">
        <v>-8.8856072843729803E-2</v>
      </c>
      <c r="Z33" s="190"/>
      <c r="AA33" s="196">
        <v>4.4744682683242498</v>
      </c>
      <c r="AB33" s="197">
        <v>11.0420971287116</v>
      </c>
      <c r="AC33" s="198">
        <v>7.3985425977394303</v>
      </c>
      <c r="AD33" s="190"/>
      <c r="AE33" s="199">
        <v>2.26769742357502</v>
      </c>
      <c r="AF33" s="30"/>
      <c r="AG33" s="214">
        <v>101.967686357243</v>
      </c>
      <c r="AH33" s="209">
        <v>107.958734326018</v>
      </c>
      <c r="AI33" s="209">
        <v>118.687278025368</v>
      </c>
      <c r="AJ33" s="209">
        <v>125.345973033707</v>
      </c>
      <c r="AK33" s="209">
        <v>126.74373803093501</v>
      </c>
      <c r="AL33" s="215">
        <v>117.349845175136</v>
      </c>
      <c r="AM33" s="209"/>
      <c r="AN33" s="216">
        <v>135.06214946619201</v>
      </c>
      <c r="AO33" s="217">
        <v>133.84092721594999</v>
      </c>
      <c r="AP33" s="218">
        <v>134.45532824063</v>
      </c>
      <c r="AQ33" s="209"/>
      <c r="AR33" s="219">
        <v>122.477481260174</v>
      </c>
      <c r="AS33" s="75"/>
      <c r="AT33" s="30">
        <v>-0.73329088107472495</v>
      </c>
      <c r="AU33" s="190">
        <v>-0.50844257148699401</v>
      </c>
      <c r="AV33" s="190">
        <v>-1.6178411656401599</v>
      </c>
      <c r="AW33" s="190">
        <v>0.58964746023162795</v>
      </c>
      <c r="AX33" s="190">
        <v>1.36509215695876</v>
      </c>
      <c r="AY33" s="195">
        <v>-0.18154318886941401</v>
      </c>
      <c r="AZ33" s="190"/>
      <c r="BA33" s="196">
        <v>0.30333400079247702</v>
      </c>
      <c r="BB33" s="197">
        <v>2.7776137564071099</v>
      </c>
      <c r="BC33" s="198">
        <v>1.53118220602281</v>
      </c>
      <c r="BD33" s="190"/>
      <c r="BE33" s="199">
        <v>0.25501909093074399</v>
      </c>
    </row>
    <row r="34" spans="1:64" x14ac:dyDescent="0.2">
      <c r="A34" s="21" t="s">
        <v>77</v>
      </c>
      <c r="B34" s="3" t="str">
        <f t="shared" si="0"/>
        <v>Central Virginia</v>
      </c>
      <c r="C34" s="3"/>
      <c r="D34" s="24" t="s">
        <v>16</v>
      </c>
      <c r="E34" s="27" t="s">
        <v>17</v>
      </c>
      <c r="F34" s="3"/>
      <c r="G34" s="214">
        <v>116.40864006598601</v>
      </c>
      <c r="H34" s="209">
        <v>114.685098685854</v>
      </c>
      <c r="I34" s="209">
        <v>121.40118899413601</v>
      </c>
      <c r="J34" s="209">
        <v>124.305923547266</v>
      </c>
      <c r="K34" s="209">
        <v>121.42331142665201</v>
      </c>
      <c r="L34" s="215">
        <v>119.83443276911299</v>
      </c>
      <c r="M34" s="209"/>
      <c r="N34" s="216">
        <v>132.68811964269599</v>
      </c>
      <c r="O34" s="217">
        <v>131.31298044782201</v>
      </c>
      <c r="P34" s="218">
        <v>132.00565935689099</v>
      </c>
      <c r="Q34" s="209"/>
      <c r="R34" s="219">
        <v>123.425052726846</v>
      </c>
      <c r="S34" s="75"/>
      <c r="T34" s="30">
        <v>6.8646790271169502</v>
      </c>
      <c r="U34" s="190">
        <v>0.79648140866745598</v>
      </c>
      <c r="V34" s="190">
        <v>0.44746299991897698</v>
      </c>
      <c r="W34" s="190">
        <v>-2.01533521251989</v>
      </c>
      <c r="X34" s="190">
        <v>-7.78967894256433</v>
      </c>
      <c r="Y34" s="195">
        <v>-1.04797391991137</v>
      </c>
      <c r="Z34" s="190"/>
      <c r="AA34" s="196">
        <v>-7.1802392137211104</v>
      </c>
      <c r="AB34" s="197">
        <v>-3.6196488057266101</v>
      </c>
      <c r="AC34" s="198">
        <v>-5.4428986222351501</v>
      </c>
      <c r="AD34" s="190"/>
      <c r="AE34" s="199">
        <v>-2.6002587717863199</v>
      </c>
      <c r="AF34" s="30"/>
      <c r="AG34" s="214">
        <v>110.826256281407</v>
      </c>
      <c r="AH34" s="209">
        <v>114.262424969097</v>
      </c>
      <c r="AI34" s="209">
        <v>118.343154960471</v>
      </c>
      <c r="AJ34" s="209">
        <v>117.947612030797</v>
      </c>
      <c r="AK34" s="209">
        <v>116.30102158255799</v>
      </c>
      <c r="AL34" s="215">
        <v>115.771970007018</v>
      </c>
      <c r="AM34" s="209"/>
      <c r="AN34" s="216">
        <v>132.16232740825001</v>
      </c>
      <c r="AO34" s="217">
        <v>133.76234367572701</v>
      </c>
      <c r="AP34" s="218">
        <v>132.97526772530901</v>
      </c>
      <c r="AQ34" s="209"/>
      <c r="AR34" s="219">
        <v>121.09963547846399</v>
      </c>
      <c r="AS34" s="75"/>
      <c r="AT34" s="30">
        <v>2.8976282616745701</v>
      </c>
      <c r="AU34" s="190">
        <v>1.8303579382358499</v>
      </c>
      <c r="AV34" s="190">
        <v>1.32754281541797</v>
      </c>
      <c r="AW34" s="190">
        <v>-0.14740904252363801</v>
      </c>
      <c r="AX34" s="190">
        <v>-1.9242428535842799</v>
      </c>
      <c r="AY34" s="195">
        <v>0.62085725207036502</v>
      </c>
      <c r="AZ34" s="190"/>
      <c r="BA34" s="196">
        <v>-1.81446185479912</v>
      </c>
      <c r="BB34" s="197">
        <v>-1.88690798224125</v>
      </c>
      <c r="BC34" s="198">
        <v>-1.85246383065038</v>
      </c>
      <c r="BD34" s="190"/>
      <c r="BE34" s="199">
        <v>-0.37232291137356999</v>
      </c>
    </row>
    <row r="35" spans="1:64" x14ac:dyDescent="0.2">
      <c r="A35" s="21" t="s">
        <v>78</v>
      </c>
      <c r="B35" s="3" t="str">
        <f t="shared" si="0"/>
        <v>Chesapeake Bay</v>
      </c>
      <c r="C35" s="3"/>
      <c r="D35" s="24" t="s">
        <v>16</v>
      </c>
      <c r="E35" s="27" t="s">
        <v>17</v>
      </c>
      <c r="F35" s="3"/>
      <c r="G35" s="214">
        <v>123.92205298013199</v>
      </c>
      <c r="H35" s="209">
        <v>128.32752487562101</v>
      </c>
      <c r="I35" s="209">
        <v>124.20968973747</v>
      </c>
      <c r="J35" s="209">
        <v>124.170473372781</v>
      </c>
      <c r="K35" s="209">
        <v>132.775776255707</v>
      </c>
      <c r="L35" s="215">
        <v>126.88369044618</v>
      </c>
      <c r="M35" s="209"/>
      <c r="N35" s="216">
        <v>167.88796259842499</v>
      </c>
      <c r="O35" s="217">
        <v>168.07985687022901</v>
      </c>
      <c r="P35" s="218">
        <v>167.98539728682101</v>
      </c>
      <c r="Q35" s="209"/>
      <c r="R35" s="219">
        <v>140.95000165809901</v>
      </c>
      <c r="S35" s="75"/>
      <c r="T35" s="30">
        <v>1.74566700981557</v>
      </c>
      <c r="U35" s="190">
        <v>4.3572001660626096</v>
      </c>
      <c r="V35" s="190">
        <v>-3.6856203673769003E-2</v>
      </c>
      <c r="W35" s="190">
        <v>7.4668863145039097</v>
      </c>
      <c r="X35" s="190">
        <v>6.1337575283823504</v>
      </c>
      <c r="Y35" s="195">
        <v>4.1264646290128599</v>
      </c>
      <c r="Z35" s="190"/>
      <c r="AA35" s="196">
        <v>9.7311314141254108</v>
      </c>
      <c r="AB35" s="197">
        <v>6.8086315138887699</v>
      </c>
      <c r="AC35" s="198">
        <v>8.2229603574206998</v>
      </c>
      <c r="AD35" s="190"/>
      <c r="AE35" s="199">
        <v>6.0495140362192501</v>
      </c>
      <c r="AF35" s="30"/>
      <c r="AG35" s="214">
        <v>117.10836371168099</v>
      </c>
      <c r="AH35" s="209">
        <v>123.642538485705</v>
      </c>
      <c r="AI35" s="209">
        <v>122.993177710843</v>
      </c>
      <c r="AJ35" s="209">
        <v>121.196656698564</v>
      </c>
      <c r="AK35" s="209">
        <v>125.54959281821</v>
      </c>
      <c r="AL35" s="215">
        <v>122.331725617685</v>
      </c>
      <c r="AM35" s="209"/>
      <c r="AN35" s="216">
        <v>158.61501649257801</v>
      </c>
      <c r="AO35" s="217">
        <v>150.704263356718</v>
      </c>
      <c r="AP35" s="218">
        <v>154.623016067538</v>
      </c>
      <c r="AQ35" s="209"/>
      <c r="AR35" s="219">
        <v>132.76770682978301</v>
      </c>
      <c r="AS35" s="75"/>
      <c r="AT35" s="30">
        <v>9.9423790752417099E-2</v>
      </c>
      <c r="AU35" s="190">
        <v>5.30099163950615</v>
      </c>
      <c r="AV35" s="190">
        <v>7.3747536620530996</v>
      </c>
      <c r="AW35" s="190">
        <v>1.59896846445857</v>
      </c>
      <c r="AX35" s="190">
        <v>1.3027284777644399</v>
      </c>
      <c r="AY35" s="195">
        <v>3.2774293740581699</v>
      </c>
      <c r="AZ35" s="190"/>
      <c r="BA35" s="196">
        <v>7.5596152744585101</v>
      </c>
      <c r="BB35" s="197">
        <v>-0.76953030262002597</v>
      </c>
      <c r="BC35" s="198">
        <v>3.2506899185786402</v>
      </c>
      <c r="BD35" s="190"/>
      <c r="BE35" s="199">
        <v>3.2382593782130198</v>
      </c>
    </row>
    <row r="36" spans="1:64" x14ac:dyDescent="0.2">
      <c r="A36" s="21" t="s">
        <v>79</v>
      </c>
      <c r="B36" s="3" t="str">
        <f t="shared" si="0"/>
        <v>Coastal Virginia - Eastern Shore</v>
      </c>
      <c r="C36" s="3"/>
      <c r="D36" s="24" t="s">
        <v>16</v>
      </c>
      <c r="E36" s="27" t="s">
        <v>17</v>
      </c>
      <c r="F36" s="3"/>
      <c r="G36" s="214">
        <v>162.10691176470499</v>
      </c>
      <c r="H36" s="209">
        <v>161.793530020703</v>
      </c>
      <c r="I36" s="209">
        <v>159.42732408325</v>
      </c>
      <c r="J36" s="209">
        <v>165.44182701651999</v>
      </c>
      <c r="K36" s="209">
        <v>165.31505010020001</v>
      </c>
      <c r="L36" s="215">
        <v>162.85969696969599</v>
      </c>
      <c r="M36" s="209"/>
      <c r="N36" s="216">
        <v>191.179133389974</v>
      </c>
      <c r="O36" s="217">
        <v>193.58619047619001</v>
      </c>
      <c r="P36" s="218">
        <v>192.371307890222</v>
      </c>
      <c r="Q36" s="209"/>
      <c r="R36" s="219">
        <v>172.48502237762199</v>
      </c>
      <c r="S36" s="75"/>
      <c r="T36" s="30">
        <v>8.4337692458318401</v>
      </c>
      <c r="U36" s="190">
        <v>8.3745150168247502</v>
      </c>
      <c r="V36" s="190">
        <v>0.35867551273690201</v>
      </c>
      <c r="W36" s="190">
        <v>4.3814009069729396</v>
      </c>
      <c r="X36" s="190">
        <v>5.2106572026902098</v>
      </c>
      <c r="Y36" s="195">
        <v>5.1302499023948203</v>
      </c>
      <c r="Z36" s="190"/>
      <c r="AA36" s="196">
        <v>-3.90661032442204</v>
      </c>
      <c r="AB36" s="197">
        <v>-4.3432986287137503</v>
      </c>
      <c r="AC36" s="198">
        <v>-4.1361352020277602</v>
      </c>
      <c r="AD36" s="190"/>
      <c r="AE36" s="199">
        <v>1.8102646873443899</v>
      </c>
      <c r="AF36" s="30"/>
      <c r="AG36" s="214">
        <v>157.34501769057499</v>
      </c>
      <c r="AH36" s="209">
        <v>161.04886492315899</v>
      </c>
      <c r="AI36" s="209">
        <v>167.084049251078</v>
      </c>
      <c r="AJ36" s="209">
        <v>163.96052834060001</v>
      </c>
      <c r="AK36" s="209">
        <v>161.82061137692699</v>
      </c>
      <c r="AL36" s="215">
        <v>162.48839233358601</v>
      </c>
      <c r="AM36" s="209"/>
      <c r="AN36" s="216">
        <v>190.64205317247499</v>
      </c>
      <c r="AO36" s="217">
        <v>189.34117394254599</v>
      </c>
      <c r="AP36" s="218">
        <v>189.995634483533</v>
      </c>
      <c r="AQ36" s="209"/>
      <c r="AR36" s="219">
        <v>171.44800915248001</v>
      </c>
      <c r="AS36" s="75"/>
      <c r="AT36" s="30">
        <v>-0.51233626391498599</v>
      </c>
      <c r="AU36" s="190">
        <v>1.26271748402492</v>
      </c>
      <c r="AV36" s="190">
        <v>-1.7098374114611601</v>
      </c>
      <c r="AW36" s="190">
        <v>-2.1787177527176902</v>
      </c>
      <c r="AX36" s="190">
        <v>-1.0344008040917601</v>
      </c>
      <c r="AY36" s="195">
        <v>-0.900484859839493</v>
      </c>
      <c r="AZ36" s="190"/>
      <c r="BA36" s="196">
        <v>-2.7103506614777402</v>
      </c>
      <c r="BB36" s="197">
        <v>-4.6840573643511902</v>
      </c>
      <c r="BC36" s="198">
        <v>-3.7041687218495301</v>
      </c>
      <c r="BD36" s="190"/>
      <c r="BE36" s="199">
        <v>-1.8797321118155801</v>
      </c>
    </row>
    <row r="37" spans="1:64" x14ac:dyDescent="0.2">
      <c r="A37" s="21" t="s">
        <v>80</v>
      </c>
      <c r="B37" s="3" t="str">
        <f t="shared" si="0"/>
        <v>Coastal Virginia - Hampton Roads</v>
      </c>
      <c r="C37" s="3"/>
      <c r="D37" s="24" t="s">
        <v>16</v>
      </c>
      <c r="E37" s="27" t="s">
        <v>17</v>
      </c>
      <c r="F37" s="3"/>
      <c r="G37" s="214">
        <v>139.019853517218</v>
      </c>
      <c r="H37" s="209">
        <v>141.344184508014</v>
      </c>
      <c r="I37" s="209">
        <v>141.784981246092</v>
      </c>
      <c r="J37" s="209">
        <v>141.00776434519</v>
      </c>
      <c r="K37" s="209">
        <v>142.55019306553601</v>
      </c>
      <c r="L37" s="215">
        <v>141.21885021436799</v>
      </c>
      <c r="M37" s="209"/>
      <c r="N37" s="216">
        <v>184.469342460131</v>
      </c>
      <c r="O37" s="217">
        <v>189.98126825295199</v>
      </c>
      <c r="P37" s="218">
        <v>187.23600890640901</v>
      </c>
      <c r="Q37" s="209"/>
      <c r="R37" s="219">
        <v>156.35655331575401</v>
      </c>
      <c r="S37" s="75"/>
      <c r="T37" s="30">
        <v>-3.59036172125561</v>
      </c>
      <c r="U37" s="190">
        <v>-3.51906333058878</v>
      </c>
      <c r="V37" s="190">
        <v>-3.0229286157915101</v>
      </c>
      <c r="W37" s="190">
        <v>-2.0463173199103002</v>
      </c>
      <c r="X37" s="190">
        <v>-0.56975172143846398</v>
      </c>
      <c r="Y37" s="195">
        <v>-2.5129383697487899</v>
      </c>
      <c r="Z37" s="190"/>
      <c r="AA37" s="196">
        <v>-2.7603351105530902</v>
      </c>
      <c r="AB37" s="197">
        <v>-2.6769731046694401</v>
      </c>
      <c r="AC37" s="198">
        <v>-2.72409895960286</v>
      </c>
      <c r="AD37" s="190"/>
      <c r="AE37" s="199">
        <v>-2.4034527597370401</v>
      </c>
      <c r="AF37" s="30"/>
      <c r="AG37" s="214">
        <v>143.71311125355501</v>
      </c>
      <c r="AH37" s="209">
        <v>145.74374112487101</v>
      </c>
      <c r="AI37" s="209">
        <v>146.738170921544</v>
      </c>
      <c r="AJ37" s="209">
        <v>145.68258173818899</v>
      </c>
      <c r="AK37" s="209">
        <v>147.73186592071599</v>
      </c>
      <c r="AL37" s="215">
        <v>145.98459649641899</v>
      </c>
      <c r="AM37" s="209"/>
      <c r="AN37" s="216">
        <v>185.83298504503199</v>
      </c>
      <c r="AO37" s="217">
        <v>191.24141171500301</v>
      </c>
      <c r="AP37" s="218">
        <v>188.575762042939</v>
      </c>
      <c r="AQ37" s="209"/>
      <c r="AR37" s="219">
        <v>159.79851442371501</v>
      </c>
      <c r="AS37" s="75"/>
      <c r="AT37" s="30">
        <v>-0.58916802672999702</v>
      </c>
      <c r="AU37" s="190">
        <v>0.275064596994748</v>
      </c>
      <c r="AV37" s="190">
        <v>-0.52213929790189395</v>
      </c>
      <c r="AW37" s="190">
        <v>-1.87340398615255</v>
      </c>
      <c r="AX37" s="190">
        <v>-0.67661959027834195</v>
      </c>
      <c r="AY37" s="195">
        <v>-0.69841226192115402</v>
      </c>
      <c r="AZ37" s="190"/>
      <c r="BA37" s="196">
        <v>-2.3837128879482301</v>
      </c>
      <c r="BB37" s="197">
        <v>-3.9383766787208199</v>
      </c>
      <c r="BC37" s="198">
        <v>-3.2063273122563101</v>
      </c>
      <c r="BD37" s="190"/>
      <c r="BE37" s="199">
        <v>-1.6912183057774799</v>
      </c>
    </row>
    <row r="38" spans="1:64" x14ac:dyDescent="0.2">
      <c r="A38" s="20" t="s">
        <v>81</v>
      </c>
      <c r="B38" s="3" t="str">
        <f t="shared" si="0"/>
        <v>Northern Virginia</v>
      </c>
      <c r="C38" s="3"/>
      <c r="D38" s="24" t="s">
        <v>16</v>
      </c>
      <c r="E38" s="27" t="s">
        <v>17</v>
      </c>
      <c r="F38" s="3"/>
      <c r="G38" s="214">
        <v>123.319581616481</v>
      </c>
      <c r="H38" s="209">
        <v>137.265119572591</v>
      </c>
      <c r="I38" s="209">
        <v>143.06634398742401</v>
      </c>
      <c r="J38" s="209">
        <v>141.54808616755901</v>
      </c>
      <c r="K38" s="209">
        <v>131.24425917173701</v>
      </c>
      <c r="L38" s="215">
        <v>136.01467211177601</v>
      </c>
      <c r="M38" s="209"/>
      <c r="N38" s="216">
        <v>125.315877154985</v>
      </c>
      <c r="O38" s="217">
        <v>125.15885500607099</v>
      </c>
      <c r="P38" s="218">
        <v>125.235585691102</v>
      </c>
      <c r="Q38" s="209"/>
      <c r="R38" s="219">
        <v>132.88863382633301</v>
      </c>
      <c r="S38" s="75"/>
      <c r="T38" s="30">
        <v>2.3446236328755001E-2</v>
      </c>
      <c r="U38" s="190">
        <v>2.4618847666863499</v>
      </c>
      <c r="V38" s="190">
        <v>3.3180296355123202</v>
      </c>
      <c r="W38" s="190">
        <v>4.0347683157820002</v>
      </c>
      <c r="X38" s="190">
        <v>0.52989747401677501</v>
      </c>
      <c r="Y38" s="195">
        <v>2.3414477274399399</v>
      </c>
      <c r="Z38" s="190"/>
      <c r="AA38" s="196">
        <v>0.175167831755076</v>
      </c>
      <c r="AB38" s="197">
        <v>-1.6217557331329801E-2</v>
      </c>
      <c r="AC38" s="198">
        <v>7.7834937440744906E-2</v>
      </c>
      <c r="AD38" s="190"/>
      <c r="AE38" s="199">
        <v>1.77238862143301</v>
      </c>
      <c r="AF38" s="30"/>
      <c r="AG38" s="214">
        <v>126.793771794078</v>
      </c>
      <c r="AH38" s="209">
        <v>142.19229381358599</v>
      </c>
      <c r="AI38" s="209">
        <v>150.25688357766401</v>
      </c>
      <c r="AJ38" s="209">
        <v>147.73153919433801</v>
      </c>
      <c r="AK38" s="209">
        <v>134.73862910868499</v>
      </c>
      <c r="AL38" s="215">
        <v>141.113052458239</v>
      </c>
      <c r="AM38" s="209"/>
      <c r="AN38" s="216">
        <v>128.47355904096801</v>
      </c>
      <c r="AO38" s="217">
        <v>127.626795597688</v>
      </c>
      <c r="AP38" s="218">
        <v>128.04650461242201</v>
      </c>
      <c r="AQ38" s="209"/>
      <c r="AR38" s="219">
        <v>137.336505401023</v>
      </c>
      <c r="AS38" s="75"/>
      <c r="AT38" s="30">
        <v>0.37345185611660098</v>
      </c>
      <c r="AU38" s="190">
        <v>2.7368721276999399</v>
      </c>
      <c r="AV38" s="190">
        <v>5.0920317586870896</v>
      </c>
      <c r="AW38" s="190">
        <v>5.3659017209270701</v>
      </c>
      <c r="AX38" s="190">
        <v>1.76657775897535</v>
      </c>
      <c r="AY38" s="195">
        <v>3.3592295328268902</v>
      </c>
      <c r="AZ38" s="190"/>
      <c r="BA38" s="196">
        <v>0.48787261770422002</v>
      </c>
      <c r="BB38" s="197">
        <v>-0.40744610777128898</v>
      </c>
      <c r="BC38" s="198">
        <v>3.53539196025279E-2</v>
      </c>
      <c r="BD38" s="190"/>
      <c r="BE38" s="199">
        <v>2.5099309185654701</v>
      </c>
    </row>
    <row r="39" spans="1:64" x14ac:dyDescent="0.2">
      <c r="A39" s="22" t="s">
        <v>82</v>
      </c>
      <c r="B39" s="3" t="str">
        <f t="shared" si="0"/>
        <v>Shenandoah Valley</v>
      </c>
      <c r="C39" s="3"/>
      <c r="D39" s="25" t="s">
        <v>16</v>
      </c>
      <c r="E39" s="28" t="s">
        <v>17</v>
      </c>
      <c r="F39" s="3"/>
      <c r="G39" s="220">
        <v>96.446192988427498</v>
      </c>
      <c r="H39" s="221">
        <v>98.880366279069705</v>
      </c>
      <c r="I39" s="221">
        <v>100.09845548654199</v>
      </c>
      <c r="J39" s="221">
        <v>100.359294387479</v>
      </c>
      <c r="K39" s="221">
        <v>111.745795524786</v>
      </c>
      <c r="L39" s="222">
        <v>101.966167821531</v>
      </c>
      <c r="M39" s="209"/>
      <c r="N39" s="223">
        <v>136.194449457514</v>
      </c>
      <c r="O39" s="224">
        <v>130.99822116973201</v>
      </c>
      <c r="P39" s="225">
        <v>133.62883293452199</v>
      </c>
      <c r="Q39" s="209"/>
      <c r="R39" s="226">
        <v>112.76989923919</v>
      </c>
      <c r="S39" s="75"/>
      <c r="T39" s="31">
        <v>-4.1530103355324801</v>
      </c>
      <c r="U39" s="200">
        <v>-3.3526299256395999</v>
      </c>
      <c r="V39" s="200">
        <v>-5.2799057038551096</v>
      </c>
      <c r="W39" s="200">
        <v>-7.6585707135480199</v>
      </c>
      <c r="X39" s="200">
        <v>-3.48679077622231</v>
      </c>
      <c r="Y39" s="201">
        <v>-4.8451775899426899</v>
      </c>
      <c r="Z39" s="190"/>
      <c r="AA39" s="202">
        <v>-2.9054730841348499</v>
      </c>
      <c r="AB39" s="203">
        <v>-2.5475761220112898</v>
      </c>
      <c r="AC39" s="204">
        <v>-2.7329206835659399</v>
      </c>
      <c r="AD39" s="190"/>
      <c r="AE39" s="205">
        <v>-3.78603338560875</v>
      </c>
      <c r="AF39" s="31"/>
      <c r="AG39" s="220">
        <v>95.829042945311102</v>
      </c>
      <c r="AH39" s="221">
        <v>98.124957616234198</v>
      </c>
      <c r="AI39" s="221">
        <v>98.836780046965004</v>
      </c>
      <c r="AJ39" s="221">
        <v>98.521923906239095</v>
      </c>
      <c r="AK39" s="221">
        <v>101.909750630331</v>
      </c>
      <c r="AL39" s="222">
        <v>98.765985806035303</v>
      </c>
      <c r="AM39" s="209"/>
      <c r="AN39" s="223">
        <v>119.44266944671</v>
      </c>
      <c r="AO39" s="224">
        <v>119.14499115733901</v>
      </c>
      <c r="AP39" s="225">
        <v>119.293230053871</v>
      </c>
      <c r="AQ39" s="209"/>
      <c r="AR39" s="226">
        <v>105.490745427655</v>
      </c>
      <c r="AS39" s="75"/>
      <c r="AT39" s="31">
        <v>-2.9398275645488199</v>
      </c>
      <c r="AU39" s="200">
        <v>-2.3906324415021998</v>
      </c>
      <c r="AV39" s="200">
        <v>-3.6459483284965999</v>
      </c>
      <c r="AW39" s="200">
        <v>-4.5402260721150798</v>
      </c>
      <c r="AX39" s="200">
        <v>-3.15651755288033</v>
      </c>
      <c r="AY39" s="201">
        <v>-3.4023844405114398</v>
      </c>
      <c r="AZ39" s="190"/>
      <c r="BA39" s="202">
        <v>-3.3054164301552098</v>
      </c>
      <c r="BB39" s="203">
        <v>-3.9271474374298001</v>
      </c>
      <c r="BC39" s="204">
        <v>-3.6194650754489102</v>
      </c>
      <c r="BD39" s="190"/>
      <c r="BE39" s="205">
        <v>-3.5969341542492002</v>
      </c>
    </row>
    <row r="40" spans="1:64" x14ac:dyDescent="0.2">
      <c r="A40" s="19" t="s">
        <v>83</v>
      </c>
      <c r="B40" s="3" t="str">
        <f t="shared" si="0"/>
        <v>Southern Virginia</v>
      </c>
      <c r="C40" s="9"/>
      <c r="D40" s="23" t="s">
        <v>16</v>
      </c>
      <c r="E40" s="26" t="s">
        <v>17</v>
      </c>
      <c r="F40" s="3"/>
      <c r="G40" s="206">
        <v>98.775630885122396</v>
      </c>
      <c r="H40" s="207">
        <v>110.838243919885</v>
      </c>
      <c r="I40" s="207">
        <v>116.024083220568</v>
      </c>
      <c r="J40" s="207">
        <v>114.429853890587</v>
      </c>
      <c r="K40" s="207">
        <v>110.677997128499</v>
      </c>
      <c r="L40" s="208">
        <v>110.825896361631</v>
      </c>
      <c r="M40" s="209"/>
      <c r="N40" s="210">
        <v>119.31360333333301</v>
      </c>
      <c r="O40" s="211">
        <v>117.91354373927901</v>
      </c>
      <c r="P40" s="212">
        <v>118.623633136094</v>
      </c>
      <c r="Q40" s="209"/>
      <c r="R40" s="213">
        <v>113.18878637295001</v>
      </c>
      <c r="S40" s="75"/>
      <c r="T40" s="29">
        <v>0.530438142756255</v>
      </c>
      <c r="U40" s="188">
        <v>2.00158610215068</v>
      </c>
      <c r="V40" s="188">
        <v>2.9926888823087401</v>
      </c>
      <c r="W40" s="188">
        <v>2.8692265962881902</v>
      </c>
      <c r="X40" s="188">
        <v>4.4955088056082202</v>
      </c>
      <c r="Y40" s="189">
        <v>2.7147193164382601</v>
      </c>
      <c r="Z40" s="190"/>
      <c r="AA40" s="191">
        <v>2.21295198299405</v>
      </c>
      <c r="AB40" s="192">
        <v>-1.7293251034750701</v>
      </c>
      <c r="AC40" s="193">
        <v>0.23302846300662</v>
      </c>
      <c r="AD40" s="190"/>
      <c r="AE40" s="194">
        <v>1.8702446166861899</v>
      </c>
      <c r="AF40" s="29"/>
      <c r="AG40" s="206">
        <v>98.502398061694805</v>
      </c>
      <c r="AH40" s="207">
        <v>108.59198872419699</v>
      </c>
      <c r="AI40" s="207">
        <v>111.82084547099799</v>
      </c>
      <c r="AJ40" s="207">
        <v>110.836788796899</v>
      </c>
      <c r="AK40" s="207">
        <v>106.86731597677399</v>
      </c>
      <c r="AL40" s="208">
        <v>107.822919405571</v>
      </c>
      <c r="AM40" s="209"/>
      <c r="AN40" s="210">
        <v>117.534610978112</v>
      </c>
      <c r="AO40" s="211">
        <v>116.52349849202901</v>
      </c>
      <c r="AP40" s="212">
        <v>117.03102914038</v>
      </c>
      <c r="AQ40" s="209"/>
      <c r="AR40" s="213">
        <v>110.631492918292</v>
      </c>
      <c r="AS40" s="75"/>
      <c r="AT40" s="29">
        <v>1.61612038211399</v>
      </c>
      <c r="AU40" s="188">
        <v>3.4998737035480798</v>
      </c>
      <c r="AV40" s="188">
        <v>3.6050158672943899</v>
      </c>
      <c r="AW40" s="188">
        <v>3.89042044816388</v>
      </c>
      <c r="AX40" s="188">
        <v>2.3351083072258301</v>
      </c>
      <c r="AY40" s="189">
        <v>3.1013470277528699</v>
      </c>
      <c r="AZ40" s="190"/>
      <c r="BA40" s="191">
        <v>0.57562985559573498</v>
      </c>
      <c r="BB40" s="192">
        <v>-3.1455014296981498</v>
      </c>
      <c r="BC40" s="193">
        <v>-1.3222819661841601</v>
      </c>
      <c r="BD40" s="190"/>
      <c r="BE40" s="194">
        <v>1.4891892165601901</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214">
        <v>106.347401357124</v>
      </c>
      <c r="H41" s="209">
        <v>108.493415192507</v>
      </c>
      <c r="I41" s="209">
        <v>110.724373149062</v>
      </c>
      <c r="J41" s="209">
        <v>111.80029395348799</v>
      </c>
      <c r="K41" s="209">
        <v>116.990751361161</v>
      </c>
      <c r="L41" s="215">
        <v>111.21661437697</v>
      </c>
      <c r="M41" s="209"/>
      <c r="N41" s="216">
        <v>135.91113343637301</v>
      </c>
      <c r="O41" s="217">
        <v>137.54961692495201</v>
      </c>
      <c r="P41" s="218">
        <v>136.72470862873899</v>
      </c>
      <c r="Q41" s="209"/>
      <c r="R41" s="219">
        <v>119.34406942148701</v>
      </c>
      <c r="S41" s="75"/>
      <c r="T41" s="30">
        <v>-7.9998813813221998</v>
      </c>
      <c r="U41" s="190">
        <v>-27.662334291360601</v>
      </c>
      <c r="V41" s="190">
        <v>-34.713677234405601</v>
      </c>
      <c r="W41" s="190">
        <v>-34.313813343478103</v>
      </c>
      <c r="X41" s="190">
        <v>-29.6124525573981</v>
      </c>
      <c r="Y41" s="195">
        <v>-29.1828552216313</v>
      </c>
      <c r="Z41" s="190"/>
      <c r="AA41" s="196">
        <v>-20.8959198076432</v>
      </c>
      <c r="AB41" s="197">
        <v>-12.445322545740799</v>
      </c>
      <c r="AC41" s="198">
        <v>-16.953096982951902</v>
      </c>
      <c r="AD41" s="190"/>
      <c r="AE41" s="199">
        <v>-25.124420674486299</v>
      </c>
      <c r="AF41" s="30"/>
      <c r="AG41" s="214">
        <v>103.06381864314601</v>
      </c>
      <c r="AH41" s="209">
        <v>106.283610039602</v>
      </c>
      <c r="AI41" s="209">
        <v>107.627372248523</v>
      </c>
      <c r="AJ41" s="209">
        <v>108.369553072625</v>
      </c>
      <c r="AK41" s="209">
        <v>110.206263111276</v>
      </c>
      <c r="AL41" s="215">
        <v>107.317744149891</v>
      </c>
      <c r="AM41" s="209"/>
      <c r="AN41" s="216">
        <v>131.57555214342</v>
      </c>
      <c r="AO41" s="217">
        <v>130.19846250596299</v>
      </c>
      <c r="AP41" s="218">
        <v>130.90219345124399</v>
      </c>
      <c r="AQ41" s="209"/>
      <c r="AR41" s="219">
        <v>114.92383067053299</v>
      </c>
      <c r="AS41" s="75"/>
      <c r="AT41" s="30">
        <v>-2.1122615561223999</v>
      </c>
      <c r="AU41" s="190">
        <v>-9.3012158635849698</v>
      </c>
      <c r="AV41" s="190">
        <v>-14.1207223734088</v>
      </c>
      <c r="AW41" s="190">
        <v>-13.8199446332764</v>
      </c>
      <c r="AX41" s="190">
        <v>-12.4448364919759</v>
      </c>
      <c r="AY41" s="195">
        <v>-11.108114566051601</v>
      </c>
      <c r="AZ41" s="190"/>
      <c r="BA41" s="196">
        <v>-7.9324932310302101</v>
      </c>
      <c r="BB41" s="197">
        <v>-6.3424214247749804</v>
      </c>
      <c r="BC41" s="198">
        <v>-7.1571960741598897</v>
      </c>
      <c r="BD41" s="190"/>
      <c r="BE41" s="199">
        <v>-9.6564155763814998</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214">
        <v>84.798850000000002</v>
      </c>
      <c r="H42" s="209">
        <v>88.774043645699606</v>
      </c>
      <c r="I42" s="209">
        <v>90.057943696450394</v>
      </c>
      <c r="J42" s="209">
        <v>89.071133651551307</v>
      </c>
      <c r="K42" s="209">
        <v>91.708074245939599</v>
      </c>
      <c r="L42" s="215">
        <v>89.144147843942505</v>
      </c>
      <c r="M42" s="209"/>
      <c r="N42" s="216">
        <v>98.772699453551894</v>
      </c>
      <c r="O42" s="217">
        <v>96.517238204833106</v>
      </c>
      <c r="P42" s="218">
        <v>97.674047085201707</v>
      </c>
      <c r="Q42" s="209"/>
      <c r="R42" s="219">
        <v>91.823257042253502</v>
      </c>
      <c r="S42" s="75"/>
      <c r="T42" s="30">
        <v>-1.7062842424658999</v>
      </c>
      <c r="U42" s="190">
        <v>-0.36973812953000601</v>
      </c>
      <c r="V42" s="190">
        <v>-3.1742879529453001</v>
      </c>
      <c r="W42" s="190">
        <v>-3.6911060951937</v>
      </c>
      <c r="X42" s="190">
        <v>1.1635193565054101</v>
      </c>
      <c r="Y42" s="195">
        <v>-1.58897140126368</v>
      </c>
      <c r="Z42" s="190"/>
      <c r="AA42" s="196">
        <v>3.03123936384487</v>
      </c>
      <c r="AB42" s="197">
        <v>3.1222734678760999</v>
      </c>
      <c r="AC42" s="198">
        <v>3.1162678642282899</v>
      </c>
      <c r="AD42" s="190"/>
      <c r="AE42" s="199">
        <v>1.8832526902576901E-2</v>
      </c>
      <c r="AF42" s="30"/>
      <c r="AG42" s="214">
        <v>84.916748861911898</v>
      </c>
      <c r="AH42" s="209">
        <v>89.128198142414803</v>
      </c>
      <c r="AI42" s="209">
        <v>89.985727193238105</v>
      </c>
      <c r="AJ42" s="209">
        <v>89.736819096922602</v>
      </c>
      <c r="AK42" s="209">
        <v>90.038523412812395</v>
      </c>
      <c r="AL42" s="215">
        <v>88.951379883112807</v>
      </c>
      <c r="AM42" s="209"/>
      <c r="AN42" s="216">
        <v>97.565783261802494</v>
      </c>
      <c r="AO42" s="217">
        <v>95.493792521787995</v>
      </c>
      <c r="AP42" s="218">
        <v>96.554105696636896</v>
      </c>
      <c r="AQ42" s="209"/>
      <c r="AR42" s="219">
        <v>91.304220050976994</v>
      </c>
      <c r="AS42" s="75"/>
      <c r="AT42" s="30">
        <v>-0.71973374614329599</v>
      </c>
      <c r="AU42" s="190">
        <v>-0.55685087673916001</v>
      </c>
      <c r="AV42" s="190">
        <v>-1.62059554766611</v>
      </c>
      <c r="AW42" s="190">
        <v>-1.29516202296281</v>
      </c>
      <c r="AX42" s="190">
        <v>-0.35314480131208198</v>
      </c>
      <c r="AY42" s="195">
        <v>-0.97466052237071499</v>
      </c>
      <c r="AZ42" s="190"/>
      <c r="BA42" s="196">
        <v>-1.24511747844427</v>
      </c>
      <c r="BB42" s="197">
        <v>-3.0852990400420501</v>
      </c>
      <c r="BC42" s="198">
        <v>-2.1402710474704798</v>
      </c>
      <c r="BD42" s="190"/>
      <c r="BE42" s="199">
        <v>-1.3972411250893999</v>
      </c>
      <c r="BF42" s="76"/>
      <c r="BG42" s="76"/>
      <c r="BH42" s="76"/>
      <c r="BI42" s="76"/>
      <c r="BJ42" s="76"/>
      <c r="BK42" s="76"/>
      <c r="BL42" s="76"/>
    </row>
    <row r="43" spans="1:64" x14ac:dyDescent="0.2">
      <c r="A43" s="22" t="s">
        <v>86</v>
      </c>
      <c r="B43" s="3" t="str">
        <f t="shared" si="0"/>
        <v>Virginia Mountains</v>
      </c>
      <c r="C43" s="3"/>
      <c r="D43" s="25" t="s">
        <v>16</v>
      </c>
      <c r="E43" s="28" t="s">
        <v>17</v>
      </c>
      <c r="F43" s="3"/>
      <c r="G43" s="214">
        <v>125.190355424906</v>
      </c>
      <c r="H43" s="209">
        <v>128.85489254385899</v>
      </c>
      <c r="I43" s="209">
        <v>130.23049482401601</v>
      </c>
      <c r="J43" s="209">
        <v>128.05263254486101</v>
      </c>
      <c r="K43" s="209">
        <v>128.97970080067401</v>
      </c>
      <c r="L43" s="215">
        <v>128.39793170046499</v>
      </c>
      <c r="M43" s="209"/>
      <c r="N43" s="216">
        <v>146.387523023791</v>
      </c>
      <c r="O43" s="217">
        <v>145.792354014598</v>
      </c>
      <c r="P43" s="218">
        <v>146.08247942386799</v>
      </c>
      <c r="Q43" s="209"/>
      <c r="R43" s="219">
        <v>134.04658989066101</v>
      </c>
      <c r="S43" s="75"/>
      <c r="T43" s="30">
        <v>11.2324685519306</v>
      </c>
      <c r="U43" s="190">
        <v>7.7949387815081597</v>
      </c>
      <c r="V43" s="190">
        <v>5.3735544151706698</v>
      </c>
      <c r="W43" s="190">
        <v>3.49049579473626</v>
      </c>
      <c r="X43" s="190">
        <v>2.9647844275196098</v>
      </c>
      <c r="Y43" s="195">
        <v>5.60268551075891</v>
      </c>
      <c r="Z43" s="190"/>
      <c r="AA43" s="196">
        <v>1.7062782417932101</v>
      </c>
      <c r="AB43" s="197">
        <v>1.28807194281811</v>
      </c>
      <c r="AC43" s="198">
        <v>1.49199560524874</v>
      </c>
      <c r="AD43" s="190"/>
      <c r="AE43" s="199">
        <v>4.3146484249446599</v>
      </c>
      <c r="AF43" s="31"/>
      <c r="AG43" s="214">
        <v>124.812003494858</v>
      </c>
      <c r="AH43" s="209">
        <v>131.73801388005899</v>
      </c>
      <c r="AI43" s="209">
        <v>133.92263519356899</v>
      </c>
      <c r="AJ43" s="209">
        <v>128.51093527423899</v>
      </c>
      <c r="AK43" s="209">
        <v>127.775083491977</v>
      </c>
      <c r="AL43" s="215">
        <v>129.59546686879301</v>
      </c>
      <c r="AM43" s="209"/>
      <c r="AN43" s="216">
        <v>142.924992635481</v>
      </c>
      <c r="AO43" s="217">
        <v>143.54616096759699</v>
      </c>
      <c r="AP43" s="218">
        <v>143.23871543489099</v>
      </c>
      <c r="AQ43" s="209"/>
      <c r="AR43" s="219">
        <v>133.74438614194401</v>
      </c>
      <c r="AS43" s="75"/>
      <c r="AT43" s="30">
        <v>12.020234754441701</v>
      </c>
      <c r="AU43" s="190">
        <v>11.6886172278248</v>
      </c>
      <c r="AV43" s="190">
        <v>10.849937186940201</v>
      </c>
      <c r="AW43" s="190">
        <v>7.6136348172853197</v>
      </c>
      <c r="AX43" s="190">
        <v>4.5049053533635304</v>
      </c>
      <c r="AY43" s="195">
        <v>9.1232645636588607</v>
      </c>
      <c r="AZ43" s="190"/>
      <c r="BA43" s="196">
        <v>1.69973815684531</v>
      </c>
      <c r="BB43" s="197">
        <v>2.5762743169012801</v>
      </c>
      <c r="BC43" s="198">
        <v>2.1407868790459599</v>
      </c>
      <c r="BD43" s="190"/>
      <c r="BE43" s="199">
        <v>6.6954163006300398</v>
      </c>
      <c r="BF43" s="76"/>
      <c r="BG43" s="76"/>
      <c r="BH43" s="76"/>
      <c r="BI43" s="76"/>
      <c r="BJ43" s="76"/>
      <c r="BK43" s="76"/>
      <c r="BL43" s="76"/>
    </row>
    <row r="44" spans="1:64" x14ac:dyDescent="0.2">
      <c r="A44" s="86" t="s">
        <v>111</v>
      </c>
      <c r="B44" s="3" t="s">
        <v>117</v>
      </c>
      <c r="D44" s="25" t="s">
        <v>16</v>
      </c>
      <c r="E44" s="28" t="s">
        <v>17</v>
      </c>
      <c r="G44" s="214">
        <v>292.93364277958699</v>
      </c>
      <c r="H44" s="209">
        <v>291.29971988795501</v>
      </c>
      <c r="I44" s="209">
        <v>288.59416402356101</v>
      </c>
      <c r="J44" s="209">
        <v>279.837279380111</v>
      </c>
      <c r="K44" s="209">
        <v>306.03163857677902</v>
      </c>
      <c r="L44" s="215">
        <v>291.47611924882602</v>
      </c>
      <c r="M44" s="209"/>
      <c r="N44" s="216">
        <v>358.00913133832</v>
      </c>
      <c r="O44" s="217">
        <v>349.70059805825201</v>
      </c>
      <c r="P44" s="218">
        <v>353.71391487653</v>
      </c>
      <c r="Q44" s="209"/>
      <c r="R44" s="219">
        <v>311.30891689591101</v>
      </c>
      <c r="S44" s="75"/>
      <c r="T44" s="30">
        <v>6.75455258211037</v>
      </c>
      <c r="U44" s="190">
        <v>5.6172203741320002E-2</v>
      </c>
      <c r="V44" s="190">
        <v>1.1562702190019201</v>
      </c>
      <c r="W44" s="190">
        <v>-3.17864426656452</v>
      </c>
      <c r="X44" s="190">
        <v>-9.6934547019062407</v>
      </c>
      <c r="Y44" s="195">
        <v>-1.69259857829404</v>
      </c>
      <c r="Z44" s="190"/>
      <c r="AA44" s="196">
        <v>-1.81118129578696</v>
      </c>
      <c r="AB44" s="197">
        <v>-1.85774770327342</v>
      </c>
      <c r="AC44" s="198">
        <v>-1.86038031615296</v>
      </c>
      <c r="AD44" s="190"/>
      <c r="AE44" s="199">
        <v>-2.0231925484723399</v>
      </c>
      <c r="AG44" s="214">
        <v>290.308666666666</v>
      </c>
      <c r="AH44" s="209">
        <v>287.68939838834302</v>
      </c>
      <c r="AI44" s="209">
        <v>286.64837204346799</v>
      </c>
      <c r="AJ44" s="209">
        <v>284.02583027819702</v>
      </c>
      <c r="AK44" s="209">
        <v>297.19545622332402</v>
      </c>
      <c r="AL44" s="215">
        <v>289.01658075405402</v>
      </c>
      <c r="AM44" s="209"/>
      <c r="AN44" s="216">
        <v>348.85061051556897</v>
      </c>
      <c r="AO44" s="217">
        <v>348.82966565646598</v>
      </c>
      <c r="AP44" s="218">
        <v>348.83991110667102</v>
      </c>
      <c r="AQ44" s="209"/>
      <c r="AR44" s="219">
        <v>307.77278297086099</v>
      </c>
      <c r="AS44" s="75"/>
      <c r="AT44" s="30">
        <v>4.3238726910245404</v>
      </c>
      <c r="AU44" s="190">
        <v>1.8500023708600699</v>
      </c>
      <c r="AV44" s="190">
        <v>3.1301767418953101</v>
      </c>
      <c r="AW44" s="190">
        <v>3.1318718920159898</v>
      </c>
      <c r="AX44" s="190">
        <v>-2.8145101805345201</v>
      </c>
      <c r="AY44" s="195">
        <v>1.72800539295424</v>
      </c>
      <c r="AZ44" s="190"/>
      <c r="BA44" s="196">
        <v>1.3585165100497101</v>
      </c>
      <c r="BB44" s="197">
        <v>0.68353108816502806</v>
      </c>
      <c r="BC44" s="198">
        <v>1.0127258186356001</v>
      </c>
      <c r="BD44" s="190"/>
      <c r="BE44" s="199">
        <v>1.1893121492518901</v>
      </c>
    </row>
    <row r="45" spans="1:64" x14ac:dyDescent="0.2">
      <c r="A45" s="86" t="s">
        <v>112</v>
      </c>
      <c r="B45" s="3" t="s">
        <v>118</v>
      </c>
      <c r="D45" s="25" t="s">
        <v>16</v>
      </c>
      <c r="E45" s="28" t="s">
        <v>17</v>
      </c>
      <c r="G45" s="214">
        <v>175.16377318354</v>
      </c>
      <c r="H45" s="209">
        <v>185.08454734818099</v>
      </c>
      <c r="I45" s="209">
        <v>188.57302052087701</v>
      </c>
      <c r="J45" s="209">
        <v>189.06771122570399</v>
      </c>
      <c r="K45" s="209">
        <v>181.92823337390701</v>
      </c>
      <c r="L45" s="215">
        <v>184.518113556461</v>
      </c>
      <c r="M45" s="209"/>
      <c r="N45" s="216">
        <v>195.67186126738099</v>
      </c>
      <c r="O45" s="217">
        <v>196.29632683200001</v>
      </c>
      <c r="P45" s="218">
        <v>195.990544972582</v>
      </c>
      <c r="Q45" s="209"/>
      <c r="R45" s="219">
        <v>187.87538550460101</v>
      </c>
      <c r="S45" s="75"/>
      <c r="T45" s="30">
        <v>1.0690355589174101</v>
      </c>
      <c r="U45" s="190">
        <v>0.36119560486779501</v>
      </c>
      <c r="V45" s="190">
        <v>1.0242876038209501</v>
      </c>
      <c r="W45" s="190">
        <v>0.89431322713386596</v>
      </c>
      <c r="X45" s="190">
        <v>-2.1650874300660399</v>
      </c>
      <c r="Y45" s="195">
        <v>0.24373636522511499</v>
      </c>
      <c r="Z45" s="190"/>
      <c r="AA45" s="196">
        <v>-0.792211090277949</v>
      </c>
      <c r="AB45" s="197">
        <v>-0.827143933767303</v>
      </c>
      <c r="AC45" s="198">
        <v>-0.80668518194521699</v>
      </c>
      <c r="AD45" s="190"/>
      <c r="AE45" s="199">
        <v>-0.14670728905230501</v>
      </c>
      <c r="AG45" s="214">
        <v>175.54455794438201</v>
      </c>
      <c r="AH45" s="209">
        <v>189.88449150115099</v>
      </c>
      <c r="AI45" s="209">
        <v>195.74184660566999</v>
      </c>
      <c r="AJ45" s="209">
        <v>193.14402757013099</v>
      </c>
      <c r="AK45" s="209">
        <v>183.03164555130101</v>
      </c>
      <c r="AL45" s="215">
        <v>188.270612757191</v>
      </c>
      <c r="AM45" s="209"/>
      <c r="AN45" s="216">
        <v>191.57878430729201</v>
      </c>
      <c r="AO45" s="217">
        <v>194.76267383801999</v>
      </c>
      <c r="AP45" s="218">
        <v>193.19512832300899</v>
      </c>
      <c r="AQ45" s="209"/>
      <c r="AR45" s="219">
        <v>189.70100799240601</v>
      </c>
      <c r="AS45" s="75"/>
      <c r="AT45" s="30">
        <v>3.2617700448663598</v>
      </c>
      <c r="AU45" s="190">
        <v>5.4342530027306397</v>
      </c>
      <c r="AV45" s="190">
        <v>5.5451881626650099</v>
      </c>
      <c r="AW45" s="190">
        <v>4.7678007379343699</v>
      </c>
      <c r="AX45" s="190">
        <v>1.8176321494572101</v>
      </c>
      <c r="AY45" s="195">
        <v>4.2834679798565398</v>
      </c>
      <c r="AZ45" s="190"/>
      <c r="BA45" s="196">
        <v>0.56459700816688996</v>
      </c>
      <c r="BB45" s="197">
        <v>2.5205500033050201E-4</v>
      </c>
      <c r="BC45" s="198">
        <v>0.27384490790400601</v>
      </c>
      <c r="BD45" s="190"/>
      <c r="BE45" s="199">
        <v>2.9744850991442102</v>
      </c>
    </row>
    <row r="46" spans="1:64" x14ac:dyDescent="0.2">
      <c r="A46" s="86" t="s">
        <v>113</v>
      </c>
      <c r="B46" s="3" t="s">
        <v>119</v>
      </c>
      <c r="D46" s="25" t="s">
        <v>16</v>
      </c>
      <c r="E46" s="28" t="s">
        <v>17</v>
      </c>
      <c r="G46" s="214">
        <v>143.18611767060199</v>
      </c>
      <c r="H46" s="209">
        <v>147.07346540038401</v>
      </c>
      <c r="I46" s="209">
        <v>152.07617246944801</v>
      </c>
      <c r="J46" s="209">
        <v>151.724920086895</v>
      </c>
      <c r="K46" s="209">
        <v>150.824808305403</v>
      </c>
      <c r="L46" s="215">
        <v>149.271988082159</v>
      </c>
      <c r="M46" s="209"/>
      <c r="N46" s="216">
        <v>166.70001263593099</v>
      </c>
      <c r="O46" s="217">
        <v>166.75931332268101</v>
      </c>
      <c r="P46" s="218">
        <v>166.72975916949699</v>
      </c>
      <c r="Q46" s="209"/>
      <c r="R46" s="219">
        <v>154.57352217805001</v>
      </c>
      <c r="S46" s="75"/>
      <c r="T46" s="30">
        <v>-1.57348375621624</v>
      </c>
      <c r="U46" s="190">
        <v>-3.2177247458581899</v>
      </c>
      <c r="V46" s="190">
        <v>-4.2722915214450099</v>
      </c>
      <c r="W46" s="190">
        <v>-4.7913647768149197</v>
      </c>
      <c r="X46" s="190">
        <v>-3.0938035739002698</v>
      </c>
      <c r="Y46" s="195">
        <v>-3.5433531558976301</v>
      </c>
      <c r="Z46" s="190"/>
      <c r="AA46" s="196">
        <v>-4.1587654384792598</v>
      </c>
      <c r="AB46" s="197">
        <v>-2.4988305701504898</v>
      </c>
      <c r="AC46" s="198">
        <v>-3.3376618723824998</v>
      </c>
      <c r="AD46" s="190"/>
      <c r="AE46" s="199">
        <v>-3.4643284146315598</v>
      </c>
      <c r="AG46" s="214">
        <v>145.104104906602</v>
      </c>
      <c r="AH46" s="209">
        <v>150.62700505655599</v>
      </c>
      <c r="AI46" s="209">
        <v>155.746753213826</v>
      </c>
      <c r="AJ46" s="209">
        <v>154.529395205735</v>
      </c>
      <c r="AK46" s="209">
        <v>151.283791750934</v>
      </c>
      <c r="AL46" s="215">
        <v>151.79460880343299</v>
      </c>
      <c r="AM46" s="209"/>
      <c r="AN46" s="216">
        <v>164.03514154566699</v>
      </c>
      <c r="AO46" s="217">
        <v>164.58597162177099</v>
      </c>
      <c r="AP46" s="218">
        <v>164.312480628087</v>
      </c>
      <c r="AQ46" s="209"/>
      <c r="AR46" s="219">
        <v>155.622429431082</v>
      </c>
      <c r="AS46" s="75"/>
      <c r="AT46" s="30">
        <v>-0.95865124432379301</v>
      </c>
      <c r="AU46" s="190">
        <v>-0.83669845089351202</v>
      </c>
      <c r="AV46" s="190">
        <v>-0.23358932994888701</v>
      </c>
      <c r="AW46" s="190">
        <v>-1.2205974484875</v>
      </c>
      <c r="AX46" s="190">
        <v>-0.44371067645696999</v>
      </c>
      <c r="AY46" s="195">
        <v>-0.72820212353910097</v>
      </c>
      <c r="AZ46" s="190"/>
      <c r="BA46" s="196">
        <v>-1.6590597175605</v>
      </c>
      <c r="BB46" s="197">
        <v>-2.5042546385591602</v>
      </c>
      <c r="BC46" s="198">
        <v>-2.0914199968284199</v>
      </c>
      <c r="BD46" s="190"/>
      <c r="BE46" s="199">
        <v>-1.1938508361542399</v>
      </c>
    </row>
    <row r="47" spans="1:64" x14ac:dyDescent="0.2">
      <c r="A47" s="86" t="s">
        <v>114</v>
      </c>
      <c r="B47" s="3" t="s">
        <v>120</v>
      </c>
      <c r="D47" s="25" t="s">
        <v>16</v>
      </c>
      <c r="E47" s="28" t="s">
        <v>17</v>
      </c>
      <c r="G47" s="214">
        <v>120.02368758491799</v>
      </c>
      <c r="H47" s="209">
        <v>123.513822367228</v>
      </c>
      <c r="I47" s="209">
        <v>125.83425564316801</v>
      </c>
      <c r="J47" s="209">
        <v>126.77005235948999</v>
      </c>
      <c r="K47" s="209">
        <v>126.948349252421</v>
      </c>
      <c r="L47" s="215">
        <v>124.840515335501</v>
      </c>
      <c r="M47" s="209"/>
      <c r="N47" s="216">
        <v>149.08300693619901</v>
      </c>
      <c r="O47" s="217">
        <v>148.70131336838099</v>
      </c>
      <c r="P47" s="218">
        <v>148.89230933991999</v>
      </c>
      <c r="Q47" s="209"/>
      <c r="R47" s="219">
        <v>132.364987209774</v>
      </c>
      <c r="S47" s="75"/>
      <c r="T47" s="30">
        <v>-0.41953653736229402</v>
      </c>
      <c r="U47" s="190">
        <v>-1.3688633518542901</v>
      </c>
      <c r="V47" s="190">
        <v>-3.4019392249263301</v>
      </c>
      <c r="W47" s="190">
        <v>-3.2318302884449701</v>
      </c>
      <c r="X47" s="190">
        <v>-3.3985642772074498</v>
      </c>
      <c r="Y47" s="195">
        <v>-2.5343990520147699</v>
      </c>
      <c r="Z47" s="190"/>
      <c r="AA47" s="196">
        <v>-3.6146833088063999</v>
      </c>
      <c r="AB47" s="197">
        <v>-3.2157843658990499</v>
      </c>
      <c r="AC47" s="198">
        <v>-3.41702001844215</v>
      </c>
      <c r="AD47" s="190"/>
      <c r="AE47" s="199">
        <v>-2.7947104701156502</v>
      </c>
      <c r="AG47" s="214">
        <v>121.19832054533499</v>
      </c>
      <c r="AH47" s="209">
        <v>124.710168834152</v>
      </c>
      <c r="AI47" s="209">
        <v>127.130375316219</v>
      </c>
      <c r="AJ47" s="209">
        <v>126.32794623359</v>
      </c>
      <c r="AK47" s="209">
        <v>125.588777501666</v>
      </c>
      <c r="AL47" s="215">
        <v>125.169864605752</v>
      </c>
      <c r="AM47" s="209"/>
      <c r="AN47" s="216">
        <v>147.658007132069</v>
      </c>
      <c r="AO47" s="217">
        <v>148.00274093114399</v>
      </c>
      <c r="AP47" s="218">
        <v>147.831404992454</v>
      </c>
      <c r="AQ47" s="209"/>
      <c r="AR47" s="219">
        <v>132.23087819619499</v>
      </c>
      <c r="AS47" s="75"/>
      <c r="AT47" s="30">
        <v>-0.47640488054893798</v>
      </c>
      <c r="AU47" s="190">
        <v>-0.102762639150292</v>
      </c>
      <c r="AV47" s="190">
        <v>-0.56309348327424902</v>
      </c>
      <c r="AW47" s="190">
        <v>-1.5676794721190701</v>
      </c>
      <c r="AX47" s="190">
        <v>-2.1393363967992398</v>
      </c>
      <c r="AY47" s="195">
        <v>-1.01671092304505</v>
      </c>
      <c r="AZ47" s="190"/>
      <c r="BA47" s="196">
        <v>-2.5960634843955099</v>
      </c>
      <c r="BB47" s="197">
        <v>-3.64474247660285</v>
      </c>
      <c r="BC47" s="198">
        <v>-3.1312167906271</v>
      </c>
      <c r="BD47" s="190"/>
      <c r="BE47" s="199">
        <v>-1.8456283194452701</v>
      </c>
    </row>
    <row r="48" spans="1:64" x14ac:dyDescent="0.2">
      <c r="A48" s="86" t="s">
        <v>115</v>
      </c>
      <c r="B48" s="3" t="s">
        <v>121</v>
      </c>
      <c r="D48" s="25" t="s">
        <v>16</v>
      </c>
      <c r="E48" s="28" t="s">
        <v>17</v>
      </c>
      <c r="G48" s="214">
        <v>85.321633393829401</v>
      </c>
      <c r="H48" s="209">
        <v>87.865085306662706</v>
      </c>
      <c r="I48" s="209">
        <v>88.950318982665493</v>
      </c>
      <c r="J48" s="209">
        <v>90.8125910198398</v>
      </c>
      <c r="K48" s="209">
        <v>91.495131209654701</v>
      </c>
      <c r="L48" s="215">
        <v>89.012825632555206</v>
      </c>
      <c r="M48" s="209"/>
      <c r="N48" s="216">
        <v>108.300265003897</v>
      </c>
      <c r="O48" s="217">
        <v>108.77851825432801</v>
      </c>
      <c r="P48" s="218">
        <v>108.539585618327</v>
      </c>
      <c r="Q48" s="209"/>
      <c r="R48" s="219">
        <v>95.077082031643599</v>
      </c>
      <c r="S48" s="75"/>
      <c r="T48" s="30">
        <v>-2.5332672579064401</v>
      </c>
      <c r="U48" s="190">
        <v>-2.78973919877272</v>
      </c>
      <c r="V48" s="190">
        <v>-4.6355250903226004</v>
      </c>
      <c r="W48" s="190">
        <v>-3.5814239545951501</v>
      </c>
      <c r="X48" s="190">
        <v>-3.2040900013020499</v>
      </c>
      <c r="Y48" s="195">
        <v>-3.4087028380147002</v>
      </c>
      <c r="Z48" s="190"/>
      <c r="AA48" s="196">
        <v>-2.8354848066213298</v>
      </c>
      <c r="AB48" s="197">
        <v>-1.43017770404572</v>
      </c>
      <c r="AC48" s="198">
        <v>-2.1379077941921301</v>
      </c>
      <c r="AD48" s="190"/>
      <c r="AE48" s="199">
        <v>-2.9441581377618302</v>
      </c>
      <c r="AG48" s="214">
        <v>86.355551058146702</v>
      </c>
      <c r="AH48" s="209">
        <v>88.107392865605803</v>
      </c>
      <c r="AI48" s="209">
        <v>89.659221331732795</v>
      </c>
      <c r="AJ48" s="209">
        <v>89.961667720851693</v>
      </c>
      <c r="AK48" s="209">
        <v>89.909859346236999</v>
      </c>
      <c r="AL48" s="215">
        <v>88.872962116550895</v>
      </c>
      <c r="AM48" s="209"/>
      <c r="AN48" s="216">
        <v>106.04884422439</v>
      </c>
      <c r="AO48" s="217">
        <v>106.679388731711</v>
      </c>
      <c r="AP48" s="218">
        <v>106.365802343724</v>
      </c>
      <c r="AQ48" s="209"/>
      <c r="AR48" s="219">
        <v>94.307269048220107</v>
      </c>
      <c r="AS48" s="75"/>
      <c r="AT48" s="30">
        <v>-2.1019908998105499</v>
      </c>
      <c r="AU48" s="190">
        <v>-1.5132874451181999</v>
      </c>
      <c r="AV48" s="190">
        <v>-2.3766024097330098</v>
      </c>
      <c r="AW48" s="190">
        <v>-2.0996574569960802</v>
      </c>
      <c r="AX48" s="190">
        <v>-2.4823694616087799</v>
      </c>
      <c r="AY48" s="195">
        <v>-2.13956038218365</v>
      </c>
      <c r="AZ48" s="190"/>
      <c r="BA48" s="196">
        <v>-2.5608286230455799</v>
      </c>
      <c r="BB48" s="197">
        <v>-3.5220553472411602</v>
      </c>
      <c r="BC48" s="198">
        <v>-3.04899588254457</v>
      </c>
      <c r="BD48" s="190"/>
      <c r="BE48" s="199">
        <v>-2.52887717838269</v>
      </c>
    </row>
    <row r="49" spans="1:57" x14ac:dyDescent="0.2">
      <c r="A49" s="87" t="s">
        <v>116</v>
      </c>
      <c r="B49" s="3" t="s">
        <v>122</v>
      </c>
      <c r="D49" s="25" t="s">
        <v>16</v>
      </c>
      <c r="E49" s="28" t="s">
        <v>17</v>
      </c>
      <c r="G49" s="220">
        <v>68.347823528396304</v>
      </c>
      <c r="H49" s="221">
        <v>67.996683346903296</v>
      </c>
      <c r="I49" s="221">
        <v>68.608256627906897</v>
      </c>
      <c r="J49" s="221">
        <v>69.351167698368002</v>
      </c>
      <c r="K49" s="221">
        <v>69.833958922173494</v>
      </c>
      <c r="L49" s="222">
        <v>68.855809371059095</v>
      </c>
      <c r="M49" s="209"/>
      <c r="N49" s="223">
        <v>84.1311761154154</v>
      </c>
      <c r="O49" s="224">
        <v>86.431317857929201</v>
      </c>
      <c r="P49" s="225">
        <v>85.287587463744003</v>
      </c>
      <c r="Q49" s="209"/>
      <c r="R49" s="226">
        <v>74.174674543825702</v>
      </c>
      <c r="S49" s="75"/>
      <c r="T49" s="31">
        <v>-3.06478543878307</v>
      </c>
      <c r="U49" s="200">
        <v>-3.38856349827297</v>
      </c>
      <c r="V49" s="200">
        <v>-4.2769748672607903</v>
      </c>
      <c r="W49" s="200">
        <v>-3.0740290541984301</v>
      </c>
      <c r="X49" s="200">
        <v>-2.4747001017569299</v>
      </c>
      <c r="Y49" s="201">
        <v>-3.2536084275686501</v>
      </c>
      <c r="Z49" s="190"/>
      <c r="AA49" s="202">
        <v>-3.6440478219021002</v>
      </c>
      <c r="AB49" s="203">
        <v>-5.0025596418923097</v>
      </c>
      <c r="AC49" s="204">
        <v>-4.35995273759971</v>
      </c>
      <c r="AD49" s="190"/>
      <c r="AE49" s="205">
        <v>-3.7364246001655199</v>
      </c>
      <c r="AG49" s="220">
        <v>69.1466596204815</v>
      </c>
      <c r="AH49" s="221">
        <v>68.790180898816203</v>
      </c>
      <c r="AI49" s="221">
        <v>69.571274921205998</v>
      </c>
      <c r="AJ49" s="221">
        <v>69.791284503716298</v>
      </c>
      <c r="AK49" s="221">
        <v>69.989117789460295</v>
      </c>
      <c r="AL49" s="222">
        <v>69.469703732231196</v>
      </c>
      <c r="AM49" s="209"/>
      <c r="AN49" s="223">
        <v>84.196995043534201</v>
      </c>
      <c r="AO49" s="224">
        <v>87.228329063468706</v>
      </c>
      <c r="AP49" s="225">
        <v>85.730356705023596</v>
      </c>
      <c r="AQ49" s="209"/>
      <c r="AR49" s="226">
        <v>74.697340323043605</v>
      </c>
      <c r="AS49" s="75"/>
      <c r="AT49" s="31">
        <v>-2.6884897823559202</v>
      </c>
      <c r="AU49" s="200">
        <v>-2.69380966822371</v>
      </c>
      <c r="AV49" s="200">
        <v>-2.6829665129801401</v>
      </c>
      <c r="AW49" s="200">
        <v>-2.2780857726775601</v>
      </c>
      <c r="AX49" s="200">
        <v>-2.5059368328120399</v>
      </c>
      <c r="AY49" s="201">
        <v>-2.57051868361479</v>
      </c>
      <c r="AZ49" s="190"/>
      <c r="BA49" s="202">
        <v>-5.0045935997150197</v>
      </c>
      <c r="BB49" s="203">
        <v>-7.2885442911671703</v>
      </c>
      <c r="BC49" s="204">
        <v>-6.2150999487380902</v>
      </c>
      <c r="BD49" s="190"/>
      <c r="BE49" s="205">
        <v>-4.1216222452913103</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I28" sqref="I28"/>
      <selection pane="topRight" activeCell="I28" sqref="I28"/>
      <selection pane="bottomLeft" activeCell="I28" sqref="I28"/>
      <selection pane="bottomRight" activeCell="I28" sqref="I28"/>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58" t="s">
        <v>5</v>
      </c>
      <c r="E2" s="159"/>
      <c r="G2" s="160" t="s">
        <v>106</v>
      </c>
      <c r="H2" s="161"/>
      <c r="I2" s="161"/>
      <c r="J2" s="161"/>
      <c r="K2" s="161"/>
      <c r="L2" s="161"/>
      <c r="M2" s="161"/>
      <c r="N2" s="161"/>
      <c r="O2" s="161"/>
      <c r="P2" s="161"/>
      <c r="Q2" s="161"/>
      <c r="R2" s="161"/>
      <c r="T2" s="160" t="s">
        <v>40</v>
      </c>
      <c r="U2" s="161"/>
      <c r="V2" s="161"/>
      <c r="W2" s="161"/>
      <c r="X2" s="161"/>
      <c r="Y2" s="161"/>
      <c r="Z2" s="161"/>
      <c r="AA2" s="161"/>
      <c r="AB2" s="161"/>
      <c r="AC2" s="161"/>
      <c r="AD2" s="161"/>
      <c r="AE2" s="161"/>
      <c r="AF2" s="4"/>
      <c r="AG2" s="160" t="s">
        <v>41</v>
      </c>
      <c r="AH2" s="161"/>
      <c r="AI2" s="161"/>
      <c r="AJ2" s="161"/>
      <c r="AK2" s="161"/>
      <c r="AL2" s="161"/>
      <c r="AM2" s="161"/>
      <c r="AN2" s="161"/>
      <c r="AO2" s="161"/>
      <c r="AP2" s="161"/>
      <c r="AQ2" s="161"/>
      <c r="AR2" s="161"/>
      <c r="AT2" s="160" t="s">
        <v>42</v>
      </c>
      <c r="AU2" s="161"/>
      <c r="AV2" s="161"/>
      <c r="AW2" s="161"/>
      <c r="AX2" s="161"/>
      <c r="AY2" s="161"/>
      <c r="AZ2" s="161"/>
      <c r="BA2" s="161"/>
      <c r="BB2" s="161"/>
      <c r="BC2" s="161"/>
      <c r="BD2" s="161"/>
      <c r="BE2" s="161"/>
    </row>
    <row r="3" spans="1:57" x14ac:dyDescent="0.2">
      <c r="A3" s="32"/>
      <c r="B3" s="32"/>
      <c r="C3" s="3"/>
      <c r="D3" s="162" t="s">
        <v>8</v>
      </c>
      <c r="E3" s="164" t="s">
        <v>9</v>
      </c>
      <c r="F3" s="5"/>
      <c r="G3" s="166" t="s">
        <v>0</v>
      </c>
      <c r="H3" s="168" t="s">
        <v>1</v>
      </c>
      <c r="I3" s="168" t="s">
        <v>10</v>
      </c>
      <c r="J3" s="168" t="s">
        <v>2</v>
      </c>
      <c r="K3" s="168" t="s">
        <v>11</v>
      </c>
      <c r="L3" s="170" t="s">
        <v>12</v>
      </c>
      <c r="M3" s="5"/>
      <c r="N3" s="166" t="s">
        <v>3</v>
      </c>
      <c r="O3" s="168" t="s">
        <v>4</v>
      </c>
      <c r="P3" s="170" t="s">
        <v>13</v>
      </c>
      <c r="Q3" s="2"/>
      <c r="R3" s="172" t="s">
        <v>14</v>
      </c>
      <c r="S3" s="2"/>
      <c r="T3" s="166" t="s">
        <v>0</v>
      </c>
      <c r="U3" s="168" t="s">
        <v>1</v>
      </c>
      <c r="V3" s="168" t="s">
        <v>10</v>
      </c>
      <c r="W3" s="168" t="s">
        <v>2</v>
      </c>
      <c r="X3" s="168" t="s">
        <v>11</v>
      </c>
      <c r="Y3" s="170" t="s">
        <v>12</v>
      </c>
      <c r="Z3" s="2"/>
      <c r="AA3" s="166" t="s">
        <v>3</v>
      </c>
      <c r="AB3" s="168" t="s">
        <v>4</v>
      </c>
      <c r="AC3" s="170" t="s">
        <v>13</v>
      </c>
      <c r="AD3" s="1"/>
      <c r="AE3" s="174" t="s">
        <v>14</v>
      </c>
      <c r="AF3" s="38"/>
      <c r="AG3" s="166" t="s">
        <v>0</v>
      </c>
      <c r="AH3" s="168" t="s">
        <v>1</v>
      </c>
      <c r="AI3" s="168" t="s">
        <v>10</v>
      </c>
      <c r="AJ3" s="168" t="s">
        <v>2</v>
      </c>
      <c r="AK3" s="168" t="s">
        <v>11</v>
      </c>
      <c r="AL3" s="170" t="s">
        <v>12</v>
      </c>
      <c r="AM3" s="5"/>
      <c r="AN3" s="166" t="s">
        <v>3</v>
      </c>
      <c r="AO3" s="168" t="s">
        <v>4</v>
      </c>
      <c r="AP3" s="170" t="s">
        <v>13</v>
      </c>
      <c r="AQ3" s="2"/>
      <c r="AR3" s="172" t="s">
        <v>14</v>
      </c>
      <c r="AS3" s="2"/>
      <c r="AT3" s="166" t="s">
        <v>0</v>
      </c>
      <c r="AU3" s="168" t="s">
        <v>1</v>
      </c>
      <c r="AV3" s="168" t="s">
        <v>10</v>
      </c>
      <c r="AW3" s="168" t="s">
        <v>2</v>
      </c>
      <c r="AX3" s="168" t="s">
        <v>11</v>
      </c>
      <c r="AY3" s="170" t="s">
        <v>12</v>
      </c>
      <c r="AZ3" s="2"/>
      <c r="BA3" s="166" t="s">
        <v>3</v>
      </c>
      <c r="BB3" s="168" t="s">
        <v>4</v>
      </c>
      <c r="BC3" s="170" t="s">
        <v>13</v>
      </c>
      <c r="BD3" s="1"/>
      <c r="BE3" s="174" t="s">
        <v>14</v>
      </c>
    </row>
    <row r="4" spans="1:57" x14ac:dyDescent="0.2">
      <c r="A4" s="32"/>
      <c r="B4" s="32"/>
      <c r="C4" s="3"/>
      <c r="D4" s="163"/>
      <c r="E4" s="165"/>
      <c r="F4" s="5"/>
      <c r="G4" s="176"/>
      <c r="H4" s="177"/>
      <c r="I4" s="177"/>
      <c r="J4" s="177"/>
      <c r="K4" s="177"/>
      <c r="L4" s="178"/>
      <c r="M4" s="5"/>
      <c r="N4" s="176"/>
      <c r="O4" s="177"/>
      <c r="P4" s="178"/>
      <c r="Q4" s="2"/>
      <c r="R4" s="179"/>
      <c r="S4" s="2"/>
      <c r="T4" s="176"/>
      <c r="U4" s="177"/>
      <c r="V4" s="177"/>
      <c r="W4" s="177"/>
      <c r="X4" s="177"/>
      <c r="Y4" s="178"/>
      <c r="Z4" s="2"/>
      <c r="AA4" s="176"/>
      <c r="AB4" s="177"/>
      <c r="AC4" s="178"/>
      <c r="AD4" s="1"/>
      <c r="AE4" s="180"/>
      <c r="AF4" s="39"/>
      <c r="AG4" s="176"/>
      <c r="AH4" s="177"/>
      <c r="AI4" s="177"/>
      <c r="AJ4" s="177"/>
      <c r="AK4" s="177"/>
      <c r="AL4" s="178"/>
      <c r="AM4" s="5"/>
      <c r="AN4" s="176"/>
      <c r="AO4" s="177"/>
      <c r="AP4" s="178"/>
      <c r="AQ4" s="2"/>
      <c r="AR4" s="179"/>
      <c r="AS4" s="2"/>
      <c r="AT4" s="176"/>
      <c r="AU4" s="177"/>
      <c r="AV4" s="177"/>
      <c r="AW4" s="177"/>
      <c r="AX4" s="177"/>
      <c r="AY4" s="178"/>
      <c r="AZ4" s="2"/>
      <c r="BA4" s="176"/>
      <c r="BB4" s="177"/>
      <c r="BC4" s="178"/>
      <c r="BD4" s="1"/>
      <c r="BE4" s="18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06">
        <v>80.610169237200907</v>
      </c>
      <c r="H6" s="207">
        <v>96.037252941596904</v>
      </c>
      <c r="I6" s="207">
        <v>104.278662948983</v>
      </c>
      <c r="J6" s="207">
        <v>104.9060117216</v>
      </c>
      <c r="K6" s="207">
        <v>100.909741447888</v>
      </c>
      <c r="L6" s="208">
        <v>97.348326483678605</v>
      </c>
      <c r="M6" s="209"/>
      <c r="N6" s="210">
        <v>118.605670329129</v>
      </c>
      <c r="O6" s="211">
        <v>126.40359591087299</v>
      </c>
      <c r="P6" s="212">
        <v>122.504633120001</v>
      </c>
      <c r="Q6" s="209"/>
      <c r="R6" s="213">
        <v>104.53580021803801</v>
      </c>
      <c r="S6" s="75"/>
      <c r="T6" s="29">
        <v>0.857972903677511</v>
      </c>
      <c r="U6" s="188">
        <v>2.6660793887250098</v>
      </c>
      <c r="V6" s="188">
        <v>2.21670021912399</v>
      </c>
      <c r="W6" s="188">
        <v>1.8228795419353601</v>
      </c>
      <c r="X6" s="188">
        <v>1.0728566241972299</v>
      </c>
      <c r="Y6" s="189">
        <v>1.7539671383703599</v>
      </c>
      <c r="Z6" s="190"/>
      <c r="AA6" s="191">
        <v>-1.3389690256231701</v>
      </c>
      <c r="AB6" s="192">
        <v>-0.45602835301203698</v>
      </c>
      <c r="AC6" s="193">
        <v>-0.88541288206318203</v>
      </c>
      <c r="AD6" s="190"/>
      <c r="AE6" s="194">
        <v>0.854681033402934</v>
      </c>
      <c r="AG6" s="206">
        <v>86.498652103829301</v>
      </c>
      <c r="AH6" s="207">
        <v>101.52335542420499</v>
      </c>
      <c r="AI6" s="207">
        <v>110.32480766767</v>
      </c>
      <c r="AJ6" s="207">
        <v>110.510135749642</v>
      </c>
      <c r="AK6" s="207">
        <v>107.228944113201</v>
      </c>
      <c r="AL6" s="208">
        <v>103.217050535849</v>
      </c>
      <c r="AM6" s="209"/>
      <c r="AN6" s="210">
        <v>126.760621330278</v>
      </c>
      <c r="AO6" s="211">
        <v>133.22607754393499</v>
      </c>
      <c r="AP6" s="212">
        <v>129.99334943710701</v>
      </c>
      <c r="AQ6" s="209"/>
      <c r="AR6" s="213">
        <v>110.86695473658</v>
      </c>
      <c r="AS6" s="75"/>
      <c r="AT6" s="29">
        <v>1.2491987833419</v>
      </c>
      <c r="AU6" s="188">
        <v>2.8456808206984001</v>
      </c>
      <c r="AV6" s="188">
        <v>2.6900507724646299</v>
      </c>
      <c r="AW6" s="188">
        <v>2.4872558154161801</v>
      </c>
      <c r="AX6" s="188">
        <v>2.1227874703821699</v>
      </c>
      <c r="AY6" s="189">
        <v>2.3143622065517802</v>
      </c>
      <c r="AZ6" s="190"/>
      <c r="BA6" s="191">
        <v>-0.13642825465428901</v>
      </c>
      <c r="BB6" s="192">
        <v>-1.19927092901539</v>
      </c>
      <c r="BC6" s="193">
        <v>-0.68390600087349396</v>
      </c>
      <c r="BD6" s="190"/>
      <c r="BE6" s="194">
        <v>1.2892163672411401</v>
      </c>
    </row>
    <row r="7" spans="1:57" x14ac:dyDescent="0.2">
      <c r="A7" s="20" t="s">
        <v>18</v>
      </c>
      <c r="B7" s="3" t="str">
        <f>TRIM(A7)</f>
        <v>Virginia</v>
      </c>
      <c r="C7" s="10"/>
      <c r="D7" s="24" t="s">
        <v>16</v>
      </c>
      <c r="E7" s="27" t="s">
        <v>17</v>
      </c>
      <c r="F7" s="3"/>
      <c r="G7" s="214">
        <v>69.036027308734205</v>
      </c>
      <c r="H7" s="209">
        <v>83.819231308111398</v>
      </c>
      <c r="I7" s="209">
        <v>92.313635095126799</v>
      </c>
      <c r="J7" s="209">
        <v>92.541727136851904</v>
      </c>
      <c r="K7" s="209">
        <v>87.813537091701605</v>
      </c>
      <c r="L7" s="215">
        <v>85.104831588105199</v>
      </c>
      <c r="M7" s="209"/>
      <c r="N7" s="216">
        <v>107.30260789786701</v>
      </c>
      <c r="O7" s="217">
        <v>109.173619521096</v>
      </c>
      <c r="P7" s="218">
        <v>108.238113709481</v>
      </c>
      <c r="Q7" s="209"/>
      <c r="R7" s="219">
        <v>91.714340765641296</v>
      </c>
      <c r="S7" s="75"/>
      <c r="T7" s="30">
        <v>-1.1133333142439199</v>
      </c>
      <c r="U7" s="190">
        <v>-3.9123441242489201</v>
      </c>
      <c r="V7" s="190">
        <v>-3.76373834161349</v>
      </c>
      <c r="W7" s="190">
        <v>-4.6735190128909299</v>
      </c>
      <c r="X7" s="190">
        <v>-6.0876058520433904</v>
      </c>
      <c r="Y7" s="195">
        <v>-4.0646135601756601</v>
      </c>
      <c r="Z7" s="190"/>
      <c r="AA7" s="196">
        <v>-6.3854023959234496</v>
      </c>
      <c r="AB7" s="197">
        <v>-4.6110502822806296</v>
      </c>
      <c r="AC7" s="198">
        <v>-5.4988872458792297</v>
      </c>
      <c r="AD7" s="190"/>
      <c r="AE7" s="199">
        <v>-4.5530244448981003</v>
      </c>
      <c r="AG7" s="214">
        <v>70.765903125496095</v>
      </c>
      <c r="AH7" s="209">
        <v>88.372832759184206</v>
      </c>
      <c r="AI7" s="209">
        <v>96.986338410759899</v>
      </c>
      <c r="AJ7" s="209">
        <v>94.622088080310306</v>
      </c>
      <c r="AK7" s="209">
        <v>87.736361029764296</v>
      </c>
      <c r="AL7" s="215">
        <v>87.696703718154296</v>
      </c>
      <c r="AM7" s="209"/>
      <c r="AN7" s="216">
        <v>106.992499856938</v>
      </c>
      <c r="AO7" s="217">
        <v>110.13478349466</v>
      </c>
      <c r="AP7" s="218">
        <v>108.563641675799</v>
      </c>
      <c r="AQ7" s="209"/>
      <c r="AR7" s="219">
        <v>93.658272349327504</v>
      </c>
      <c r="AS7" s="75"/>
      <c r="AT7" s="30">
        <v>0.87612235261316196</v>
      </c>
      <c r="AU7" s="190">
        <v>1.9322153738724399</v>
      </c>
      <c r="AV7" s="190">
        <v>2.1293790848455698</v>
      </c>
      <c r="AW7" s="190">
        <v>-0.27998242190338601</v>
      </c>
      <c r="AX7" s="190">
        <v>-2.6616946228010501</v>
      </c>
      <c r="AY7" s="195">
        <v>0.37667012375514902</v>
      </c>
      <c r="AZ7" s="190"/>
      <c r="BA7" s="196">
        <v>-4.2477349030674603</v>
      </c>
      <c r="BB7" s="197">
        <v>-6.1704031429669097</v>
      </c>
      <c r="BC7" s="198">
        <v>-5.2327275465194001</v>
      </c>
      <c r="BD7" s="190"/>
      <c r="BE7" s="199">
        <v>-1.5538616430812699</v>
      </c>
    </row>
    <row r="8" spans="1:57" x14ac:dyDescent="0.2">
      <c r="A8" s="21" t="s">
        <v>19</v>
      </c>
      <c r="B8" s="3" t="str">
        <f t="shared" ref="B8:B43" si="0">TRIM(A8)</f>
        <v>Norfolk/Virginia Beach, VA</v>
      </c>
      <c r="C8" s="3"/>
      <c r="D8" s="24" t="s">
        <v>16</v>
      </c>
      <c r="E8" s="27" t="s">
        <v>17</v>
      </c>
      <c r="F8" s="3"/>
      <c r="G8" s="214">
        <v>87.240455255139906</v>
      </c>
      <c r="H8" s="209">
        <v>99.701897636787194</v>
      </c>
      <c r="I8" s="209">
        <v>104.63100222495299</v>
      </c>
      <c r="J8" s="209">
        <v>103.803829254679</v>
      </c>
      <c r="K8" s="209">
        <v>110.391645208285</v>
      </c>
      <c r="L8" s="215">
        <v>101.15376591596799</v>
      </c>
      <c r="M8" s="209"/>
      <c r="N8" s="216">
        <v>161.397045418234</v>
      </c>
      <c r="O8" s="217">
        <v>167.54965253347601</v>
      </c>
      <c r="P8" s="218">
        <v>164.473348975855</v>
      </c>
      <c r="Q8" s="209"/>
      <c r="R8" s="219">
        <v>119.24507536165</v>
      </c>
      <c r="S8" s="75"/>
      <c r="T8" s="30">
        <v>-8.6754383150380505</v>
      </c>
      <c r="U8" s="190">
        <v>-8.1530243719929807</v>
      </c>
      <c r="V8" s="190">
        <v>-6.1168379638437003</v>
      </c>
      <c r="W8" s="190">
        <v>-4.1906503349386099</v>
      </c>
      <c r="X8" s="190">
        <v>2.50939682733951</v>
      </c>
      <c r="Y8" s="195">
        <v>-4.8518750032782503</v>
      </c>
      <c r="Z8" s="190"/>
      <c r="AA8" s="196">
        <v>-1.7056209619198699</v>
      </c>
      <c r="AB8" s="197">
        <v>-2.4819712010995501</v>
      </c>
      <c r="AC8" s="198">
        <v>-2.1025948656295701</v>
      </c>
      <c r="AD8" s="190"/>
      <c r="AE8" s="199">
        <v>-3.78667102131518</v>
      </c>
      <c r="AG8" s="214">
        <v>91.888908150490195</v>
      </c>
      <c r="AH8" s="209">
        <v>103.922594166517</v>
      </c>
      <c r="AI8" s="209">
        <v>108.711123201438</v>
      </c>
      <c r="AJ8" s="209">
        <v>105.270768477175</v>
      </c>
      <c r="AK8" s="209">
        <v>108.629243539095</v>
      </c>
      <c r="AL8" s="215">
        <v>103.68450218759899</v>
      </c>
      <c r="AM8" s="209"/>
      <c r="AN8" s="216">
        <v>156.19106681345599</v>
      </c>
      <c r="AO8" s="217">
        <v>165.36018036125699</v>
      </c>
      <c r="AP8" s="218">
        <v>160.77562358735699</v>
      </c>
      <c r="AQ8" s="209"/>
      <c r="AR8" s="219">
        <v>119.996012517373</v>
      </c>
      <c r="AS8" s="75"/>
      <c r="AT8" s="30">
        <v>-1.64947331076208</v>
      </c>
      <c r="AU8" s="190">
        <v>-0.651463962384632</v>
      </c>
      <c r="AV8" s="190">
        <v>-2.65542555301962</v>
      </c>
      <c r="AW8" s="190">
        <v>-7.3064796181486198</v>
      </c>
      <c r="AX8" s="190">
        <v>-2.59193631162178</v>
      </c>
      <c r="AY8" s="195">
        <v>-3.0612289977348901</v>
      </c>
      <c r="AZ8" s="190"/>
      <c r="BA8" s="196">
        <v>-4.1960614427147096</v>
      </c>
      <c r="BB8" s="197">
        <v>-7.2202620127081101</v>
      </c>
      <c r="BC8" s="198">
        <v>-5.77549747425617</v>
      </c>
      <c r="BD8" s="190"/>
      <c r="BE8" s="199">
        <v>-4.1174857450796303</v>
      </c>
    </row>
    <row r="9" spans="1:57" x14ac:dyDescent="0.2">
      <c r="A9" s="21" t="s">
        <v>20</v>
      </c>
      <c r="B9" s="3" t="s">
        <v>71</v>
      </c>
      <c r="C9" s="3"/>
      <c r="D9" s="24" t="s">
        <v>16</v>
      </c>
      <c r="E9" s="27" t="s">
        <v>17</v>
      </c>
      <c r="F9" s="3"/>
      <c r="G9" s="214">
        <v>70.573245220523603</v>
      </c>
      <c r="H9" s="209">
        <v>65.416989162712994</v>
      </c>
      <c r="I9" s="209">
        <v>72.672293599543096</v>
      </c>
      <c r="J9" s="209">
        <v>73.5976289667896</v>
      </c>
      <c r="K9" s="209">
        <v>62.7020392549639</v>
      </c>
      <c r="L9" s="215">
        <v>68.992439240906606</v>
      </c>
      <c r="M9" s="209"/>
      <c r="N9" s="216">
        <v>72.455228004744299</v>
      </c>
      <c r="O9" s="217">
        <v>71.874037322087503</v>
      </c>
      <c r="P9" s="218">
        <v>72.164632663415901</v>
      </c>
      <c r="Q9" s="209"/>
      <c r="R9" s="219">
        <v>69.898780218766404</v>
      </c>
      <c r="S9" s="75"/>
      <c r="T9" s="30">
        <v>28.5749119446536</v>
      </c>
      <c r="U9" s="190">
        <v>-0.17717330080013299</v>
      </c>
      <c r="V9" s="190">
        <v>0.45931029256264799</v>
      </c>
      <c r="W9" s="190">
        <v>0.95102534944316797</v>
      </c>
      <c r="X9" s="190">
        <v>-6.0225183724940496</v>
      </c>
      <c r="Y9" s="195">
        <v>3.7834524768946198</v>
      </c>
      <c r="Z9" s="190"/>
      <c r="AA9" s="196">
        <v>-8.8174837567857605</v>
      </c>
      <c r="AB9" s="197">
        <v>-15.184121757133299</v>
      </c>
      <c r="AC9" s="198">
        <v>-12.1031536390682</v>
      </c>
      <c r="AD9" s="190"/>
      <c r="AE9" s="199">
        <v>-1.4696356566939801</v>
      </c>
      <c r="AG9" s="214">
        <v>54.882758176473097</v>
      </c>
      <c r="AH9" s="209">
        <v>65.712200831468493</v>
      </c>
      <c r="AI9" s="209">
        <v>73.588329584046306</v>
      </c>
      <c r="AJ9" s="209">
        <v>72.682029420604593</v>
      </c>
      <c r="AK9" s="209">
        <v>66.063316778619196</v>
      </c>
      <c r="AL9" s="215">
        <v>66.585788854368204</v>
      </c>
      <c r="AM9" s="209"/>
      <c r="AN9" s="216">
        <v>82.044240014268397</v>
      </c>
      <c r="AO9" s="217">
        <v>87.898628505103702</v>
      </c>
      <c r="AP9" s="218">
        <v>84.971434259686006</v>
      </c>
      <c r="AQ9" s="209"/>
      <c r="AR9" s="219">
        <v>71.837051900511895</v>
      </c>
      <c r="AS9" s="75"/>
      <c r="AT9" s="30">
        <v>0.94186831262368298</v>
      </c>
      <c r="AU9" s="190">
        <v>0.74274567107244605</v>
      </c>
      <c r="AV9" s="190">
        <v>-1.8089216785543101</v>
      </c>
      <c r="AW9" s="190">
        <v>-1.1511973849813399</v>
      </c>
      <c r="AX9" s="190">
        <v>-4.6017186860818802</v>
      </c>
      <c r="AY9" s="195">
        <v>-1.3080886688584601</v>
      </c>
      <c r="AZ9" s="190"/>
      <c r="BA9" s="196">
        <v>-6.8978824706736903</v>
      </c>
      <c r="BB9" s="197">
        <v>-7.2052408934423298</v>
      </c>
      <c r="BC9" s="198">
        <v>-7.0571095756195996</v>
      </c>
      <c r="BD9" s="190"/>
      <c r="BE9" s="199">
        <v>-3.3347157195201702</v>
      </c>
    </row>
    <row r="10" spans="1:57" x14ac:dyDescent="0.2">
      <c r="A10" s="21" t="s">
        <v>21</v>
      </c>
      <c r="B10" s="3" t="str">
        <f t="shared" si="0"/>
        <v>Virginia Area</v>
      </c>
      <c r="C10" s="3"/>
      <c r="D10" s="24" t="s">
        <v>16</v>
      </c>
      <c r="E10" s="27" t="s">
        <v>17</v>
      </c>
      <c r="F10" s="3"/>
      <c r="G10" s="214">
        <v>56.178816847538002</v>
      </c>
      <c r="H10" s="209">
        <v>70.578191977143305</v>
      </c>
      <c r="I10" s="209">
        <v>79.052646713209299</v>
      </c>
      <c r="J10" s="209">
        <v>82.581307343148694</v>
      </c>
      <c r="K10" s="209">
        <v>85.792909149558696</v>
      </c>
      <c r="L10" s="215">
        <v>74.836774406119602</v>
      </c>
      <c r="M10" s="209"/>
      <c r="N10" s="216">
        <v>108.642858459482</v>
      </c>
      <c r="O10" s="217">
        <v>105.79419160848801</v>
      </c>
      <c r="P10" s="218">
        <v>107.218525033985</v>
      </c>
      <c r="Q10" s="209"/>
      <c r="R10" s="219">
        <v>84.088703156938394</v>
      </c>
      <c r="S10" s="75"/>
      <c r="T10" s="30">
        <v>-3.7781277503303499</v>
      </c>
      <c r="U10" s="190">
        <v>-11.2146363504216</v>
      </c>
      <c r="V10" s="190">
        <v>-15.868690705682599</v>
      </c>
      <c r="W10" s="190">
        <v>-20.004125322471801</v>
      </c>
      <c r="X10" s="190">
        <v>-18.203999273963099</v>
      </c>
      <c r="Y10" s="195">
        <v>-14.950385249062499</v>
      </c>
      <c r="Z10" s="190"/>
      <c r="AA10" s="196">
        <v>-12.271976464175999</v>
      </c>
      <c r="AB10" s="197">
        <v>-5.78508019964874</v>
      </c>
      <c r="AC10" s="198">
        <v>-9.1871806032288905</v>
      </c>
      <c r="AD10" s="190"/>
      <c r="AE10" s="199">
        <v>-12.937532603697299</v>
      </c>
      <c r="AG10" s="214">
        <v>55.323070029946997</v>
      </c>
      <c r="AH10" s="209">
        <v>70.563433022344995</v>
      </c>
      <c r="AI10" s="209">
        <v>75.611804826076906</v>
      </c>
      <c r="AJ10" s="209">
        <v>75.333753858557898</v>
      </c>
      <c r="AK10" s="209">
        <v>74.151782089827293</v>
      </c>
      <c r="AL10" s="215">
        <v>70.196686766138797</v>
      </c>
      <c r="AM10" s="209"/>
      <c r="AN10" s="216">
        <v>95.263379410443306</v>
      </c>
      <c r="AO10" s="217">
        <v>94.114495628434099</v>
      </c>
      <c r="AP10" s="218">
        <v>94.688937519438696</v>
      </c>
      <c r="AQ10" s="209"/>
      <c r="AR10" s="219">
        <v>77.194058157386706</v>
      </c>
      <c r="AS10" s="75"/>
      <c r="AT10" s="30">
        <v>2.5123880900568798</v>
      </c>
      <c r="AU10" s="190">
        <v>0.74039135781011101</v>
      </c>
      <c r="AV10" s="190">
        <v>-2.7139997669613698</v>
      </c>
      <c r="AW10" s="190">
        <v>-6.3145024277577599</v>
      </c>
      <c r="AX10" s="190">
        <v>-8.3819182865979798</v>
      </c>
      <c r="AY10" s="195">
        <v>-3.33143966420523</v>
      </c>
      <c r="AZ10" s="190"/>
      <c r="BA10" s="196">
        <v>-6.2324655852963602</v>
      </c>
      <c r="BB10" s="197">
        <v>-7.7542053553130801</v>
      </c>
      <c r="BC10" s="198">
        <v>-6.9949441732086797</v>
      </c>
      <c r="BD10" s="190"/>
      <c r="BE10" s="199">
        <v>-4.6481319296108703</v>
      </c>
    </row>
    <row r="11" spans="1:57" x14ac:dyDescent="0.2">
      <c r="A11" s="34" t="s">
        <v>22</v>
      </c>
      <c r="B11" s="3" t="str">
        <f t="shared" si="0"/>
        <v>Washington, DC</v>
      </c>
      <c r="C11" s="3"/>
      <c r="D11" s="24" t="s">
        <v>16</v>
      </c>
      <c r="E11" s="27" t="s">
        <v>17</v>
      </c>
      <c r="F11" s="3"/>
      <c r="G11" s="214">
        <v>75.999729857736696</v>
      </c>
      <c r="H11" s="209">
        <v>98.391915992772795</v>
      </c>
      <c r="I11" s="209">
        <v>111.985438981177</v>
      </c>
      <c r="J11" s="209">
        <v>107.067175083761</v>
      </c>
      <c r="K11" s="209">
        <v>93.472409791779896</v>
      </c>
      <c r="L11" s="215">
        <v>97.383333941445699</v>
      </c>
      <c r="M11" s="209"/>
      <c r="N11" s="216">
        <v>96.996918273194495</v>
      </c>
      <c r="O11" s="217">
        <v>103.03577394004201</v>
      </c>
      <c r="P11" s="218">
        <v>100.016346106618</v>
      </c>
      <c r="Q11" s="209"/>
      <c r="R11" s="219">
        <v>98.135623131495095</v>
      </c>
      <c r="S11" s="75"/>
      <c r="T11" s="30">
        <v>4.8427799374506604</v>
      </c>
      <c r="U11" s="190">
        <v>8.1848694056563893</v>
      </c>
      <c r="V11" s="190">
        <v>11.2636471898078</v>
      </c>
      <c r="W11" s="190">
        <v>3.73760086256125</v>
      </c>
      <c r="X11" s="190">
        <v>-6.3404416451768402</v>
      </c>
      <c r="Y11" s="195">
        <v>4.2434500751337101</v>
      </c>
      <c r="Z11" s="190"/>
      <c r="AA11" s="196">
        <v>-8.8513910665786995</v>
      </c>
      <c r="AB11" s="197">
        <v>-4.8756580193551002</v>
      </c>
      <c r="AC11" s="198">
        <v>-6.8459290232002301</v>
      </c>
      <c r="AD11" s="190"/>
      <c r="AE11" s="199">
        <v>0.750993736404165</v>
      </c>
      <c r="AG11" s="214">
        <v>89.141151400467393</v>
      </c>
      <c r="AH11" s="209">
        <v>118.11765670018499</v>
      </c>
      <c r="AI11" s="209">
        <v>134.218828032153</v>
      </c>
      <c r="AJ11" s="209">
        <v>125.507062022268</v>
      </c>
      <c r="AK11" s="209">
        <v>107.422092422049</v>
      </c>
      <c r="AL11" s="215">
        <v>114.881364657756</v>
      </c>
      <c r="AM11" s="209"/>
      <c r="AN11" s="216">
        <v>107.71565331316</v>
      </c>
      <c r="AO11" s="217">
        <v>112.96228542297</v>
      </c>
      <c r="AP11" s="218">
        <v>110.33896936806499</v>
      </c>
      <c r="AQ11" s="209"/>
      <c r="AR11" s="219">
        <v>113.58354068439399</v>
      </c>
      <c r="AS11" s="75"/>
      <c r="AT11" s="30">
        <v>2.9862511524670499</v>
      </c>
      <c r="AU11" s="190">
        <v>9.4642563638160802</v>
      </c>
      <c r="AV11" s="190">
        <v>14.094623916405199</v>
      </c>
      <c r="AW11" s="190">
        <v>7.4626642336572804</v>
      </c>
      <c r="AX11" s="190">
        <v>-0.14858813495237</v>
      </c>
      <c r="AY11" s="195">
        <v>7.0718223273784702</v>
      </c>
      <c r="AZ11" s="190"/>
      <c r="BA11" s="196">
        <v>-5.6295164085650997</v>
      </c>
      <c r="BB11" s="197">
        <v>-5.1380798859342596</v>
      </c>
      <c r="BC11" s="198">
        <v>-5.3785939888300103</v>
      </c>
      <c r="BD11" s="190"/>
      <c r="BE11" s="199">
        <v>3.2993624872349798</v>
      </c>
    </row>
    <row r="12" spans="1:57" x14ac:dyDescent="0.2">
      <c r="A12" s="21" t="s">
        <v>23</v>
      </c>
      <c r="B12" s="3" t="str">
        <f t="shared" si="0"/>
        <v>Arlington, VA</v>
      </c>
      <c r="C12" s="3"/>
      <c r="D12" s="24" t="s">
        <v>16</v>
      </c>
      <c r="E12" s="27" t="s">
        <v>17</v>
      </c>
      <c r="F12" s="3"/>
      <c r="G12" s="214">
        <v>79.589004548273707</v>
      </c>
      <c r="H12" s="209">
        <v>114.90439942112801</v>
      </c>
      <c r="I12" s="209">
        <v>129.54204672317499</v>
      </c>
      <c r="J12" s="209">
        <v>126.879249534835</v>
      </c>
      <c r="K12" s="209">
        <v>100.657377506719</v>
      </c>
      <c r="L12" s="215">
        <v>110.314415546826</v>
      </c>
      <c r="M12" s="209"/>
      <c r="N12" s="216">
        <v>91.476935083729501</v>
      </c>
      <c r="O12" s="217">
        <v>89.454529667149004</v>
      </c>
      <c r="P12" s="218">
        <v>90.465732375439302</v>
      </c>
      <c r="Q12" s="209"/>
      <c r="R12" s="219">
        <v>104.643363212144</v>
      </c>
      <c r="S12" s="75"/>
      <c r="T12" s="30">
        <v>-3.7678063963921198</v>
      </c>
      <c r="U12" s="190">
        <v>-1.32923291700124E-2</v>
      </c>
      <c r="V12" s="190">
        <v>4.26080582863095</v>
      </c>
      <c r="W12" s="190">
        <v>5.3996204900657698</v>
      </c>
      <c r="X12" s="190">
        <v>-3.8241121750136799</v>
      </c>
      <c r="Y12" s="195">
        <v>0.85210091901783902</v>
      </c>
      <c r="Z12" s="190"/>
      <c r="AA12" s="196">
        <v>-0.26473934061562199</v>
      </c>
      <c r="AB12" s="197">
        <v>3.4851424670167002</v>
      </c>
      <c r="AC12" s="198">
        <v>1.55465845840116</v>
      </c>
      <c r="AD12" s="190"/>
      <c r="AE12" s="199">
        <v>1.02473006308952</v>
      </c>
      <c r="AG12" s="214">
        <v>98.050156605333797</v>
      </c>
      <c r="AH12" s="209">
        <v>141.712806233202</v>
      </c>
      <c r="AI12" s="209">
        <v>158.58323160016499</v>
      </c>
      <c r="AJ12" s="209">
        <v>152.902455809385</v>
      </c>
      <c r="AK12" s="209">
        <v>123.384860967541</v>
      </c>
      <c r="AL12" s="215">
        <v>134.92670224312499</v>
      </c>
      <c r="AM12" s="209"/>
      <c r="AN12" s="216">
        <v>108.78205628488701</v>
      </c>
      <c r="AO12" s="217">
        <v>105.04633760595399</v>
      </c>
      <c r="AP12" s="218">
        <v>106.91419694542</v>
      </c>
      <c r="AQ12" s="209"/>
      <c r="AR12" s="219">
        <v>126.923129300924</v>
      </c>
      <c r="AS12" s="75"/>
      <c r="AT12" s="30">
        <v>1.3483152707428601</v>
      </c>
      <c r="AU12" s="190">
        <v>8.3577599362227506</v>
      </c>
      <c r="AV12" s="190">
        <v>11.8909727756362</v>
      </c>
      <c r="AW12" s="190">
        <v>14.2057132358067</v>
      </c>
      <c r="AX12" s="190">
        <v>7.6229823472781604</v>
      </c>
      <c r="AY12" s="195">
        <v>9.2016328889585406</v>
      </c>
      <c r="AZ12" s="190"/>
      <c r="BA12" s="196">
        <v>3.7635317340320098</v>
      </c>
      <c r="BB12" s="197">
        <v>3.5621019132443101</v>
      </c>
      <c r="BC12" s="198">
        <v>3.6644785548512</v>
      </c>
      <c r="BD12" s="190"/>
      <c r="BE12" s="199">
        <v>7.8156274375290096</v>
      </c>
    </row>
    <row r="13" spans="1:57" x14ac:dyDescent="0.2">
      <c r="A13" s="21" t="s">
        <v>24</v>
      </c>
      <c r="B13" s="3" t="str">
        <f t="shared" si="0"/>
        <v>Suburban Virginia Area</v>
      </c>
      <c r="C13" s="3"/>
      <c r="D13" s="24" t="s">
        <v>16</v>
      </c>
      <c r="E13" s="27" t="s">
        <v>17</v>
      </c>
      <c r="F13" s="3"/>
      <c r="G13" s="214">
        <v>60.876591651998901</v>
      </c>
      <c r="H13" s="209">
        <v>77.871179280864894</v>
      </c>
      <c r="I13" s="209">
        <v>84.875304249434194</v>
      </c>
      <c r="J13" s="209">
        <v>84.985530550666297</v>
      </c>
      <c r="K13" s="209">
        <v>90.853024893135498</v>
      </c>
      <c r="L13" s="215">
        <v>79.892326125219995</v>
      </c>
      <c r="M13" s="209"/>
      <c r="N13" s="216">
        <v>102.608899924566</v>
      </c>
      <c r="O13" s="217">
        <v>113.11685315564399</v>
      </c>
      <c r="P13" s="218">
        <v>107.86287654010501</v>
      </c>
      <c r="Q13" s="209"/>
      <c r="R13" s="219">
        <v>87.883911958044393</v>
      </c>
      <c r="S13" s="75"/>
      <c r="T13" s="30">
        <v>1.8560657359992101</v>
      </c>
      <c r="U13" s="190">
        <v>1.6069847034246201</v>
      </c>
      <c r="V13" s="190">
        <v>10.7029460145125</v>
      </c>
      <c r="W13" s="190">
        <v>9.6044160946888208</v>
      </c>
      <c r="X13" s="190">
        <v>5.7909690318907403</v>
      </c>
      <c r="Y13" s="195">
        <v>6.1002691490689198</v>
      </c>
      <c r="Z13" s="190"/>
      <c r="AA13" s="196">
        <v>-6.66409872368446</v>
      </c>
      <c r="AB13" s="197">
        <v>-4.2729312807184199</v>
      </c>
      <c r="AC13" s="198">
        <v>-5.4253729125600696</v>
      </c>
      <c r="AD13" s="190"/>
      <c r="AE13" s="199">
        <v>1.7518886155511599</v>
      </c>
      <c r="AG13" s="214">
        <v>73.180179121362499</v>
      </c>
      <c r="AH13" s="209">
        <v>88.409419583935602</v>
      </c>
      <c r="AI13" s="209">
        <v>94.793620451260097</v>
      </c>
      <c r="AJ13" s="209">
        <v>92.551831123122298</v>
      </c>
      <c r="AK13" s="209">
        <v>87.109420175989897</v>
      </c>
      <c r="AL13" s="215">
        <v>87.208895341529001</v>
      </c>
      <c r="AM13" s="209"/>
      <c r="AN13" s="216">
        <v>103.781351665619</v>
      </c>
      <c r="AO13" s="217">
        <v>109.267657448145</v>
      </c>
      <c r="AP13" s="218">
        <v>106.52450455688199</v>
      </c>
      <c r="AQ13" s="209"/>
      <c r="AR13" s="219">
        <v>92.7274426257474</v>
      </c>
      <c r="AS13" s="75"/>
      <c r="AT13" s="30">
        <v>13.0264119977326</v>
      </c>
      <c r="AU13" s="190">
        <v>7.0163361517823102</v>
      </c>
      <c r="AV13" s="190">
        <v>9.7113932420398292</v>
      </c>
      <c r="AW13" s="190">
        <v>5.8600353303516997</v>
      </c>
      <c r="AX13" s="190">
        <v>3.4453087360828598</v>
      </c>
      <c r="AY13" s="195">
        <v>7.5594718181100697</v>
      </c>
      <c r="AZ13" s="190"/>
      <c r="BA13" s="196">
        <v>-4.3595853386230798</v>
      </c>
      <c r="BB13" s="197">
        <v>-6.5420096372601799</v>
      </c>
      <c r="BC13" s="198">
        <v>-5.49147952276767</v>
      </c>
      <c r="BD13" s="190"/>
      <c r="BE13" s="199">
        <v>2.8954450663793501</v>
      </c>
    </row>
    <row r="14" spans="1:57" x14ac:dyDescent="0.2">
      <c r="A14" s="21" t="s">
        <v>25</v>
      </c>
      <c r="B14" s="3" t="str">
        <f t="shared" si="0"/>
        <v>Alexandria, VA</v>
      </c>
      <c r="C14" s="3"/>
      <c r="D14" s="24" t="s">
        <v>16</v>
      </c>
      <c r="E14" s="27" t="s">
        <v>17</v>
      </c>
      <c r="F14" s="3"/>
      <c r="G14" s="214">
        <v>63.957420882420799</v>
      </c>
      <c r="H14" s="209">
        <v>83.327893277893196</v>
      </c>
      <c r="I14" s="209">
        <v>91.537874797874693</v>
      </c>
      <c r="J14" s="209">
        <v>92.686314391314298</v>
      </c>
      <c r="K14" s="209">
        <v>77.610559020558995</v>
      </c>
      <c r="L14" s="215">
        <v>81.824012474012406</v>
      </c>
      <c r="M14" s="209"/>
      <c r="N14" s="216">
        <v>74.219889119889103</v>
      </c>
      <c r="O14" s="217">
        <v>75.524690459690405</v>
      </c>
      <c r="P14" s="218">
        <v>74.872289789789704</v>
      </c>
      <c r="Q14" s="209"/>
      <c r="R14" s="219">
        <v>79.837805992805897</v>
      </c>
      <c r="S14" s="75"/>
      <c r="T14" s="30">
        <v>4.2003068855130801</v>
      </c>
      <c r="U14" s="190">
        <v>4.6277371376079302</v>
      </c>
      <c r="V14" s="190">
        <v>3.19550422367058</v>
      </c>
      <c r="W14" s="190">
        <v>5.7172346958416798</v>
      </c>
      <c r="X14" s="190">
        <v>-3.4755936321812801</v>
      </c>
      <c r="Y14" s="195">
        <v>2.8446771658838599</v>
      </c>
      <c r="Z14" s="190"/>
      <c r="AA14" s="196">
        <v>-10.7067956031508</v>
      </c>
      <c r="AB14" s="197">
        <v>-9.8938546642084795</v>
      </c>
      <c r="AC14" s="198">
        <v>-10.2986251854269</v>
      </c>
      <c r="AD14" s="190"/>
      <c r="AE14" s="199">
        <v>-1.04047022620478</v>
      </c>
      <c r="AG14" s="214">
        <v>73.324213155463099</v>
      </c>
      <c r="AH14" s="209">
        <v>95.367954204204196</v>
      </c>
      <c r="AI14" s="209">
        <v>108.227162450912</v>
      </c>
      <c r="AJ14" s="209">
        <v>106.48399283899199</v>
      </c>
      <c r="AK14" s="209">
        <v>87.379356375606307</v>
      </c>
      <c r="AL14" s="215">
        <v>94.156535805035801</v>
      </c>
      <c r="AM14" s="209"/>
      <c r="AN14" s="216">
        <v>84.657372083621993</v>
      </c>
      <c r="AO14" s="217">
        <v>87.0561226611226</v>
      </c>
      <c r="AP14" s="218">
        <v>85.856747372372297</v>
      </c>
      <c r="AQ14" s="209"/>
      <c r="AR14" s="219">
        <v>91.785167681417605</v>
      </c>
      <c r="AS14" s="75"/>
      <c r="AT14" s="30">
        <v>-0.28588020081306598</v>
      </c>
      <c r="AU14" s="190">
        <v>2.14023873932602</v>
      </c>
      <c r="AV14" s="190">
        <v>6.8859153031000702</v>
      </c>
      <c r="AW14" s="190">
        <v>7.2504076419945704</v>
      </c>
      <c r="AX14" s="190">
        <v>-2.3276770773905802</v>
      </c>
      <c r="AY14" s="195">
        <v>3.0370907227500301</v>
      </c>
      <c r="AZ14" s="190"/>
      <c r="BA14" s="196">
        <v>-6.7098115394868696</v>
      </c>
      <c r="BB14" s="197">
        <v>-9.03585597264318</v>
      </c>
      <c r="BC14" s="198">
        <v>-7.9037572385664898</v>
      </c>
      <c r="BD14" s="190"/>
      <c r="BE14" s="199">
        <v>-0.133659896016359</v>
      </c>
    </row>
    <row r="15" spans="1:57" x14ac:dyDescent="0.2">
      <c r="A15" s="21" t="s">
        <v>26</v>
      </c>
      <c r="B15" s="3" t="str">
        <f t="shared" si="0"/>
        <v>Fairfax/Tysons Corner, VA</v>
      </c>
      <c r="C15" s="3"/>
      <c r="D15" s="24" t="s">
        <v>16</v>
      </c>
      <c r="E15" s="27" t="s">
        <v>17</v>
      </c>
      <c r="F15" s="3"/>
      <c r="G15" s="214">
        <v>75.754129545454504</v>
      </c>
      <c r="H15" s="209">
        <v>115.719380681818</v>
      </c>
      <c r="I15" s="209">
        <v>135.793188636363</v>
      </c>
      <c r="J15" s="209">
        <v>122.90752840909001</v>
      </c>
      <c r="K15" s="209">
        <v>91.196509090909004</v>
      </c>
      <c r="L15" s="215">
        <v>108.27414727272701</v>
      </c>
      <c r="M15" s="209"/>
      <c r="N15" s="216">
        <v>83.213818181818098</v>
      </c>
      <c r="O15" s="217">
        <v>91.272575000000003</v>
      </c>
      <c r="P15" s="218">
        <v>87.243196590908994</v>
      </c>
      <c r="Q15" s="209"/>
      <c r="R15" s="219">
        <v>102.265304220779</v>
      </c>
      <c r="S15" s="75"/>
      <c r="T15" s="30">
        <v>3.0452681943434099</v>
      </c>
      <c r="U15" s="190">
        <v>19.9668805099531</v>
      </c>
      <c r="V15" s="190">
        <v>12.710159658580199</v>
      </c>
      <c r="W15" s="190">
        <v>4.4785502850107797</v>
      </c>
      <c r="X15" s="190">
        <v>-3.0765478472421202</v>
      </c>
      <c r="Y15" s="195">
        <v>7.8030272428607699</v>
      </c>
      <c r="Z15" s="190"/>
      <c r="AA15" s="196">
        <v>-5.0350950009369804</v>
      </c>
      <c r="AB15" s="197">
        <v>2.7440162322365702</v>
      </c>
      <c r="AC15" s="198">
        <v>-1.11888909538156</v>
      </c>
      <c r="AD15" s="190"/>
      <c r="AE15" s="199">
        <v>5.4831598988406096</v>
      </c>
      <c r="AG15" s="214">
        <v>80.165740056818095</v>
      </c>
      <c r="AH15" s="209">
        <v>115.321054545454</v>
      </c>
      <c r="AI15" s="209">
        <v>139.996698295454</v>
      </c>
      <c r="AJ15" s="209">
        <v>131.96047926136299</v>
      </c>
      <c r="AK15" s="209">
        <v>96.5552477272727</v>
      </c>
      <c r="AL15" s="215">
        <v>112.799843977272</v>
      </c>
      <c r="AM15" s="209"/>
      <c r="AN15" s="216">
        <v>89.718928693181795</v>
      </c>
      <c r="AO15" s="217">
        <v>93.574606818181806</v>
      </c>
      <c r="AP15" s="218">
        <v>91.646767755681793</v>
      </c>
      <c r="AQ15" s="209"/>
      <c r="AR15" s="219">
        <v>106.756107913961</v>
      </c>
      <c r="AS15" s="75"/>
      <c r="AT15" s="30">
        <v>2.70579730230182</v>
      </c>
      <c r="AU15" s="190">
        <v>9.1290743350982204</v>
      </c>
      <c r="AV15" s="190">
        <v>13.724580497057399</v>
      </c>
      <c r="AW15" s="190">
        <v>10.8355593973494</v>
      </c>
      <c r="AX15" s="190">
        <v>1.8025991859599799</v>
      </c>
      <c r="AY15" s="195">
        <v>8.3083929077573497</v>
      </c>
      <c r="AZ15" s="190"/>
      <c r="BA15" s="196">
        <v>1.92629880225339</v>
      </c>
      <c r="BB15" s="197">
        <v>-0.65992263849639599</v>
      </c>
      <c r="BC15" s="198">
        <v>0.58938250101047596</v>
      </c>
      <c r="BD15" s="190"/>
      <c r="BE15" s="199">
        <v>6.3074732249249301</v>
      </c>
    </row>
    <row r="16" spans="1:57" x14ac:dyDescent="0.2">
      <c r="A16" s="21" t="s">
        <v>27</v>
      </c>
      <c r="B16" s="3" t="str">
        <f t="shared" si="0"/>
        <v>I-95 Fredericksburg, VA</v>
      </c>
      <c r="C16" s="3"/>
      <c r="D16" s="24" t="s">
        <v>16</v>
      </c>
      <c r="E16" s="27" t="s">
        <v>17</v>
      </c>
      <c r="F16" s="3"/>
      <c r="G16" s="214">
        <v>49.690150859548503</v>
      </c>
      <c r="H16" s="209">
        <v>58.141643082680297</v>
      </c>
      <c r="I16" s="209">
        <v>61.965263711846497</v>
      </c>
      <c r="J16" s="209">
        <v>62.3225833235878</v>
      </c>
      <c r="K16" s="209">
        <v>58.537554671968103</v>
      </c>
      <c r="L16" s="215">
        <v>58.131439129926299</v>
      </c>
      <c r="M16" s="209"/>
      <c r="N16" s="216">
        <v>72.939989474915194</v>
      </c>
      <c r="O16" s="217">
        <v>73.872044205356005</v>
      </c>
      <c r="P16" s="218">
        <v>73.406016840135607</v>
      </c>
      <c r="Q16" s="209"/>
      <c r="R16" s="219">
        <v>62.495604189986103</v>
      </c>
      <c r="S16" s="75"/>
      <c r="T16" s="30">
        <v>-5.8055282643999204</v>
      </c>
      <c r="U16" s="190">
        <v>-5.01951447936215</v>
      </c>
      <c r="V16" s="190">
        <v>-5.4125859039664102</v>
      </c>
      <c r="W16" s="190">
        <v>-3.43320529342436</v>
      </c>
      <c r="X16" s="190">
        <v>-8.7202907495996502</v>
      </c>
      <c r="Y16" s="195">
        <v>-5.6755907050760603</v>
      </c>
      <c r="Z16" s="190"/>
      <c r="AA16" s="196">
        <v>-9.4052902436656893</v>
      </c>
      <c r="AB16" s="197">
        <v>-11.978364000002999</v>
      </c>
      <c r="AC16" s="198">
        <v>-10.7185257440394</v>
      </c>
      <c r="AD16" s="190"/>
      <c r="AE16" s="199">
        <v>-7.4302993819912801</v>
      </c>
      <c r="AG16" s="214">
        <v>50.213109285463602</v>
      </c>
      <c r="AH16" s="209">
        <v>57.065515436791003</v>
      </c>
      <c r="AI16" s="209">
        <v>61.416243421822003</v>
      </c>
      <c r="AJ16" s="209">
        <v>62.383995146766402</v>
      </c>
      <c r="AK16" s="209">
        <v>63.080501988071497</v>
      </c>
      <c r="AL16" s="215">
        <v>58.8318730557829</v>
      </c>
      <c r="AM16" s="209"/>
      <c r="AN16" s="216">
        <v>79.451879019997605</v>
      </c>
      <c r="AO16" s="217">
        <v>78.290424219389493</v>
      </c>
      <c r="AP16" s="218">
        <v>78.871151619693606</v>
      </c>
      <c r="AQ16" s="209"/>
      <c r="AR16" s="219">
        <v>64.557381216900197</v>
      </c>
      <c r="AS16" s="75"/>
      <c r="AT16" s="30">
        <v>-8.2881530824081402</v>
      </c>
      <c r="AU16" s="190">
        <v>-8.8535774301708905</v>
      </c>
      <c r="AV16" s="190">
        <v>-8.1427753138611791</v>
      </c>
      <c r="AW16" s="190">
        <v>-7.47875439585055</v>
      </c>
      <c r="AX16" s="190">
        <v>-9.4351054326431001</v>
      </c>
      <c r="AY16" s="195">
        <v>-8.4468624586459704</v>
      </c>
      <c r="AZ16" s="190"/>
      <c r="BA16" s="196">
        <v>-10.1474588485789</v>
      </c>
      <c r="BB16" s="197">
        <v>-12.530562553608201</v>
      </c>
      <c r="BC16" s="198">
        <v>-11.346251794921599</v>
      </c>
      <c r="BD16" s="190"/>
      <c r="BE16" s="199">
        <v>-9.4802353970102704</v>
      </c>
    </row>
    <row r="17" spans="1:70" x14ac:dyDescent="0.2">
      <c r="A17" s="21" t="s">
        <v>28</v>
      </c>
      <c r="B17" s="3" t="str">
        <f t="shared" si="0"/>
        <v>Dulles Airport Area, VA</v>
      </c>
      <c r="C17" s="3"/>
      <c r="D17" s="24" t="s">
        <v>16</v>
      </c>
      <c r="E17" s="27" t="s">
        <v>17</v>
      </c>
      <c r="F17" s="3"/>
      <c r="G17" s="214">
        <v>65.085912540314894</v>
      </c>
      <c r="H17" s="209">
        <v>92.6201773856953</v>
      </c>
      <c r="I17" s="209">
        <v>106.300575792069</v>
      </c>
      <c r="J17" s="209">
        <v>106.578355150825</v>
      </c>
      <c r="K17" s="209">
        <v>83.668040220072001</v>
      </c>
      <c r="L17" s="215">
        <v>90.850612217795401</v>
      </c>
      <c r="M17" s="209"/>
      <c r="N17" s="216">
        <v>73.256526275848898</v>
      </c>
      <c r="O17" s="217">
        <v>80.7436340352874</v>
      </c>
      <c r="P17" s="218">
        <v>77.000080155568199</v>
      </c>
      <c r="Q17" s="209"/>
      <c r="R17" s="219">
        <v>86.893317342873402</v>
      </c>
      <c r="S17" s="75"/>
      <c r="T17" s="30">
        <v>-9.1092282809179608</v>
      </c>
      <c r="U17" s="190">
        <v>-0.32081545988867999</v>
      </c>
      <c r="V17" s="190">
        <v>5.7257833597328398</v>
      </c>
      <c r="W17" s="190">
        <v>10.572749034617001</v>
      </c>
      <c r="X17" s="190">
        <v>-1.11925354935664</v>
      </c>
      <c r="Y17" s="195">
        <v>1.8336776727145501</v>
      </c>
      <c r="Z17" s="190"/>
      <c r="AA17" s="196">
        <v>-4.6639761690031101</v>
      </c>
      <c r="AB17" s="197">
        <v>3.2712314314565201</v>
      </c>
      <c r="AC17" s="198">
        <v>-0.66193307300297699</v>
      </c>
      <c r="AD17" s="190"/>
      <c r="AE17" s="199">
        <v>1.1900485275794399</v>
      </c>
      <c r="AG17" s="214">
        <v>73.723666524378601</v>
      </c>
      <c r="AH17" s="209">
        <v>105.107469882375</v>
      </c>
      <c r="AI17" s="209">
        <v>123.84898216657101</v>
      </c>
      <c r="AJ17" s="209">
        <v>117.694897552646</v>
      </c>
      <c r="AK17" s="209">
        <v>95.817644185164099</v>
      </c>
      <c r="AL17" s="215">
        <v>103.23853206222699</v>
      </c>
      <c r="AM17" s="209"/>
      <c r="AN17" s="216">
        <v>86.714420176437102</v>
      </c>
      <c r="AO17" s="217">
        <v>89.217497154240107</v>
      </c>
      <c r="AP17" s="218">
        <v>87.965958665338604</v>
      </c>
      <c r="AQ17" s="209"/>
      <c r="AR17" s="219">
        <v>98.874939663116194</v>
      </c>
      <c r="AS17" s="75"/>
      <c r="AT17" s="30">
        <v>3.6573475426901898</v>
      </c>
      <c r="AU17" s="190">
        <v>5.5014490414664996</v>
      </c>
      <c r="AV17" s="190">
        <v>13.804292974298001</v>
      </c>
      <c r="AW17" s="190">
        <v>13.5879263120686</v>
      </c>
      <c r="AX17" s="190">
        <v>2.82006227333896</v>
      </c>
      <c r="AY17" s="195">
        <v>8.3571884238215102</v>
      </c>
      <c r="AZ17" s="190"/>
      <c r="BA17" s="196">
        <v>1.70860250522725</v>
      </c>
      <c r="BB17" s="197">
        <v>2.9369056240261502</v>
      </c>
      <c r="BC17" s="198">
        <v>2.32780615697604</v>
      </c>
      <c r="BD17" s="190"/>
      <c r="BE17" s="199">
        <v>6.7582165287532199</v>
      </c>
    </row>
    <row r="18" spans="1:70" x14ac:dyDescent="0.2">
      <c r="A18" s="21" t="s">
        <v>29</v>
      </c>
      <c r="B18" s="3" t="str">
        <f t="shared" si="0"/>
        <v>Williamsburg, VA</v>
      </c>
      <c r="C18" s="3"/>
      <c r="D18" s="24" t="s">
        <v>16</v>
      </c>
      <c r="E18" s="27" t="s">
        <v>17</v>
      </c>
      <c r="F18" s="3"/>
      <c r="G18" s="214">
        <v>79.363456806282699</v>
      </c>
      <c r="H18" s="209">
        <v>83.984003926701504</v>
      </c>
      <c r="I18" s="209">
        <v>82.690011780104697</v>
      </c>
      <c r="J18" s="209">
        <v>79.889746073298397</v>
      </c>
      <c r="K18" s="209">
        <v>90.026150523560204</v>
      </c>
      <c r="L18" s="215">
        <v>83.190673821989506</v>
      </c>
      <c r="M18" s="209"/>
      <c r="N18" s="216">
        <v>137.075464659685</v>
      </c>
      <c r="O18" s="217">
        <v>145.65477617801</v>
      </c>
      <c r="P18" s="218">
        <v>141.36512041884799</v>
      </c>
      <c r="Q18" s="209"/>
      <c r="R18" s="219">
        <v>99.811944278234805</v>
      </c>
      <c r="S18" s="75"/>
      <c r="T18" s="30">
        <v>-9.8988252012757698</v>
      </c>
      <c r="U18" s="190">
        <v>-6.4527150261339203</v>
      </c>
      <c r="V18" s="190">
        <v>-1.1072183489636001</v>
      </c>
      <c r="W18" s="190">
        <v>-1.9842129440932901</v>
      </c>
      <c r="X18" s="190">
        <v>-0.63339080110119705</v>
      </c>
      <c r="Y18" s="195">
        <v>-4.06592400579067</v>
      </c>
      <c r="Z18" s="190"/>
      <c r="AA18" s="196">
        <v>-0.104973510230114</v>
      </c>
      <c r="AB18" s="197">
        <v>1.31690697660593</v>
      </c>
      <c r="AC18" s="198">
        <v>0.62251950118302402</v>
      </c>
      <c r="AD18" s="190"/>
      <c r="AE18" s="199">
        <v>-2.2223317127637401</v>
      </c>
      <c r="AG18" s="214">
        <v>77.517470549738206</v>
      </c>
      <c r="AH18" s="209">
        <v>84.245349476439699</v>
      </c>
      <c r="AI18" s="209">
        <v>83.997617801047099</v>
      </c>
      <c r="AJ18" s="209">
        <v>78.124802683246003</v>
      </c>
      <c r="AK18" s="209">
        <v>84.076192735602007</v>
      </c>
      <c r="AL18" s="215">
        <v>81.5922866492146</v>
      </c>
      <c r="AM18" s="209"/>
      <c r="AN18" s="216">
        <v>135.43450032722501</v>
      </c>
      <c r="AO18" s="217">
        <v>146.382366164921</v>
      </c>
      <c r="AP18" s="218">
        <v>140.908433246073</v>
      </c>
      <c r="AQ18" s="209"/>
      <c r="AR18" s="219">
        <v>98.539757105459898</v>
      </c>
      <c r="AS18" s="75"/>
      <c r="AT18" s="30">
        <v>-4.29691712330541</v>
      </c>
      <c r="AU18" s="190">
        <v>-1.4115669321487501</v>
      </c>
      <c r="AV18" s="190">
        <v>-3.4177253155838998</v>
      </c>
      <c r="AW18" s="190">
        <v>-13.7166544610137</v>
      </c>
      <c r="AX18" s="190">
        <v>-10.2651092956997</v>
      </c>
      <c r="AY18" s="195">
        <v>-6.7826332708894199</v>
      </c>
      <c r="AZ18" s="190"/>
      <c r="BA18" s="196">
        <v>-5.3068114617883104</v>
      </c>
      <c r="BB18" s="197">
        <v>-6.2677103209548504</v>
      </c>
      <c r="BC18" s="198">
        <v>-5.8083710539868099</v>
      </c>
      <c r="BD18" s="190"/>
      <c r="BE18" s="199">
        <v>-6.3804395998158201</v>
      </c>
    </row>
    <row r="19" spans="1:70" x14ac:dyDescent="0.2">
      <c r="A19" s="21" t="s">
        <v>30</v>
      </c>
      <c r="B19" s="3" t="str">
        <f t="shared" si="0"/>
        <v>Virginia Beach, VA</v>
      </c>
      <c r="C19" s="3"/>
      <c r="D19" s="24" t="s">
        <v>16</v>
      </c>
      <c r="E19" s="27" t="s">
        <v>17</v>
      </c>
      <c r="F19" s="3"/>
      <c r="G19" s="214">
        <v>131.86024964544501</v>
      </c>
      <c r="H19" s="209">
        <v>147.61451678485099</v>
      </c>
      <c r="I19" s="209">
        <v>153.45208922309601</v>
      </c>
      <c r="J19" s="209">
        <v>152.152646918101</v>
      </c>
      <c r="K19" s="209">
        <v>156.36949076599299</v>
      </c>
      <c r="L19" s="215">
        <v>148.289798667497</v>
      </c>
      <c r="M19" s="209"/>
      <c r="N19" s="216">
        <v>226.32197219668001</v>
      </c>
      <c r="O19" s="217">
        <v>241.26707956050799</v>
      </c>
      <c r="P19" s="218">
        <v>233.79452587859399</v>
      </c>
      <c r="Q19" s="209"/>
      <c r="R19" s="219">
        <v>172.71972072781099</v>
      </c>
      <c r="S19" s="75"/>
      <c r="T19" s="30">
        <v>-7.7077995087726601</v>
      </c>
      <c r="U19" s="190">
        <v>-4.4551631732024397</v>
      </c>
      <c r="V19" s="190">
        <v>-4.9652639561874903</v>
      </c>
      <c r="W19" s="190">
        <v>-2.7408647408507698</v>
      </c>
      <c r="X19" s="190">
        <v>1.7974186408359001</v>
      </c>
      <c r="Y19" s="195">
        <v>-3.5678846120071599</v>
      </c>
      <c r="Z19" s="190"/>
      <c r="AA19" s="196">
        <v>-4.04847307457357</v>
      </c>
      <c r="AB19" s="197">
        <v>-4.8632128799093604</v>
      </c>
      <c r="AC19" s="198">
        <v>-4.4705982417348604</v>
      </c>
      <c r="AD19" s="190"/>
      <c r="AE19" s="199">
        <v>-3.9177721956948801</v>
      </c>
      <c r="AG19" s="214">
        <v>139.73875270775699</v>
      </c>
      <c r="AH19" s="209">
        <v>152.12341982896299</v>
      </c>
      <c r="AI19" s="209">
        <v>157.50920600966199</v>
      </c>
      <c r="AJ19" s="209">
        <v>152.30099564421201</v>
      </c>
      <c r="AK19" s="209">
        <v>159.09622963785401</v>
      </c>
      <c r="AL19" s="215">
        <v>152.15369371719899</v>
      </c>
      <c r="AM19" s="209"/>
      <c r="AN19" s="216">
        <v>226.53690326105999</v>
      </c>
      <c r="AO19" s="217">
        <v>245.47584564899699</v>
      </c>
      <c r="AP19" s="218">
        <v>236.00637445502801</v>
      </c>
      <c r="AQ19" s="209"/>
      <c r="AR19" s="219">
        <v>176.111335807811</v>
      </c>
      <c r="AS19" s="75"/>
      <c r="AT19" s="30">
        <v>-1.72625241572043</v>
      </c>
      <c r="AU19" s="190">
        <v>0.40415549412090701</v>
      </c>
      <c r="AV19" s="190">
        <v>-3.5292443678413399</v>
      </c>
      <c r="AW19" s="190">
        <v>-8.4086095431309094</v>
      </c>
      <c r="AX19" s="190">
        <v>-4.6856770604713098</v>
      </c>
      <c r="AY19" s="195">
        <v>-3.72139307552025</v>
      </c>
      <c r="AZ19" s="190"/>
      <c r="BA19" s="196">
        <v>-5.8210228933477701</v>
      </c>
      <c r="BB19" s="197">
        <v>-7.0547664143189497</v>
      </c>
      <c r="BC19" s="198">
        <v>-6.466705413973</v>
      </c>
      <c r="BD19" s="190"/>
      <c r="BE19" s="199">
        <v>-4.7911910661916899</v>
      </c>
    </row>
    <row r="20" spans="1:70" x14ac:dyDescent="0.2">
      <c r="A20" s="34" t="s">
        <v>31</v>
      </c>
      <c r="B20" s="3" t="str">
        <f t="shared" si="0"/>
        <v>Norfolk/Portsmouth, VA</v>
      </c>
      <c r="C20" s="3"/>
      <c r="D20" s="24" t="s">
        <v>16</v>
      </c>
      <c r="E20" s="27" t="s">
        <v>17</v>
      </c>
      <c r="F20" s="3"/>
      <c r="G20" s="214">
        <v>71.799015421052601</v>
      </c>
      <c r="H20" s="209">
        <v>83.837598140350806</v>
      </c>
      <c r="I20" s="209">
        <v>92.370192596491194</v>
      </c>
      <c r="J20" s="209">
        <v>94.265190421052594</v>
      </c>
      <c r="K20" s="209">
        <v>104.591097210526</v>
      </c>
      <c r="L20" s="215">
        <v>89.372618757894699</v>
      </c>
      <c r="M20" s="209"/>
      <c r="N20" s="216">
        <v>145.23608607017499</v>
      </c>
      <c r="O20" s="217">
        <v>150.22043645613999</v>
      </c>
      <c r="P20" s="218">
        <v>147.72826126315701</v>
      </c>
      <c r="Q20" s="209"/>
      <c r="R20" s="219">
        <v>106.045659473684</v>
      </c>
      <c r="S20" s="75"/>
      <c r="T20" s="30">
        <v>-2.78672845134406</v>
      </c>
      <c r="U20" s="190">
        <v>-22.6025474426256</v>
      </c>
      <c r="V20" s="190">
        <v>-15.138541470678399</v>
      </c>
      <c r="W20" s="190">
        <v>-8.7242558059336002</v>
      </c>
      <c r="X20" s="190">
        <v>19.892752276560099</v>
      </c>
      <c r="Y20" s="195">
        <v>-7.2010034371341201</v>
      </c>
      <c r="Z20" s="190"/>
      <c r="AA20" s="196">
        <v>-5.5399635926482897</v>
      </c>
      <c r="AB20" s="197">
        <v>-0.80718778630582599</v>
      </c>
      <c r="AC20" s="198">
        <v>-3.1914954236053501</v>
      </c>
      <c r="AD20" s="190"/>
      <c r="AE20" s="199">
        <v>-5.6456024690699902</v>
      </c>
      <c r="AG20" s="214">
        <v>77.849533464877595</v>
      </c>
      <c r="AH20" s="209">
        <v>90.261674445321404</v>
      </c>
      <c r="AI20" s="209">
        <v>95.759752661580194</v>
      </c>
      <c r="AJ20" s="209">
        <v>98.659189379987694</v>
      </c>
      <c r="AK20" s="209">
        <v>97.985541507696297</v>
      </c>
      <c r="AL20" s="215">
        <v>92.102983528462502</v>
      </c>
      <c r="AM20" s="209"/>
      <c r="AN20" s="216">
        <v>130.21985122133</v>
      </c>
      <c r="AO20" s="217">
        <v>136.75952946103499</v>
      </c>
      <c r="AP20" s="218">
        <v>133.48969034118301</v>
      </c>
      <c r="AQ20" s="209"/>
      <c r="AR20" s="219">
        <v>103.926868006615</v>
      </c>
      <c r="AS20" s="75"/>
      <c r="AT20" s="30">
        <v>5.9683835504460498</v>
      </c>
      <c r="AU20" s="190">
        <v>-2.3158354352043999</v>
      </c>
      <c r="AV20" s="190">
        <v>-3.2932271807356202</v>
      </c>
      <c r="AW20" s="190">
        <v>0.49718990472972402</v>
      </c>
      <c r="AX20" s="190">
        <v>9.0238550724180708</v>
      </c>
      <c r="AY20" s="195">
        <v>1.6738352823798801</v>
      </c>
      <c r="AZ20" s="190"/>
      <c r="BA20" s="196">
        <v>-3.3686617335391902</v>
      </c>
      <c r="BB20" s="197">
        <v>-7.9081912457696104</v>
      </c>
      <c r="BC20" s="198">
        <v>-5.7485563604505501</v>
      </c>
      <c r="BD20" s="190"/>
      <c r="BE20" s="199">
        <v>-1.18288921264433</v>
      </c>
    </row>
    <row r="21" spans="1:70" x14ac:dyDescent="0.2">
      <c r="A21" s="35" t="s">
        <v>32</v>
      </c>
      <c r="B21" s="3" t="str">
        <f t="shared" si="0"/>
        <v>Newport News/Hampton, VA</v>
      </c>
      <c r="C21" s="3"/>
      <c r="D21" s="24" t="s">
        <v>16</v>
      </c>
      <c r="E21" s="27" t="s">
        <v>17</v>
      </c>
      <c r="F21" s="3"/>
      <c r="G21" s="214">
        <v>44.991356570943502</v>
      </c>
      <c r="H21" s="209">
        <v>56.484880195218501</v>
      </c>
      <c r="I21" s="209">
        <v>62.461424939878299</v>
      </c>
      <c r="J21" s="209">
        <v>62.501051407554101</v>
      </c>
      <c r="K21" s="209">
        <v>74.263321771113297</v>
      </c>
      <c r="L21" s="215">
        <v>60.140406976941499</v>
      </c>
      <c r="M21" s="209"/>
      <c r="N21" s="216">
        <v>118.66646290847299</v>
      </c>
      <c r="O21" s="217">
        <v>112.47486420993</v>
      </c>
      <c r="P21" s="218">
        <v>115.570663559202</v>
      </c>
      <c r="Q21" s="209"/>
      <c r="R21" s="219">
        <v>75.977623143301699</v>
      </c>
      <c r="S21" s="75"/>
      <c r="T21" s="30">
        <v>-16.9124437309153</v>
      </c>
      <c r="U21" s="190">
        <v>-10.7233117310604</v>
      </c>
      <c r="V21" s="190">
        <v>-8.1799870778880504</v>
      </c>
      <c r="W21" s="190">
        <v>-8.4878984631580305</v>
      </c>
      <c r="X21" s="190">
        <v>-3.4411101755511999</v>
      </c>
      <c r="Y21" s="195">
        <v>-9.0580527480979107</v>
      </c>
      <c r="Z21" s="190"/>
      <c r="AA21" s="196">
        <v>9.75575359754197</v>
      </c>
      <c r="AB21" s="197">
        <v>1.10347054847367</v>
      </c>
      <c r="AC21" s="198">
        <v>5.3679123615429098</v>
      </c>
      <c r="AD21" s="190"/>
      <c r="AE21" s="199">
        <v>-3.3044925947411299</v>
      </c>
      <c r="AG21" s="214">
        <v>53.093217760644997</v>
      </c>
      <c r="AH21" s="209">
        <v>65.955033880322503</v>
      </c>
      <c r="AI21" s="209">
        <v>72.962890115292097</v>
      </c>
      <c r="AJ21" s="209">
        <v>69.075701315603297</v>
      </c>
      <c r="AK21" s="209">
        <v>72.076026998160899</v>
      </c>
      <c r="AL21" s="215">
        <v>66.632574014004803</v>
      </c>
      <c r="AM21" s="209"/>
      <c r="AN21" s="216">
        <v>103.09126240274399</v>
      </c>
      <c r="AO21" s="217">
        <v>100.745156949356</v>
      </c>
      <c r="AP21" s="218">
        <v>101.91820967605</v>
      </c>
      <c r="AQ21" s="209"/>
      <c r="AR21" s="219">
        <v>76.714184203160599</v>
      </c>
      <c r="AS21" s="75"/>
      <c r="AT21" s="30">
        <v>-5.18831087690742</v>
      </c>
      <c r="AU21" s="190">
        <v>-0.320077673365528</v>
      </c>
      <c r="AV21" s="190">
        <v>2.7634066623435198</v>
      </c>
      <c r="AW21" s="190">
        <v>-4.0859908379248502</v>
      </c>
      <c r="AX21" s="190">
        <v>4.1394184193791803</v>
      </c>
      <c r="AY21" s="195">
        <v>-0.36868044691200103</v>
      </c>
      <c r="AZ21" s="190"/>
      <c r="BA21" s="196">
        <v>2.5696558698061698</v>
      </c>
      <c r="BB21" s="197">
        <v>-7.9645607704543497</v>
      </c>
      <c r="BC21" s="198">
        <v>-2.9220844704392799</v>
      </c>
      <c r="BD21" s="190"/>
      <c r="BE21" s="199">
        <v>-1.3535722646994901</v>
      </c>
    </row>
    <row r="22" spans="1:70" x14ac:dyDescent="0.2">
      <c r="A22" s="36" t="s">
        <v>33</v>
      </c>
      <c r="B22" s="3" t="str">
        <f t="shared" si="0"/>
        <v>Chesapeake/Suffolk, VA</v>
      </c>
      <c r="C22" s="3"/>
      <c r="D22" s="25" t="s">
        <v>16</v>
      </c>
      <c r="E22" s="28" t="s">
        <v>17</v>
      </c>
      <c r="F22" s="3"/>
      <c r="G22" s="220">
        <v>65.615267360275098</v>
      </c>
      <c r="H22" s="221">
        <v>82.702700705072999</v>
      </c>
      <c r="I22" s="221">
        <v>88.997556698194302</v>
      </c>
      <c r="J22" s="221">
        <v>88.082899999999995</v>
      </c>
      <c r="K22" s="221">
        <v>85.286387996560606</v>
      </c>
      <c r="L22" s="222">
        <v>82.136962552020606</v>
      </c>
      <c r="M22" s="209"/>
      <c r="N22" s="223">
        <v>117.857105210662</v>
      </c>
      <c r="O22" s="224">
        <v>117.568796921754</v>
      </c>
      <c r="P22" s="225">
        <v>117.71295106620801</v>
      </c>
      <c r="Q22" s="209"/>
      <c r="R22" s="226">
        <v>92.301530698931302</v>
      </c>
      <c r="S22" s="75"/>
      <c r="T22" s="31">
        <v>-8.9069343122899909</v>
      </c>
      <c r="U22" s="200">
        <v>-4.7607261553186699</v>
      </c>
      <c r="V22" s="200">
        <v>-4.2155799419320701</v>
      </c>
      <c r="W22" s="200">
        <v>-3.32331520710474</v>
      </c>
      <c r="X22" s="200">
        <v>-1.14950948298926</v>
      </c>
      <c r="Y22" s="201">
        <v>-4.3074591426908597</v>
      </c>
      <c r="Z22" s="190"/>
      <c r="AA22" s="202">
        <v>-1.4453957571168801</v>
      </c>
      <c r="AB22" s="203">
        <v>-3.23167068169669</v>
      </c>
      <c r="AC22" s="204">
        <v>-2.3456074963849498</v>
      </c>
      <c r="AD22" s="190"/>
      <c r="AE22" s="205">
        <v>-3.6018071488748302</v>
      </c>
      <c r="AG22" s="220">
        <v>66.095104759243299</v>
      </c>
      <c r="AH22" s="221">
        <v>82.947404269131496</v>
      </c>
      <c r="AI22" s="221">
        <v>89.641043125537394</v>
      </c>
      <c r="AJ22" s="221">
        <v>87.625300945829693</v>
      </c>
      <c r="AK22" s="221">
        <v>84.381888572656905</v>
      </c>
      <c r="AL22" s="222">
        <v>82.138148334479695</v>
      </c>
      <c r="AM22" s="209"/>
      <c r="AN22" s="223">
        <v>118.22587111779799</v>
      </c>
      <c r="AO22" s="224">
        <v>120.072974862424</v>
      </c>
      <c r="AP22" s="225">
        <v>119.14942299011101</v>
      </c>
      <c r="AQ22" s="209"/>
      <c r="AR22" s="226">
        <v>92.712798236088901</v>
      </c>
      <c r="AS22" s="75"/>
      <c r="AT22" s="31">
        <v>-1.39231862598663</v>
      </c>
      <c r="AU22" s="200">
        <v>-2.27638586608056</v>
      </c>
      <c r="AV22" s="200">
        <v>-2.68926709568579</v>
      </c>
      <c r="AW22" s="200">
        <v>-5.8308661577621397</v>
      </c>
      <c r="AX22" s="200">
        <v>-0.953054945247506</v>
      </c>
      <c r="AY22" s="201">
        <v>-2.7424007122868899</v>
      </c>
      <c r="AZ22" s="190"/>
      <c r="BA22" s="202">
        <v>-2.7918872929474001</v>
      </c>
      <c r="BB22" s="203">
        <v>-7.6245105601140803</v>
      </c>
      <c r="BC22" s="204">
        <v>-5.2885059242560297</v>
      </c>
      <c r="BD22" s="190"/>
      <c r="BE22" s="205">
        <v>-3.6930395315876399</v>
      </c>
    </row>
    <row r="23" spans="1:70" x14ac:dyDescent="0.2">
      <c r="A23" s="35" t="s">
        <v>109</v>
      </c>
      <c r="B23" s="3" t="s">
        <v>109</v>
      </c>
      <c r="C23" s="9"/>
      <c r="D23" s="23" t="s">
        <v>16</v>
      </c>
      <c r="E23" s="26" t="s">
        <v>17</v>
      </c>
      <c r="F23" s="3"/>
      <c r="G23" s="206">
        <v>100.147707727125</v>
      </c>
      <c r="H23" s="207">
        <v>81.075056579372699</v>
      </c>
      <c r="I23" s="207">
        <v>95.197206595538304</v>
      </c>
      <c r="J23" s="207">
        <v>98.731972195279596</v>
      </c>
      <c r="K23" s="207">
        <v>80.503436792757796</v>
      </c>
      <c r="L23" s="208">
        <v>91.131075978014806</v>
      </c>
      <c r="M23" s="209"/>
      <c r="N23" s="210">
        <v>95.143000323310702</v>
      </c>
      <c r="O23" s="211">
        <v>99.345758163595207</v>
      </c>
      <c r="P23" s="212">
        <v>97.244379243452897</v>
      </c>
      <c r="Q23" s="209"/>
      <c r="R23" s="213">
        <v>92.877734053854297</v>
      </c>
      <c r="S23" s="75"/>
      <c r="T23" s="29">
        <v>56.130495085766</v>
      </c>
      <c r="U23" s="188">
        <v>18.1806575471428</v>
      </c>
      <c r="V23" s="188">
        <v>10.6079352080719</v>
      </c>
      <c r="W23" s="188">
        <v>8.4315166738965406</v>
      </c>
      <c r="X23" s="188">
        <v>-13.461386007990599</v>
      </c>
      <c r="Y23" s="189">
        <v>13.095543139108001</v>
      </c>
      <c r="Z23" s="190"/>
      <c r="AA23" s="191">
        <v>-20.904757036041701</v>
      </c>
      <c r="AB23" s="192">
        <v>-31.433219893058801</v>
      </c>
      <c r="AC23" s="193">
        <v>-26.657337598003899</v>
      </c>
      <c r="AD23" s="190"/>
      <c r="AE23" s="194">
        <v>-2.6835814365145998</v>
      </c>
      <c r="AF23" s="75"/>
      <c r="AG23" s="206">
        <v>70.707775622373106</v>
      </c>
      <c r="AH23" s="207">
        <v>82.918115906886499</v>
      </c>
      <c r="AI23" s="207">
        <v>97.280335434852802</v>
      </c>
      <c r="AJ23" s="207">
        <v>98.649304073714802</v>
      </c>
      <c r="AK23" s="207">
        <v>86.569522308438394</v>
      </c>
      <c r="AL23" s="208">
        <v>87.225010669253095</v>
      </c>
      <c r="AM23" s="209"/>
      <c r="AN23" s="210">
        <v>105.500655512447</v>
      </c>
      <c r="AO23" s="211">
        <v>127.24210636922</v>
      </c>
      <c r="AP23" s="212">
        <v>116.371380940834</v>
      </c>
      <c r="AQ23" s="209"/>
      <c r="AR23" s="213">
        <v>95.552545032561994</v>
      </c>
      <c r="AS23" s="75"/>
      <c r="AT23" s="29">
        <v>5.4973918056306896</v>
      </c>
      <c r="AU23" s="188">
        <v>-0.36666953822521903</v>
      </c>
      <c r="AV23" s="188">
        <v>-8.6879464451338499</v>
      </c>
      <c r="AW23" s="188">
        <v>-2.9094821499908301</v>
      </c>
      <c r="AX23" s="188">
        <v>-1.6366789221225799</v>
      </c>
      <c r="AY23" s="189">
        <v>-2.30132265688419</v>
      </c>
      <c r="AZ23" s="190"/>
      <c r="BA23" s="191">
        <v>-14.303015703656101</v>
      </c>
      <c r="BB23" s="192">
        <v>-14.065371876385401</v>
      </c>
      <c r="BC23" s="193">
        <v>-14.1732572584656</v>
      </c>
      <c r="BD23" s="190"/>
      <c r="BE23" s="194">
        <v>-6.7878199982891498</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214">
        <v>73.818009950248694</v>
      </c>
      <c r="H24" s="209">
        <v>64.423601042407</v>
      </c>
      <c r="I24" s="209">
        <v>74.525540156361004</v>
      </c>
      <c r="J24" s="209">
        <v>76.092358445865898</v>
      </c>
      <c r="K24" s="209">
        <v>59.824727552712602</v>
      </c>
      <c r="L24" s="215">
        <v>69.736847429519003</v>
      </c>
      <c r="M24" s="209"/>
      <c r="N24" s="216">
        <v>73.042276711679605</v>
      </c>
      <c r="O24" s="217">
        <v>74.418850983179297</v>
      </c>
      <c r="P24" s="218">
        <v>73.730563847429494</v>
      </c>
      <c r="Q24" s="209"/>
      <c r="R24" s="219">
        <v>70.877909263207698</v>
      </c>
      <c r="S24" s="75"/>
      <c r="T24" s="30">
        <v>37.446713613226699</v>
      </c>
      <c r="U24" s="190">
        <v>-5.8247685978257397</v>
      </c>
      <c r="V24" s="190">
        <v>-3.5416993043526301</v>
      </c>
      <c r="W24" s="190">
        <v>-0.88248213093846495</v>
      </c>
      <c r="X24" s="190">
        <v>-5.5008174924103903</v>
      </c>
      <c r="Y24" s="195">
        <v>2.7192143231201902</v>
      </c>
      <c r="Z24" s="190"/>
      <c r="AA24" s="196">
        <v>-6.87531917263009</v>
      </c>
      <c r="AB24" s="197">
        <v>-8.9235113030992803</v>
      </c>
      <c r="AC24" s="198">
        <v>-7.9203604256448497</v>
      </c>
      <c r="AD24" s="190"/>
      <c r="AE24" s="199">
        <v>-0.69127487606381799</v>
      </c>
      <c r="AF24" s="75"/>
      <c r="AG24" s="214">
        <v>51.5679803364131</v>
      </c>
      <c r="AH24" s="209">
        <v>63.231926676142997</v>
      </c>
      <c r="AI24" s="209">
        <v>73.9376628760957</v>
      </c>
      <c r="AJ24" s="209">
        <v>72.384272980336405</v>
      </c>
      <c r="AK24" s="209">
        <v>62.343513089315302</v>
      </c>
      <c r="AL24" s="215">
        <v>64.693071191660707</v>
      </c>
      <c r="AM24" s="209"/>
      <c r="AN24" s="216">
        <v>83.436080904998803</v>
      </c>
      <c r="AO24" s="217">
        <v>89.526529258469495</v>
      </c>
      <c r="AP24" s="218">
        <v>86.481305081734106</v>
      </c>
      <c r="AQ24" s="209"/>
      <c r="AR24" s="219">
        <v>70.918280874538794</v>
      </c>
      <c r="AS24" s="75"/>
      <c r="AT24" s="30">
        <v>-3.2708918637267699</v>
      </c>
      <c r="AU24" s="190">
        <v>-6.2002055395110203</v>
      </c>
      <c r="AV24" s="190">
        <v>-4.5489076065709204</v>
      </c>
      <c r="AW24" s="190">
        <v>-3.3175475518169302</v>
      </c>
      <c r="AX24" s="190">
        <v>-8.5616256168795193</v>
      </c>
      <c r="AY24" s="195">
        <v>-5.22336370369276</v>
      </c>
      <c r="AZ24" s="190"/>
      <c r="BA24" s="196">
        <v>-8.6664558103042797</v>
      </c>
      <c r="BB24" s="197">
        <v>-9.4246939480414191</v>
      </c>
      <c r="BC24" s="198">
        <v>-9.0605026796449106</v>
      </c>
      <c r="BD24" s="190"/>
      <c r="BE24" s="199">
        <v>-6.6065269481130899</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214">
        <v>44.4088175398633</v>
      </c>
      <c r="H25" s="209">
        <v>48.973741457858701</v>
      </c>
      <c r="I25" s="209">
        <v>54.253084567198101</v>
      </c>
      <c r="J25" s="209">
        <v>51.663315205011301</v>
      </c>
      <c r="K25" s="209">
        <v>50.1899328872437</v>
      </c>
      <c r="L25" s="215">
        <v>49.897778331434999</v>
      </c>
      <c r="M25" s="209"/>
      <c r="N25" s="216">
        <v>60.131247636674203</v>
      </c>
      <c r="O25" s="217">
        <v>59.241324800683302</v>
      </c>
      <c r="P25" s="218">
        <v>59.686286218678802</v>
      </c>
      <c r="Q25" s="209"/>
      <c r="R25" s="219">
        <v>52.694494870647503</v>
      </c>
      <c r="S25" s="75"/>
      <c r="T25" s="30">
        <v>-4.2738135684059602</v>
      </c>
      <c r="U25" s="190">
        <v>-13.0325139331828</v>
      </c>
      <c r="V25" s="190">
        <v>-5.3004673621383196</v>
      </c>
      <c r="W25" s="190">
        <v>-8.4686595107000802</v>
      </c>
      <c r="X25" s="190">
        <v>-8.8063318242563895</v>
      </c>
      <c r="Y25" s="195">
        <v>-8.0983745589118197</v>
      </c>
      <c r="Z25" s="190"/>
      <c r="AA25" s="196">
        <v>-9.6326177484992197</v>
      </c>
      <c r="AB25" s="197">
        <v>-14.9335841472972</v>
      </c>
      <c r="AC25" s="198">
        <v>-12.343443069673899</v>
      </c>
      <c r="AD25" s="190"/>
      <c r="AE25" s="199">
        <v>-9.5164881231663099</v>
      </c>
      <c r="AF25" s="75"/>
      <c r="AG25" s="214">
        <v>44.107697579726597</v>
      </c>
      <c r="AH25" s="209">
        <v>53.701389123006798</v>
      </c>
      <c r="AI25" s="209">
        <v>57.398291479214102</v>
      </c>
      <c r="AJ25" s="209">
        <v>58.6971100512528</v>
      </c>
      <c r="AK25" s="209">
        <v>57.743905424259601</v>
      </c>
      <c r="AL25" s="215">
        <v>54.329678731492002</v>
      </c>
      <c r="AM25" s="209"/>
      <c r="AN25" s="216">
        <v>70.638295394362103</v>
      </c>
      <c r="AO25" s="217">
        <v>73.675300968109298</v>
      </c>
      <c r="AP25" s="218">
        <v>72.1567981812357</v>
      </c>
      <c r="AQ25" s="209"/>
      <c r="AR25" s="219">
        <v>59.423141431418799</v>
      </c>
      <c r="AS25" s="75"/>
      <c r="AT25" s="30">
        <v>-4.0297481211894199</v>
      </c>
      <c r="AU25" s="190">
        <v>5.06235035166881</v>
      </c>
      <c r="AV25" s="190">
        <v>-3.7611529806212798</v>
      </c>
      <c r="AW25" s="190">
        <v>-2.9667698379706899</v>
      </c>
      <c r="AX25" s="190">
        <v>-3.1828107720315901</v>
      </c>
      <c r="AY25" s="195">
        <v>-1.87851802924181</v>
      </c>
      <c r="AZ25" s="190"/>
      <c r="BA25" s="196">
        <v>-4.8814848410109697</v>
      </c>
      <c r="BB25" s="197">
        <v>-4.4587549078753099</v>
      </c>
      <c r="BC25" s="198">
        <v>-4.6661402589265704</v>
      </c>
      <c r="BD25" s="190"/>
      <c r="BE25" s="199">
        <v>-2.8639368279312301</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214">
        <v>58.211186417853</v>
      </c>
      <c r="H26" s="209">
        <v>66.7120394959599</v>
      </c>
      <c r="I26" s="209">
        <v>68.881148230088399</v>
      </c>
      <c r="J26" s="209">
        <v>69.483853943824499</v>
      </c>
      <c r="K26" s="209">
        <v>64.323445036552499</v>
      </c>
      <c r="L26" s="215">
        <v>65.522334624855702</v>
      </c>
      <c r="M26" s="209"/>
      <c r="N26" s="216">
        <v>68.927668064640201</v>
      </c>
      <c r="O26" s="217">
        <v>65.245069815313499</v>
      </c>
      <c r="P26" s="218">
        <v>67.086368939976893</v>
      </c>
      <c r="Q26" s="209"/>
      <c r="R26" s="219">
        <v>65.9692015720331</v>
      </c>
      <c r="S26" s="75"/>
      <c r="T26" s="30">
        <v>-0.28483952656691702</v>
      </c>
      <c r="U26" s="190">
        <v>1.8859828527962901</v>
      </c>
      <c r="V26" s="190">
        <v>1.16620158015568</v>
      </c>
      <c r="W26" s="190">
        <v>1.83019550184053</v>
      </c>
      <c r="X26" s="190">
        <v>-1.0919029367286499</v>
      </c>
      <c r="Y26" s="195">
        <v>0.73840520245600705</v>
      </c>
      <c r="Z26" s="190"/>
      <c r="AA26" s="196">
        <v>-5.46905079163826</v>
      </c>
      <c r="AB26" s="197">
        <v>-13.1623309865567</v>
      </c>
      <c r="AC26" s="198">
        <v>-9.3733469414134003</v>
      </c>
      <c r="AD26" s="190"/>
      <c r="AE26" s="199">
        <v>-2.4248534226756102</v>
      </c>
      <c r="AF26" s="75"/>
      <c r="AG26" s="214">
        <v>56.784494074644002</v>
      </c>
      <c r="AH26" s="209">
        <v>66.991228943824495</v>
      </c>
      <c r="AI26" s="209">
        <v>68.2632425692574</v>
      </c>
      <c r="AJ26" s="209">
        <v>67.088306949788304</v>
      </c>
      <c r="AK26" s="209">
        <v>63.611356690073102</v>
      </c>
      <c r="AL26" s="215">
        <v>64.547725845517505</v>
      </c>
      <c r="AM26" s="209"/>
      <c r="AN26" s="216">
        <v>73.542296267795294</v>
      </c>
      <c r="AO26" s="217">
        <v>74.546132892458601</v>
      </c>
      <c r="AP26" s="218">
        <v>74.044214580126905</v>
      </c>
      <c r="AQ26" s="209"/>
      <c r="AR26" s="219">
        <v>67.261008341120203</v>
      </c>
      <c r="AS26" s="75"/>
      <c r="AT26" s="30">
        <v>8.4768756102366005</v>
      </c>
      <c r="AU26" s="190">
        <v>12.8872668744102</v>
      </c>
      <c r="AV26" s="190">
        <v>6.6522446714655503</v>
      </c>
      <c r="AW26" s="190">
        <v>4.3597662622500097</v>
      </c>
      <c r="AX26" s="190">
        <v>-0.82636495922698705</v>
      </c>
      <c r="AY26" s="195">
        <v>6.1210786395835797</v>
      </c>
      <c r="AZ26" s="190"/>
      <c r="BA26" s="196">
        <v>-0.43084384338335002</v>
      </c>
      <c r="BB26" s="197">
        <v>1.1711938417040699</v>
      </c>
      <c r="BC26" s="198">
        <v>0.36921210931242199</v>
      </c>
      <c r="BD26" s="190"/>
      <c r="BE26" s="199">
        <v>4.2421454465275499</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214">
        <v>59.525987491101297</v>
      </c>
      <c r="H27" s="209">
        <v>73.293504525577106</v>
      </c>
      <c r="I27" s="209">
        <v>77.967083290958996</v>
      </c>
      <c r="J27" s="209">
        <v>77.991855995118399</v>
      </c>
      <c r="K27" s="209">
        <v>80.104832706193406</v>
      </c>
      <c r="L27" s="215">
        <v>73.776652801789794</v>
      </c>
      <c r="M27" s="209"/>
      <c r="N27" s="216">
        <v>105.276035797823</v>
      </c>
      <c r="O27" s="217">
        <v>101.70363520797299</v>
      </c>
      <c r="P27" s="218">
        <v>103.489835502898</v>
      </c>
      <c r="Q27" s="209"/>
      <c r="R27" s="219">
        <v>82.2661335735351</v>
      </c>
      <c r="S27" s="75"/>
      <c r="T27" s="30">
        <v>2.1038139223040599</v>
      </c>
      <c r="U27" s="190">
        <v>2.3204031672340899</v>
      </c>
      <c r="V27" s="190">
        <v>-0.23959193059505601</v>
      </c>
      <c r="W27" s="190">
        <v>-5.63591841253041</v>
      </c>
      <c r="X27" s="190">
        <v>-0.34228461176316</v>
      </c>
      <c r="Y27" s="195">
        <v>-0.60138053765450605</v>
      </c>
      <c r="Z27" s="190"/>
      <c r="AA27" s="196">
        <v>-3.24264231651561E-2</v>
      </c>
      <c r="AB27" s="197">
        <v>-1.4142497798048601</v>
      </c>
      <c r="AC27" s="198">
        <v>-0.716220710000671</v>
      </c>
      <c r="AD27" s="190"/>
      <c r="AE27" s="199">
        <v>-0.64268756447045505</v>
      </c>
      <c r="AF27" s="75"/>
      <c r="AG27" s="214">
        <v>57.948692921793899</v>
      </c>
      <c r="AH27" s="209">
        <v>73.357542713312299</v>
      </c>
      <c r="AI27" s="209">
        <v>77.508909666429304</v>
      </c>
      <c r="AJ27" s="209">
        <v>75.4059597782975</v>
      </c>
      <c r="AK27" s="209">
        <v>74.319171666836098</v>
      </c>
      <c r="AL27" s="215">
        <v>71.708055349333804</v>
      </c>
      <c r="AM27" s="209"/>
      <c r="AN27" s="216">
        <v>99.067165666632704</v>
      </c>
      <c r="AO27" s="217">
        <v>98.3944803213668</v>
      </c>
      <c r="AP27" s="218">
        <v>98.730822993999695</v>
      </c>
      <c r="AQ27" s="209"/>
      <c r="AR27" s="219">
        <v>79.428846104952697</v>
      </c>
      <c r="AS27" s="75"/>
      <c r="AT27" s="30">
        <v>4.3903008896498399</v>
      </c>
      <c r="AU27" s="190">
        <v>6.7927150188480798</v>
      </c>
      <c r="AV27" s="190">
        <v>3.8532953262505498</v>
      </c>
      <c r="AW27" s="190">
        <v>-1.58756842473744</v>
      </c>
      <c r="AX27" s="190">
        <v>-2.8483302858026498</v>
      </c>
      <c r="AY27" s="195">
        <v>1.8706395020312301</v>
      </c>
      <c r="AZ27" s="190"/>
      <c r="BA27" s="196">
        <v>-2.4223544143965201</v>
      </c>
      <c r="BB27" s="197">
        <v>-5.31074235330642</v>
      </c>
      <c r="BC27" s="198">
        <v>-3.8833252022957301</v>
      </c>
      <c r="BD27" s="190"/>
      <c r="BE27" s="199">
        <v>-0.25005835773926499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214">
        <v>50.8100840336134</v>
      </c>
      <c r="H28" s="209">
        <v>69.970482279868406</v>
      </c>
      <c r="I28" s="209">
        <v>74.873043478260797</v>
      </c>
      <c r="J28" s="209">
        <v>75.244990865911504</v>
      </c>
      <c r="K28" s="209">
        <v>70.488162221410306</v>
      </c>
      <c r="L28" s="215">
        <v>68.277352575812898</v>
      </c>
      <c r="M28" s="209"/>
      <c r="N28" s="216">
        <v>84.493043478260802</v>
      </c>
      <c r="O28" s="217">
        <v>95.144475703324801</v>
      </c>
      <c r="P28" s="218">
        <v>89.818759590792794</v>
      </c>
      <c r="Q28" s="209"/>
      <c r="R28" s="219">
        <v>74.432040294378595</v>
      </c>
      <c r="S28" s="75"/>
      <c r="T28" s="30">
        <v>4.9167642392167803</v>
      </c>
      <c r="U28" s="190">
        <v>-6.4919862636132102</v>
      </c>
      <c r="V28" s="190">
        <v>-18.2703338017335</v>
      </c>
      <c r="W28" s="190">
        <v>-23.689788010507002</v>
      </c>
      <c r="X28" s="190">
        <v>-24.974461280128601</v>
      </c>
      <c r="Y28" s="195">
        <v>-16.208520227991102</v>
      </c>
      <c r="Z28" s="190"/>
      <c r="AA28" s="196">
        <v>-19.1565832613433</v>
      </c>
      <c r="AB28" s="197">
        <v>-8.5718013328453004</v>
      </c>
      <c r="AC28" s="198">
        <v>-13.875603905231401</v>
      </c>
      <c r="AD28" s="190"/>
      <c r="AE28" s="199">
        <v>-15.4185932229489</v>
      </c>
      <c r="AF28" s="75"/>
      <c r="AG28" s="214">
        <v>51.066184931506797</v>
      </c>
      <c r="AH28" s="209">
        <v>72.534499543378899</v>
      </c>
      <c r="AI28" s="209">
        <v>77.751637442922302</v>
      </c>
      <c r="AJ28" s="209">
        <v>75.906598173515903</v>
      </c>
      <c r="AK28" s="209">
        <v>68.246674125490898</v>
      </c>
      <c r="AL28" s="215">
        <v>69.101134449944198</v>
      </c>
      <c r="AM28" s="209"/>
      <c r="AN28" s="216">
        <v>75.612221207416198</v>
      </c>
      <c r="AO28" s="217">
        <v>78.601490090419205</v>
      </c>
      <c r="AP28" s="218">
        <v>77.106855648917701</v>
      </c>
      <c r="AQ28" s="209"/>
      <c r="AR28" s="219">
        <v>71.388363993372195</v>
      </c>
      <c r="AS28" s="75"/>
      <c r="AT28" s="30">
        <v>4.2862041602536101</v>
      </c>
      <c r="AU28" s="190">
        <v>4.4188524443180297</v>
      </c>
      <c r="AV28" s="190">
        <v>-2.7015584586502102</v>
      </c>
      <c r="AW28" s="190">
        <v>-2.8490510060504599</v>
      </c>
      <c r="AX28" s="190">
        <v>-5.6449447334225296</v>
      </c>
      <c r="AY28" s="195">
        <v>-0.94590466341998902</v>
      </c>
      <c r="AZ28" s="190"/>
      <c r="BA28" s="196">
        <v>-7.0045944989299702</v>
      </c>
      <c r="BB28" s="197">
        <v>-5.1949447980614396</v>
      </c>
      <c r="BC28" s="198">
        <v>-6.0909478464716598</v>
      </c>
      <c r="BD28" s="190"/>
      <c r="BE28" s="199">
        <v>-2.5929756317985402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214">
        <v>80.520009492168896</v>
      </c>
      <c r="H29" s="209">
        <v>94.367396772662502</v>
      </c>
      <c r="I29" s="209">
        <v>111.330211200759</v>
      </c>
      <c r="J29" s="209">
        <v>118.061302800189</v>
      </c>
      <c r="K29" s="209">
        <v>105.784933554817</v>
      </c>
      <c r="L29" s="215">
        <v>102.012770764119</v>
      </c>
      <c r="M29" s="209"/>
      <c r="N29" s="216">
        <v>147.44018509729401</v>
      </c>
      <c r="O29" s="217">
        <v>141.617522543901</v>
      </c>
      <c r="P29" s="218">
        <v>144.52885382059799</v>
      </c>
      <c r="Q29" s="209"/>
      <c r="R29" s="219">
        <v>114.16022306597</v>
      </c>
      <c r="S29" s="75"/>
      <c r="T29" s="30">
        <v>-10.813965290250801</v>
      </c>
      <c r="U29" s="190">
        <v>-16.6729643386943</v>
      </c>
      <c r="V29" s="190">
        <v>-10.4578182898801</v>
      </c>
      <c r="W29" s="190">
        <v>-24.208929187039999</v>
      </c>
      <c r="X29" s="190">
        <v>-44.276403050107099</v>
      </c>
      <c r="Y29" s="195">
        <v>-24.2639953463094</v>
      </c>
      <c r="Z29" s="190"/>
      <c r="AA29" s="196">
        <v>-28.321324631235299</v>
      </c>
      <c r="AB29" s="197">
        <v>-10.286071884903601</v>
      </c>
      <c r="AC29" s="198">
        <v>-20.490373535761101</v>
      </c>
      <c r="AD29" s="190"/>
      <c r="AE29" s="199">
        <v>-22.941076190298201</v>
      </c>
      <c r="AF29" s="75"/>
      <c r="AG29" s="214">
        <v>81.479534290460293</v>
      </c>
      <c r="AH29" s="209">
        <v>98.877876127194995</v>
      </c>
      <c r="AI29" s="209">
        <v>106.620395704793</v>
      </c>
      <c r="AJ29" s="209">
        <v>106.133642619838</v>
      </c>
      <c r="AK29" s="209">
        <v>103.643421333649</v>
      </c>
      <c r="AL29" s="215">
        <v>99.350974015187404</v>
      </c>
      <c r="AM29" s="209"/>
      <c r="AN29" s="216">
        <v>135.74495431893601</v>
      </c>
      <c r="AO29" s="217">
        <v>134.98653654485</v>
      </c>
      <c r="AP29" s="218">
        <v>135.365745431893</v>
      </c>
      <c r="AQ29" s="209"/>
      <c r="AR29" s="219">
        <v>109.64090870567399</v>
      </c>
      <c r="AS29" s="75"/>
      <c r="AT29" s="30">
        <v>3.3409657565545601</v>
      </c>
      <c r="AU29" s="190">
        <v>0.88195495941526103</v>
      </c>
      <c r="AV29" s="190">
        <v>1.20610011190153</v>
      </c>
      <c r="AW29" s="190">
        <v>-7.6984958592085597</v>
      </c>
      <c r="AX29" s="190">
        <v>-19.069136002542798</v>
      </c>
      <c r="AY29" s="195">
        <v>-5.4265947467367504</v>
      </c>
      <c r="AZ29" s="190"/>
      <c r="BA29" s="196">
        <v>-11.7152226898707</v>
      </c>
      <c r="BB29" s="197">
        <v>-12.3378676460385</v>
      </c>
      <c r="BC29" s="198">
        <v>-12.026774757398099</v>
      </c>
      <c r="BD29" s="190"/>
      <c r="BE29" s="199">
        <v>-7.8649569505856203</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214">
        <v>45.000309583765301</v>
      </c>
      <c r="H30" s="209">
        <v>58.079281587912902</v>
      </c>
      <c r="I30" s="209">
        <v>67.928575025922001</v>
      </c>
      <c r="J30" s="209">
        <v>70.478490593985995</v>
      </c>
      <c r="K30" s="209">
        <v>63.970676936750102</v>
      </c>
      <c r="L30" s="215">
        <v>61.091466745667297</v>
      </c>
      <c r="M30" s="209"/>
      <c r="N30" s="216">
        <v>67.343796474596303</v>
      </c>
      <c r="O30" s="217">
        <v>65.787727744037895</v>
      </c>
      <c r="P30" s="218">
        <v>66.565762109317106</v>
      </c>
      <c r="Q30" s="209"/>
      <c r="R30" s="219">
        <v>62.655551135281499</v>
      </c>
      <c r="S30" s="75"/>
      <c r="T30" s="30">
        <v>7.1095106877044101</v>
      </c>
      <c r="U30" s="190">
        <v>-8.5097983574971394</v>
      </c>
      <c r="V30" s="190">
        <v>-0.611514683597567</v>
      </c>
      <c r="W30" s="190">
        <v>5.5590441590265804</v>
      </c>
      <c r="X30" s="190">
        <v>1.9931804950846099</v>
      </c>
      <c r="Y30" s="195">
        <v>0.70174328427164301</v>
      </c>
      <c r="Z30" s="190"/>
      <c r="AA30" s="196">
        <v>2.4436376965732798</v>
      </c>
      <c r="AB30" s="197">
        <v>-6.3706186166937799</v>
      </c>
      <c r="AC30" s="198">
        <v>-2.1101739188612401</v>
      </c>
      <c r="AD30" s="190"/>
      <c r="AE30" s="199">
        <v>-0.168728869130709</v>
      </c>
      <c r="AF30" s="75"/>
      <c r="AG30" s="214">
        <v>45.110994297141097</v>
      </c>
      <c r="AH30" s="209">
        <v>61.8727814397866</v>
      </c>
      <c r="AI30" s="209">
        <v>70.371396830099201</v>
      </c>
      <c r="AJ30" s="209">
        <v>69.838385424381499</v>
      </c>
      <c r="AK30" s="209">
        <v>64.107222633683804</v>
      </c>
      <c r="AL30" s="215">
        <v>62.260156125018497</v>
      </c>
      <c r="AM30" s="209"/>
      <c r="AN30" s="216">
        <v>71.4557117464079</v>
      </c>
      <c r="AO30" s="217">
        <v>70.301878610576196</v>
      </c>
      <c r="AP30" s="218">
        <v>70.878795178491998</v>
      </c>
      <c r="AQ30" s="209"/>
      <c r="AR30" s="219">
        <v>64.722624426010896</v>
      </c>
      <c r="AS30" s="75"/>
      <c r="AT30" s="30">
        <v>-2.11610653527995</v>
      </c>
      <c r="AU30" s="190">
        <v>-1.5672466071111499</v>
      </c>
      <c r="AV30" s="190">
        <v>4.0553297914978801</v>
      </c>
      <c r="AW30" s="190">
        <v>1.9915367087511899</v>
      </c>
      <c r="AX30" s="190">
        <v>4.40467290438903</v>
      </c>
      <c r="AY30" s="195">
        <v>1.5827961279018701</v>
      </c>
      <c r="AZ30" s="190"/>
      <c r="BA30" s="196">
        <v>-0.255703993882751</v>
      </c>
      <c r="BB30" s="197">
        <v>-2.3058313227157901</v>
      </c>
      <c r="BC30" s="198">
        <v>-1.2830682455934299</v>
      </c>
      <c r="BD30" s="190"/>
      <c r="BE30" s="199">
        <v>0.66836883488632104</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214">
        <v>45.792143366619101</v>
      </c>
      <c r="H31" s="209">
        <v>58.2082917261055</v>
      </c>
      <c r="I31" s="209">
        <v>62.2065121255349</v>
      </c>
      <c r="J31" s="209">
        <v>64.051299928673302</v>
      </c>
      <c r="K31" s="209">
        <v>86.636503209700393</v>
      </c>
      <c r="L31" s="215">
        <v>63.378950071326599</v>
      </c>
      <c r="M31" s="209"/>
      <c r="N31" s="216">
        <v>120.269165477888</v>
      </c>
      <c r="O31" s="217">
        <v>109.53740549215399</v>
      </c>
      <c r="P31" s="218">
        <v>114.903285485021</v>
      </c>
      <c r="Q31" s="209"/>
      <c r="R31" s="219">
        <v>78.100188760953699</v>
      </c>
      <c r="S31" s="75"/>
      <c r="T31" s="30">
        <v>-5.5660844508890204</v>
      </c>
      <c r="U31" s="190">
        <v>-9.8670062452782794</v>
      </c>
      <c r="V31" s="190">
        <v>-13.7380904202211</v>
      </c>
      <c r="W31" s="190">
        <v>-18.0638250666529</v>
      </c>
      <c r="X31" s="190">
        <v>-8.93514535489801</v>
      </c>
      <c r="Y31" s="195">
        <v>-11.604018436165401</v>
      </c>
      <c r="Z31" s="190"/>
      <c r="AA31" s="196">
        <v>-5.0854434566723503</v>
      </c>
      <c r="AB31" s="197">
        <v>-6.7338668580877199</v>
      </c>
      <c r="AC31" s="198">
        <v>-5.8783723376920998</v>
      </c>
      <c r="AD31" s="190"/>
      <c r="AE31" s="199">
        <v>-9.2843297484568907</v>
      </c>
      <c r="AF31" s="75"/>
      <c r="AG31" s="214">
        <v>46.587690129449797</v>
      </c>
      <c r="AH31" s="209">
        <v>56.619093401653998</v>
      </c>
      <c r="AI31" s="209">
        <v>58.495324973031202</v>
      </c>
      <c r="AJ31" s="209">
        <v>59.599563556274703</v>
      </c>
      <c r="AK31" s="209">
        <v>63.201519247985601</v>
      </c>
      <c r="AL31" s="215">
        <v>56.905845040060299</v>
      </c>
      <c r="AM31" s="209"/>
      <c r="AN31" s="216">
        <v>83.462508057296304</v>
      </c>
      <c r="AO31" s="217">
        <v>81.365173679498596</v>
      </c>
      <c r="AP31" s="218">
        <v>82.413840868397401</v>
      </c>
      <c r="AQ31" s="209"/>
      <c r="AR31" s="219">
        <v>64.2110347280978</v>
      </c>
      <c r="AS31" s="75"/>
      <c r="AT31" s="30">
        <v>-1.08674084405937</v>
      </c>
      <c r="AU31" s="190">
        <v>-5.1266988046970701</v>
      </c>
      <c r="AV31" s="190">
        <v>-7.5706670822613802</v>
      </c>
      <c r="AW31" s="190">
        <v>-8.7496424839295308</v>
      </c>
      <c r="AX31" s="190">
        <v>-10.969060200748499</v>
      </c>
      <c r="AY31" s="195">
        <v>-7.1280741582801603</v>
      </c>
      <c r="AZ31" s="190"/>
      <c r="BA31" s="196">
        <v>-9.2169383193795298</v>
      </c>
      <c r="BB31" s="197">
        <v>-12.4132066724324</v>
      </c>
      <c r="BC31" s="198">
        <v>-10.823376575118401</v>
      </c>
      <c r="BD31" s="190"/>
      <c r="BE31" s="199">
        <v>-8.4940745713820505</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214">
        <v>43.837456224744997</v>
      </c>
      <c r="H32" s="209">
        <v>55.790925533961897</v>
      </c>
      <c r="I32" s="209">
        <v>58.8188397152203</v>
      </c>
      <c r="J32" s="209">
        <v>64.489449682509104</v>
      </c>
      <c r="K32" s="209">
        <v>72.341600923609704</v>
      </c>
      <c r="L32" s="215">
        <v>59.055654416009197</v>
      </c>
      <c r="M32" s="209"/>
      <c r="N32" s="216">
        <v>87.537065614777703</v>
      </c>
      <c r="O32" s="217">
        <v>92.782409082162701</v>
      </c>
      <c r="P32" s="218">
        <v>90.159737348470202</v>
      </c>
      <c r="Q32" s="209"/>
      <c r="R32" s="219">
        <v>67.942535253855198</v>
      </c>
      <c r="S32" s="75"/>
      <c r="T32" s="30">
        <v>-23.130135316550199</v>
      </c>
      <c r="U32" s="190">
        <v>-47.486324935418303</v>
      </c>
      <c r="V32" s="190">
        <v>-57.945735666454901</v>
      </c>
      <c r="W32" s="190">
        <v>-56.024045078376098</v>
      </c>
      <c r="X32" s="190">
        <v>-45.8078967993738</v>
      </c>
      <c r="Y32" s="195">
        <v>-49.375471792336597</v>
      </c>
      <c r="Z32" s="190"/>
      <c r="AA32" s="196">
        <v>-38.222371944739102</v>
      </c>
      <c r="AB32" s="197">
        <v>-21.2398885551628</v>
      </c>
      <c r="AC32" s="198">
        <v>-30.512951067596902</v>
      </c>
      <c r="AD32" s="190"/>
      <c r="AE32" s="199">
        <v>-43.567447838119101</v>
      </c>
      <c r="AF32" s="75"/>
      <c r="AG32" s="214">
        <v>44.733302704246803</v>
      </c>
      <c r="AH32" s="209">
        <v>54.306422110074202</v>
      </c>
      <c r="AI32" s="209">
        <v>56.755013806893899</v>
      </c>
      <c r="AJ32" s="209">
        <v>59.813615025709304</v>
      </c>
      <c r="AK32" s="209">
        <v>64.236302641653893</v>
      </c>
      <c r="AL32" s="215">
        <v>55.960420542931203</v>
      </c>
      <c r="AM32" s="209"/>
      <c r="AN32" s="216">
        <v>86.131279670750303</v>
      </c>
      <c r="AO32" s="217">
        <v>79.997967553598698</v>
      </c>
      <c r="AP32" s="218">
        <v>83.064623612174501</v>
      </c>
      <c r="AQ32" s="209"/>
      <c r="AR32" s="219">
        <v>63.681674596466301</v>
      </c>
      <c r="AS32" s="75"/>
      <c r="AT32" s="30">
        <v>-4.7800987718600298</v>
      </c>
      <c r="AU32" s="190">
        <v>-20.9302512207652</v>
      </c>
      <c r="AV32" s="190">
        <v>-28.225358075734501</v>
      </c>
      <c r="AW32" s="190">
        <v>-27.811290050957801</v>
      </c>
      <c r="AX32" s="190">
        <v>-20.474919845713099</v>
      </c>
      <c r="AY32" s="195">
        <v>-21.920734358460901</v>
      </c>
      <c r="AZ32" s="190"/>
      <c r="BA32" s="196">
        <v>-12.878587413458</v>
      </c>
      <c r="BB32" s="197">
        <v>-12.825485306355199</v>
      </c>
      <c r="BC32" s="198">
        <v>-12.8530246741818</v>
      </c>
      <c r="BD32" s="190"/>
      <c r="BE32" s="199">
        <v>-18.8003160552969</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214">
        <v>51.051030228254099</v>
      </c>
      <c r="H33" s="209">
        <v>69.313349784083798</v>
      </c>
      <c r="I33" s="209">
        <v>112.31557063541</v>
      </c>
      <c r="J33" s="209">
        <v>137.745438001233</v>
      </c>
      <c r="K33" s="209">
        <v>140.25591918568699</v>
      </c>
      <c r="L33" s="215">
        <v>102.136261566933</v>
      </c>
      <c r="M33" s="209"/>
      <c r="N33" s="216">
        <v>133.13470388648901</v>
      </c>
      <c r="O33" s="217">
        <v>116.408689080814</v>
      </c>
      <c r="P33" s="218">
        <v>124.77169648365199</v>
      </c>
      <c r="Q33" s="209"/>
      <c r="R33" s="219">
        <v>108.603528685996</v>
      </c>
      <c r="S33" s="75"/>
      <c r="T33" s="30">
        <v>-2.64235957812358</v>
      </c>
      <c r="U33" s="190">
        <v>-4.55603310868036</v>
      </c>
      <c r="V33" s="190">
        <v>-4.6973332804042203</v>
      </c>
      <c r="W33" s="190">
        <v>-1.9560786850622001</v>
      </c>
      <c r="X33" s="190">
        <v>6.8951464284031099</v>
      </c>
      <c r="Y33" s="195">
        <v>-0.76392303089145097</v>
      </c>
      <c r="Z33" s="190"/>
      <c r="AA33" s="196">
        <v>4.5567050903830699</v>
      </c>
      <c r="AB33" s="197">
        <v>12.5199468024112</v>
      </c>
      <c r="AC33" s="198">
        <v>8.1264029460927301</v>
      </c>
      <c r="AD33" s="190"/>
      <c r="AE33" s="199">
        <v>1.9886696845324401</v>
      </c>
      <c r="AF33" s="75"/>
      <c r="AG33" s="214">
        <v>44.724876619370697</v>
      </c>
      <c r="AH33" s="209">
        <v>63.736279302899398</v>
      </c>
      <c r="AI33" s="209">
        <v>80.091947100555203</v>
      </c>
      <c r="AJ33" s="209">
        <v>86.025536705737096</v>
      </c>
      <c r="AK33" s="209">
        <v>79.615552899444694</v>
      </c>
      <c r="AL33" s="215">
        <v>70.838838525601403</v>
      </c>
      <c r="AM33" s="209"/>
      <c r="AN33" s="216">
        <v>87.798729179518801</v>
      </c>
      <c r="AO33" s="217">
        <v>85.931489821097998</v>
      </c>
      <c r="AP33" s="218">
        <v>86.865109500308407</v>
      </c>
      <c r="AQ33" s="209"/>
      <c r="AR33" s="219">
        <v>75.417773089803404</v>
      </c>
      <c r="AS33" s="75"/>
      <c r="AT33" s="30">
        <v>4.6161048754896896</v>
      </c>
      <c r="AU33" s="190">
        <v>3.1079527804546898</v>
      </c>
      <c r="AV33" s="190">
        <v>1.8915102580453</v>
      </c>
      <c r="AW33" s="190">
        <v>3.1716139506243599</v>
      </c>
      <c r="AX33" s="190">
        <v>3.1297027004758302</v>
      </c>
      <c r="AY33" s="195">
        <v>3.0376819447860499</v>
      </c>
      <c r="AZ33" s="190"/>
      <c r="BA33" s="196">
        <v>-6.3334861113273397E-2</v>
      </c>
      <c r="BB33" s="197">
        <v>0.12670529517603901</v>
      </c>
      <c r="BC33" s="198">
        <v>3.0573700155477199E-2</v>
      </c>
      <c r="BD33" s="190"/>
      <c r="BE33" s="199">
        <v>2.0283344224235198</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214">
        <v>69.765341242623606</v>
      </c>
      <c r="H34" s="209">
        <v>70.911511106991597</v>
      </c>
      <c r="I34" s="209">
        <v>83.154582136126294</v>
      </c>
      <c r="J34" s="209">
        <v>87.306409614730995</v>
      </c>
      <c r="K34" s="209">
        <v>78.202809960762494</v>
      </c>
      <c r="L34" s="215">
        <v>77.868130812247003</v>
      </c>
      <c r="M34" s="209"/>
      <c r="N34" s="216">
        <v>90.869245218895699</v>
      </c>
      <c r="O34" s="217">
        <v>88.600864460716096</v>
      </c>
      <c r="P34" s="218">
        <v>89.735054839805898</v>
      </c>
      <c r="Q34" s="209"/>
      <c r="R34" s="219">
        <v>81.258680534406693</v>
      </c>
      <c r="S34" s="75"/>
      <c r="T34" s="30">
        <v>16.224831589193101</v>
      </c>
      <c r="U34" s="190">
        <v>-4.13445473703855</v>
      </c>
      <c r="V34" s="190">
        <v>-2.8047095849696801</v>
      </c>
      <c r="W34" s="190">
        <v>-6.1715341402023096</v>
      </c>
      <c r="X34" s="190">
        <v>-15.316060871597401</v>
      </c>
      <c r="Y34" s="195">
        <v>-3.8536189250102701</v>
      </c>
      <c r="Z34" s="190"/>
      <c r="AA34" s="196">
        <v>-12.930493527583501</v>
      </c>
      <c r="AB34" s="197">
        <v>-10.6224513909245</v>
      </c>
      <c r="AC34" s="198">
        <v>-11.806148943787999</v>
      </c>
      <c r="AD34" s="190"/>
      <c r="AE34" s="199">
        <v>-6.51336907111875</v>
      </c>
      <c r="AF34" s="75"/>
      <c r="AG34" s="214">
        <v>58.209956704945299</v>
      </c>
      <c r="AH34" s="209">
        <v>71.339061091560097</v>
      </c>
      <c r="AI34" s="209">
        <v>79.943917392109597</v>
      </c>
      <c r="AJ34" s="209">
        <v>79.564755973328303</v>
      </c>
      <c r="AK34" s="209">
        <v>73.805830438072206</v>
      </c>
      <c r="AL34" s="215">
        <v>72.572601531892801</v>
      </c>
      <c r="AM34" s="209"/>
      <c r="AN34" s="216">
        <v>91.445898148577001</v>
      </c>
      <c r="AO34" s="217">
        <v>95.594397708497297</v>
      </c>
      <c r="AP34" s="218">
        <v>93.520147928537199</v>
      </c>
      <c r="AQ34" s="209"/>
      <c r="AR34" s="219">
        <v>78.5561892663777</v>
      </c>
      <c r="AS34" s="75"/>
      <c r="AT34" s="30">
        <v>2.65470232080055</v>
      </c>
      <c r="AU34" s="190">
        <v>2.07033478724634</v>
      </c>
      <c r="AV34" s="190">
        <v>2.2660942037140901E-2</v>
      </c>
      <c r="AW34" s="190">
        <v>-1.8316613469991401</v>
      </c>
      <c r="AX34" s="190">
        <v>-6.6449041972642204</v>
      </c>
      <c r="AY34" s="195">
        <v>-1.03285937258015</v>
      </c>
      <c r="AZ34" s="190"/>
      <c r="BA34" s="196">
        <v>-6.8446073285207403</v>
      </c>
      <c r="BB34" s="197">
        <v>-7.1988098584233704</v>
      </c>
      <c r="BC34" s="198">
        <v>-7.0259738032952299</v>
      </c>
      <c r="BD34" s="190"/>
      <c r="BE34" s="199">
        <v>-3.1604291330281402</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214">
        <v>57.531837048424201</v>
      </c>
      <c r="H35" s="209">
        <v>79.304634896233594</v>
      </c>
      <c r="I35" s="209">
        <v>80.005933897002294</v>
      </c>
      <c r="J35" s="209">
        <v>80.648770176786996</v>
      </c>
      <c r="K35" s="209">
        <v>89.4016756341275</v>
      </c>
      <c r="L35" s="215">
        <v>77.378570330514904</v>
      </c>
      <c r="M35" s="209"/>
      <c r="N35" s="216">
        <v>131.11004611837001</v>
      </c>
      <c r="O35" s="217">
        <v>135.394073789392</v>
      </c>
      <c r="P35" s="218">
        <v>133.252059953881</v>
      </c>
      <c r="Q35" s="209"/>
      <c r="R35" s="219">
        <v>93.3424245086197</v>
      </c>
      <c r="S35" s="75"/>
      <c r="T35" s="30">
        <v>-14.049814162337601</v>
      </c>
      <c r="U35" s="190">
        <v>-4.2201039571754002</v>
      </c>
      <c r="V35" s="190">
        <v>-10.598597117052901</v>
      </c>
      <c r="W35" s="190">
        <v>-5.7992542160209402</v>
      </c>
      <c r="X35" s="190">
        <v>3.9968362358645799</v>
      </c>
      <c r="Y35" s="195">
        <v>-5.8208652112872699</v>
      </c>
      <c r="Z35" s="190"/>
      <c r="AA35" s="196">
        <v>4.4862507186048903</v>
      </c>
      <c r="AB35" s="197">
        <v>1.20745553938104</v>
      </c>
      <c r="AC35" s="198">
        <v>2.79438112182067</v>
      </c>
      <c r="AD35" s="190"/>
      <c r="AE35" s="199">
        <v>-2.4874799279709698</v>
      </c>
      <c r="AF35" s="75"/>
      <c r="AG35" s="214">
        <v>54.3235184473481</v>
      </c>
      <c r="AH35" s="209">
        <v>75.625326671790901</v>
      </c>
      <c r="AI35" s="209">
        <v>78.466054957724793</v>
      </c>
      <c r="AJ35" s="209">
        <v>77.878866256725502</v>
      </c>
      <c r="AK35" s="209">
        <v>75.247728670253593</v>
      </c>
      <c r="AL35" s="215">
        <v>72.308299000768599</v>
      </c>
      <c r="AM35" s="209"/>
      <c r="AN35" s="216">
        <v>110.884210222905</v>
      </c>
      <c r="AO35" s="217">
        <v>107.323212913143</v>
      </c>
      <c r="AP35" s="218">
        <v>109.103711568024</v>
      </c>
      <c r="AQ35" s="209"/>
      <c r="AR35" s="219">
        <v>82.8212740199846</v>
      </c>
      <c r="AS35" s="75"/>
      <c r="AT35" s="30">
        <v>-12.194764160291999</v>
      </c>
      <c r="AU35" s="190">
        <v>-3.4917776019153202</v>
      </c>
      <c r="AV35" s="190">
        <v>-3.1029676113029798</v>
      </c>
      <c r="AW35" s="190">
        <v>-10.733854297123001</v>
      </c>
      <c r="AX35" s="190">
        <v>-7.6130964555124798</v>
      </c>
      <c r="AY35" s="195">
        <v>-7.27338798756481</v>
      </c>
      <c r="AZ35" s="190"/>
      <c r="BA35" s="196">
        <v>-1.0114140226460699</v>
      </c>
      <c r="BB35" s="197">
        <v>-13.876318337590099</v>
      </c>
      <c r="BC35" s="198">
        <v>-7.7863229038013397</v>
      </c>
      <c r="BD35" s="190"/>
      <c r="BE35" s="199">
        <v>-7.4671160765781996</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214">
        <v>90.2929965870307</v>
      </c>
      <c r="H36" s="209">
        <v>106.684334470989</v>
      </c>
      <c r="I36" s="209">
        <v>109.80352901023799</v>
      </c>
      <c r="J36" s="209">
        <v>116.20453242320799</v>
      </c>
      <c r="K36" s="209">
        <v>112.61735153583599</v>
      </c>
      <c r="L36" s="215">
        <v>107.12054880546</v>
      </c>
      <c r="M36" s="209"/>
      <c r="N36" s="216">
        <v>153.59579522184299</v>
      </c>
      <c r="O36" s="217">
        <v>152.62255972696201</v>
      </c>
      <c r="P36" s="218">
        <v>153.109177474402</v>
      </c>
      <c r="Q36" s="209"/>
      <c r="R36" s="219">
        <v>120.260156996587</v>
      </c>
      <c r="S36" s="75"/>
      <c r="T36" s="30">
        <v>3.6729399330150798</v>
      </c>
      <c r="U36" s="190">
        <v>2.81235306935235</v>
      </c>
      <c r="V36" s="190">
        <v>-3.18058416790275</v>
      </c>
      <c r="W36" s="190">
        <v>-2.0325321277670998</v>
      </c>
      <c r="X36" s="190">
        <v>1.6903409167047101</v>
      </c>
      <c r="Y36" s="195">
        <v>0.36938180261692799</v>
      </c>
      <c r="Z36" s="190"/>
      <c r="AA36" s="196">
        <v>-2.9920629398030298</v>
      </c>
      <c r="AB36" s="197">
        <v>-6.0819346152800504</v>
      </c>
      <c r="AC36" s="198">
        <v>-4.5570922705769803</v>
      </c>
      <c r="AD36" s="190"/>
      <c r="AE36" s="199">
        <v>-1.48042545851395</v>
      </c>
      <c r="AF36" s="75"/>
      <c r="AG36" s="214">
        <v>83.478781569965804</v>
      </c>
      <c r="AH36" s="209">
        <v>101.933488054607</v>
      </c>
      <c r="AI36" s="209">
        <v>112.311274744027</v>
      </c>
      <c r="AJ36" s="209">
        <v>109.092508532423</v>
      </c>
      <c r="AK36" s="209">
        <v>103.88551877133099</v>
      </c>
      <c r="AL36" s="215">
        <v>102.14031433447001</v>
      </c>
      <c r="AM36" s="209"/>
      <c r="AN36" s="216">
        <v>145.61669453924901</v>
      </c>
      <c r="AO36" s="217">
        <v>142.84596075085301</v>
      </c>
      <c r="AP36" s="218">
        <v>144.23132764505101</v>
      </c>
      <c r="AQ36" s="209"/>
      <c r="AR36" s="219">
        <v>114.16631813749299</v>
      </c>
      <c r="AS36" s="75"/>
      <c r="AT36" s="30">
        <v>-7.5399427409600897</v>
      </c>
      <c r="AU36" s="190">
        <v>-4.2964812203840204</v>
      </c>
      <c r="AV36" s="190">
        <v>-8.4968192584652904</v>
      </c>
      <c r="AW36" s="190">
        <v>-7.80328062441661</v>
      </c>
      <c r="AX36" s="190">
        <v>-7.6198346736769897</v>
      </c>
      <c r="AY36" s="195">
        <v>-7.1985595103767404</v>
      </c>
      <c r="AZ36" s="190"/>
      <c r="BA36" s="196">
        <v>-6.8525709177842904</v>
      </c>
      <c r="BB36" s="197">
        <v>-10.4837188079042</v>
      </c>
      <c r="BC36" s="198">
        <v>-8.6868010785633007</v>
      </c>
      <c r="BD36" s="190"/>
      <c r="BE36" s="199">
        <v>-7.7413106144814101</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214">
        <v>87.009003779559706</v>
      </c>
      <c r="H37" s="209">
        <v>99.303331630828893</v>
      </c>
      <c r="I37" s="209">
        <v>104.25856146892001</v>
      </c>
      <c r="J37" s="209">
        <v>103.359361050104</v>
      </c>
      <c r="K37" s="209">
        <v>109.92870371316199</v>
      </c>
      <c r="L37" s="215">
        <v>100.77179232851501</v>
      </c>
      <c r="M37" s="209"/>
      <c r="N37" s="216">
        <v>160.698151335614</v>
      </c>
      <c r="O37" s="217">
        <v>166.790337606619</v>
      </c>
      <c r="P37" s="218">
        <v>163.74424447111701</v>
      </c>
      <c r="Q37" s="209"/>
      <c r="R37" s="219">
        <v>118.763921512115</v>
      </c>
      <c r="S37" s="75"/>
      <c r="T37" s="30">
        <v>-8.6030854402703092</v>
      </c>
      <c r="U37" s="190">
        <v>-8.1825481699632192</v>
      </c>
      <c r="V37" s="190">
        <v>-6.1029964307375</v>
      </c>
      <c r="W37" s="190">
        <v>-4.2372339339594003</v>
      </c>
      <c r="X37" s="190">
        <v>2.4311352064101599</v>
      </c>
      <c r="Y37" s="195">
        <v>-4.8671541997753396</v>
      </c>
      <c r="Z37" s="190"/>
      <c r="AA37" s="196">
        <v>-1.75118091897895</v>
      </c>
      <c r="AB37" s="197">
        <v>-2.5405375423770198</v>
      </c>
      <c r="AC37" s="198">
        <v>-2.1547925310690301</v>
      </c>
      <c r="AD37" s="190"/>
      <c r="AE37" s="199">
        <v>-3.8164348128318402</v>
      </c>
      <c r="AF37" s="75"/>
      <c r="AG37" s="214">
        <v>91.604263789581196</v>
      </c>
      <c r="AH37" s="209">
        <v>103.526066777323</v>
      </c>
      <c r="AI37" s="209">
        <v>108.322447522982</v>
      </c>
      <c r="AJ37" s="209">
        <v>104.851652834525</v>
      </c>
      <c r="AK37" s="209">
        <v>108.229748014504</v>
      </c>
      <c r="AL37" s="215">
        <v>103.3068106451</v>
      </c>
      <c r="AM37" s="209"/>
      <c r="AN37" s="216">
        <v>155.569101802906</v>
      </c>
      <c r="AO37" s="217">
        <v>164.72894168645701</v>
      </c>
      <c r="AP37" s="218">
        <v>160.14902174468099</v>
      </c>
      <c r="AQ37" s="209"/>
      <c r="AR37" s="219">
        <v>119.547205399519</v>
      </c>
      <c r="AS37" s="75"/>
      <c r="AT37" s="30">
        <v>-1.6467697532878001</v>
      </c>
      <c r="AU37" s="190">
        <v>-0.68672474630347002</v>
      </c>
      <c r="AV37" s="190">
        <v>-2.6737286086588399</v>
      </c>
      <c r="AW37" s="190">
        <v>-7.3327044556123298</v>
      </c>
      <c r="AX37" s="190">
        <v>-2.6560975639071902</v>
      </c>
      <c r="AY37" s="195">
        <v>-3.0900806836035302</v>
      </c>
      <c r="AZ37" s="190"/>
      <c r="BA37" s="196">
        <v>-4.2557365766180597</v>
      </c>
      <c r="BB37" s="197">
        <v>-7.2341189408698501</v>
      </c>
      <c r="BC37" s="198">
        <v>-5.81101419063521</v>
      </c>
      <c r="BD37" s="190"/>
      <c r="BE37" s="199">
        <v>-4.1488231889657303</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214">
        <v>66.316797091019197</v>
      </c>
      <c r="H38" s="209">
        <v>91.964146623233901</v>
      </c>
      <c r="I38" s="209">
        <v>103.42112704064201</v>
      </c>
      <c r="J38" s="209">
        <v>101.047565622514</v>
      </c>
      <c r="K38" s="209">
        <v>84.147251051096504</v>
      </c>
      <c r="L38" s="215">
        <v>89.379377485701198</v>
      </c>
      <c r="M38" s="209"/>
      <c r="N38" s="216">
        <v>82.185589750388203</v>
      </c>
      <c r="O38" s="217">
        <v>85.891751638195501</v>
      </c>
      <c r="P38" s="218">
        <v>84.038670694291795</v>
      </c>
      <c r="Q38" s="209"/>
      <c r="R38" s="219">
        <v>87.853461259584293</v>
      </c>
      <c r="S38" s="75"/>
      <c r="T38" s="30">
        <v>-2.2020228892507299</v>
      </c>
      <c r="U38" s="190">
        <v>4.2342450649032397</v>
      </c>
      <c r="V38" s="190">
        <v>5.9183567195640396</v>
      </c>
      <c r="W38" s="190">
        <v>6.0716726752653898</v>
      </c>
      <c r="X38" s="190">
        <v>-2.2980079742801198</v>
      </c>
      <c r="Y38" s="195">
        <v>2.71825491230108</v>
      </c>
      <c r="Z38" s="190"/>
      <c r="AA38" s="196">
        <v>-5.7604576647640604</v>
      </c>
      <c r="AB38" s="197">
        <v>-2.6801367046936502</v>
      </c>
      <c r="AC38" s="198">
        <v>-4.2110990149737999</v>
      </c>
      <c r="AD38" s="190"/>
      <c r="AE38" s="199">
        <v>0.72678036860782103</v>
      </c>
      <c r="AF38" s="75"/>
      <c r="AG38" s="214">
        <v>75.644400418532797</v>
      </c>
      <c r="AH38" s="209">
        <v>102.49890305566799</v>
      </c>
      <c r="AI38" s="209">
        <v>117.095139432045</v>
      </c>
      <c r="AJ38" s="209">
        <v>113.068687208234</v>
      </c>
      <c r="AK38" s="209">
        <v>93.565940713595793</v>
      </c>
      <c r="AL38" s="215">
        <v>100.374627059999</v>
      </c>
      <c r="AM38" s="209"/>
      <c r="AN38" s="216">
        <v>92.068094473798794</v>
      </c>
      <c r="AO38" s="217">
        <v>93.061960447323003</v>
      </c>
      <c r="AP38" s="218">
        <v>92.565027460560898</v>
      </c>
      <c r="AQ38" s="209"/>
      <c r="AR38" s="219">
        <v>98.143324962191201</v>
      </c>
      <c r="AS38" s="75"/>
      <c r="AT38" s="30">
        <v>2.1194844867148301</v>
      </c>
      <c r="AU38" s="190">
        <v>5.1230960390921698</v>
      </c>
      <c r="AV38" s="190">
        <v>9.7058557031859696</v>
      </c>
      <c r="AW38" s="190">
        <v>9.3686747118977198</v>
      </c>
      <c r="AX38" s="190">
        <v>1.69655930115332</v>
      </c>
      <c r="AY38" s="195">
        <v>5.9470773976815696</v>
      </c>
      <c r="AZ38" s="190"/>
      <c r="BA38" s="196">
        <v>-1.6535938407834601</v>
      </c>
      <c r="BB38" s="197">
        <v>-3.28253243331323</v>
      </c>
      <c r="BC38" s="198">
        <v>-2.4792365605975002</v>
      </c>
      <c r="BD38" s="190"/>
      <c r="BE38" s="199">
        <v>3.53634392839394</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220">
        <v>47.163601031957299</v>
      </c>
      <c r="H39" s="221">
        <v>56.6159221038615</v>
      </c>
      <c r="I39" s="221">
        <v>60.353970539280901</v>
      </c>
      <c r="J39" s="221">
        <v>61.906049434087798</v>
      </c>
      <c r="K39" s="221">
        <v>75.225677430093199</v>
      </c>
      <c r="L39" s="222">
        <v>60.253044107856098</v>
      </c>
      <c r="M39" s="209"/>
      <c r="N39" s="223">
        <v>105.512161284953</v>
      </c>
      <c r="O39" s="224">
        <v>98.979098701731004</v>
      </c>
      <c r="P39" s="225">
        <v>102.24562999334201</v>
      </c>
      <c r="Q39" s="209"/>
      <c r="R39" s="226">
        <v>72.250925789423604</v>
      </c>
      <c r="S39" s="75"/>
      <c r="T39" s="31">
        <v>-6.1651576289588901</v>
      </c>
      <c r="U39" s="200">
        <v>-6.6972568923692197</v>
      </c>
      <c r="V39" s="200">
        <v>-9.2683680133868993</v>
      </c>
      <c r="W39" s="200">
        <v>-15.432001608901301</v>
      </c>
      <c r="X39" s="200">
        <v>-7.2719977819303896</v>
      </c>
      <c r="Y39" s="201">
        <v>-9.1997993402678002</v>
      </c>
      <c r="Z39" s="190"/>
      <c r="AA39" s="202">
        <v>-3.6699516088547499</v>
      </c>
      <c r="AB39" s="203">
        <v>-3.2821454268050001</v>
      </c>
      <c r="AC39" s="204">
        <v>-3.4826324124321002</v>
      </c>
      <c r="AD39" s="190"/>
      <c r="AE39" s="205">
        <v>-6.9717565907335803</v>
      </c>
      <c r="AF39" s="75"/>
      <c r="AG39" s="220">
        <v>46.697644736842101</v>
      </c>
      <c r="AH39" s="221">
        <v>55.8480204678362</v>
      </c>
      <c r="AI39" s="221">
        <v>58.018098162071801</v>
      </c>
      <c r="AJ39" s="221">
        <v>59.166654135338298</v>
      </c>
      <c r="AK39" s="221">
        <v>61.506566538814297</v>
      </c>
      <c r="AL39" s="222">
        <v>56.2494170995273</v>
      </c>
      <c r="AM39" s="209"/>
      <c r="AN39" s="223">
        <v>82.396319936629695</v>
      </c>
      <c r="AO39" s="224">
        <v>82.856584049028598</v>
      </c>
      <c r="AP39" s="225">
        <v>82.626451992829104</v>
      </c>
      <c r="AQ39" s="209"/>
      <c r="AR39" s="226">
        <v>63.793980699746001</v>
      </c>
      <c r="AS39" s="75"/>
      <c r="AT39" s="31">
        <v>-3.3668695668950401</v>
      </c>
      <c r="AU39" s="200">
        <v>-3.6169382743528802</v>
      </c>
      <c r="AV39" s="200">
        <v>-6.2973220647324997</v>
      </c>
      <c r="AW39" s="200">
        <v>-7.7723388948757703</v>
      </c>
      <c r="AX39" s="200">
        <v>-8.6017554362417101</v>
      </c>
      <c r="AY39" s="201">
        <v>-6.1363544496300904</v>
      </c>
      <c r="AZ39" s="190"/>
      <c r="BA39" s="202">
        <v>-8.0607211940818093</v>
      </c>
      <c r="BB39" s="203">
        <v>-9.9034585755191298</v>
      </c>
      <c r="BC39" s="204">
        <v>-8.9939827136110004</v>
      </c>
      <c r="BD39" s="190"/>
      <c r="BE39" s="205">
        <v>-7.2026350952151397</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206">
        <v>49.964143843772298</v>
      </c>
      <c r="H40" s="207">
        <v>73.804174803524603</v>
      </c>
      <c r="I40" s="207">
        <v>81.678301976661103</v>
      </c>
      <c r="J40" s="207">
        <v>80.201728983091201</v>
      </c>
      <c r="K40" s="207">
        <v>73.433889021195498</v>
      </c>
      <c r="L40" s="208">
        <v>71.816447725648899</v>
      </c>
      <c r="M40" s="209"/>
      <c r="N40" s="210">
        <v>85.244298642533906</v>
      </c>
      <c r="O40" s="211">
        <v>81.857104072398101</v>
      </c>
      <c r="P40" s="212">
        <v>83.550701357465996</v>
      </c>
      <c r="Q40" s="209"/>
      <c r="R40" s="213">
        <v>75.169091620453798</v>
      </c>
      <c r="S40" s="75"/>
      <c r="T40" s="29">
        <v>1.84776478278406</v>
      </c>
      <c r="U40" s="188">
        <v>5.2835837733822402</v>
      </c>
      <c r="V40" s="188">
        <v>5.66508382722383</v>
      </c>
      <c r="W40" s="188">
        <v>1.7502493817406699</v>
      </c>
      <c r="X40" s="188">
        <v>4.7143371849910203</v>
      </c>
      <c r="Y40" s="189">
        <v>3.9590931815855499</v>
      </c>
      <c r="Z40" s="190"/>
      <c r="AA40" s="191">
        <v>2.0062277055784499</v>
      </c>
      <c r="AB40" s="192">
        <v>-3.33680127335704</v>
      </c>
      <c r="AC40" s="193">
        <v>-0.68299194279201103</v>
      </c>
      <c r="AD40" s="190"/>
      <c r="AE40" s="194">
        <v>2.4385607291493998</v>
      </c>
      <c r="AF40" s="75"/>
      <c r="AG40" s="206">
        <v>49.620670993093498</v>
      </c>
      <c r="AH40" s="207">
        <v>71.0994343891402</v>
      </c>
      <c r="AI40" s="207">
        <v>77.247991783757996</v>
      </c>
      <c r="AJ40" s="207">
        <v>74.925035722791094</v>
      </c>
      <c r="AK40" s="207">
        <v>67.940533460347694</v>
      </c>
      <c r="AL40" s="208">
        <v>68.166733269826096</v>
      </c>
      <c r="AM40" s="209"/>
      <c r="AN40" s="210">
        <v>81.845963919980903</v>
      </c>
      <c r="AO40" s="211">
        <v>80.510550130983503</v>
      </c>
      <c r="AP40" s="212">
        <v>81.178257025482196</v>
      </c>
      <c r="AQ40" s="209"/>
      <c r="AR40" s="213">
        <v>71.884311485727807</v>
      </c>
      <c r="AS40" s="75"/>
      <c r="AT40" s="29">
        <v>3.1573361305681802</v>
      </c>
      <c r="AU40" s="188">
        <v>6.6134123176546202</v>
      </c>
      <c r="AV40" s="188">
        <v>6.4013228036179397</v>
      </c>
      <c r="AW40" s="188">
        <v>4.2219740273386801</v>
      </c>
      <c r="AX40" s="188">
        <v>1.5079172907255201</v>
      </c>
      <c r="AY40" s="189">
        <v>4.48204451374556</v>
      </c>
      <c r="AZ40" s="190"/>
      <c r="BA40" s="191">
        <v>-1.9281136406833601</v>
      </c>
      <c r="BB40" s="192">
        <v>-7.8443500021068004</v>
      </c>
      <c r="BC40" s="193">
        <v>-4.9539180041639703</v>
      </c>
      <c r="BD40" s="190"/>
      <c r="BE40" s="194">
        <v>1.2391122540852699</v>
      </c>
      <c r="BF40" s="75"/>
    </row>
    <row r="41" spans="1:70" x14ac:dyDescent="0.2">
      <c r="A41" s="20" t="s">
        <v>84</v>
      </c>
      <c r="B41" s="3" t="str">
        <f t="shared" si="0"/>
        <v>Southwest Virginia - Blue Ridge Highlands</v>
      </c>
      <c r="C41" s="10"/>
      <c r="D41" s="24" t="s">
        <v>16</v>
      </c>
      <c r="E41" s="27" t="s">
        <v>17</v>
      </c>
      <c r="F41" s="3"/>
      <c r="G41" s="214">
        <v>48.739496659755801</v>
      </c>
      <c r="H41" s="209">
        <v>60.045019580741702</v>
      </c>
      <c r="I41" s="209">
        <v>64.595594333102895</v>
      </c>
      <c r="J41" s="209">
        <v>69.215224602626094</v>
      </c>
      <c r="K41" s="209">
        <v>74.247758580972103</v>
      </c>
      <c r="L41" s="215">
        <v>63.368618751439698</v>
      </c>
      <c r="M41" s="209"/>
      <c r="N41" s="216">
        <v>91.155324809951594</v>
      </c>
      <c r="O41" s="217">
        <v>90.986806035475595</v>
      </c>
      <c r="P41" s="218">
        <v>91.071065422713602</v>
      </c>
      <c r="Q41" s="209"/>
      <c r="R41" s="219">
        <v>71.283603514660797</v>
      </c>
      <c r="S41" s="75"/>
      <c r="T41" s="30">
        <v>-9.5743466023572008</v>
      </c>
      <c r="U41" s="190">
        <v>-33.466017216983701</v>
      </c>
      <c r="V41" s="190">
        <v>-42.529408576344998</v>
      </c>
      <c r="W41" s="190">
        <v>-41.4547522145701</v>
      </c>
      <c r="X41" s="190">
        <v>-33.173290078688098</v>
      </c>
      <c r="Y41" s="195">
        <v>-34.789170837742802</v>
      </c>
      <c r="Z41" s="190"/>
      <c r="AA41" s="196">
        <v>-25.005811803217799</v>
      </c>
      <c r="AB41" s="197">
        <v>-14.067156755632301</v>
      </c>
      <c r="AC41" s="198">
        <v>-19.9132861371695</v>
      </c>
      <c r="AD41" s="190"/>
      <c r="AE41" s="199">
        <v>-30.0461307227236</v>
      </c>
      <c r="AF41" s="75"/>
      <c r="AG41" s="214">
        <v>48.821411114926697</v>
      </c>
      <c r="AH41" s="209">
        <v>59.136682406135499</v>
      </c>
      <c r="AI41" s="209">
        <v>63.106033367673902</v>
      </c>
      <c r="AJ41" s="209">
        <v>65.504283997252699</v>
      </c>
      <c r="AK41" s="209">
        <v>67.861825410494802</v>
      </c>
      <c r="AL41" s="215">
        <v>60.8817326415137</v>
      </c>
      <c r="AM41" s="209"/>
      <c r="AN41" s="216">
        <v>91.014355264668694</v>
      </c>
      <c r="AO41" s="217">
        <v>86.174817717303895</v>
      </c>
      <c r="AP41" s="218">
        <v>88.594586490986302</v>
      </c>
      <c r="AQ41" s="209"/>
      <c r="AR41" s="219">
        <v>68.7856885019076</v>
      </c>
      <c r="AS41" s="75"/>
      <c r="AT41" s="30">
        <v>0.57532277086306105</v>
      </c>
      <c r="AU41" s="190">
        <v>-12.3227822923032</v>
      </c>
      <c r="AV41" s="190">
        <v>-17.0509260005934</v>
      </c>
      <c r="AW41" s="190">
        <v>-17.632899088850401</v>
      </c>
      <c r="AX41" s="190">
        <v>-13.2858541893709</v>
      </c>
      <c r="AY41" s="195">
        <v>-12.988684967553301</v>
      </c>
      <c r="AZ41" s="190"/>
      <c r="BA41" s="196">
        <v>-7.8879841589769004</v>
      </c>
      <c r="BB41" s="197">
        <v>-7.5709121122156997</v>
      </c>
      <c r="BC41" s="198">
        <v>-7.7340503779187202</v>
      </c>
      <c r="BD41" s="190"/>
      <c r="BE41" s="199">
        <v>-11.1439792832641</v>
      </c>
      <c r="BF41" s="75"/>
    </row>
    <row r="42" spans="1:70" x14ac:dyDescent="0.2">
      <c r="A42" s="21" t="s">
        <v>85</v>
      </c>
      <c r="B42" s="3" t="str">
        <f t="shared" si="0"/>
        <v>Southwest Virginia - Heart of Appalachia</v>
      </c>
      <c r="C42" s="3"/>
      <c r="D42" s="24" t="s">
        <v>16</v>
      </c>
      <c r="E42" s="27" t="s">
        <v>17</v>
      </c>
      <c r="F42" s="3"/>
      <c r="G42" s="214">
        <v>32.867771317829401</v>
      </c>
      <c r="H42" s="209">
        <v>44.673759689922399</v>
      </c>
      <c r="I42" s="209">
        <v>47.530581395348797</v>
      </c>
      <c r="J42" s="209">
        <v>48.218094315245402</v>
      </c>
      <c r="K42" s="209">
        <v>51.0674160206718</v>
      </c>
      <c r="L42" s="215">
        <v>44.871524547803602</v>
      </c>
      <c r="M42" s="209"/>
      <c r="N42" s="216">
        <v>58.383087855297099</v>
      </c>
      <c r="O42" s="217">
        <v>54.1818346253229</v>
      </c>
      <c r="P42" s="218">
        <v>56.282461240309999</v>
      </c>
      <c r="Q42" s="209"/>
      <c r="R42" s="219">
        <v>48.131792174234</v>
      </c>
      <c r="S42" s="75"/>
      <c r="T42" s="30">
        <v>-13.369503587426401</v>
      </c>
      <c r="U42" s="190">
        <v>-10.3948766827007</v>
      </c>
      <c r="V42" s="190">
        <v>-16.3830257606656</v>
      </c>
      <c r="W42" s="190">
        <v>-17.479397449371099</v>
      </c>
      <c r="X42" s="190">
        <v>-2.3253565268974001</v>
      </c>
      <c r="Y42" s="195">
        <v>-12.1387395558528</v>
      </c>
      <c r="Z42" s="190"/>
      <c r="AA42" s="196">
        <v>3.8592258813696798</v>
      </c>
      <c r="AB42" s="197">
        <v>-2.7586888544397801</v>
      </c>
      <c r="AC42" s="198">
        <v>0.56489368994170797</v>
      </c>
      <c r="AD42" s="190"/>
      <c r="AE42" s="199">
        <v>-8.2672418723528303</v>
      </c>
      <c r="AF42" s="75"/>
      <c r="AG42" s="214">
        <v>36.1499596253229</v>
      </c>
      <c r="AH42" s="209">
        <v>46.492906976744102</v>
      </c>
      <c r="AI42" s="209">
        <v>49.8612774547803</v>
      </c>
      <c r="AJ42" s="209">
        <v>50.390006459948303</v>
      </c>
      <c r="AK42" s="209">
        <v>50.6175872093023</v>
      </c>
      <c r="AL42" s="215">
        <v>46.702347545219602</v>
      </c>
      <c r="AM42" s="209"/>
      <c r="AN42" s="216">
        <v>58.741156330749298</v>
      </c>
      <c r="AO42" s="217">
        <v>54.856495478036102</v>
      </c>
      <c r="AP42" s="218">
        <v>56.7988259043927</v>
      </c>
      <c r="AQ42" s="209"/>
      <c r="AR42" s="219">
        <v>49.587055647840501</v>
      </c>
      <c r="AS42" s="75"/>
      <c r="AT42" s="30">
        <v>-5.0474640093164602</v>
      </c>
      <c r="AU42" s="190">
        <v>-11.430845715445599</v>
      </c>
      <c r="AV42" s="190">
        <v>-12.936221832004</v>
      </c>
      <c r="AW42" s="190">
        <v>-10.8400477904101</v>
      </c>
      <c r="AX42" s="190">
        <v>-8.4925749845205907</v>
      </c>
      <c r="AY42" s="195">
        <v>-10.0724337870684</v>
      </c>
      <c r="AZ42" s="190"/>
      <c r="BA42" s="196">
        <v>-10.568189976540401</v>
      </c>
      <c r="BB42" s="197">
        <v>-15.0512073980788</v>
      </c>
      <c r="BC42" s="198">
        <v>-12.7906550542452</v>
      </c>
      <c r="BD42" s="190"/>
      <c r="BE42" s="199">
        <v>-10.9804842857792</v>
      </c>
      <c r="BF42" s="75"/>
    </row>
    <row r="43" spans="1:70" x14ac:dyDescent="0.2">
      <c r="A43" s="22" t="s">
        <v>86</v>
      </c>
      <c r="B43" s="3" t="str">
        <f t="shared" si="0"/>
        <v>Virginia Mountains</v>
      </c>
      <c r="C43" s="3"/>
      <c r="D43" s="25" t="s">
        <v>16</v>
      </c>
      <c r="E43" s="28" t="s">
        <v>17</v>
      </c>
      <c r="F43" s="3"/>
      <c r="G43" s="214">
        <v>64.669010215350596</v>
      </c>
      <c r="H43" s="209">
        <v>81.112411651021503</v>
      </c>
      <c r="I43" s="209">
        <v>86.832315019326302</v>
      </c>
      <c r="J43" s="209">
        <v>86.688308945334001</v>
      </c>
      <c r="K43" s="209">
        <v>84.502713970182199</v>
      </c>
      <c r="L43" s="215">
        <v>80.760951960242906</v>
      </c>
      <c r="M43" s="209"/>
      <c r="N43" s="216">
        <v>105.324650745444</v>
      </c>
      <c r="O43" s="217">
        <v>110.290184980673</v>
      </c>
      <c r="P43" s="218">
        <v>107.807417863059</v>
      </c>
      <c r="Q43" s="209"/>
      <c r="R43" s="219">
        <v>88.488513646761803</v>
      </c>
      <c r="S43" s="75"/>
      <c r="T43" s="30">
        <v>12.228395125153099</v>
      </c>
      <c r="U43" s="190">
        <v>0.80317183237683298</v>
      </c>
      <c r="V43" s="190">
        <v>-5.78414742546369</v>
      </c>
      <c r="W43" s="190">
        <v>-11.814727027498799</v>
      </c>
      <c r="X43" s="190">
        <v>-11.521025403712001</v>
      </c>
      <c r="Y43" s="195">
        <v>-4.7766023800254898</v>
      </c>
      <c r="Z43" s="190"/>
      <c r="AA43" s="196">
        <v>-6.66948017540959</v>
      </c>
      <c r="AB43" s="197">
        <v>-1.63835393578674</v>
      </c>
      <c r="AC43" s="198">
        <v>-4.1620125340799801</v>
      </c>
      <c r="AD43" s="190"/>
      <c r="AE43" s="199">
        <v>-4.5635651029211104</v>
      </c>
      <c r="AF43" s="75"/>
      <c r="AG43" s="214">
        <v>64.081359558315995</v>
      </c>
      <c r="AH43" s="209">
        <v>85.806996204278803</v>
      </c>
      <c r="AI43" s="209">
        <v>90.8391042097998</v>
      </c>
      <c r="AJ43" s="209">
        <v>85.297026915113804</v>
      </c>
      <c r="AK43" s="209">
        <v>81.066495617364794</v>
      </c>
      <c r="AL43" s="215">
        <v>81.418201355436196</v>
      </c>
      <c r="AM43" s="209"/>
      <c r="AN43" s="216">
        <v>97.109882669611395</v>
      </c>
      <c r="AO43" s="217">
        <v>99.523290772310006</v>
      </c>
      <c r="AP43" s="218">
        <v>98.3165867209607</v>
      </c>
      <c r="AQ43" s="209"/>
      <c r="AR43" s="219">
        <v>86.246121052579596</v>
      </c>
      <c r="AS43" s="75"/>
      <c r="AT43" s="30">
        <v>15.0590513421401</v>
      </c>
      <c r="AU43" s="190">
        <v>15.602015621381</v>
      </c>
      <c r="AV43" s="190">
        <v>10.3840116215663</v>
      </c>
      <c r="AW43" s="190">
        <v>3.5133839421525002</v>
      </c>
      <c r="AX43" s="190">
        <v>-4.9667597029422701E-2</v>
      </c>
      <c r="AY43" s="195">
        <v>8.3487172109488395</v>
      </c>
      <c r="AZ43" s="190"/>
      <c r="BA43" s="196">
        <v>-0.67240260302713695</v>
      </c>
      <c r="BB43" s="197">
        <v>0.84959027557033695</v>
      </c>
      <c r="BC43" s="198">
        <v>9.2148347421326299E-2</v>
      </c>
      <c r="BD43" s="190"/>
      <c r="BE43" s="199">
        <v>5.5136516133272497</v>
      </c>
      <c r="BF43" s="75"/>
    </row>
    <row r="44" spans="1:70" x14ac:dyDescent="0.2">
      <c r="A44" s="86" t="s">
        <v>111</v>
      </c>
      <c r="B44" s="3" t="s">
        <v>117</v>
      </c>
      <c r="D44" s="25" t="s">
        <v>16</v>
      </c>
      <c r="E44" s="28" t="s">
        <v>17</v>
      </c>
      <c r="G44" s="214">
        <v>164.90946515892401</v>
      </c>
      <c r="H44" s="209">
        <v>190.69804400977901</v>
      </c>
      <c r="I44" s="209">
        <v>194.65993887530499</v>
      </c>
      <c r="J44" s="209">
        <v>198.674205378973</v>
      </c>
      <c r="K44" s="209">
        <v>199.78104523227299</v>
      </c>
      <c r="L44" s="215">
        <v>189.74453973105099</v>
      </c>
      <c r="M44" s="209"/>
      <c r="N44" s="216">
        <v>263.25488080684499</v>
      </c>
      <c r="O44" s="217">
        <v>275.20753056234702</v>
      </c>
      <c r="P44" s="218">
        <v>269.23120568459598</v>
      </c>
      <c r="Q44" s="209"/>
      <c r="R44" s="219">
        <v>212.455015717778</v>
      </c>
      <c r="S44" s="75"/>
      <c r="T44" s="30">
        <v>4.3193028415105097</v>
      </c>
      <c r="U44" s="190">
        <v>8.5166181571715907</v>
      </c>
      <c r="V44" s="190">
        <v>10.4660506547932</v>
      </c>
      <c r="W44" s="190">
        <v>12.065774473727201</v>
      </c>
      <c r="X44" s="190">
        <v>-9.0118958694678</v>
      </c>
      <c r="Y44" s="195">
        <v>4.6136915608681397</v>
      </c>
      <c r="Z44" s="190"/>
      <c r="AA44" s="196">
        <v>-4.0445581631451697</v>
      </c>
      <c r="AB44" s="197">
        <v>0.32405703218377002</v>
      </c>
      <c r="AC44" s="198">
        <v>-1.86038031615296</v>
      </c>
      <c r="AD44" s="190"/>
      <c r="AE44" s="199">
        <v>2.1732922326258399</v>
      </c>
      <c r="AF44" s="78"/>
      <c r="AG44" s="214">
        <v>165.36148456601401</v>
      </c>
      <c r="AH44" s="209">
        <v>199.12731204156401</v>
      </c>
      <c r="AI44" s="209">
        <v>205.56858343520699</v>
      </c>
      <c r="AJ44" s="209">
        <v>201.25730058068399</v>
      </c>
      <c r="AK44" s="209">
        <v>196.85111628973101</v>
      </c>
      <c r="AL44" s="215">
        <v>193.63315938264</v>
      </c>
      <c r="AM44" s="209"/>
      <c r="AN44" s="216">
        <v>261.07821897921701</v>
      </c>
      <c r="AO44" s="217">
        <v>272.62978682762798</v>
      </c>
      <c r="AP44" s="218">
        <v>266.85400290342199</v>
      </c>
      <c r="AQ44" s="209"/>
      <c r="AR44" s="219">
        <v>214.55340038857801</v>
      </c>
      <c r="AS44" s="75"/>
      <c r="AT44" s="30">
        <v>5.9583747835950902</v>
      </c>
      <c r="AU44" s="190">
        <v>10.9632196605678</v>
      </c>
      <c r="AV44" s="190">
        <v>13.2935204704388</v>
      </c>
      <c r="AW44" s="190">
        <v>9.8604387694183604</v>
      </c>
      <c r="AX44" s="190">
        <v>-1.13811179946652</v>
      </c>
      <c r="AY44" s="195">
        <v>7.66072707276156</v>
      </c>
      <c r="AZ44" s="190"/>
      <c r="BA44" s="196">
        <v>0.60870178515777895</v>
      </c>
      <c r="BB44" s="197">
        <v>1.86306206506828E-2</v>
      </c>
      <c r="BC44" s="198">
        <v>0.30641318087574598</v>
      </c>
      <c r="BD44" s="190"/>
      <c r="BE44" s="199">
        <v>4.9269028288782701</v>
      </c>
    </row>
    <row r="45" spans="1:70" x14ac:dyDescent="0.2">
      <c r="A45" s="86" t="s">
        <v>112</v>
      </c>
      <c r="B45" s="3" t="s">
        <v>118</v>
      </c>
      <c r="D45" s="25" t="s">
        <v>16</v>
      </c>
      <c r="E45" s="28" t="s">
        <v>17</v>
      </c>
      <c r="G45" s="214">
        <v>96.924469947767193</v>
      </c>
      <c r="H45" s="209">
        <v>127.46774001324199</v>
      </c>
      <c r="I45" s="209">
        <v>145.685247921724</v>
      </c>
      <c r="J45" s="209">
        <v>140.26033988082099</v>
      </c>
      <c r="K45" s="209">
        <v>120.95088979621799</v>
      </c>
      <c r="L45" s="215">
        <v>126.25773751195401</v>
      </c>
      <c r="M45" s="209"/>
      <c r="N45" s="216">
        <v>135.61572905171701</v>
      </c>
      <c r="O45" s="217">
        <v>141.788824027072</v>
      </c>
      <c r="P45" s="218">
        <v>138.702276539395</v>
      </c>
      <c r="Q45" s="209"/>
      <c r="R45" s="219">
        <v>129.81332009122301</v>
      </c>
      <c r="S45" s="75"/>
      <c r="T45" s="30">
        <v>3.3628840260329702</v>
      </c>
      <c r="U45" s="190">
        <v>0.89715928977178405</v>
      </c>
      <c r="V45" s="190">
        <v>6.2339783586006998</v>
      </c>
      <c r="W45" s="190">
        <v>3.2917294417396099</v>
      </c>
      <c r="X45" s="190">
        <v>-3.4957337168973801</v>
      </c>
      <c r="Y45" s="195">
        <v>2.0901030728959502</v>
      </c>
      <c r="Z45" s="190"/>
      <c r="AA45" s="196">
        <v>-5.2724678443130504</v>
      </c>
      <c r="AB45" s="197">
        <v>-1.58182333424954</v>
      </c>
      <c r="AC45" s="198">
        <v>-3.4213396616162499</v>
      </c>
      <c r="AD45" s="190"/>
      <c r="AE45" s="199">
        <v>0.34201532391408901</v>
      </c>
      <c r="AF45" s="78"/>
      <c r="AG45" s="214">
        <v>102.337498988487</v>
      </c>
      <c r="AH45" s="209">
        <v>140.220271545223</v>
      </c>
      <c r="AI45" s="209">
        <v>159.350293154816</v>
      </c>
      <c r="AJ45" s="209">
        <v>150.87179267664601</v>
      </c>
      <c r="AK45" s="209">
        <v>127.934989884685</v>
      </c>
      <c r="AL45" s="215">
        <v>136.142999440907</v>
      </c>
      <c r="AM45" s="209"/>
      <c r="AN45" s="216">
        <v>139.61013664870401</v>
      </c>
      <c r="AO45" s="217">
        <v>146.34871287219701</v>
      </c>
      <c r="AP45" s="218">
        <v>142.97942476045</v>
      </c>
      <c r="AQ45" s="209"/>
      <c r="AR45" s="219">
        <v>138.096243290464</v>
      </c>
      <c r="AS45" s="75"/>
      <c r="AT45" s="30">
        <v>8.8925054804466299</v>
      </c>
      <c r="AU45" s="190">
        <v>10.2332257620923</v>
      </c>
      <c r="AV45" s="190">
        <v>11.532807701089601</v>
      </c>
      <c r="AW45" s="190">
        <v>8.3566908963206803</v>
      </c>
      <c r="AX45" s="190">
        <v>2.4078377953445602</v>
      </c>
      <c r="AY45" s="195">
        <v>8.3561844018750104</v>
      </c>
      <c r="AZ45" s="190"/>
      <c r="BA45" s="196">
        <v>-1.8257673192360599</v>
      </c>
      <c r="BB45" s="197">
        <v>-2.57680879775232</v>
      </c>
      <c r="BC45" s="198">
        <v>-2.2115781143741802</v>
      </c>
      <c r="BD45" s="190"/>
      <c r="BE45" s="199">
        <v>4.9995150977301597</v>
      </c>
    </row>
    <row r="46" spans="1:70" x14ac:dyDescent="0.2">
      <c r="A46" s="86" t="s">
        <v>113</v>
      </c>
      <c r="B46" s="3" t="s">
        <v>119</v>
      </c>
      <c r="D46" s="25" t="s">
        <v>16</v>
      </c>
      <c r="E46" s="28" t="s">
        <v>17</v>
      </c>
      <c r="G46" s="214">
        <v>85.466124764834106</v>
      </c>
      <c r="H46" s="209">
        <v>104.976557171439</v>
      </c>
      <c r="I46" s="209">
        <v>118.17499805894801</v>
      </c>
      <c r="J46" s="209">
        <v>116.796517753157</v>
      </c>
      <c r="K46" s="209">
        <v>110.19439663152799</v>
      </c>
      <c r="L46" s="215">
        <v>107.121718875981</v>
      </c>
      <c r="M46" s="209"/>
      <c r="N46" s="216">
        <v>130.00679457699999</v>
      </c>
      <c r="O46" s="217">
        <v>130.89961208827299</v>
      </c>
      <c r="P46" s="218">
        <v>130.45320333263601</v>
      </c>
      <c r="Q46" s="209"/>
      <c r="R46" s="219">
        <v>113.787857292168</v>
      </c>
      <c r="S46" s="75"/>
      <c r="T46" s="30">
        <v>-2.8702789867095801</v>
      </c>
      <c r="U46" s="190">
        <v>-6.9834312137825396</v>
      </c>
      <c r="V46" s="190">
        <v>-7.5701786270977403</v>
      </c>
      <c r="W46" s="190">
        <v>-8.9941605941867095</v>
      </c>
      <c r="X46" s="190">
        <v>-6.8913887356286301</v>
      </c>
      <c r="Y46" s="195">
        <v>-6.9143608701033097</v>
      </c>
      <c r="Z46" s="190"/>
      <c r="AA46" s="196">
        <v>-7.5483872701644099</v>
      </c>
      <c r="AB46" s="197">
        <v>-4.8815330357173101</v>
      </c>
      <c r="AC46" s="198">
        <v>-6.2293564320752797</v>
      </c>
      <c r="AD46" s="190"/>
      <c r="AE46" s="199">
        <v>-6.6910857103460497</v>
      </c>
      <c r="AF46" s="78"/>
      <c r="AG46" s="214">
        <v>87.628155328933602</v>
      </c>
      <c r="AH46" s="209">
        <v>110.749329739899</v>
      </c>
      <c r="AI46" s="209">
        <v>123.82371509839599</v>
      </c>
      <c r="AJ46" s="209">
        <v>120.363987442888</v>
      </c>
      <c r="AK46" s="209">
        <v>110.57265341774399</v>
      </c>
      <c r="AL46" s="215">
        <v>110.627568205572</v>
      </c>
      <c r="AM46" s="209"/>
      <c r="AN46" s="216">
        <v>130.727979215815</v>
      </c>
      <c r="AO46" s="217">
        <v>133.01251679756299</v>
      </c>
      <c r="AP46" s="218">
        <v>131.870248006689</v>
      </c>
      <c r="AQ46" s="209"/>
      <c r="AR46" s="219">
        <v>116.69690529160501</v>
      </c>
      <c r="AS46" s="75"/>
      <c r="AT46" s="30">
        <v>-1.6500027740971399</v>
      </c>
      <c r="AU46" s="190">
        <v>-0.97272777619421902</v>
      </c>
      <c r="AV46" s="190">
        <v>-0.32192799374054099</v>
      </c>
      <c r="AW46" s="190">
        <v>-2.8191218643739102</v>
      </c>
      <c r="AX46" s="190">
        <v>-2.4766171093959599</v>
      </c>
      <c r="AY46" s="195">
        <v>-1.6460931625667701</v>
      </c>
      <c r="AZ46" s="190"/>
      <c r="BA46" s="196">
        <v>-2.8961396203356</v>
      </c>
      <c r="BB46" s="197">
        <v>-5.1249362642726801</v>
      </c>
      <c r="BC46" s="198">
        <v>-4.0331263704352596</v>
      </c>
      <c r="BD46" s="190"/>
      <c r="BE46" s="199">
        <v>-2.4296570015697601</v>
      </c>
    </row>
    <row r="47" spans="1:70" x14ac:dyDescent="0.2">
      <c r="A47" s="86" t="s">
        <v>114</v>
      </c>
      <c r="B47" s="3" t="s">
        <v>120</v>
      </c>
      <c r="D47" s="25" t="s">
        <v>16</v>
      </c>
      <c r="E47" s="28" t="s">
        <v>17</v>
      </c>
      <c r="G47" s="214">
        <v>69.847493019693104</v>
      </c>
      <c r="H47" s="209">
        <v>84.186918781349604</v>
      </c>
      <c r="I47" s="209">
        <v>91.875081416322701</v>
      </c>
      <c r="J47" s="209">
        <v>94.522327098416099</v>
      </c>
      <c r="K47" s="209">
        <v>92.939453929974505</v>
      </c>
      <c r="L47" s="215">
        <v>86.674254849151197</v>
      </c>
      <c r="M47" s="209"/>
      <c r="N47" s="216">
        <v>117.90048973338899</v>
      </c>
      <c r="O47" s="217">
        <v>117.41491858367699</v>
      </c>
      <c r="P47" s="218">
        <v>117.65770415853299</v>
      </c>
      <c r="Q47" s="209"/>
      <c r="R47" s="219">
        <v>95.526668937546106</v>
      </c>
      <c r="S47" s="75"/>
      <c r="T47" s="30">
        <v>-2.16032198956488</v>
      </c>
      <c r="U47" s="190">
        <v>-6.5603989916757701</v>
      </c>
      <c r="V47" s="190">
        <v>-8.6664753017996201</v>
      </c>
      <c r="W47" s="190">
        <v>-8.0432951926146004</v>
      </c>
      <c r="X47" s="190">
        <v>-8.1174398981034095</v>
      </c>
      <c r="Y47" s="195">
        <v>-7.00599748484046</v>
      </c>
      <c r="Z47" s="190"/>
      <c r="AA47" s="196">
        <v>-7.10371862619981</v>
      </c>
      <c r="AB47" s="197">
        <v>-6.1619366318139699</v>
      </c>
      <c r="AC47" s="198">
        <v>-6.6361741801444802</v>
      </c>
      <c r="AD47" s="190"/>
      <c r="AE47" s="199">
        <v>-6.8761887046214696</v>
      </c>
      <c r="AF47" s="78"/>
      <c r="AG47" s="214">
        <v>69.961326999579896</v>
      </c>
      <c r="AH47" s="209">
        <v>87.196354117763306</v>
      </c>
      <c r="AI47" s="209">
        <v>94.681832052580802</v>
      </c>
      <c r="AJ47" s="209">
        <v>93.266395381878297</v>
      </c>
      <c r="AK47" s="209">
        <v>89.598877467816394</v>
      </c>
      <c r="AL47" s="215">
        <v>86.940957203923702</v>
      </c>
      <c r="AM47" s="209"/>
      <c r="AN47" s="216">
        <v>115.35701996491299</v>
      </c>
      <c r="AO47" s="217">
        <v>117.01783264559801</v>
      </c>
      <c r="AP47" s="218">
        <v>116.187426305255</v>
      </c>
      <c r="AQ47" s="209"/>
      <c r="AR47" s="219">
        <v>95.297091232875701</v>
      </c>
      <c r="AS47" s="75"/>
      <c r="AT47" s="30">
        <v>-1.48360918161567</v>
      </c>
      <c r="AU47" s="190">
        <v>-1.2097813286277601</v>
      </c>
      <c r="AV47" s="190">
        <v>-1.7672134536217201</v>
      </c>
      <c r="AW47" s="190">
        <v>-4.2019313610400904</v>
      </c>
      <c r="AX47" s="190">
        <v>-5.62528658712084</v>
      </c>
      <c r="AY47" s="195">
        <v>-2.95920896004885</v>
      </c>
      <c r="AZ47" s="190"/>
      <c r="BA47" s="196">
        <v>-5.7652953070169497</v>
      </c>
      <c r="BB47" s="197">
        <v>-8.0090711159185499</v>
      </c>
      <c r="BC47" s="198">
        <v>-6.9087169178033401</v>
      </c>
      <c r="BD47" s="190"/>
      <c r="BE47" s="199">
        <v>-4.3724718422775402</v>
      </c>
    </row>
    <row r="48" spans="1:70" x14ac:dyDescent="0.2">
      <c r="A48" s="86" t="s">
        <v>115</v>
      </c>
      <c r="B48" s="3" t="s">
        <v>121</v>
      </c>
      <c r="D48" s="25" t="s">
        <v>16</v>
      </c>
      <c r="E48" s="28" t="s">
        <v>17</v>
      </c>
      <c r="G48" s="214">
        <v>47.876167199000101</v>
      </c>
      <c r="H48" s="209">
        <v>55.306643984631698</v>
      </c>
      <c r="I48" s="209">
        <v>57.9579081609035</v>
      </c>
      <c r="J48" s="209">
        <v>60.386190343933698</v>
      </c>
      <c r="K48" s="209">
        <v>60.361459519511101</v>
      </c>
      <c r="L48" s="215">
        <v>56.377673841596</v>
      </c>
      <c r="M48" s="209"/>
      <c r="N48" s="216">
        <v>77.183302319122305</v>
      </c>
      <c r="O48" s="217">
        <v>77.650026848122906</v>
      </c>
      <c r="P48" s="218">
        <v>77.416664583622605</v>
      </c>
      <c r="Q48" s="209"/>
      <c r="R48" s="219">
        <v>62.388814053603603</v>
      </c>
      <c r="S48" s="75"/>
      <c r="T48" s="30">
        <v>-2.9565443092565098</v>
      </c>
      <c r="U48" s="190">
        <v>-5.0569158074358098</v>
      </c>
      <c r="V48" s="190">
        <v>-7.2235920340534898</v>
      </c>
      <c r="W48" s="190">
        <v>-6.51406676678093</v>
      </c>
      <c r="X48" s="190">
        <v>-5.2103726338831704</v>
      </c>
      <c r="Y48" s="195">
        <v>-5.5115354304521702</v>
      </c>
      <c r="Z48" s="190"/>
      <c r="AA48" s="196">
        <v>-4.9441914927001598</v>
      </c>
      <c r="AB48" s="197">
        <v>-2.7143251625887701</v>
      </c>
      <c r="AC48" s="198">
        <v>-3.8388235625956</v>
      </c>
      <c r="AD48" s="190"/>
      <c r="AE48" s="199">
        <v>-4.9251995455997699</v>
      </c>
      <c r="AF48" s="78"/>
      <c r="AG48" s="214">
        <v>48.741994131836499</v>
      </c>
      <c r="AH48" s="209">
        <v>56.056729600593698</v>
      </c>
      <c r="AI48" s="209">
        <v>58.902161362898298</v>
      </c>
      <c r="AJ48" s="209">
        <v>59.380459711462599</v>
      </c>
      <c r="AK48" s="209">
        <v>58.279962465245497</v>
      </c>
      <c r="AL48" s="215">
        <v>56.272689781834302</v>
      </c>
      <c r="AM48" s="209"/>
      <c r="AN48" s="216">
        <v>75.183863762743201</v>
      </c>
      <c r="AO48" s="217">
        <v>76.444087001853504</v>
      </c>
      <c r="AP48" s="218">
        <v>75.813975382298395</v>
      </c>
      <c r="AQ48" s="209"/>
      <c r="AR48" s="219">
        <v>61.8593166598219</v>
      </c>
      <c r="AS48" s="75"/>
      <c r="AT48" s="30">
        <v>-1.96860246137192</v>
      </c>
      <c r="AU48" s="190">
        <v>-1.2183671522472901</v>
      </c>
      <c r="AV48" s="190">
        <v>-3.4561826994231399</v>
      </c>
      <c r="AW48" s="190">
        <v>-4.1977796114218098</v>
      </c>
      <c r="AX48" s="190">
        <v>-5.1988768928438001</v>
      </c>
      <c r="AY48" s="195">
        <v>-3.2909590192146201</v>
      </c>
      <c r="AZ48" s="190"/>
      <c r="BA48" s="196">
        <v>-5.2458102655940504</v>
      </c>
      <c r="BB48" s="197">
        <v>-6.4677949448122796</v>
      </c>
      <c r="BC48" s="198">
        <v>-5.8658456090749604</v>
      </c>
      <c r="BD48" s="190"/>
      <c r="BE48" s="199">
        <v>-4.2032568383826803</v>
      </c>
    </row>
    <row r="49" spans="1:57" x14ac:dyDescent="0.2">
      <c r="A49" s="87" t="s">
        <v>116</v>
      </c>
      <c r="B49" s="3" t="s">
        <v>122</v>
      </c>
      <c r="D49" s="25" t="s">
        <v>16</v>
      </c>
      <c r="E49" s="28" t="s">
        <v>17</v>
      </c>
      <c r="G49" s="220">
        <v>34.3736782353281</v>
      </c>
      <c r="H49" s="221">
        <v>36.251386077671</v>
      </c>
      <c r="I49" s="221">
        <v>37.564191902997997</v>
      </c>
      <c r="J49" s="221">
        <v>39.229287967357301</v>
      </c>
      <c r="K49" s="221">
        <v>40.6118543378863</v>
      </c>
      <c r="L49" s="222">
        <v>37.606079704248103</v>
      </c>
      <c r="M49" s="209"/>
      <c r="N49" s="223">
        <v>54.676986723000297</v>
      </c>
      <c r="O49" s="224">
        <v>56.794650266234498</v>
      </c>
      <c r="P49" s="225">
        <v>55.735818494617398</v>
      </c>
      <c r="Q49" s="209"/>
      <c r="R49" s="226">
        <v>42.7860050729251</v>
      </c>
      <c r="S49" s="75"/>
      <c r="T49" s="31">
        <v>-4.8630085391835198</v>
      </c>
      <c r="U49" s="200">
        <v>-5.3702767157929703</v>
      </c>
      <c r="V49" s="200">
        <v>-7.7954595387943</v>
      </c>
      <c r="W49" s="200">
        <v>-8.1185407924376491</v>
      </c>
      <c r="X49" s="200">
        <v>-4.39737428211411</v>
      </c>
      <c r="Y49" s="201">
        <v>-6.1508837336126296</v>
      </c>
      <c r="Z49" s="190"/>
      <c r="AA49" s="202">
        <v>-6.9131907410191298</v>
      </c>
      <c r="AB49" s="203">
        <v>-9.9737053920500198</v>
      </c>
      <c r="AC49" s="204">
        <v>-8.4980779302771001</v>
      </c>
      <c r="AD49" s="190"/>
      <c r="AE49" s="205">
        <v>-7.03802376926311</v>
      </c>
      <c r="AG49" s="220">
        <v>35.397229111877699</v>
      </c>
      <c r="AH49" s="221">
        <v>37.073480094109399</v>
      </c>
      <c r="AI49" s="221">
        <v>38.233523207661499</v>
      </c>
      <c r="AJ49" s="221">
        <v>39.0333957643509</v>
      </c>
      <c r="AK49" s="221">
        <v>39.921824344263399</v>
      </c>
      <c r="AL49" s="222">
        <v>37.931407846910801</v>
      </c>
      <c r="AM49" s="209"/>
      <c r="AN49" s="223">
        <v>53.873203376591398</v>
      </c>
      <c r="AO49" s="224">
        <v>57.131359967195102</v>
      </c>
      <c r="AP49" s="225">
        <v>55.502281671893201</v>
      </c>
      <c r="AQ49" s="209"/>
      <c r="AR49" s="226">
        <v>42.948177520089097</v>
      </c>
      <c r="AS49" s="75"/>
      <c r="AT49" s="31">
        <v>-3.8300424697084998</v>
      </c>
      <c r="AU49" s="200">
        <v>-4.4807088835499602</v>
      </c>
      <c r="AV49" s="200">
        <v>-5.8174180932498301</v>
      </c>
      <c r="AW49" s="200">
        <v>-6.0420465033285504</v>
      </c>
      <c r="AX49" s="200">
        <v>-6.0516096742173797</v>
      </c>
      <c r="AY49" s="201">
        <v>-5.2915242913909202</v>
      </c>
      <c r="AZ49" s="190"/>
      <c r="BA49" s="202">
        <v>-9.7693108126035106</v>
      </c>
      <c r="BB49" s="203">
        <v>-13.2593383628871</v>
      </c>
      <c r="BC49" s="204">
        <v>-11.5999070933161</v>
      </c>
      <c r="BD49" s="190"/>
      <c r="BE49" s="205">
        <v>-7.7319308461067102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182" t="str">
        <f>HYPERLINK("http://www.str.com/data-insights/resources/glossary", "For all STR definitions, please visit www.str.com/data-insights/resources/glossary")</f>
        <v>For all STR definitions, please visit www.str.com/data-insights/resources/glossary</v>
      </c>
      <c r="B5" s="182"/>
      <c r="C5" s="182"/>
      <c r="D5" s="182"/>
      <c r="E5" s="182"/>
      <c r="F5" s="182"/>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182" t="str">
        <f>HYPERLINK("http://www.str.com/data-insights/resources/FAQ", "For all STR FAQs, please click here or visit http://www.str.com/data-insights/resources/FAQ")</f>
        <v>For all STR FAQs, please click here or visit http://www.str.com/data-insights/resources/FAQ</v>
      </c>
      <c r="B9" s="182"/>
      <c r="C9" s="182"/>
      <c r="D9" s="182"/>
      <c r="E9" s="182"/>
      <c r="F9" s="182"/>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182" t="str">
        <f>HYPERLINK("http://www.str.com/contact", "For additional support, please contact your regional office")</f>
        <v>For additional support, please contact your regional office</v>
      </c>
      <c r="B12" s="182"/>
      <c r="C12" s="182"/>
      <c r="D12" s="182"/>
      <c r="E12" s="182"/>
      <c r="F12" s="182"/>
      <c r="G12" s="182"/>
      <c r="H12" s="182"/>
      <c r="I12" s="182"/>
      <c r="J12" s="182"/>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81" t="str">
        <f>HYPERLINK("http://www.hotelnewsnow.com/", "For the latest in industry news, visit HotelNewsNow.com.")</f>
        <v>For the latest in industry news, visit HotelNewsNow.com.</v>
      </c>
      <c r="B14" s="181"/>
      <c r="C14" s="181"/>
      <c r="D14" s="181"/>
      <c r="E14" s="181"/>
      <c r="F14" s="181"/>
      <c r="G14" s="181"/>
      <c r="H14" s="181"/>
      <c r="I14" s="181"/>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81" t="str">
        <f>HYPERLINK("http://www.hoteldataconference.com/", "To learn more about the Hotel Data Conference, visit HotelDataConference.com.")</f>
        <v>To learn more about the Hotel Data Conference, visit HotelDataConference.com.</v>
      </c>
      <c r="B15" s="181"/>
      <c r="C15" s="181"/>
      <c r="D15" s="181"/>
      <c r="E15" s="181"/>
      <c r="F15" s="181"/>
      <c r="G15" s="181"/>
      <c r="H15" s="181"/>
      <c r="I15" s="181"/>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9427A2A6-5D90-4190-93C8-8EEE48EB1C1E}"/>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2024-08-22T18:06:22Z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