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0" documentId="13_ncr:1_{7E1D387F-3538-4D35-92D8-121DA1C83434}" xr6:coauthVersionLast="47" xr6:coauthVersionMax="47" xr10:uidLastSave="{00000000-0000-0000-0000-000000000000}"/>
  <workbookProtection workbookAlgorithmName="SHA-512" workbookHashValue="70yNB3m3O6bPidBYTJ3gewVl90qwAn/4xzaKaLrPBJ5DTQS2p27FrC9vB37HYGHZ4R52ydvyDLFbLFwbLMrSFw==" workbookSaltValue="plIuhjNc+4DK03GqOpLdog==" workbookSpinCount="100000" lockStructure="1"/>
  <bookViews>
    <workbookView xWindow="-110" yWindow="-110" windowWidth="19420" windowHeight="1150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22" l="1"/>
  <c r="M42" i="28"/>
  <c r="AA10" i="22" l="1"/>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F10" i="28" s="1"/>
  <c r="AY8" i="22" l="1"/>
  <c r="AX12" i="22"/>
  <c r="AX10" i="22"/>
  <c r="BB13" i="22"/>
  <c r="BA8" i="22"/>
  <c r="BJ8" i="22"/>
  <c r="BK13" i="22"/>
  <c r="BI12" i="22"/>
  <c r="BG11" i="22"/>
  <c r="BE10" i="22"/>
  <c r="AY8" i="28"/>
  <c r="AZ13" i="28"/>
  <c r="AX12" i="28"/>
  <c r="AV11" i="28"/>
  <c r="AT10" i="28"/>
  <c r="BJ8" i="28"/>
  <c r="BK13" i="28"/>
  <c r="BI12" i="28"/>
  <c r="BG11" i="28"/>
  <c r="BE10" i="28"/>
  <c r="AX8" i="22"/>
  <c r="AW12" i="22"/>
  <c r="AW10" i="22"/>
  <c r="BB12" i="22"/>
  <c r="BA13" i="22"/>
  <c r="BI8" i="22"/>
  <c r="BJ13" i="22"/>
  <c r="BH12" i="22"/>
  <c r="BF11" i="22"/>
  <c r="BN9" i="22"/>
  <c r="AX8" i="28"/>
  <c r="AY13" i="28"/>
  <c r="AW12" i="28"/>
  <c r="AU11" i="28"/>
  <c r="BC9" i="28"/>
  <c r="BI8" i="28"/>
  <c r="BJ13" i="28"/>
  <c r="BH12" i="28"/>
  <c r="BF11" i="28"/>
  <c r="BN9" i="28"/>
  <c r="AW8" i="22"/>
  <c r="AV12" i="22"/>
  <c r="AV10" i="22"/>
  <c r="BB11" i="22"/>
  <c r="AZ13" i="22"/>
  <c r="BH8" i="22"/>
  <c r="BI13" i="22"/>
  <c r="BG12" i="22"/>
  <c r="BE11" i="22"/>
  <c r="BM9" i="22"/>
  <c r="AW8" i="28"/>
  <c r="AX13" i="28"/>
  <c r="AV12" i="28"/>
  <c r="AT11" i="28"/>
  <c r="BB9" i="28"/>
  <c r="BH8" i="28"/>
  <c r="BI13" i="28"/>
  <c r="BG12" i="28"/>
  <c r="BE11" i="28"/>
  <c r="BM9" i="28"/>
  <c r="AV8" i="22"/>
  <c r="AU12" i="22"/>
  <c r="AU10" i="22"/>
  <c r="BB10" i="22"/>
  <c r="BA12" i="22"/>
  <c r="BG8" i="22"/>
  <c r="BH13" i="22"/>
  <c r="BF12" i="22"/>
  <c r="BN10" i="22"/>
  <c r="BL9" i="22"/>
  <c r="AV8" i="28"/>
  <c r="AW13" i="28"/>
  <c r="AU12" i="28"/>
  <c r="BC10" i="28"/>
  <c r="BA9" i="28"/>
  <c r="BG8" i="28"/>
  <c r="BH13" i="28"/>
  <c r="BF12" i="28"/>
  <c r="BN10" i="28"/>
  <c r="BL9" i="28"/>
  <c r="AU8" i="22"/>
  <c r="AT12" i="22"/>
  <c r="AT10" i="22"/>
  <c r="BB9" i="22"/>
  <c r="AZ12" i="22"/>
  <c r="BF8" i="22"/>
  <c r="BG13" i="22"/>
  <c r="BE12" i="22"/>
  <c r="BM10" i="22"/>
  <c r="BK9" i="22"/>
  <c r="AU8" i="28"/>
  <c r="AV13" i="28"/>
  <c r="AT12" i="28"/>
  <c r="BB10" i="28"/>
  <c r="AZ9" i="28"/>
  <c r="BF8" i="28"/>
  <c r="BG13" i="28"/>
  <c r="BE12" i="28"/>
  <c r="BM10" i="28"/>
  <c r="BK9" i="28"/>
  <c r="AY13" i="22"/>
  <c r="AY11" i="22"/>
  <c r="AY9" i="22"/>
  <c r="BC8" i="22"/>
  <c r="BA11" i="22"/>
  <c r="BK8" i="22"/>
  <c r="BF13" i="22"/>
  <c r="BN11" i="22"/>
  <c r="BL10" i="22"/>
  <c r="BJ9" i="22"/>
  <c r="AZ8" i="28"/>
  <c r="AU13" i="28"/>
  <c r="BC11" i="28"/>
  <c r="BA10" i="28"/>
  <c r="AY9" i="28"/>
  <c r="BK8" i="28"/>
  <c r="BF13" i="28"/>
  <c r="BN11" i="28"/>
  <c r="BL10" i="28"/>
  <c r="BJ9" i="28"/>
  <c r="AX13" i="22"/>
  <c r="AX11" i="22"/>
  <c r="AX9" i="22"/>
  <c r="BC13" i="22"/>
  <c r="AZ11" i="22"/>
  <c r="BL8" i="22"/>
  <c r="BE13" i="22"/>
  <c r="BM11" i="22"/>
  <c r="BK10" i="22"/>
  <c r="BI9" i="22"/>
  <c r="BA8" i="28"/>
  <c r="AT13" i="28"/>
  <c r="BB11" i="28"/>
  <c r="AZ10" i="28"/>
  <c r="AX9" i="28"/>
  <c r="BL8" i="28"/>
  <c r="BE13" i="28"/>
  <c r="BM11" i="28"/>
  <c r="BK10" i="28"/>
  <c r="BI9" i="28"/>
  <c r="AW13" i="22"/>
  <c r="AW11" i="22"/>
  <c r="AW9" i="22"/>
  <c r="BC12" i="22"/>
  <c r="BA10" i="22"/>
  <c r="BM8" i="22"/>
  <c r="BN12" i="22"/>
  <c r="BL11" i="22"/>
  <c r="BJ10" i="22"/>
  <c r="BH9" i="22"/>
  <c r="BB8" i="28"/>
  <c r="BC12" i="28"/>
  <c r="BA11" i="28"/>
  <c r="AY10" i="28"/>
  <c r="AW9" i="28"/>
  <c r="BM8" i="28"/>
  <c r="BN12" i="28"/>
  <c r="BL11" i="28"/>
  <c r="BJ10" i="28"/>
  <c r="BH9" i="28"/>
  <c r="AV13" i="22"/>
  <c r="AV11" i="22"/>
  <c r="AV9" i="22"/>
  <c r="BC11" i="22"/>
  <c r="AZ10" i="22"/>
  <c r="BN8" i="22"/>
  <c r="BM12" i="22"/>
  <c r="BK11" i="22"/>
  <c r="BI10" i="22"/>
  <c r="BG9" i="22"/>
  <c r="BC8" i="28"/>
  <c r="BB12" i="28"/>
  <c r="AZ11" i="28"/>
  <c r="AX10" i="28"/>
  <c r="AV9" i="28"/>
  <c r="BN8" i="28"/>
  <c r="BM12" i="28"/>
  <c r="BK11" i="28"/>
  <c r="BI10" i="28"/>
  <c r="BG9" i="28"/>
  <c r="AU13" i="22"/>
  <c r="AU11" i="22"/>
  <c r="AU9" i="22"/>
  <c r="BC10" i="22"/>
  <c r="BA9" i="22"/>
  <c r="BN13" i="22"/>
  <c r="BL12" i="22"/>
  <c r="BJ11" i="22"/>
  <c r="BH10" i="22"/>
  <c r="BF9" i="22"/>
  <c r="BC13" i="28"/>
  <c r="BA12" i="28"/>
  <c r="AY11" i="28"/>
  <c r="AW10" i="28"/>
  <c r="AU9" i="28"/>
  <c r="BN13" i="28"/>
  <c r="BL12" i="28"/>
  <c r="BJ11" i="28"/>
  <c r="BH10" i="28"/>
  <c r="BF9" i="28"/>
  <c r="AT13" i="22"/>
  <c r="AT11" i="22"/>
  <c r="AT9" i="22"/>
  <c r="BC9" i="22"/>
  <c r="AZ9" i="22"/>
  <c r="BM13" i="22"/>
  <c r="BK12" i="22"/>
  <c r="BI11" i="22"/>
  <c r="BG10" i="22"/>
  <c r="BE9" i="22"/>
  <c r="BB13" i="28"/>
  <c r="AZ12" i="28"/>
  <c r="AX11" i="28"/>
  <c r="AV10" i="28"/>
  <c r="AT9" i="28"/>
  <c r="BM13" i="28"/>
  <c r="BK12" i="28"/>
  <c r="BI11" i="28"/>
  <c r="BG10" i="28"/>
  <c r="BE9" i="28"/>
  <c r="AT8" i="22"/>
  <c r="AY12" i="22"/>
  <c r="AY10" i="22"/>
  <c r="BB8" i="22"/>
  <c r="AZ8" i="22"/>
  <c r="BE8" i="22"/>
  <c r="BL13" i="22"/>
  <c r="BJ12" i="22"/>
  <c r="BH11" i="22"/>
  <c r="BF10" i="22"/>
  <c r="AT8" i="28"/>
  <c r="BA13" i="28"/>
  <c r="AY12" i="28"/>
  <c r="AW11" i="28"/>
  <c r="AU10" i="28"/>
  <c r="BE8" i="28"/>
  <c r="BL13" i="28"/>
  <c r="BJ12" i="28"/>
  <c r="BH11" i="28"/>
  <c r="B8" i="25"/>
  <c r="D15" i="22" s="1"/>
  <c r="B9" i="25"/>
  <c r="B10" i="25"/>
  <c r="B12" i="25"/>
  <c r="B14" i="25"/>
  <c r="B15" i="25"/>
  <c r="B16" i="25"/>
  <c r="B17" i="25"/>
  <c r="B18" i="25"/>
  <c r="B19" i="25"/>
  <c r="B20" i="25"/>
  <c r="B21" i="25"/>
  <c r="B22" i="25"/>
  <c r="B23" i="25"/>
  <c r="B24" i="25"/>
  <c r="D19" i="22"/>
  <c r="K40" i="22"/>
  <c r="E16" i="22"/>
  <c r="D18" i="22"/>
  <c r="C18" i="22"/>
  <c r="D17" i="22"/>
  <c r="C17" i="22"/>
  <c r="C16" i="22"/>
  <c r="E15" i="22"/>
  <c r="E19" i="22"/>
  <c r="B30"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32" i="22" s="1"/>
  <c r="B27" i="25"/>
  <c r="B31" i="22" s="1"/>
  <c r="B30" i="25"/>
  <c r="B31" i="25"/>
  <c r="B33" i="25"/>
  <c r="B34" i="25"/>
  <c r="B35" i="25"/>
  <c r="B36" i="25"/>
  <c r="B37" i="25"/>
  <c r="B38" i="25"/>
  <c r="B39" i="25"/>
  <c r="B40" i="25"/>
  <c r="B41" i="25"/>
  <c r="B42" i="25"/>
  <c r="B43" i="25"/>
  <c r="B44" i="25"/>
  <c r="B45" i="25"/>
  <c r="U40" i="22"/>
  <c r="A5" i="21"/>
  <c r="A9" i="21"/>
  <c r="A12" i="21"/>
  <c r="A14" i="21"/>
  <c r="A15" i="21"/>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 r="E18" i="22" l="1"/>
  <c r="D16" i="22"/>
  <c r="B27" i="22"/>
  <c r="C19" i="22"/>
  <c r="B28" i="22"/>
  <c r="E17" i="22"/>
  <c r="C15" i="22"/>
  <c r="B4" i="22"/>
  <c r="E13" i="28"/>
  <c r="G16" i="28"/>
  <c r="N9" i="28"/>
  <c r="V9" i="28"/>
  <c r="T10" i="28"/>
  <c r="R11" i="28"/>
  <c r="P12" i="28"/>
  <c r="N13" i="28"/>
  <c r="V13" i="28"/>
  <c r="O8" i="28"/>
  <c r="G9" i="28"/>
  <c r="E10" i="28"/>
  <c r="C11" i="28"/>
  <c r="K11" i="28"/>
  <c r="I12" i="28"/>
  <c r="J13" i="28"/>
  <c r="E8" i="28"/>
  <c r="O10" i="22"/>
  <c r="Q13" i="22"/>
  <c r="H11" i="22"/>
  <c r="B9" i="22"/>
  <c r="B13" i="22"/>
  <c r="V8" i="28"/>
  <c r="N11" i="22"/>
  <c r="R13" i="22"/>
  <c r="I11" i="22"/>
  <c r="E10" i="22"/>
  <c r="F8" i="22"/>
  <c r="M8" i="28"/>
  <c r="K12" i="28"/>
  <c r="G8" i="28"/>
  <c r="M12" i="22"/>
  <c r="N8" i="22"/>
  <c r="J11" i="22"/>
  <c r="F10" i="22"/>
  <c r="F12" i="22"/>
  <c r="F13" i="28"/>
  <c r="E17" i="28"/>
  <c r="O9" i="28"/>
  <c r="M10" i="28"/>
  <c r="U10" i="28"/>
  <c r="S11" i="28"/>
  <c r="Q12" i="28"/>
  <c r="O13" i="28"/>
  <c r="N8" i="28"/>
  <c r="F10" i="28"/>
  <c r="D11" i="28"/>
  <c r="B12" i="28"/>
  <c r="J12" i="28"/>
  <c r="F8" i="28"/>
  <c r="P10" i="22"/>
  <c r="T12" i="22"/>
  <c r="I9" i="22"/>
  <c r="C9" i="22"/>
  <c r="C13" i="22"/>
  <c r="U8" i="28"/>
  <c r="S9" i="22"/>
  <c r="U12" i="22"/>
  <c r="S13" i="22"/>
  <c r="J9" i="22"/>
  <c r="D9" i="22"/>
  <c r="G8" i="22"/>
  <c r="G13" i="28"/>
  <c r="F17" i="28"/>
  <c r="P9" i="28"/>
  <c r="N10" i="28"/>
  <c r="V10" i="28"/>
  <c r="T11" i="28"/>
  <c r="R12" i="28"/>
  <c r="I9" i="28"/>
  <c r="G10" i="28"/>
  <c r="E11" i="28"/>
  <c r="C12" i="28"/>
  <c r="K8" i="28"/>
  <c r="O11" i="22"/>
  <c r="J13" i="22"/>
  <c r="B12" i="22"/>
  <c r="E15" i="28"/>
  <c r="G17" i="28"/>
  <c r="Q9" i="28"/>
  <c r="O10" i="28"/>
  <c r="M11" i="28"/>
  <c r="U11" i="28"/>
  <c r="S12" i="28"/>
  <c r="Q13" i="28"/>
  <c r="T8" i="28"/>
  <c r="B9" i="28"/>
  <c r="J9" i="28"/>
  <c r="H10" i="28"/>
  <c r="F11" i="28"/>
  <c r="D12" i="28"/>
  <c r="B13" i="28"/>
  <c r="J8" i="28"/>
  <c r="B8" i="28"/>
  <c r="T9" i="22"/>
  <c r="R10" i="22"/>
  <c r="P11" i="22"/>
  <c r="N12" i="22"/>
  <c r="V12" i="22"/>
  <c r="T13" i="22"/>
  <c r="O8" i="22"/>
  <c r="K9" i="22"/>
  <c r="K11" i="22"/>
  <c r="K13" i="22"/>
  <c r="E9" i="22"/>
  <c r="G10" i="22"/>
  <c r="C12" i="22"/>
  <c r="E13" i="22"/>
  <c r="B8" i="22"/>
  <c r="C13" i="28"/>
  <c r="U9" i="22"/>
  <c r="Q11" i="22"/>
  <c r="M13" i="22"/>
  <c r="P8" i="22"/>
  <c r="H10" i="22"/>
  <c r="K8" i="22"/>
  <c r="B11" i="22"/>
  <c r="D12" i="22"/>
  <c r="H11" i="28"/>
  <c r="N9" i="22"/>
  <c r="R11" i="22"/>
  <c r="N13" i="22"/>
  <c r="Q8" i="22"/>
  <c r="I10" i="22"/>
  <c r="E12" i="22"/>
  <c r="P11" i="28"/>
  <c r="G12" i="28"/>
  <c r="U10" i="22"/>
  <c r="Q12" i="22"/>
  <c r="V8" i="22"/>
  <c r="J10" i="22"/>
  <c r="B10" i="22"/>
  <c r="F15" i="28"/>
  <c r="E18" i="28"/>
  <c r="R9" i="28"/>
  <c r="P10" i="28"/>
  <c r="N11" i="28"/>
  <c r="V11" i="28"/>
  <c r="T12" i="28"/>
  <c r="R13" i="28"/>
  <c r="S8" i="28"/>
  <c r="C9" i="28"/>
  <c r="K9" i="28"/>
  <c r="I10" i="28"/>
  <c r="G11" i="28"/>
  <c r="E12" i="28"/>
  <c r="I8" i="28"/>
  <c r="M9" i="22"/>
  <c r="S10" i="22"/>
  <c r="O12" i="22"/>
  <c r="U13" i="22"/>
  <c r="H12" i="22"/>
  <c r="F9" i="22"/>
  <c r="F13" i="22"/>
  <c r="F12" i="28"/>
  <c r="T10" i="22"/>
  <c r="I12" i="22"/>
  <c r="G9" i="22"/>
  <c r="R10" i="28"/>
  <c r="H13" i="28"/>
  <c r="S11" i="22"/>
  <c r="J12" i="22"/>
  <c r="D11" i="22"/>
  <c r="G15" i="28"/>
  <c r="F18" i="28"/>
  <c r="S9" i="28"/>
  <c r="Q10" i="28"/>
  <c r="O11" i="28"/>
  <c r="M12" i="28"/>
  <c r="U12" i="28"/>
  <c r="S13" i="28"/>
  <c r="R8" i="28"/>
  <c r="D9" i="28"/>
  <c r="B10" i="28"/>
  <c r="J10" i="28"/>
  <c r="D13" i="28"/>
  <c r="H8" i="28"/>
  <c r="V9" i="22"/>
  <c r="P12" i="22"/>
  <c r="V13" i="22"/>
  <c r="J8" i="22"/>
  <c r="C11" i="22"/>
  <c r="G13" i="22"/>
  <c r="V12" i="28"/>
  <c r="C8" i="28"/>
  <c r="O9" i="22"/>
  <c r="O13" i="22"/>
  <c r="R8" i="22"/>
  <c r="I8" i="22"/>
  <c r="E16" i="28"/>
  <c r="G18" i="28"/>
  <c r="T9" i="28"/>
  <c r="N12" i="28"/>
  <c r="T13" i="28"/>
  <c r="Q8" i="28"/>
  <c r="E9" i="28"/>
  <c r="C10" i="28"/>
  <c r="K10" i="28"/>
  <c r="I11" i="28"/>
  <c r="M10" i="22"/>
  <c r="C8" i="22"/>
  <c r="F16" i="28"/>
  <c r="M9" i="28"/>
  <c r="U9" i="28"/>
  <c r="S10" i="28"/>
  <c r="Q11" i="28"/>
  <c r="O12" i="28"/>
  <c r="M13" i="28"/>
  <c r="U13" i="28"/>
  <c r="P8" i="28"/>
  <c r="F9" i="28"/>
  <c r="D10" i="28"/>
  <c r="B11" i="28"/>
  <c r="J11" i="28"/>
  <c r="H12" i="28"/>
  <c r="I13" i="28"/>
  <c r="D8" i="28"/>
  <c r="P9" i="22"/>
  <c r="N10" i="22"/>
  <c r="V10" i="22"/>
  <c r="T11" i="22"/>
  <c r="R12" i="22"/>
  <c r="P13" i="22"/>
  <c r="U8" i="22"/>
  <c r="M8" i="22"/>
  <c r="K10" i="22"/>
  <c r="K12" i="22"/>
  <c r="H8" i="22"/>
  <c r="C10" i="22"/>
  <c r="E11" i="22"/>
  <c r="G12" i="22"/>
  <c r="D8" i="22"/>
  <c r="Q9" i="22"/>
  <c r="M11" i="22"/>
  <c r="U11" i="22"/>
  <c r="S12" i="22"/>
  <c r="T8" i="22"/>
  <c r="H9" i="22"/>
  <c r="H13" i="22"/>
  <c r="D10" i="22"/>
  <c r="F11" i="22"/>
  <c r="E8" i="22"/>
  <c r="H9" i="28"/>
  <c r="K13" i="28"/>
  <c r="R9" i="22"/>
  <c r="V11" i="22"/>
  <c r="S8" i="22"/>
  <c r="I13" i="22"/>
  <c r="G11" i="22"/>
  <c r="P13" i="28"/>
  <c r="Q10" i="22"/>
  <c r="D13" i="22"/>
</calcChain>
</file>

<file path=xl/sharedStrings.xml><?xml version="1.0" encoding="utf-8"?>
<sst xmlns="http://schemas.openxmlformats.org/spreadsheetml/2006/main" count="853" uniqueCount="139">
  <si>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</si>
  <si>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</si>
  <si>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</si>
  <si>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</si>
  <si>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</si>
  <si>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</si>
  <si>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</si>
  <si>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</si>
  <si>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</si>
  <si>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</si>
  <si>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</si>
  <si>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</si>
  <si>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</si>
  <si>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</si>
  <si>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</si>
  <si>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</si>
  <si>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</si>
  <si>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</si>
  <si>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</si>
  <si>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</si>
  <si>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</si>
  <si>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</si>
  <si>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</si>
  <si>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</si>
  <si>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</si>
  <si>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</si>
  <si>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</si>
  <si>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</si>
  <si>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</si>
  <si>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</si>
  <si>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</si>
  <si>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</si>
  <si>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</si>
  <si>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</si>
  <si>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</si>
  <si>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</si>
  <si>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</si>
  <si>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</si>
  <si>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</si>
  <si>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</si>
  <si>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</si>
  <si>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</si>
  <si>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</si>
  <si>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</si>
  <si>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</si>
  <si>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</si>
  <si>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</si>
  <si>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</si>
  <si>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</si>
  <si>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</si>
  <si>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</si>
  <si>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</si>
  <si>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</si>
  <si>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</si>
  <si>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</si>
  <si>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</si>
  <si>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</si>
  <si>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</si>
  <si>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</si>
  <si>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</si>
  <si>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</si>
  <si>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</si>
  <si>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</si>
  <si>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</si>
  <si>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</si>
  <si>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</si>
  <si>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</si>
  <si>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</si>
  <si>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</si>
  <si>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</si>
  <si>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</si>
  <si>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</si>
  <si>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</si>
  <si>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</si>
  <si>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</si>
  <si>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</si>
  <si>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</si>
  <si>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</si>
  <si>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</si>
  <si>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</si>
  <si>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</si>
  <si>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</si>
  <si>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</si>
  <si>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</si>
  <si>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</si>
  <si>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</si>
  <si>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</si>
  <si>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</si>
  <si>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</si>
  <si>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</si>
  <si>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</si>
  <si>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</si>
  <si>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</si>
  <si>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</si>
  <si>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</si>
  <si>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</si>
  <si>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</si>
  <si>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</si>
  <si>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</si>
  <si>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</si>
  <si>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</si>
  <si>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</si>
  <si>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</si>
  <si>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</si>
  <si>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</si>
  <si>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</si>
  <si>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</si>
  <si>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</si>
  <si>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</si>
  <si>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</si>
  <si>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</si>
  <si>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</si>
  <si>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</si>
  <si>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</si>
  <si>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</si>
  <si>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</si>
  <si>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</si>
  <si>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</si>
  <si>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</si>
  <si>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</si>
  <si>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</si>
  <si>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</si>
  <si>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</si>
  <si>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</si>
  <si>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</si>
  <si>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Nov</t>
  </si>
  <si>
    <t xml:space="preserve"> - Veterans Day</t>
  </si>
  <si>
    <t>Monday, Nov 11th</t>
  </si>
  <si>
    <t>Thursday, Nov 23rd</t>
  </si>
  <si>
    <t xml:space="preserve"> - Thanksgiving Day</t>
  </si>
  <si>
    <t>Nov / Dec</t>
  </si>
  <si>
    <t>Thursday, Nov 28th</t>
  </si>
  <si>
    <t>Dec</t>
  </si>
  <si>
    <t>Friday, Dec 8th</t>
  </si>
  <si>
    <t xml:space="preserve"> - First Day of Hanukkah</t>
  </si>
  <si>
    <t>Week of December 01, 2024  to December 07, 2024</t>
  </si>
  <si>
    <t>For the Week of December 01, 2024 to December 07, 2024</t>
  </si>
  <si>
    <r>
      <t>Note:</t>
    </r>
    <r>
      <rPr>
        <sz val="10"/>
        <rFont val="Arial"/>
      </rPr>
      <t xml:space="preserve"> Weekdays - Sunday through Thursday,  Weekends - Friday and Saturday</t>
    </r>
  </si>
  <si>
    <t>November 10, 2024 - December 07,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</si>
</sst>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1" fillId="3" borderId="0" xfId="0" applyFont="1" applyFill="1" applyAlignment="1">
      <alignment horizontal="right"/>
    </xf>
    <xf numFmtId="0" fontId="29" fillId="0" borderId="0" xfId="0" applyFont="1" applyAlignment="1">
      <alignment horizontal="right"/>
    </xf>
    <xf numFmtId="0" fontId="7" fillId="3" borderId="0" xfId="0" applyFont="1" applyFill="1" applyAlignment="1">
      <alignment horizontal="left" vertical="center" wrapText="1"/>
    </xf>
    <xf numFmtId="49" fontId="23" fillId="2" borderId="0" xfId="0" applyNumberFormat="1" applyFont="1" applyFill="1" applyAlignment="1">
      <alignment horizontal="center"/>
    </xf>
    <xf numFmtId="0" fontId="6" fillId="3" borderId="0" xfId="0" applyFont="1" applyFill="1" applyAlignment="1">
      <alignment horizontal="center"/>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ustomWidth="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3" t="str">
        <f>'Occupancy Raw Data'!B1</f>
        <v>Week of December 01, 2024  to December 07, 2024</v>
      </c>
      <c r="B1" s="169" t="s">
        <v>66</v>
      </c>
      <c r="C1" s="170"/>
      <c r="D1" s="170"/>
      <c r="E1" s="170"/>
      <c r="F1" s="170"/>
      <c r="G1" s="170"/>
      <c r="H1" s="170"/>
      <c r="I1" s="170"/>
      <c r="J1" s="170"/>
      <c r="K1" s="171"/>
      <c r="L1" s="40"/>
      <c r="M1" s="169" t="s">
        <v>73</v>
      </c>
      <c r="N1" s="170"/>
      <c r="O1" s="170"/>
      <c r="P1" s="170"/>
      <c r="Q1" s="170"/>
      <c r="R1" s="170"/>
      <c r="S1" s="170"/>
      <c r="T1" s="170"/>
      <c r="U1" s="170"/>
      <c r="V1" s="171"/>
      <c r="W1" s="40"/>
      <c r="X1" s="169" t="s">
        <v>67</v>
      </c>
      <c r="Y1" s="170"/>
      <c r="Z1" s="170"/>
      <c r="AA1" s="170"/>
      <c r="AB1" s="170"/>
      <c r="AC1" s="170"/>
      <c r="AD1" s="170"/>
      <c r="AE1" s="170"/>
      <c r="AF1" s="170"/>
      <c r="AG1" s="171"/>
      <c r="AH1" s="40"/>
      <c r="AI1" s="169" t="s">
        <v>74</v>
      </c>
      <c r="AJ1" s="170"/>
      <c r="AK1" s="170"/>
      <c r="AL1" s="170"/>
      <c r="AM1" s="170"/>
      <c r="AN1" s="170"/>
      <c r="AO1" s="170"/>
      <c r="AP1" s="170"/>
      <c r="AQ1" s="170"/>
      <c r="AR1" s="171"/>
      <c r="AS1" s="40"/>
      <c r="AT1" s="169" t="s">
        <v>68</v>
      </c>
      <c r="AU1" s="170"/>
      <c r="AV1" s="170"/>
      <c r="AW1" s="170"/>
      <c r="AX1" s="170"/>
      <c r="AY1" s="170"/>
      <c r="AZ1" s="170"/>
      <c r="BA1" s="170"/>
      <c r="BB1" s="170"/>
      <c r="BC1" s="171"/>
      <c r="BD1" s="40"/>
      <c r="BE1" s="169" t="s">
        <v>75</v>
      </c>
      <c r="BF1" s="170"/>
      <c r="BG1" s="170"/>
      <c r="BH1" s="170"/>
      <c r="BI1" s="170"/>
      <c r="BJ1" s="170"/>
      <c r="BK1" s="170"/>
      <c r="BL1" s="170"/>
      <c r="BM1" s="170"/>
      <c r="BN1" s="171"/>
    </row>
    <row r="2" spans="1:66" x14ac:dyDescent="0.25">
      <c r="A2" s="173"/>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W2" s="44"/>
      <c r="X2" s="42"/>
      <c r="Y2" s="43"/>
      <c r="Z2" s="43"/>
      <c r="AA2" s="43"/>
      <c r="AB2" s="43"/>
      <c r="AC2" s="167" t="s">
        <v>64</v>
      </c>
      <c r="AD2" s="43"/>
      <c r="AE2" s="43"/>
      <c r="AF2" s="167" t="s">
        <v>65</v>
      </c>
      <c r="AG2" s="168" t="s">
        <v>56</v>
      </c>
      <c r="AH2" s="44"/>
      <c r="AI2" s="42"/>
      <c r="AJ2" s="43"/>
      <c r="AK2" s="43"/>
      <c r="AL2" s="43"/>
      <c r="AM2" s="43"/>
      <c r="AN2" s="167" t="s">
        <v>64</v>
      </c>
      <c r="AO2" s="43"/>
      <c r="AP2" s="43"/>
      <c r="AQ2" s="167" t="s">
        <v>65</v>
      </c>
      <c r="AR2" s="168" t="s">
        <v>56</v>
      </c>
      <c r="AS2" s="40"/>
      <c r="AT2" s="42"/>
      <c r="AU2" s="43"/>
      <c r="AV2" s="43"/>
      <c r="AW2" s="43"/>
      <c r="AX2" s="43"/>
      <c r="AY2" s="167" t="s">
        <v>64</v>
      </c>
      <c r="AZ2" s="43"/>
      <c r="BA2" s="43"/>
      <c r="BB2" s="167" t="s">
        <v>65</v>
      </c>
      <c r="BC2" s="168" t="s">
        <v>56</v>
      </c>
      <c r="BD2" s="44"/>
      <c r="BE2" s="42"/>
      <c r="BF2" s="43"/>
      <c r="BG2" s="43"/>
      <c r="BH2" s="43"/>
      <c r="BI2" s="43"/>
      <c r="BJ2" s="167" t="s">
        <v>64</v>
      </c>
      <c r="BK2" s="43"/>
      <c r="BL2" s="43"/>
      <c r="BM2" s="167" t="s">
        <v>65</v>
      </c>
      <c r="BN2" s="168" t="s">
        <v>56</v>
      </c>
    </row>
    <row r="3" spans="1:66" x14ac:dyDescent="0.25">
      <c r="A3" s="173"/>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W3" s="44"/>
      <c r="X3" s="45" t="s">
        <v>57</v>
      </c>
      <c r="Y3" s="44" t="s">
        <v>58</v>
      </c>
      <c r="Z3" s="44" t="s">
        <v>59</v>
      </c>
      <c r="AA3" s="44" t="s">
        <v>60</v>
      </c>
      <c r="AB3" s="44" t="s">
        <v>61</v>
      </c>
      <c r="AC3" s="167"/>
      <c r="AD3" s="44" t="s">
        <v>62</v>
      </c>
      <c r="AE3" s="44" t="s">
        <v>63</v>
      </c>
      <c r="AF3" s="167"/>
      <c r="AG3" s="168"/>
      <c r="AH3" s="44"/>
      <c r="AI3" s="45" t="s">
        <v>57</v>
      </c>
      <c r="AJ3" s="44" t="s">
        <v>58</v>
      </c>
      <c r="AK3" s="44" t="s">
        <v>59</v>
      </c>
      <c r="AL3" s="44" t="s">
        <v>60</v>
      </c>
      <c r="AM3" s="44" t="s">
        <v>61</v>
      </c>
      <c r="AN3" s="167"/>
      <c r="AO3" s="44" t="s">
        <v>62</v>
      </c>
      <c r="AP3" s="44" t="s">
        <v>63</v>
      </c>
      <c r="AQ3" s="167"/>
      <c r="AR3" s="168"/>
      <c r="AS3" s="40"/>
      <c r="AT3" s="45" t="s">
        <v>57</v>
      </c>
      <c r="AU3" s="44" t="s">
        <v>58</v>
      </c>
      <c r="AV3" s="44" t="s">
        <v>59</v>
      </c>
      <c r="AW3" s="44" t="s">
        <v>60</v>
      </c>
      <c r="AX3" s="44" t="s">
        <v>61</v>
      </c>
      <c r="AY3" s="167"/>
      <c r="AZ3" s="44" t="s">
        <v>62</v>
      </c>
      <c r="BA3" s="44" t="s">
        <v>63</v>
      </c>
      <c r="BB3" s="167"/>
      <c r="BC3" s="168"/>
      <c r="BD3" s="44"/>
      <c r="BE3" s="45" t="s">
        <v>57</v>
      </c>
      <c r="BF3" s="44" t="s">
        <v>58</v>
      </c>
      <c r="BG3" s="44" t="s">
        <v>59</v>
      </c>
      <c r="BH3" s="44" t="s">
        <v>60</v>
      </c>
      <c r="BI3" s="44" t="s">
        <v>61</v>
      </c>
      <c r="BJ3" s="167"/>
      <c r="BK3" s="44" t="s">
        <v>62</v>
      </c>
      <c r="BL3" s="44" t="s">
        <v>63</v>
      </c>
      <c r="BM3" s="167"/>
      <c r="BN3" s="168"/>
    </row>
    <row r="4" spans="1:66" x14ac:dyDescent="0.25">
      <c r="A4" s="46" t="s">
        <v>15</v>
      </c>
      <c r="B4" s="47">
        <f>VLOOKUP($A4,'Occupancy Raw Data'!$B$8:$BE$45,'Occupancy Raw Data'!G$3,FALSE)</f>
        <v>40.8413129852729</v>
      </c>
      <c r="C4" s="48">
        <f>VLOOKUP($A4,'Occupancy Raw Data'!$B$8:$BE$45,'Occupancy Raw Data'!H$3,FALSE)</f>
        <v>54.3144495701236</v>
      </c>
      <c r="D4" s="48">
        <f>VLOOKUP($A4,'Occupancy Raw Data'!$B$8:$BE$45,'Occupancy Raw Data'!I$3,FALSE)</f>
        <v>61.394948442742297</v>
      </c>
      <c r="E4" s="48">
        <f>VLOOKUP($A4,'Occupancy Raw Data'!$B$8:$BE$45,'Occupancy Raw Data'!J$3,FALSE)</f>
        <v>63.520679271327701</v>
      </c>
      <c r="F4" s="48">
        <f>VLOOKUP($A4,'Occupancy Raw Data'!$B$8:$BE$45,'Occupancy Raw Data'!K$3,FALSE)</f>
        <v>61.318910906838099</v>
      </c>
      <c r="G4" s="49">
        <f>VLOOKUP($A4,'Occupancy Raw Data'!$B$8:$BE$45,'Occupancy Raw Data'!L$3,FALSE)</f>
        <v>56.277868367892196</v>
      </c>
      <c r="H4" s="48">
        <f>VLOOKUP($A4,'Occupancy Raw Data'!$B$8:$BE$45,'Occupancy Raw Data'!N$3,FALSE)</f>
        <v>65.009330883136897</v>
      </c>
      <c r="I4" s="48">
        <f>VLOOKUP($A4,'Occupancy Raw Data'!$B$8:$BE$45,'Occupancy Raw Data'!O$3,FALSE)</f>
        <v>66.802663447107307</v>
      </c>
      <c r="J4" s="49">
        <f>VLOOKUP($A4,'Occupancy Raw Data'!$B$8:$BE$45,'Occupancy Raw Data'!P$3,FALSE)</f>
        <v>65.905995246166697</v>
      </c>
      <c r="K4" s="50">
        <f>VLOOKUP($A4,'Occupancy Raw Data'!$B$8:$BE$45,'Occupancy Raw Data'!R$3,FALSE)</f>
        <v>59.028882804762802</v>
      </c>
      <c r="M4" s="47">
        <f>VLOOKUP($A4,'Occupancy Raw Data'!$B$8:$BE$45,'Occupancy Raw Data'!T$3,FALSE)</f>
        <v>-10.4792177333201</v>
      </c>
      <c r="N4" s="48">
        <f>VLOOKUP($A4,'Occupancy Raw Data'!$B$8:$BE$45,'Occupancy Raw Data'!U$3,FALSE)</f>
        <v>-6.2645620446514902</v>
      </c>
      <c r="O4" s="48">
        <f>VLOOKUP($A4,'Occupancy Raw Data'!$B$8:$BE$45,'Occupancy Raw Data'!V$3,FALSE)</f>
        <v>-2.5442790707012901</v>
      </c>
      <c r="P4" s="48">
        <f>VLOOKUP($A4,'Occupancy Raw Data'!$B$8:$BE$45,'Occupancy Raw Data'!W$3,FALSE)</f>
        <v>1.4749413486346199</v>
      </c>
      <c r="Q4" s="48">
        <f>VLOOKUP($A4,'Occupancy Raw Data'!$B$8:$BE$45,'Occupancy Raw Data'!X$3,FALSE)</f>
        <v>4.9127620202964097</v>
      </c>
      <c r="R4" s="49">
        <f>VLOOKUP($A4,'Occupancy Raw Data'!$B$8:$BE$45,'Occupancy Raw Data'!Y$3,FALSE)</f>
        <v>-2.1625576022762498</v>
      </c>
      <c r="S4" s="48">
        <f>VLOOKUP($A4,'Occupancy Raw Data'!$B$8:$BE$45,'Occupancy Raw Data'!AA$3,FALSE)</f>
        <v>7.2749428481074503</v>
      </c>
      <c r="T4" s="48">
        <f>VLOOKUP($A4,'Occupancy Raw Data'!$B$8:$BE$45,'Occupancy Raw Data'!AB$3,FALSE)</f>
        <v>6.4560085085458203</v>
      </c>
      <c r="U4" s="49">
        <f>VLOOKUP($A4,'Occupancy Raw Data'!$B$8:$BE$45,'Occupancy Raw Data'!AC$3,FALSE)</f>
        <v>6.8583254481476796</v>
      </c>
      <c r="V4" s="50">
        <f>VLOOKUP($A4,'Occupancy Raw Data'!$B$8:$BE$45,'Occupancy Raw Data'!AE$3,FALSE)</f>
        <v>0.54520627237275598</v>
      </c>
      <c r="X4" s="51">
        <f>VLOOKUP($A4,'ADR Raw Data'!$B$6:$BE$43,'ADR Raw Data'!G$1,FALSE)</f>
        <v>130.69565711961499</v>
      </c>
      <c r="Y4" s="52">
        <f>VLOOKUP($A4,'ADR Raw Data'!$B$6:$BE$43,'ADR Raw Data'!H$1,FALSE)</f>
        <v>143.146614329481</v>
      </c>
      <c r="Z4" s="52">
        <f>VLOOKUP($A4,'ADR Raw Data'!$B$6:$BE$43,'ADR Raw Data'!I$1,FALSE)</f>
        <v>157.50781089542701</v>
      </c>
      <c r="AA4" s="52">
        <f>VLOOKUP($A4,'ADR Raw Data'!$B$6:$BE$43,'ADR Raw Data'!J$1,FALSE)</f>
        <v>164.283302048618</v>
      </c>
      <c r="AB4" s="52">
        <f>VLOOKUP($A4,'ADR Raw Data'!$B$6:$BE$43,'ADR Raw Data'!K$1,FALSE)</f>
        <v>163.321431690943</v>
      </c>
      <c r="AC4" s="53">
        <f>VLOOKUP($A4,'ADR Raw Data'!$B$6:$BE$43,'ADR Raw Data'!L$1,FALSE)</f>
        <v>153.64037214694901</v>
      </c>
      <c r="AD4" s="52">
        <f>VLOOKUP($A4,'ADR Raw Data'!$B$6:$BE$43,'ADR Raw Data'!N$1,FALSE)</f>
        <v>171.18737290163099</v>
      </c>
      <c r="AE4" s="52">
        <f>VLOOKUP($A4,'ADR Raw Data'!$B$6:$BE$43,'ADR Raw Data'!O$1,FALSE)</f>
        <v>174.459561706171</v>
      </c>
      <c r="AF4" s="53">
        <f>VLOOKUP($A4,'ADR Raw Data'!$B$6:$BE$43,'ADR Raw Data'!P$1,FALSE)</f>
        <v>172.84572324458699</v>
      </c>
      <c r="AG4" s="54">
        <f>VLOOKUP($A4,'ADR Raw Data'!$B$6:$BE$43,'ADR Raw Data'!R$1,FALSE)</f>
        <v>159.76717173886399</v>
      </c>
      <c r="AI4" s="47">
        <f>VLOOKUP($A4,'ADR Raw Data'!$B$6:$BE$43,'ADR Raw Data'!T$1,FALSE)</f>
        <v>-5.9256637080952901</v>
      </c>
      <c r="AJ4" s="48">
        <f>VLOOKUP($A4,'ADR Raw Data'!$B$6:$BE$43,'ADR Raw Data'!U$1,FALSE)</f>
        <v>-1.9658310766925899</v>
      </c>
      <c r="AK4" s="48">
        <f>VLOOKUP($A4,'ADR Raw Data'!$B$6:$BE$43,'ADR Raw Data'!V$1,FALSE)</f>
        <v>2.0579266261926201</v>
      </c>
      <c r="AL4" s="48">
        <f>VLOOKUP($A4,'ADR Raw Data'!$B$6:$BE$43,'ADR Raw Data'!W$1,FALSE)</f>
        <v>6.3285595540542499</v>
      </c>
      <c r="AM4" s="48">
        <f>VLOOKUP($A4,'ADR Raw Data'!$B$6:$BE$43,'ADR Raw Data'!X$1,FALSE)</f>
        <v>7.6479357751156698</v>
      </c>
      <c r="AN4" s="49">
        <f>VLOOKUP($A4,'ADR Raw Data'!$B$6:$BE$43,'ADR Raw Data'!Y$1,FALSE)</f>
        <v>2.6185998863839401</v>
      </c>
      <c r="AO4" s="48">
        <f>VLOOKUP($A4,'ADR Raw Data'!$B$6:$BE$43,'ADR Raw Data'!AA$1,FALSE)</f>
        <v>5.5132693968814204</v>
      </c>
      <c r="AP4" s="48">
        <f>VLOOKUP($A4,'ADR Raw Data'!$B$6:$BE$43,'ADR Raw Data'!AB$1,FALSE)</f>
        <v>5.4153292938891999</v>
      </c>
      <c r="AQ4" s="49">
        <f>VLOOKUP($A4,'ADR Raw Data'!$B$6:$BE$43,'ADR Raw Data'!AC$1,FALSE)</f>
        <v>5.4591290087524298</v>
      </c>
      <c r="AR4" s="50">
        <f>VLOOKUP($A4,'ADR Raw Data'!$B$6:$BE$43,'ADR Raw Data'!AE$1,FALSE)</f>
        <v>3.7612381819588099</v>
      </c>
      <c r="AS4" s="40"/>
      <c r="AT4" s="51">
        <f>VLOOKUP($A4,'RevPAR Raw Data'!$B$6:$BE$43,'RevPAR Raw Data'!G$1,FALSE)</f>
        <v>53.377822382381197</v>
      </c>
      <c r="AU4" s="52">
        <f>VLOOKUP($A4,'RevPAR Raw Data'!$B$6:$BE$43,'RevPAR Raw Data'!H$1,FALSE)</f>
        <v>77.749295651325397</v>
      </c>
      <c r="AV4" s="52">
        <f>VLOOKUP($A4,'RevPAR Raw Data'!$B$6:$BE$43,'RevPAR Raw Data'!I$1,FALSE)</f>
        <v>96.7018392925401</v>
      </c>
      <c r="AW4" s="52">
        <f>VLOOKUP($A4,'RevPAR Raw Data'!$B$6:$BE$43,'RevPAR Raw Data'!J$1,FALSE)</f>
        <v>104.353869390649</v>
      </c>
      <c r="AX4" s="52">
        <f>VLOOKUP($A4,'RevPAR Raw Data'!$B$6:$BE$43,'RevPAR Raw Data'!K$1,FALSE)</f>
        <v>100.14692319034199</v>
      </c>
      <c r="AY4" s="53">
        <f>VLOOKUP($A4,'RevPAR Raw Data'!$B$6:$BE$43,'RevPAR Raw Data'!L$1,FALSE)</f>
        <v>86.465526396799703</v>
      </c>
      <c r="AZ4" s="52">
        <f>VLOOKUP($A4,'RevPAR Raw Data'!$B$6:$BE$43,'RevPAR Raw Data'!N$1,FALSE)</f>
        <v>111.287765679771</v>
      </c>
      <c r="BA4" s="52">
        <f>VLOOKUP($A4,'RevPAR Raw Data'!$B$6:$BE$43,'RevPAR Raw Data'!O$1,FALSE)</f>
        <v>116.543633857872</v>
      </c>
      <c r="BB4" s="53">
        <f>VLOOKUP($A4,'RevPAR Raw Data'!$B$6:$BE$43,'RevPAR Raw Data'!P$1,FALSE)</f>
        <v>113.91569414478001</v>
      </c>
      <c r="BC4" s="54">
        <f>VLOOKUP($A4,'RevPAR Raw Data'!$B$6:$BE$43,'RevPAR Raw Data'!R$1,FALSE)</f>
        <v>94.308776566218697</v>
      </c>
      <c r="BE4" s="47">
        <f>VLOOKUP($A4,'RevPAR Raw Data'!$B$6:$BE$43,'RevPAR Raw Data'!T$1,FALSE)</f>
        <v>-15.783918239299799</v>
      </c>
      <c r="BF4" s="48">
        <f>VLOOKUP($A4,'RevPAR Raw Data'!$B$6:$BE$43,'RevPAR Raw Data'!U$1,FALSE)</f>
        <v>-8.1072424138516404</v>
      </c>
      <c r="BG4" s="48">
        <f>VLOOKUP($A4,'RevPAR Raw Data'!$B$6:$BE$43,'RevPAR Raw Data'!V$1,FALSE)</f>
        <v>-0.53871184094927704</v>
      </c>
      <c r="BH4" s="48">
        <f>VLOOKUP($A4,'RevPAR Raw Data'!$B$6:$BE$43,'RevPAR Raw Data'!W$1,FALSE)</f>
        <v>7.8968434443245901</v>
      </c>
      <c r="BI4" s="48">
        <f>VLOOKUP($A4,'RevPAR Raw Data'!$B$6:$BE$43,'RevPAR Raw Data'!X$1,FALSE)</f>
        <v>12.936422679508601</v>
      </c>
      <c r="BJ4" s="49">
        <f>VLOOKUP($A4,'RevPAR Raw Data'!$B$6:$BE$43,'RevPAR Raw Data'!Y$1,FALSE)</f>
        <v>0.39941355319149702</v>
      </c>
      <c r="BK4" s="48">
        <f>VLOOKUP($A4,'RevPAR Raw Data'!$B$6:$BE$43,'RevPAR Raw Data'!AA$1,FALSE)</f>
        <v>13.1892994426741</v>
      </c>
      <c r="BL4" s="48">
        <f>VLOOKUP($A4,'RevPAR Raw Data'!$B$6:$BE$43,'RevPAR Raw Data'!AB$1,FALSE)</f>
        <v>12.2209519224142</v>
      </c>
      <c r="BM4" s="49">
        <f>VLOOKUP($A4,'RevPAR Raw Data'!$B$6:$BE$43,'RevPAR Raw Data'!AC$1,FALSE)</f>
        <v>12.6918592909546</v>
      </c>
      <c r="BN4" s="50">
        <f>VLOOKUP($A4,'RevPAR Raw Data'!$B$6:$BE$43,'RevPAR Raw Data'!AE$1,FALSE)</f>
        <v>4.3269509608184897</v>
      </c>
    </row>
    <row r="5" spans="1:66" x14ac:dyDescent="0.25">
      <c r="A5" s="46" t="s">
        <v>69</v>
      </c>
      <c r="B5" s="47">
        <f>VLOOKUP($A5,'Occupancy Raw Data'!$B$8:$BE$45,'Occupancy Raw Data'!G$3,FALSE)</f>
        <v>39.882317742096298</v>
      </c>
      <c r="C5" s="48">
        <f>VLOOKUP($A5,'Occupancy Raw Data'!$B$8:$BE$45,'Occupancy Raw Data'!H$3,FALSE)</f>
        <v>55.679544165227597</v>
      </c>
      <c r="D5" s="48">
        <f>VLOOKUP($A5,'Occupancy Raw Data'!$B$8:$BE$45,'Occupancy Raw Data'!I$3,FALSE)</f>
        <v>63.471691527092901</v>
      </c>
      <c r="E5" s="48">
        <f>VLOOKUP($A5,'Occupancy Raw Data'!$B$8:$BE$45,'Occupancy Raw Data'!J$3,FALSE)</f>
        <v>64.2483590871974</v>
      </c>
      <c r="F5" s="48">
        <f>VLOOKUP($A5,'Occupancy Raw Data'!$B$8:$BE$45,'Occupancy Raw Data'!K$3,FALSE)</f>
        <v>58.856565832860603</v>
      </c>
      <c r="G5" s="49">
        <f>VLOOKUP($A5,'Occupancy Raw Data'!$B$8:$BE$45,'Occupancy Raw Data'!L$3,FALSE)</f>
        <v>56.427633784157798</v>
      </c>
      <c r="H5" s="48">
        <f>VLOOKUP($A5,'Occupancy Raw Data'!$B$8:$BE$45,'Occupancy Raw Data'!N$3,FALSE)</f>
        <v>58.627244454693297</v>
      </c>
      <c r="I5" s="48">
        <f>VLOOKUP($A5,'Occupancy Raw Data'!$B$8:$BE$45,'Occupancy Raw Data'!O$3,FALSE)</f>
        <v>61.4019233286174</v>
      </c>
      <c r="J5" s="49">
        <f>VLOOKUP($A5,'Occupancy Raw Data'!$B$8:$BE$45,'Occupancy Raw Data'!P$3,FALSE)</f>
        <v>60.014583891655299</v>
      </c>
      <c r="K5" s="50">
        <f>VLOOKUP($A5,'Occupancy Raw Data'!$B$8:$BE$45,'Occupancy Raw Data'!R$3,FALSE)</f>
        <v>57.452574327382003</v>
      </c>
      <c r="M5" s="47">
        <f>VLOOKUP($A5,'Occupancy Raw Data'!$B$8:$BE$45,'Occupancy Raw Data'!T$3,FALSE)</f>
        <v>-9.3946357676738508</v>
      </c>
      <c r="N5" s="48">
        <f>VLOOKUP($A5,'Occupancy Raw Data'!$B$8:$BE$45,'Occupancy Raw Data'!U$3,FALSE)</f>
        <v>-4.9139255695528501</v>
      </c>
      <c r="O5" s="48">
        <f>VLOOKUP($A5,'Occupancy Raw Data'!$B$8:$BE$45,'Occupancy Raw Data'!V$3,FALSE)</f>
        <v>-1.3398629598540699</v>
      </c>
      <c r="P5" s="48">
        <f>VLOOKUP($A5,'Occupancy Raw Data'!$B$8:$BE$45,'Occupancy Raw Data'!W$3,FALSE)</f>
        <v>1.1322174514911301</v>
      </c>
      <c r="Q5" s="48">
        <f>VLOOKUP($A5,'Occupancy Raw Data'!$B$8:$BE$45,'Occupancy Raw Data'!X$3,FALSE)</f>
        <v>2.2276708124751501</v>
      </c>
      <c r="R5" s="49">
        <f>VLOOKUP($A5,'Occupancy Raw Data'!$B$8:$BE$45,'Occupancy Raw Data'!Y$3,FALSE)</f>
        <v>-2.0392207098401101</v>
      </c>
      <c r="S5" s="48">
        <f>VLOOKUP($A5,'Occupancy Raw Data'!$B$8:$BE$45,'Occupancy Raw Data'!AA$3,FALSE)</f>
        <v>2.1849816341223298</v>
      </c>
      <c r="T5" s="48">
        <f>VLOOKUP($A5,'Occupancy Raw Data'!$B$8:$BE$45,'Occupancy Raw Data'!AB$3,FALSE)</f>
        <v>3.3944537295961501</v>
      </c>
      <c r="U5" s="49">
        <f>VLOOKUP($A5,'Occupancy Raw Data'!$B$8:$BE$45,'Occupancy Raw Data'!AC$3,FALSE)</f>
        <v>2.8001408001050501</v>
      </c>
      <c r="V5" s="50">
        <f>VLOOKUP($A5,'Occupancy Raw Data'!$B$8:$BE$45,'Occupancy Raw Data'!AE$3,FALSE)</f>
        <v>-0.64309602468972205</v>
      </c>
      <c r="X5" s="51">
        <f>VLOOKUP($A5,'ADR Raw Data'!$B$6:$BE$43,'ADR Raw Data'!G$1,FALSE)</f>
        <v>101.13751822018</v>
      </c>
      <c r="Y5" s="52">
        <f>VLOOKUP($A5,'ADR Raw Data'!$B$6:$BE$43,'ADR Raw Data'!H$1,FALSE)</f>
        <v>118.503390342047</v>
      </c>
      <c r="Z5" s="52">
        <f>VLOOKUP($A5,'ADR Raw Data'!$B$6:$BE$43,'ADR Raw Data'!I$1,FALSE)</f>
        <v>128.03045631708599</v>
      </c>
      <c r="AA5" s="52">
        <f>VLOOKUP($A5,'ADR Raw Data'!$B$6:$BE$43,'ADR Raw Data'!J$1,FALSE)</f>
        <v>128.065248824619</v>
      </c>
      <c r="AB5" s="52">
        <f>VLOOKUP($A5,'ADR Raw Data'!$B$6:$BE$43,'ADR Raw Data'!K$1,FALSE)</f>
        <v>117.554327200999</v>
      </c>
      <c r="AC5" s="53">
        <f>VLOOKUP($A5,'ADR Raw Data'!$B$6:$BE$43,'ADR Raw Data'!L$1,FALSE)</f>
        <v>120.171254607544</v>
      </c>
      <c r="AD5" s="52">
        <f>VLOOKUP($A5,'ADR Raw Data'!$B$6:$BE$43,'ADR Raw Data'!N$1,FALSE)</f>
        <v>119.563985887868</v>
      </c>
      <c r="AE5" s="52">
        <f>VLOOKUP($A5,'ADR Raw Data'!$B$6:$BE$43,'ADR Raw Data'!O$1,FALSE)</f>
        <v>122.296523916971</v>
      </c>
      <c r="AF5" s="53">
        <f>VLOOKUP($A5,'ADR Raw Data'!$B$6:$BE$43,'ADR Raw Data'!P$1,FALSE)</f>
        <v>120.96183854030301</v>
      </c>
      <c r="AG5" s="54">
        <f>VLOOKUP($A5,'ADR Raw Data'!$B$6:$BE$43,'ADR Raw Data'!R$1,FALSE)</f>
        <v>120.407231037576</v>
      </c>
      <c r="AI5" s="47">
        <f>VLOOKUP($A5,'ADR Raw Data'!$B$6:$BE$43,'ADR Raw Data'!T$1,FALSE)</f>
        <v>-7.25990519473274</v>
      </c>
      <c r="AJ5" s="48">
        <f>VLOOKUP($A5,'ADR Raw Data'!$B$6:$BE$43,'ADR Raw Data'!U$1,FALSE)</f>
        <v>-2.5023808940071102</v>
      </c>
      <c r="AK5" s="48">
        <f>VLOOKUP($A5,'ADR Raw Data'!$B$6:$BE$43,'ADR Raw Data'!V$1,FALSE)</f>
        <v>-3.6117116866136801E-3</v>
      </c>
      <c r="AL5" s="48">
        <f>VLOOKUP($A5,'ADR Raw Data'!$B$6:$BE$43,'ADR Raw Data'!W$1,FALSE)</f>
        <v>1.87061025245156</v>
      </c>
      <c r="AM5" s="48">
        <f>VLOOKUP($A5,'ADR Raw Data'!$B$6:$BE$43,'ADR Raw Data'!X$1,FALSE)</f>
        <v>1.1478926054459799</v>
      </c>
      <c r="AN5" s="49">
        <f>VLOOKUP($A5,'ADR Raw Data'!$B$6:$BE$43,'ADR Raw Data'!Y$1,FALSE)</f>
        <v>-0.63634118228997105</v>
      </c>
      <c r="AO5" s="48">
        <f>VLOOKUP($A5,'ADR Raw Data'!$B$6:$BE$43,'ADR Raw Data'!AA$1,FALSE)</f>
        <v>0.68553133459896498</v>
      </c>
      <c r="AP5" s="48">
        <f>VLOOKUP($A5,'ADR Raw Data'!$B$6:$BE$43,'ADR Raw Data'!AB$1,FALSE)</f>
        <v>0.95898300523413704</v>
      </c>
      <c r="AQ5" s="49">
        <f>VLOOKUP($A5,'ADR Raw Data'!$B$6:$BE$43,'ADR Raw Data'!AC$1,FALSE)</f>
        <v>0.83267024829357195</v>
      </c>
      <c r="AR5" s="50">
        <f>VLOOKUP($A5,'ADR Raw Data'!$B$6:$BE$43,'ADR Raw Data'!AE$1,FALSE)</f>
        <v>-0.20846715690464601</v>
      </c>
      <c r="AS5" s="40"/>
      <c r="AT5" s="51">
        <f>VLOOKUP($A5,'RevPAR Raw Data'!$B$6:$BE$43,'RevPAR Raw Data'!G$1,FALSE)</f>
        <v>40.335986373042701</v>
      </c>
      <c r="AU5" s="52">
        <f>VLOOKUP($A5,'RevPAR Raw Data'!$B$6:$BE$43,'RevPAR Raw Data'!H$1,FALSE)</f>
        <v>65.982147562792605</v>
      </c>
      <c r="AV5" s="52">
        <f>VLOOKUP($A5,'RevPAR Raw Data'!$B$6:$BE$43,'RevPAR Raw Data'!I$1,FALSE)</f>
        <v>81.263096294310799</v>
      </c>
      <c r="AW5" s="52">
        <f>VLOOKUP($A5,'RevPAR Raw Data'!$B$6:$BE$43,'RevPAR Raw Data'!J$1,FALSE)</f>
        <v>82.279820930754397</v>
      </c>
      <c r="AX5" s="52">
        <f>VLOOKUP($A5,'RevPAR Raw Data'!$B$6:$BE$43,'RevPAR Raw Data'!K$1,FALSE)</f>
        <v>69.188439978432797</v>
      </c>
      <c r="AY5" s="53">
        <f>VLOOKUP($A5,'RevPAR Raw Data'!$B$6:$BE$43,'RevPAR Raw Data'!L$1,FALSE)</f>
        <v>67.809795463773298</v>
      </c>
      <c r="AZ5" s="52">
        <f>VLOOKUP($A5,'RevPAR Raw Data'!$B$6:$BE$43,'RevPAR Raw Data'!N$1,FALSE)</f>
        <v>70.097070286255601</v>
      </c>
      <c r="BA5" s="52">
        <f>VLOOKUP($A5,'RevPAR Raw Data'!$B$6:$BE$43,'RevPAR Raw Data'!O$1,FALSE)</f>
        <v>75.092417849062898</v>
      </c>
      <c r="BB5" s="53">
        <f>VLOOKUP($A5,'RevPAR Raw Data'!$B$6:$BE$43,'RevPAR Raw Data'!P$1,FALSE)</f>
        <v>72.594744067659207</v>
      </c>
      <c r="BC5" s="54">
        <f>VLOOKUP($A5,'RevPAR Raw Data'!$B$6:$BE$43,'RevPAR Raw Data'!R$1,FALSE)</f>
        <v>69.177053907406403</v>
      </c>
      <c r="BE5" s="47">
        <f>VLOOKUP($A5,'RevPAR Raw Data'!$B$6:$BE$43,'RevPAR Raw Data'!T$1,FALSE)</f>
        <v>-15.972499312283</v>
      </c>
      <c r="BF5" s="48">
        <f>VLOOKUP($A5,'RevPAR Raw Data'!$B$6:$BE$43,'RevPAR Raw Data'!U$1,FALSE)</f>
        <v>-7.2933413289617404</v>
      </c>
      <c r="BG5" s="48">
        <f>VLOOKUP($A5,'RevPAR Raw Data'!$B$6:$BE$43,'RevPAR Raw Data'!V$1,FALSE)</f>
        <v>-1.3434262795535801</v>
      </c>
      <c r="BH5" s="48">
        <f>VLOOKUP($A5,'RevPAR Raw Data'!$B$6:$BE$43,'RevPAR Raw Data'!W$1,FALSE)</f>
        <v>3.02400707967033</v>
      </c>
      <c r="BI5" s="48">
        <f>VLOOKUP($A5,'RevPAR Raw Data'!$B$6:$BE$43,'RevPAR Raw Data'!X$1,FALSE)</f>
        <v>3.40113468645121</v>
      </c>
      <c r="BJ5" s="49">
        <f>VLOOKUP($A5,'RevPAR Raw Data'!$B$6:$BE$43,'RevPAR Raw Data'!Y$1,FALSE)</f>
        <v>-2.6625854909555802</v>
      </c>
      <c r="BK5" s="48">
        <f>VLOOKUP($A5,'RevPAR Raw Data'!$B$6:$BE$43,'RevPAR Raw Data'!AA$1,FALSE)</f>
        <v>2.8854917024784399</v>
      </c>
      <c r="BL5" s="48">
        <f>VLOOKUP($A5,'RevPAR Raw Data'!$B$6:$BE$43,'RevPAR Raw Data'!AB$1,FALSE)</f>
        <v>4.3859889692176504</v>
      </c>
      <c r="BM5" s="49">
        <f>VLOOKUP($A5,'RevPAR Raw Data'!$B$6:$BE$43,'RevPAR Raw Data'!AC$1,FALSE)</f>
        <v>3.6561269877514202</v>
      </c>
      <c r="BN5" s="50">
        <f>VLOOKUP($A5,'RevPAR Raw Data'!$B$6:$BE$43,'RevPAR Raw Data'!AE$1,FALSE)</f>
        <v>-0.85022253759553101</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27.0911360799001</v>
      </c>
      <c r="C8" s="48">
        <f>VLOOKUP($A8,'Occupancy Raw Data'!$B$8:$BE$51,'Occupancy Raw Data'!H$3,FALSE)</f>
        <v>52.153558052434398</v>
      </c>
      <c r="D8" s="48">
        <f>VLOOKUP($A8,'Occupancy Raw Data'!$B$8:$BE$51,'Occupancy Raw Data'!I$3,FALSE)</f>
        <v>66.042446941323306</v>
      </c>
      <c r="E8" s="48">
        <f>VLOOKUP($A8,'Occupancy Raw Data'!$B$8:$BE$51,'Occupancy Raw Data'!J$3,FALSE)</f>
        <v>70.786516853932497</v>
      </c>
      <c r="F8" s="48">
        <f>VLOOKUP($A8,'Occupancy Raw Data'!$B$8:$BE$51,'Occupancy Raw Data'!K$3,FALSE)</f>
        <v>67.571785268414402</v>
      </c>
      <c r="G8" s="49">
        <f>VLOOKUP($A8,'Occupancy Raw Data'!$B$8:$BE$51,'Occupancy Raw Data'!L$3,FALSE)</f>
        <v>56.729088639200903</v>
      </c>
      <c r="H8" s="48">
        <f>VLOOKUP($A8,'Occupancy Raw Data'!$B$8:$BE$51,'Occupancy Raw Data'!N$3,FALSE)</f>
        <v>65.840049597024105</v>
      </c>
      <c r="I8" s="48">
        <f>VLOOKUP($A8,'Occupancy Raw Data'!$B$8:$BE$51,'Occupancy Raw Data'!O$3,FALSE)</f>
        <v>73.682579045257199</v>
      </c>
      <c r="J8" s="49">
        <f>VLOOKUP($A8,'Occupancy Raw Data'!$B$8:$BE$51,'Occupancy Raw Data'!P$3,FALSE)</f>
        <v>69.761314321140702</v>
      </c>
      <c r="K8" s="50">
        <f>VLOOKUP($A8,'Occupancy Raw Data'!$B$8:$BE$51,'Occupancy Raw Data'!R$3,FALSE)</f>
        <v>60.4708081167675</v>
      </c>
      <c r="M8" s="47">
        <f>VLOOKUP($A8,'Occupancy Raw Data'!$B$8:$BE$51,'Occupancy Raw Data'!T$3,FALSE)</f>
        <v>-29.745976693120699</v>
      </c>
      <c r="N8" s="48">
        <f>VLOOKUP($A8,'Occupancy Raw Data'!$B$8:$BE$51,'Occupancy Raw Data'!U$3,FALSE)</f>
        <v>-7.2506183698161202</v>
      </c>
      <c r="O8" s="48">
        <f>VLOOKUP($A8,'Occupancy Raw Data'!$B$8:$BE$51,'Occupancy Raw Data'!V$3,FALSE)</f>
        <v>-4.6743025357006198</v>
      </c>
      <c r="P8" s="48">
        <f>VLOOKUP($A8,'Occupancy Raw Data'!$B$8:$BE$51,'Occupancy Raw Data'!W$3,FALSE)</f>
        <v>10.2642700969514</v>
      </c>
      <c r="Q8" s="48">
        <f>VLOOKUP($A8,'Occupancy Raw Data'!$B$8:$BE$51,'Occupancy Raw Data'!X$3,FALSE)</f>
        <v>8.3432302564140706</v>
      </c>
      <c r="R8" s="49">
        <f>VLOOKUP($A8,'Occupancy Raw Data'!$B$8:$BE$51,'Occupancy Raw Data'!Y$3,FALSE)</f>
        <v>-2.4061220402824102</v>
      </c>
      <c r="S8" s="48">
        <f>VLOOKUP($A8,'Occupancy Raw Data'!$B$8:$BE$51,'Occupancy Raw Data'!AA$3,FALSE)</f>
        <v>-1.0251630941286101</v>
      </c>
      <c r="T8" s="48">
        <f>VLOOKUP($A8,'Occupancy Raw Data'!$B$8:$BE$51,'Occupancy Raw Data'!AB$3,FALSE)</f>
        <v>1.5378043571123401</v>
      </c>
      <c r="U8" s="49">
        <f>VLOOKUP($A8,'Occupancy Raw Data'!$B$8:$BE$51,'Occupancy Raw Data'!AC$3,FALSE)</f>
        <v>0.31201248049921898</v>
      </c>
      <c r="V8" s="50">
        <f>VLOOKUP($A8,'Occupancy Raw Data'!$B$8:$BE$51,'Occupancy Raw Data'!AE$3,FALSE)</f>
        <v>-1.4966609757740399</v>
      </c>
      <c r="X8" s="51">
        <f>VLOOKUP($A8,'ADR Raw Data'!$B$6:$BE$49,'ADR Raw Data'!G$1,FALSE)</f>
        <v>268.53256912442299</v>
      </c>
      <c r="Y8" s="52">
        <f>VLOOKUP($A8,'ADR Raw Data'!$B$6:$BE$49,'ADR Raw Data'!H$1,FALSE)</f>
        <v>266.82598444045402</v>
      </c>
      <c r="Z8" s="52">
        <f>VLOOKUP($A8,'ADR Raw Data'!$B$6:$BE$49,'ADR Raw Data'!I$1,FALSE)</f>
        <v>269.91401701323201</v>
      </c>
      <c r="AA8" s="52">
        <f>VLOOKUP($A8,'ADR Raw Data'!$B$6:$BE$49,'ADR Raw Data'!J$1,FALSE)</f>
        <v>262.41570105820102</v>
      </c>
      <c r="AB8" s="52">
        <f>VLOOKUP($A8,'ADR Raw Data'!$B$6:$BE$49,'ADR Raw Data'!K$1,FALSE)</f>
        <v>264.631163972286</v>
      </c>
      <c r="AC8" s="53">
        <f>VLOOKUP($A8,'ADR Raw Data'!$B$6:$BE$49,'ADR Raw Data'!L$1,FALSE)</f>
        <v>266.08448833626699</v>
      </c>
      <c r="AD8" s="52">
        <f>VLOOKUP($A8,'ADR Raw Data'!$B$6:$BE$49,'ADR Raw Data'!N$1,FALSE)</f>
        <v>322.81400188323897</v>
      </c>
      <c r="AE8" s="52">
        <f>VLOOKUP($A8,'ADR Raw Data'!$B$6:$BE$49,'ADR Raw Data'!O$1,FALSE)</f>
        <v>325.981952040387</v>
      </c>
      <c r="AF8" s="53">
        <f>VLOOKUP($A8,'ADR Raw Data'!$B$6:$BE$49,'ADR Raw Data'!P$1,FALSE)</f>
        <v>324.48701177516102</v>
      </c>
      <c r="AG8" s="54">
        <f>VLOOKUP($A8,'ADR Raw Data'!$B$6:$BE$49,'ADR Raw Data'!R$1,FALSE)</f>
        <v>285.42879314151099</v>
      </c>
      <c r="AI8" s="47">
        <f>VLOOKUP($A8,'ADR Raw Data'!$B$6:$BE$49,'ADR Raw Data'!T$1,FALSE)</f>
        <v>-6.2428833077502999</v>
      </c>
      <c r="AJ8" s="48">
        <f>VLOOKUP($A8,'ADR Raw Data'!$B$6:$BE$49,'ADR Raw Data'!U$1,FALSE)</f>
        <v>-4.0524043615635197</v>
      </c>
      <c r="AK8" s="48">
        <f>VLOOKUP($A8,'ADR Raw Data'!$B$6:$BE$49,'ADR Raw Data'!V$1,FALSE)</f>
        <v>-2.0577814371771499</v>
      </c>
      <c r="AL8" s="48">
        <f>VLOOKUP($A8,'ADR Raw Data'!$B$6:$BE$49,'ADR Raw Data'!W$1,FALSE)</f>
        <v>-4.06017557046615</v>
      </c>
      <c r="AM8" s="48">
        <f>VLOOKUP($A8,'ADR Raw Data'!$B$6:$BE$49,'ADR Raw Data'!X$1,FALSE)</f>
        <v>-5.7856278894467401</v>
      </c>
      <c r="AN8" s="49">
        <f>VLOOKUP($A8,'ADR Raw Data'!$B$6:$BE$49,'ADR Raw Data'!Y$1,FALSE)</f>
        <v>-4.3508946936261701</v>
      </c>
      <c r="AO8" s="48">
        <f>VLOOKUP($A8,'ADR Raw Data'!$B$6:$BE$49,'ADR Raw Data'!AA$1,FALSE)</f>
        <v>2.62732948898927</v>
      </c>
      <c r="AP8" s="48">
        <f>VLOOKUP($A8,'ADR Raw Data'!$B$6:$BE$49,'ADR Raw Data'!AB$1,FALSE)</f>
        <v>5.6988669875308897</v>
      </c>
      <c r="AQ8" s="49">
        <f>VLOOKUP($A8,'ADR Raw Data'!$B$6:$BE$49,'ADR Raw Data'!AC$1,FALSE)</f>
        <v>4.2212047735555203</v>
      </c>
      <c r="AR8" s="50">
        <f>VLOOKUP($A8,'ADR Raw Data'!$B$6:$BE$49,'ADR Raw Data'!AE$1,FALSE)</f>
        <v>-1.20829351427525</v>
      </c>
      <c r="AS8" s="40"/>
      <c r="AT8" s="51">
        <f>VLOOKUP($A8,'RevPAR Raw Data'!$B$6:$BE$49,'RevPAR Raw Data'!G$1,FALSE)</f>
        <v>72.748523720349496</v>
      </c>
      <c r="AU8" s="52">
        <f>VLOOKUP($A8,'RevPAR Raw Data'!$B$6:$BE$49,'RevPAR Raw Data'!H$1,FALSE)</f>
        <v>139.15924469413201</v>
      </c>
      <c r="AV8" s="52">
        <f>VLOOKUP($A8,'RevPAR Raw Data'!$B$6:$BE$49,'RevPAR Raw Data'!I$1,FALSE)</f>
        <v>178.257821473158</v>
      </c>
      <c r="AW8" s="52">
        <f>VLOOKUP($A8,'RevPAR Raw Data'!$B$6:$BE$49,'RevPAR Raw Data'!J$1,FALSE)</f>
        <v>185.754934456928</v>
      </c>
      <c r="AX8" s="52">
        <f>VLOOKUP($A8,'RevPAR Raw Data'!$B$6:$BE$49,'RevPAR Raw Data'!K$1,FALSE)</f>
        <v>178.816001872659</v>
      </c>
      <c r="AY8" s="53">
        <f>VLOOKUP($A8,'RevPAR Raw Data'!$B$6:$BE$49,'RevPAR Raw Data'!L$1,FALSE)</f>
        <v>150.94730524344499</v>
      </c>
      <c r="AZ8" s="52">
        <f>VLOOKUP($A8,'RevPAR Raw Data'!$B$6:$BE$49,'RevPAR Raw Data'!N$1,FALSE)</f>
        <v>212.54089894606301</v>
      </c>
      <c r="BA8" s="52">
        <f>VLOOKUP($A8,'RevPAR Raw Data'!$B$6:$BE$49,'RevPAR Raw Data'!O$1,FALSE)</f>
        <v>240.19190948542999</v>
      </c>
      <c r="BB8" s="53">
        <f>VLOOKUP($A8,'RevPAR Raw Data'!$B$6:$BE$49,'RevPAR Raw Data'!P$1,FALSE)</f>
        <v>226.366404215747</v>
      </c>
      <c r="BC8" s="54">
        <f>VLOOKUP($A8,'RevPAR Raw Data'!$B$6:$BE$49,'RevPAR Raw Data'!R$1,FALSE)</f>
        <v>172.601097810608</v>
      </c>
      <c r="BE8" s="47">
        <f>VLOOKUP($A8,'RevPAR Raw Data'!$B$6:$BE$49,'RevPAR Raw Data'!T$1,FALSE)</f>
        <v>-34.131853387168903</v>
      </c>
      <c r="BF8" s="48">
        <f>VLOOKUP($A8,'RevPAR Raw Data'!$B$6:$BE$49,'RevPAR Raw Data'!U$1,FALSE)</f>
        <v>-11.0091983563208</v>
      </c>
      <c r="BG8" s="48">
        <f>VLOOKUP($A8,'RevPAR Raw Data'!$B$6:$BE$49,'RevPAR Raw Data'!V$1,FALSE)</f>
        <v>-6.6358970429806199</v>
      </c>
      <c r="BH8" s="48">
        <f>VLOOKUP($A8,'RevPAR Raw Data'!$B$6:$BE$49,'RevPAR Raw Data'!W$1,FALSE)</f>
        <v>5.7873471395222298</v>
      </c>
      <c r="BI8" s="48">
        <f>VLOOKUP($A8,'RevPAR Raw Data'!$B$6:$BE$49,'RevPAR Raw Data'!X$1,FALSE)</f>
        <v>2.07489411037148</v>
      </c>
      <c r="BJ8" s="49">
        <f>VLOOKUP($A8,'RevPAR Raw Data'!$B$6:$BE$49,'RevPAR Raw Data'!Y$1,FALSE)</f>
        <v>-6.65232889773577</v>
      </c>
      <c r="BK8" s="48">
        <f>VLOOKUP($A8,'RevPAR Raw Data'!$B$6:$BE$49,'RevPAR Raw Data'!AA$1,FALSE)</f>
        <v>1.57523198257839</v>
      </c>
      <c r="BL8" s="48">
        <f>VLOOKUP($A8,'RevPAR Raw Data'!$B$6:$BE$49,'RevPAR Raw Data'!AB$1,FALSE)</f>
        <v>7.3243087694835198</v>
      </c>
      <c r="BM8" s="49">
        <f>VLOOKUP($A8,'RevPAR Raw Data'!$B$6:$BE$49,'RevPAR Raw Data'!AC$1,FALSE)</f>
        <v>4.5463879397756699</v>
      </c>
      <c r="BN8" s="50">
        <f>VLOOKUP($A8,'RevPAR Raw Data'!$B$6:$BE$49,'RevPAR Raw Data'!AE$1,FALSE)</f>
        <v>-2.6868704325483299</v>
      </c>
    </row>
    <row r="9" spans="1:66" x14ac:dyDescent="0.25">
      <c r="A9" s="63" t="s">
        <v>118</v>
      </c>
      <c r="B9" s="47">
        <f>VLOOKUP($A9,'Occupancy Raw Data'!$B$8:$BE$51,'Occupancy Raw Data'!G$3,FALSE)</f>
        <v>34.954961525837803</v>
      </c>
      <c r="C9" s="48">
        <f>VLOOKUP($A9,'Occupancy Raw Data'!$B$8:$BE$51,'Occupancy Raw Data'!H$3,FALSE)</f>
        <v>66.139090478100698</v>
      </c>
      <c r="D9" s="48">
        <f>VLOOKUP($A9,'Occupancy Raw Data'!$B$8:$BE$51,'Occupancy Raw Data'!I$3,FALSE)</f>
        <v>81.390175413004599</v>
      </c>
      <c r="E9" s="48">
        <f>VLOOKUP($A9,'Occupancy Raw Data'!$B$8:$BE$51,'Occupancy Raw Data'!J$3,FALSE)</f>
        <v>81.911673534881999</v>
      </c>
      <c r="F9" s="48">
        <f>VLOOKUP($A9,'Occupancy Raw Data'!$B$8:$BE$51,'Occupancy Raw Data'!K$3,FALSE)</f>
        <v>69.855220451478701</v>
      </c>
      <c r="G9" s="49">
        <f>VLOOKUP($A9,'Occupancy Raw Data'!$B$8:$BE$51,'Occupancy Raw Data'!L$3,FALSE)</f>
        <v>66.850224280660797</v>
      </c>
      <c r="H9" s="48">
        <f>VLOOKUP($A9,'Occupancy Raw Data'!$B$8:$BE$51,'Occupancy Raw Data'!N$3,FALSE)</f>
        <v>68.983625688340993</v>
      </c>
      <c r="I9" s="48">
        <f>VLOOKUP($A9,'Occupancy Raw Data'!$B$8:$BE$51,'Occupancy Raw Data'!O$3,FALSE)</f>
        <v>72.524707341088899</v>
      </c>
      <c r="J9" s="49">
        <f>VLOOKUP($A9,'Occupancy Raw Data'!$B$8:$BE$51,'Occupancy Raw Data'!P$3,FALSE)</f>
        <v>70.754166514714896</v>
      </c>
      <c r="K9" s="50">
        <f>VLOOKUP($A9,'Occupancy Raw Data'!$B$8:$BE$51,'Occupancy Raw Data'!R$3,FALSE)</f>
        <v>67.965636347533405</v>
      </c>
      <c r="M9" s="47">
        <f>VLOOKUP($A9,'Occupancy Raw Data'!$B$8:$BE$51,'Occupancy Raw Data'!T$3,FALSE)</f>
        <v>-27.4001918898031</v>
      </c>
      <c r="N9" s="48">
        <f>VLOOKUP($A9,'Occupancy Raw Data'!$B$8:$BE$51,'Occupancy Raw Data'!U$3,FALSE)</f>
        <v>-9.5753831605582</v>
      </c>
      <c r="O9" s="48">
        <f>VLOOKUP($A9,'Occupancy Raw Data'!$B$8:$BE$51,'Occupancy Raw Data'!V$3,FALSE)</f>
        <v>-2.0547756614459498</v>
      </c>
      <c r="P9" s="48">
        <f>VLOOKUP($A9,'Occupancy Raw Data'!$B$8:$BE$51,'Occupancy Raw Data'!W$3,FALSE)</f>
        <v>1.64435421837082</v>
      </c>
      <c r="Q9" s="48">
        <f>VLOOKUP($A9,'Occupancy Raw Data'!$B$8:$BE$51,'Occupancy Raw Data'!X$3,FALSE)</f>
        <v>0.54184862897176</v>
      </c>
      <c r="R9" s="49">
        <f>VLOOKUP($A9,'Occupancy Raw Data'!$B$8:$BE$51,'Occupancy Raw Data'!Y$3,FALSE)</f>
        <v>-5.6995030924139503</v>
      </c>
      <c r="S9" s="48">
        <f>VLOOKUP($A9,'Occupancy Raw Data'!$B$8:$BE$51,'Occupancy Raw Data'!AA$3,FALSE)</f>
        <v>9.6707884727267999</v>
      </c>
      <c r="T9" s="48">
        <f>VLOOKUP($A9,'Occupancy Raw Data'!$B$8:$BE$51,'Occupancy Raw Data'!AB$3,FALSE)</f>
        <v>8.0933534339075095</v>
      </c>
      <c r="U9" s="49">
        <f>VLOOKUP($A9,'Occupancy Raw Data'!$B$8:$BE$51,'Occupancy Raw Data'!AC$3,FALSE)</f>
        <v>8.8566255316232301</v>
      </c>
      <c r="V9" s="50">
        <f>VLOOKUP($A9,'Occupancy Raw Data'!$B$8:$BE$51,'Occupancy Raw Data'!AE$3,FALSE)</f>
        <v>-1.79356317342741</v>
      </c>
      <c r="X9" s="51">
        <f>VLOOKUP($A9,'ADR Raw Data'!$B$6:$BE$49,'ADR Raw Data'!G$1,FALSE)</f>
        <v>151.231940393157</v>
      </c>
      <c r="Y9" s="52">
        <f>VLOOKUP($A9,'ADR Raw Data'!$B$6:$BE$49,'ADR Raw Data'!H$1,FALSE)</f>
        <v>179.469843405381</v>
      </c>
      <c r="Z9" s="52">
        <f>VLOOKUP($A9,'ADR Raw Data'!$B$6:$BE$49,'ADR Raw Data'!I$1,FALSE)</f>
        <v>194.56856868952801</v>
      </c>
      <c r="AA9" s="52">
        <f>VLOOKUP($A9,'ADR Raw Data'!$B$6:$BE$49,'ADR Raw Data'!J$1,FALSE)</f>
        <v>194.64858651464601</v>
      </c>
      <c r="AB9" s="52">
        <f>VLOOKUP($A9,'ADR Raw Data'!$B$6:$BE$49,'ADR Raw Data'!K$1,FALSE)</f>
        <v>172.17356176337299</v>
      </c>
      <c r="AC9" s="53">
        <f>VLOOKUP($A9,'ADR Raw Data'!$B$6:$BE$49,'ADR Raw Data'!L$1,FALSE)</f>
        <v>182.38820601128299</v>
      </c>
      <c r="AD9" s="52">
        <f>VLOOKUP($A9,'ADR Raw Data'!$B$6:$BE$49,'ADR Raw Data'!N$1,FALSE)</f>
        <v>166.865724226472</v>
      </c>
      <c r="AE9" s="52">
        <f>VLOOKUP($A9,'ADR Raw Data'!$B$6:$BE$49,'ADR Raw Data'!O$1,FALSE)</f>
        <v>172.99895762284899</v>
      </c>
      <c r="AF9" s="53">
        <f>VLOOKUP($A9,'ADR Raw Data'!$B$6:$BE$49,'ADR Raw Data'!P$1,FALSE)</f>
        <v>170.00907944523701</v>
      </c>
      <c r="AG9" s="54">
        <f>VLOOKUP($A9,'ADR Raw Data'!$B$6:$BE$49,'ADR Raw Data'!R$1,FALSE)</f>
        <v>178.706199172743</v>
      </c>
      <c r="AI9" s="47">
        <f>VLOOKUP($A9,'ADR Raw Data'!$B$6:$BE$49,'ADR Raw Data'!T$1,FALSE)</f>
        <v>-8.1369390528285503</v>
      </c>
      <c r="AJ9" s="48">
        <f>VLOOKUP($A9,'ADR Raw Data'!$B$6:$BE$49,'ADR Raw Data'!U$1,FALSE)</f>
        <v>-1.4312932777244101</v>
      </c>
      <c r="AK9" s="48">
        <f>VLOOKUP($A9,'ADR Raw Data'!$B$6:$BE$49,'ADR Raw Data'!V$1,FALSE)</f>
        <v>1.1459066232781301</v>
      </c>
      <c r="AL9" s="48">
        <f>VLOOKUP($A9,'ADR Raw Data'!$B$6:$BE$49,'ADR Raw Data'!W$1,FALSE)</f>
        <v>3.3062881654320901</v>
      </c>
      <c r="AM9" s="48">
        <f>VLOOKUP($A9,'ADR Raw Data'!$B$6:$BE$49,'ADR Raw Data'!X$1,FALSE)</f>
        <v>1.6996262975562699</v>
      </c>
      <c r="AN9" s="49">
        <f>VLOOKUP($A9,'ADR Raw Data'!$B$6:$BE$49,'ADR Raw Data'!Y$1,FALSE)</f>
        <v>0.73643682259417698</v>
      </c>
      <c r="AO9" s="48">
        <f>VLOOKUP($A9,'ADR Raw Data'!$B$6:$BE$49,'ADR Raw Data'!AA$1,FALSE)</f>
        <v>2.4766794917974302</v>
      </c>
      <c r="AP9" s="48">
        <f>VLOOKUP($A9,'ADR Raw Data'!$B$6:$BE$49,'ADR Raw Data'!AB$1,FALSE)</f>
        <v>2.2028316417031601</v>
      </c>
      <c r="AQ9" s="49">
        <f>VLOOKUP($A9,'ADR Raw Data'!$B$6:$BE$49,'ADR Raw Data'!AC$1,FALSE)</f>
        <v>2.31932995024829</v>
      </c>
      <c r="AR9" s="50">
        <f>VLOOKUP($A9,'ADR Raw Data'!$B$6:$BE$49,'ADR Raw Data'!AE$1,FALSE)</f>
        <v>0.93157514563783606</v>
      </c>
      <c r="AS9" s="40"/>
      <c r="AT9" s="51">
        <f>VLOOKUP($A9,'RevPAR Raw Data'!$B$6:$BE$49,'RevPAR Raw Data'!G$1,FALSE)</f>
        <v>52.863066579206198</v>
      </c>
      <c r="AU9" s="52">
        <f>VLOOKUP($A9,'RevPAR Raw Data'!$B$6:$BE$49,'RevPAR Raw Data'!H$1,FALSE)</f>
        <v>118.69972211079001</v>
      </c>
      <c r="AV9" s="52">
        <f>VLOOKUP($A9,'RevPAR Raw Data'!$B$6:$BE$49,'RevPAR Raw Data'!I$1,FALSE)</f>
        <v>158.359699354979</v>
      </c>
      <c r="AW9" s="52">
        <f>VLOOKUP($A9,'RevPAR Raw Data'!$B$6:$BE$49,'RevPAR Raw Data'!J$1,FALSE)</f>
        <v>159.43991472613899</v>
      </c>
      <c r="AX9" s="52">
        <f>VLOOKUP($A9,'RevPAR Raw Data'!$B$6:$BE$49,'RevPAR Raw Data'!K$1,FALSE)</f>
        <v>120.272221128967</v>
      </c>
      <c r="AY9" s="53">
        <f>VLOOKUP($A9,'RevPAR Raw Data'!$B$6:$BE$49,'RevPAR Raw Data'!L$1,FALSE)</f>
        <v>121.92692478001599</v>
      </c>
      <c r="AZ9" s="52">
        <f>VLOOKUP($A9,'RevPAR Raw Data'!$B$6:$BE$49,'RevPAR Raw Data'!N$1,FALSE)</f>
        <v>115.110026602529</v>
      </c>
      <c r="BA9" s="52">
        <f>VLOOKUP($A9,'RevPAR Raw Data'!$B$6:$BE$49,'RevPAR Raw Data'!O$1,FALSE)</f>
        <v>125.466987719106</v>
      </c>
      <c r="BB9" s="53">
        <f>VLOOKUP($A9,'RevPAR Raw Data'!$B$6:$BE$49,'RevPAR Raw Data'!P$1,FALSE)</f>
        <v>120.28850716081701</v>
      </c>
      <c r="BC9" s="54">
        <f>VLOOKUP($A9,'RevPAR Raw Data'!$B$6:$BE$49,'RevPAR Raw Data'!R$1,FALSE)</f>
        <v>121.458805460245</v>
      </c>
      <c r="BE9" s="47">
        <f>VLOOKUP($A9,'RevPAR Raw Data'!$B$6:$BE$49,'RevPAR Raw Data'!T$1,FALSE)</f>
        <v>-33.307594028200299</v>
      </c>
      <c r="BF9" s="48">
        <f>VLOOKUP($A9,'RevPAR Raw Data'!$B$6:$BE$49,'RevPAR Raw Data'!U$1,FALSE)</f>
        <v>-10.8696246227891</v>
      </c>
      <c r="BG9" s="48">
        <f>VLOOKUP($A9,'RevPAR Raw Data'!$B$6:$BE$49,'RevPAR Raw Data'!V$1,FALSE)</f>
        <v>-0.93241484856583901</v>
      </c>
      <c r="BH9" s="48">
        <f>VLOOKUP($A9,'RevPAR Raw Data'!$B$6:$BE$49,'RevPAR Raw Data'!W$1,FALSE)</f>
        <v>5.0050094727227004</v>
      </c>
      <c r="BI9" s="48">
        <f>VLOOKUP($A9,'RevPAR Raw Data'!$B$6:$BE$49,'RevPAR Raw Data'!X$1,FALSE)</f>
        <v>2.2506843283189801</v>
      </c>
      <c r="BJ9" s="49">
        <f>VLOOKUP($A9,'RevPAR Raw Data'!$B$6:$BE$49,'RevPAR Raw Data'!Y$1,FALSE)</f>
        <v>-5.0050395092972</v>
      </c>
      <c r="BK9" s="48">
        <f>VLOOKUP($A9,'RevPAR Raw Data'!$B$6:$BE$49,'RevPAR Raw Data'!AA$1,FALSE)</f>
        <v>12.386982399323299</v>
      </c>
      <c r="BL9" s="48">
        <f>VLOOKUP($A9,'RevPAR Raw Data'!$B$6:$BE$49,'RevPAR Raw Data'!AB$1,FALSE)</f>
        <v>10.4744680259276</v>
      </c>
      <c r="BM9" s="49">
        <f>VLOOKUP($A9,'RevPAR Raw Data'!$B$6:$BE$49,'RevPAR Raw Data'!AC$1,FALSE)</f>
        <v>11.381369850407699</v>
      </c>
      <c r="BN9" s="50">
        <f>VLOOKUP($A9,'RevPAR Raw Data'!$B$6:$BE$49,'RevPAR Raw Data'!AE$1,FALSE)</f>
        <v>-0.87869641653454</v>
      </c>
    </row>
    <row r="10" spans="1:66" x14ac:dyDescent="0.25">
      <c r="A10" s="63" t="s">
        <v>119</v>
      </c>
      <c r="B10" s="47">
        <f>VLOOKUP($A10,'Occupancy Raw Data'!$B$8:$BE$51,'Occupancy Raw Data'!G$3,FALSE)</f>
        <v>38.606238111053997</v>
      </c>
      <c r="C10" s="48">
        <f>VLOOKUP($A10,'Occupancy Raw Data'!$B$8:$BE$51,'Occupancy Raw Data'!H$3,FALSE)</f>
        <v>57.260182976539099</v>
      </c>
      <c r="D10" s="48">
        <f>VLOOKUP($A10,'Occupancy Raw Data'!$B$8:$BE$51,'Occupancy Raw Data'!I$3,FALSE)</f>
        <v>69.183852169449494</v>
      </c>
      <c r="E10" s="48">
        <f>VLOOKUP($A10,'Occupancy Raw Data'!$B$8:$BE$51,'Occupancy Raw Data'!J$3,FALSE)</f>
        <v>70.198375554817403</v>
      </c>
      <c r="F10" s="48">
        <f>VLOOKUP($A10,'Occupancy Raw Data'!$B$8:$BE$51,'Occupancy Raw Data'!K$3,FALSE)</f>
        <v>62.302605755004599</v>
      </c>
      <c r="G10" s="49">
        <f>VLOOKUP($A10,'Occupancy Raw Data'!$B$8:$BE$51,'Occupancy Raw Data'!L$3,FALSE)</f>
        <v>59.5102509133729</v>
      </c>
      <c r="H10" s="48">
        <f>VLOOKUP($A10,'Occupancy Raw Data'!$B$8:$BE$51,'Occupancy Raw Data'!N$3,FALSE)</f>
        <v>62.894411063135898</v>
      </c>
      <c r="I10" s="48">
        <f>VLOOKUP($A10,'Occupancy Raw Data'!$B$8:$BE$51,'Occupancy Raw Data'!O$3,FALSE)</f>
        <v>67.782843684893805</v>
      </c>
      <c r="J10" s="49">
        <f>VLOOKUP($A10,'Occupancy Raw Data'!$B$8:$BE$51,'Occupancy Raw Data'!P$3,FALSE)</f>
        <v>65.338627374014905</v>
      </c>
      <c r="K10" s="50">
        <f>VLOOKUP($A10,'Occupancy Raw Data'!$B$8:$BE$51,'Occupancy Raw Data'!R$3,FALSE)</f>
        <v>61.175501330699198</v>
      </c>
      <c r="M10" s="47">
        <f>VLOOKUP($A10,'Occupancy Raw Data'!$B$8:$BE$51,'Occupancy Raw Data'!T$3,FALSE)</f>
        <v>-11.886222067400601</v>
      </c>
      <c r="N10" s="48">
        <f>VLOOKUP($A10,'Occupancy Raw Data'!$B$8:$BE$51,'Occupancy Raw Data'!U$3,FALSE)</f>
        <v>-10.358140544918101</v>
      </c>
      <c r="O10" s="48">
        <f>VLOOKUP($A10,'Occupancy Raw Data'!$B$8:$BE$51,'Occupancy Raw Data'!V$3,FALSE)</f>
        <v>-5.08480007391264</v>
      </c>
      <c r="P10" s="48">
        <f>VLOOKUP($A10,'Occupancy Raw Data'!$B$8:$BE$51,'Occupancy Raw Data'!W$3,FALSE)</f>
        <v>-2.19628160144162</v>
      </c>
      <c r="Q10" s="48">
        <f>VLOOKUP($A10,'Occupancy Raw Data'!$B$8:$BE$51,'Occupancy Raw Data'!X$3,FALSE)</f>
        <v>0.384971661929499</v>
      </c>
      <c r="R10" s="49">
        <f>VLOOKUP($A10,'Occupancy Raw Data'!$B$8:$BE$51,'Occupancy Raw Data'!Y$3,FALSE)</f>
        <v>-5.3648220182972199</v>
      </c>
      <c r="S10" s="48">
        <f>VLOOKUP($A10,'Occupancy Raw Data'!$B$8:$BE$51,'Occupancy Raw Data'!AA$3,FALSE)</f>
        <v>1.06435124261874</v>
      </c>
      <c r="T10" s="48">
        <f>VLOOKUP($A10,'Occupancy Raw Data'!$B$8:$BE$51,'Occupancy Raw Data'!AB$3,FALSE)</f>
        <v>3.6039319793784701</v>
      </c>
      <c r="U10" s="49">
        <f>VLOOKUP($A10,'Occupancy Raw Data'!$B$8:$BE$51,'Occupancy Raw Data'!AC$3,FALSE)</f>
        <v>2.3659013229915198</v>
      </c>
      <c r="V10" s="50">
        <f>VLOOKUP($A10,'Occupancy Raw Data'!$B$8:$BE$51,'Occupancy Raw Data'!AE$3,FALSE)</f>
        <v>-3.1324448049652398</v>
      </c>
      <c r="X10" s="51">
        <f>VLOOKUP($A10,'ADR Raw Data'!$B$6:$BE$49,'ADR Raw Data'!G$1,FALSE)</f>
        <v>120.20141795713999</v>
      </c>
      <c r="Y10" s="52">
        <f>VLOOKUP($A10,'ADR Raw Data'!$B$6:$BE$49,'ADR Raw Data'!H$1,FALSE)</f>
        <v>134.58972737818999</v>
      </c>
      <c r="Z10" s="52">
        <f>VLOOKUP($A10,'ADR Raw Data'!$B$6:$BE$49,'ADR Raw Data'!I$1,FALSE)</f>
        <v>144.74173395015899</v>
      </c>
      <c r="AA10" s="52">
        <f>VLOOKUP($A10,'ADR Raw Data'!$B$6:$BE$49,'ADR Raw Data'!J$1,FALSE)</f>
        <v>144.35658953073201</v>
      </c>
      <c r="AB10" s="52">
        <f>VLOOKUP($A10,'ADR Raw Data'!$B$6:$BE$49,'ADR Raw Data'!K$1,FALSE)</f>
        <v>131.52971891053599</v>
      </c>
      <c r="AC10" s="53">
        <f>VLOOKUP($A10,'ADR Raw Data'!$B$6:$BE$49,'ADR Raw Data'!L$1,FALSE)</f>
        <v>136.746827268483</v>
      </c>
      <c r="AD10" s="52">
        <f>VLOOKUP($A10,'ADR Raw Data'!$B$6:$BE$49,'ADR Raw Data'!N$1,FALSE)</f>
        <v>127.486987037926</v>
      </c>
      <c r="AE10" s="52">
        <f>VLOOKUP($A10,'ADR Raw Data'!$B$6:$BE$49,'ADR Raw Data'!O$1,FALSE)</f>
        <v>127.783663860305</v>
      </c>
      <c r="AF10" s="53">
        <f>VLOOKUP($A10,'ADR Raw Data'!$B$6:$BE$49,'ADR Raw Data'!P$1,FALSE)</f>
        <v>127.640874558099</v>
      </c>
      <c r="AG10" s="54">
        <f>VLOOKUP($A10,'ADR Raw Data'!$B$6:$BE$49,'ADR Raw Data'!R$1,FALSE)</f>
        <v>133.96807509254299</v>
      </c>
      <c r="AI10" s="47">
        <f>VLOOKUP($A10,'ADR Raw Data'!$B$6:$BE$49,'ADR Raw Data'!T$1,FALSE)</f>
        <v>-3.8881428620882401</v>
      </c>
      <c r="AJ10" s="48">
        <f>VLOOKUP($A10,'ADR Raw Data'!$B$6:$BE$49,'ADR Raw Data'!U$1,FALSE)</f>
        <v>-1.9761621557040401</v>
      </c>
      <c r="AK10" s="48">
        <f>VLOOKUP($A10,'ADR Raw Data'!$B$6:$BE$49,'ADR Raw Data'!V$1,FALSE)</f>
        <v>9.1551092147945504E-2</v>
      </c>
      <c r="AL10" s="48">
        <f>VLOOKUP($A10,'ADR Raw Data'!$B$6:$BE$49,'ADR Raw Data'!W$1,FALSE)</f>
        <v>1.14721700312828</v>
      </c>
      <c r="AM10" s="48">
        <f>VLOOKUP($A10,'ADR Raw Data'!$B$6:$BE$49,'ADR Raw Data'!X$1,FALSE)</f>
        <v>0.88253257876709001</v>
      </c>
      <c r="AN10" s="49">
        <f>VLOOKUP($A10,'ADR Raw Data'!$B$6:$BE$49,'ADR Raw Data'!Y$1,FALSE)</f>
        <v>-0.30197067118262499</v>
      </c>
      <c r="AO10" s="48">
        <f>VLOOKUP($A10,'ADR Raw Data'!$B$6:$BE$49,'ADR Raw Data'!AA$1,FALSE)</f>
        <v>-1.7771576251640799</v>
      </c>
      <c r="AP10" s="48">
        <f>VLOOKUP($A10,'ADR Raw Data'!$B$6:$BE$49,'ADR Raw Data'!AB$1,FALSE)</f>
        <v>-1.219045044714</v>
      </c>
      <c r="AQ10" s="49">
        <f>VLOOKUP($A10,'ADR Raw Data'!$B$6:$BE$49,'ADR Raw Data'!AC$1,FALSE)</f>
        <v>-1.4901684023567501</v>
      </c>
      <c r="AR10" s="50">
        <f>VLOOKUP($A10,'ADR Raw Data'!$B$6:$BE$49,'ADR Raw Data'!AE$1,FALSE)</f>
        <v>-0.74194464847500796</v>
      </c>
      <c r="AS10" s="40"/>
      <c r="AT10" s="51">
        <f>VLOOKUP($A10,'RevPAR Raw Data'!$B$6:$BE$49,'RevPAR Raw Data'!G$1,FALSE)</f>
        <v>46.405245629397001</v>
      </c>
      <c r="AU10" s="52">
        <f>VLOOKUP($A10,'RevPAR Raw Data'!$B$6:$BE$49,'RevPAR Raw Data'!H$1,FALSE)</f>
        <v>77.066324164376894</v>
      </c>
      <c r="AV10" s="52">
        <f>VLOOKUP($A10,'RevPAR Raw Data'!$B$6:$BE$49,'RevPAR Raw Data'!I$1,FALSE)</f>
        <v>100.137907243576</v>
      </c>
      <c r="AW10" s="52">
        <f>VLOOKUP($A10,'RevPAR Raw Data'!$B$6:$BE$49,'RevPAR Raw Data'!J$1,FALSE)</f>
        <v>101.335980856909</v>
      </c>
      <c r="AX10" s="52">
        <f>VLOOKUP($A10,'RevPAR Raw Data'!$B$6:$BE$49,'RevPAR Raw Data'!K$1,FALSE)</f>
        <v>81.946442223497002</v>
      </c>
      <c r="AY10" s="53">
        <f>VLOOKUP($A10,'RevPAR Raw Data'!$B$6:$BE$49,'RevPAR Raw Data'!L$1,FALSE)</f>
        <v>81.378380023551401</v>
      </c>
      <c r="AZ10" s="52">
        <f>VLOOKUP($A10,'RevPAR Raw Data'!$B$6:$BE$49,'RevPAR Raw Data'!N$1,FALSE)</f>
        <v>80.182189679640004</v>
      </c>
      <c r="BA10" s="52">
        <f>VLOOKUP($A10,'RevPAR Raw Data'!$B$6:$BE$49,'RevPAR Raw Data'!O$1,FALSE)</f>
        <v>86.615401129261102</v>
      </c>
      <c r="BB10" s="53">
        <f>VLOOKUP($A10,'RevPAR Raw Data'!$B$6:$BE$49,'RevPAR Raw Data'!P$1,FALSE)</f>
        <v>83.398795404450595</v>
      </c>
      <c r="BC10" s="54">
        <f>VLOOKUP($A10,'RevPAR Raw Data'!$B$6:$BE$49,'RevPAR Raw Data'!R$1,FALSE)</f>
        <v>81.955641560951193</v>
      </c>
      <c r="BE10" s="47">
        <f>VLOOKUP($A10,'RevPAR Raw Data'!$B$6:$BE$49,'RevPAR Raw Data'!T$1,FALSE)</f>
        <v>-15.312211634603299</v>
      </c>
      <c r="BF10" s="48">
        <f>VLOOKUP($A10,'RevPAR Raw Data'!$B$6:$BE$49,'RevPAR Raw Data'!U$1,FALSE)</f>
        <v>-12.129609047138899</v>
      </c>
      <c r="BG10" s="48">
        <f>VLOOKUP($A10,'RevPAR Raw Data'!$B$6:$BE$49,'RevPAR Raw Data'!V$1,FALSE)</f>
        <v>-4.9979041717659003</v>
      </c>
      <c r="BH10" s="48">
        <f>VLOOKUP($A10,'RevPAR Raw Data'!$B$6:$BE$49,'RevPAR Raw Data'!W$1,FALSE)</f>
        <v>-1.07426071428165</v>
      </c>
      <c r="BI10" s="48">
        <f>VLOOKUP($A10,'RevPAR Raw Data'!$B$6:$BE$49,'RevPAR Raw Data'!X$1,FALSE)</f>
        <v>1.2709017410321299</v>
      </c>
      <c r="BJ10" s="49">
        <f>VLOOKUP($A10,'RevPAR Raw Data'!$B$6:$BE$49,'RevPAR Raw Data'!Y$1,FALSE)</f>
        <v>-5.6505925004234401</v>
      </c>
      <c r="BK10" s="48">
        <f>VLOOKUP($A10,'RevPAR Raw Data'!$B$6:$BE$49,'RevPAR Raw Data'!AA$1,FALSE)</f>
        <v>-0.73172158181207103</v>
      </c>
      <c r="BL10" s="48">
        <f>VLOOKUP($A10,'RevPAR Raw Data'!$B$6:$BE$49,'RevPAR Raw Data'!AB$1,FALSE)</f>
        <v>2.3409533804549798</v>
      </c>
      <c r="BM10" s="49">
        <f>VLOOKUP($A10,'RevPAR Raw Data'!$B$6:$BE$49,'RevPAR Raw Data'!AC$1,FALSE)</f>
        <v>0.84047700668861303</v>
      </c>
      <c r="BN10" s="50">
        <f>VLOOKUP($A10,'RevPAR Raw Data'!$B$6:$BE$49,'RevPAR Raw Data'!AE$1,FALSE)</f>
        <v>-3.8511484468433799</v>
      </c>
    </row>
    <row r="11" spans="1:66" x14ac:dyDescent="0.25">
      <c r="A11" s="63" t="s">
        <v>120</v>
      </c>
      <c r="B11" s="47">
        <f>VLOOKUP($A11,'Occupancy Raw Data'!$B$8:$BE$51,'Occupancy Raw Data'!G$3,FALSE)</f>
        <v>40.632137331466801</v>
      </c>
      <c r="C11" s="48">
        <f>VLOOKUP($A11,'Occupancy Raw Data'!$B$8:$BE$51,'Occupancy Raw Data'!H$3,FALSE)</f>
        <v>56.715538200839902</v>
      </c>
      <c r="D11" s="48">
        <f>VLOOKUP($A11,'Occupancy Raw Data'!$B$8:$BE$51,'Occupancy Raw Data'!I$3,FALSE)</f>
        <v>63.729462904295197</v>
      </c>
      <c r="E11" s="48">
        <f>VLOOKUP($A11,'Occupancy Raw Data'!$B$8:$BE$51,'Occupancy Raw Data'!J$3,FALSE)</f>
        <v>64.453940420933705</v>
      </c>
      <c r="F11" s="48">
        <f>VLOOKUP($A11,'Occupancy Raw Data'!$B$8:$BE$51,'Occupancy Raw Data'!K$3,FALSE)</f>
        <v>59.4881996119747</v>
      </c>
      <c r="G11" s="49">
        <f>VLOOKUP($A11,'Occupancy Raw Data'!$B$8:$BE$51,'Occupancy Raw Data'!L$3,FALSE)</f>
        <v>57.003855693902103</v>
      </c>
      <c r="H11" s="48">
        <f>VLOOKUP($A11,'Occupancy Raw Data'!$B$8:$BE$51,'Occupancy Raw Data'!N$3,FALSE)</f>
        <v>58.5402392003732</v>
      </c>
      <c r="I11" s="48">
        <f>VLOOKUP($A11,'Occupancy Raw Data'!$B$8:$BE$51,'Occupancy Raw Data'!O$3,FALSE)</f>
        <v>61.629706034038101</v>
      </c>
      <c r="J11" s="49">
        <f>VLOOKUP($A11,'Occupancy Raw Data'!$B$8:$BE$51,'Occupancy Raw Data'!P$3,FALSE)</f>
        <v>60.0849726172057</v>
      </c>
      <c r="K11" s="50">
        <f>VLOOKUP($A11,'Occupancy Raw Data'!$B$8:$BE$51,'Occupancy Raw Data'!R$3,FALSE)</f>
        <v>57.884174814845998</v>
      </c>
      <c r="M11" s="47">
        <f>VLOOKUP($A11,'Occupancy Raw Data'!$B$8:$BE$51,'Occupancy Raw Data'!T$3,FALSE)</f>
        <v>-6.0454385828918404</v>
      </c>
      <c r="N11" s="48">
        <f>VLOOKUP($A11,'Occupancy Raw Data'!$B$8:$BE$51,'Occupancy Raw Data'!U$3,FALSE)</f>
        <v>-4.0366123990396998</v>
      </c>
      <c r="O11" s="48">
        <f>VLOOKUP($A11,'Occupancy Raw Data'!$B$8:$BE$51,'Occupancy Raw Data'!V$3,FALSE)</f>
        <v>-1.07151606940984</v>
      </c>
      <c r="P11" s="48">
        <f>VLOOKUP($A11,'Occupancy Raw Data'!$B$8:$BE$51,'Occupancy Raw Data'!W$3,FALSE)</f>
        <v>1.2541222348350201</v>
      </c>
      <c r="Q11" s="48">
        <f>VLOOKUP($A11,'Occupancy Raw Data'!$B$8:$BE$51,'Occupancy Raw Data'!X$3,FALSE)</f>
        <v>4.3873381455547698</v>
      </c>
      <c r="R11" s="49">
        <f>VLOOKUP($A11,'Occupancy Raw Data'!$B$8:$BE$51,'Occupancy Raw Data'!Y$3,FALSE)</f>
        <v>-0.832197346407201</v>
      </c>
      <c r="S11" s="48">
        <f>VLOOKUP($A11,'Occupancy Raw Data'!$B$8:$BE$51,'Occupancy Raw Data'!AA$3,FALSE)</f>
        <v>0.2961609527588</v>
      </c>
      <c r="T11" s="48">
        <f>VLOOKUP($A11,'Occupancy Raw Data'!$B$8:$BE$51,'Occupancy Raw Data'!AB$3,FALSE)</f>
        <v>3.5184836950927298</v>
      </c>
      <c r="U11" s="49">
        <f>VLOOKUP($A11,'Occupancy Raw Data'!$B$8:$BE$51,'Occupancy Raw Data'!AC$3,FALSE)</f>
        <v>1.9232778287029999</v>
      </c>
      <c r="V11" s="50">
        <f>VLOOKUP($A11,'Occupancy Raw Data'!$B$8:$BE$51,'Occupancy Raw Data'!AE$3,FALSE)</f>
        <v>-3.0652260377649301E-2</v>
      </c>
      <c r="X11" s="51">
        <f>VLOOKUP($A11,'ADR Raw Data'!$B$6:$BE$49,'ADR Raw Data'!G$1,FALSE)</f>
        <v>99.977874886672694</v>
      </c>
      <c r="Y11" s="52">
        <f>VLOOKUP($A11,'ADR Raw Data'!$B$6:$BE$49,'ADR Raw Data'!H$1,FALSE)</f>
        <v>106.94589763574901</v>
      </c>
      <c r="Z11" s="52">
        <f>VLOOKUP($A11,'ADR Raw Data'!$B$6:$BE$49,'ADR Raw Data'!I$1,FALSE)</f>
        <v>110.085121387283</v>
      </c>
      <c r="AA11" s="52">
        <f>VLOOKUP($A11,'ADR Raw Data'!$B$6:$BE$49,'ADR Raw Data'!J$1,FALSE)</f>
        <v>110.161020384835</v>
      </c>
      <c r="AB11" s="52">
        <f>VLOOKUP($A11,'ADR Raw Data'!$B$6:$BE$49,'ADR Raw Data'!K$1,FALSE)</f>
        <v>107.124202617347</v>
      </c>
      <c r="AC11" s="53">
        <f>VLOOKUP($A11,'ADR Raw Data'!$B$6:$BE$49,'ADR Raw Data'!L$1,FALSE)</f>
        <v>107.418741997466</v>
      </c>
      <c r="AD11" s="52">
        <f>VLOOKUP($A11,'ADR Raw Data'!$B$6:$BE$49,'ADR Raw Data'!N$1,FALSE)</f>
        <v>113.50029869530501</v>
      </c>
      <c r="AE11" s="52">
        <f>VLOOKUP($A11,'ADR Raw Data'!$B$6:$BE$49,'ADR Raw Data'!O$1,FALSE)</f>
        <v>114.64373102211501</v>
      </c>
      <c r="AF11" s="53">
        <f>VLOOKUP($A11,'ADR Raw Data'!$B$6:$BE$49,'ADR Raw Data'!P$1,FALSE)</f>
        <v>114.08671319381899</v>
      </c>
      <c r="AG11" s="54">
        <f>VLOOKUP($A11,'ADR Raw Data'!$B$6:$BE$49,'ADR Raw Data'!R$1,FALSE)</f>
        <v>109.396311208626</v>
      </c>
      <c r="AI11" s="47">
        <f>VLOOKUP($A11,'ADR Raw Data'!$B$6:$BE$49,'ADR Raw Data'!T$1,FALSE)</f>
        <v>-2.3912248121756501</v>
      </c>
      <c r="AJ11" s="48">
        <f>VLOOKUP($A11,'ADR Raw Data'!$B$6:$BE$49,'ADR Raw Data'!U$1,FALSE)</f>
        <v>-0.42867321934599001</v>
      </c>
      <c r="AK11" s="48">
        <f>VLOOKUP($A11,'ADR Raw Data'!$B$6:$BE$49,'ADR Raw Data'!V$1,FALSE)</f>
        <v>0.64674468153181297</v>
      </c>
      <c r="AL11" s="48">
        <f>VLOOKUP($A11,'ADR Raw Data'!$B$6:$BE$49,'ADR Raw Data'!W$1,FALSE)</f>
        <v>1.07200262724012</v>
      </c>
      <c r="AM11" s="48">
        <f>VLOOKUP($A11,'ADR Raw Data'!$B$6:$BE$49,'ADR Raw Data'!X$1,FALSE)</f>
        <v>2.06188953866921</v>
      </c>
      <c r="AN11" s="49">
        <f>VLOOKUP($A11,'ADR Raw Data'!$B$6:$BE$49,'ADR Raw Data'!Y$1,FALSE)</f>
        <v>0.42395656902256601</v>
      </c>
      <c r="AO11" s="48">
        <f>VLOOKUP($A11,'ADR Raw Data'!$B$6:$BE$49,'ADR Raw Data'!AA$1,FALSE)</f>
        <v>-0.66195153942071105</v>
      </c>
      <c r="AP11" s="48">
        <f>VLOOKUP($A11,'ADR Raw Data'!$B$6:$BE$49,'ADR Raw Data'!AB$1,FALSE)</f>
        <v>-0.96915351394538596</v>
      </c>
      <c r="AQ11" s="49">
        <f>VLOOKUP($A11,'ADR Raw Data'!$B$6:$BE$49,'ADR Raw Data'!AC$1,FALSE)</f>
        <v>-0.81022457204043197</v>
      </c>
      <c r="AR11" s="50">
        <f>VLOOKUP($A11,'ADR Raw Data'!$B$6:$BE$49,'ADR Raw Data'!AE$1,FALSE)</f>
        <v>8.0869974557044796E-2</v>
      </c>
      <c r="AS11" s="40"/>
      <c r="AT11" s="51">
        <f>VLOOKUP($A11,'RevPAR Raw Data'!$B$6:$BE$49,'RevPAR Raw Data'!G$1,FALSE)</f>
        <v>40.623147425034901</v>
      </c>
      <c r="AU11" s="52">
        <f>VLOOKUP($A11,'RevPAR Raw Data'!$B$6:$BE$49,'RevPAR Raw Data'!H$1,FALSE)</f>
        <v>60.654941427834601</v>
      </c>
      <c r="AV11" s="52">
        <f>VLOOKUP($A11,'RevPAR Raw Data'!$B$6:$BE$49,'RevPAR Raw Data'!I$1,FALSE)</f>
        <v>70.156656597657104</v>
      </c>
      <c r="AW11" s="52">
        <f>VLOOKUP($A11,'RevPAR Raw Data'!$B$6:$BE$49,'RevPAR Raw Data'!J$1,FALSE)</f>
        <v>71.003118445934305</v>
      </c>
      <c r="AX11" s="52">
        <f>VLOOKUP($A11,'RevPAR Raw Data'!$B$6:$BE$49,'RevPAR Raw Data'!K$1,FALSE)</f>
        <v>63.726259485743697</v>
      </c>
      <c r="AY11" s="53">
        <f>VLOOKUP($A11,'RevPAR Raw Data'!$B$6:$BE$49,'RevPAR Raw Data'!L$1,FALSE)</f>
        <v>61.232824676440899</v>
      </c>
      <c r="AZ11" s="52">
        <f>VLOOKUP($A11,'RevPAR Raw Data'!$B$6:$BE$49,'RevPAR Raw Data'!N$1,FALSE)</f>
        <v>66.443346349370003</v>
      </c>
      <c r="BA11" s="52">
        <f>VLOOKUP($A11,'RevPAR Raw Data'!$B$6:$BE$49,'RevPAR Raw Data'!O$1,FALSE)</f>
        <v>70.6545944153834</v>
      </c>
      <c r="BB11" s="53">
        <f>VLOOKUP($A11,'RevPAR Raw Data'!$B$6:$BE$49,'RevPAR Raw Data'!P$1,FALSE)</f>
        <v>68.548970382376694</v>
      </c>
      <c r="BC11" s="54">
        <f>VLOOKUP($A11,'RevPAR Raw Data'!$B$6:$BE$49,'RevPAR Raw Data'!R$1,FALSE)</f>
        <v>63.323152020994002</v>
      </c>
      <c r="BE11" s="47">
        <f>VLOOKUP($A11,'RevPAR Raw Data'!$B$6:$BE$49,'RevPAR Raw Data'!T$1,FALSE)</f>
        <v>-8.2921033676685401</v>
      </c>
      <c r="BF11" s="48">
        <f>VLOOKUP($A11,'RevPAR Raw Data'!$B$6:$BE$49,'RevPAR Raw Data'!U$1,FALSE)</f>
        <v>-4.4479817420622103</v>
      </c>
      <c r="BG11" s="48">
        <f>VLOOKUP($A11,'RevPAR Raw Data'!$B$6:$BE$49,'RevPAR Raw Data'!V$1,FALSE)</f>
        <v>-0.431701361068698</v>
      </c>
      <c r="BH11" s="48">
        <f>VLOOKUP($A11,'RevPAR Raw Data'!$B$6:$BE$49,'RevPAR Raw Data'!W$1,FALSE)</f>
        <v>2.33956908538137</v>
      </c>
      <c r="BI11" s="48">
        <f>VLOOKUP($A11,'RevPAR Raw Data'!$B$6:$BE$49,'RevPAR Raw Data'!X$1,FALSE)</f>
        <v>6.5396897504732303</v>
      </c>
      <c r="BJ11" s="49">
        <f>VLOOKUP($A11,'RevPAR Raw Data'!$B$6:$BE$49,'RevPAR Raw Data'!Y$1,FALSE)</f>
        <v>-0.41176893270195902</v>
      </c>
      <c r="BK11" s="48">
        <f>VLOOKUP($A11,'RevPAR Raw Data'!$B$6:$BE$49,'RevPAR Raw Data'!AA$1,FALSE)</f>
        <v>-0.36775102864786002</v>
      </c>
      <c r="BL11" s="48">
        <f>VLOOKUP($A11,'RevPAR Raw Data'!$B$6:$BE$49,'RevPAR Raw Data'!AB$1,FALSE)</f>
        <v>2.5152306727787601</v>
      </c>
      <c r="BM11" s="49">
        <f>VLOOKUP($A11,'RevPAR Raw Data'!$B$6:$BE$49,'RevPAR Raw Data'!AC$1,FALSE)</f>
        <v>1.09747038710581</v>
      </c>
      <c r="BN11" s="50">
        <f>VLOOKUP($A11,'RevPAR Raw Data'!$B$6:$BE$49,'RevPAR Raw Data'!AE$1,FALSE)</f>
        <v>5.0192925704226898E-2</v>
      </c>
    </row>
    <row r="12" spans="1:66" x14ac:dyDescent="0.25">
      <c r="A12" s="63" t="s">
        <v>121</v>
      </c>
      <c r="B12" s="47">
        <f>VLOOKUP($A12,'Occupancy Raw Data'!$B$8:$BE$51,'Occupancy Raw Data'!G$3,FALSE)</f>
        <v>42.753724070722498</v>
      </c>
      <c r="C12" s="48">
        <f>VLOOKUP($A12,'Occupancy Raw Data'!$B$8:$BE$51,'Occupancy Raw Data'!H$3,FALSE)</f>
        <v>51.983850758735898</v>
      </c>
      <c r="D12" s="48">
        <f>VLOOKUP($A12,'Occupancy Raw Data'!$B$8:$BE$51,'Occupancy Raw Data'!I$3,FALSE)</f>
        <v>55.116246693581999</v>
      </c>
      <c r="E12" s="48">
        <f>VLOOKUP($A12,'Occupancy Raw Data'!$B$8:$BE$51,'Occupancy Raw Data'!J$3,FALSE)</f>
        <v>55.8262564388138</v>
      </c>
      <c r="F12" s="48">
        <f>VLOOKUP($A12,'Occupancy Raw Data'!$B$8:$BE$51,'Occupancy Raw Data'!K$3,FALSE)</f>
        <v>53.538447259733601</v>
      </c>
      <c r="G12" s="49">
        <f>VLOOKUP($A12,'Occupancy Raw Data'!$B$8:$BE$51,'Occupancy Raw Data'!L$3,FALSE)</f>
        <v>51.843705044317602</v>
      </c>
      <c r="H12" s="48">
        <f>VLOOKUP($A12,'Occupancy Raw Data'!$B$8:$BE$51,'Occupancy Raw Data'!N$3,FALSE)</f>
        <v>52.888765139913602</v>
      </c>
      <c r="I12" s="48">
        <f>VLOOKUP($A12,'Occupancy Raw Data'!$B$8:$BE$51,'Occupancy Raw Data'!O$3,FALSE)</f>
        <v>54.299503457236902</v>
      </c>
      <c r="J12" s="49">
        <f>VLOOKUP($A12,'Occupancy Raw Data'!$B$8:$BE$51,'Occupancy Raw Data'!P$3,FALSE)</f>
        <v>53.594134298575298</v>
      </c>
      <c r="K12" s="50">
        <f>VLOOKUP($A12,'Occupancy Raw Data'!$B$8:$BE$51,'Occupancy Raw Data'!R$3,FALSE)</f>
        <v>52.343827688391201</v>
      </c>
      <c r="M12" s="47">
        <f>VLOOKUP($A12,'Occupancy Raw Data'!$B$8:$BE$51,'Occupancy Raw Data'!T$3,FALSE)</f>
        <v>-2.0988664856745198</v>
      </c>
      <c r="N12" s="48">
        <f>VLOOKUP($A12,'Occupancy Raw Data'!$B$8:$BE$51,'Occupancy Raw Data'!U$3,FALSE)</f>
        <v>0.110583362066971</v>
      </c>
      <c r="O12" s="48">
        <f>VLOOKUP($A12,'Occupancy Raw Data'!$B$8:$BE$51,'Occupancy Raw Data'!V$3,FALSE)</f>
        <v>1.5331145258534999</v>
      </c>
      <c r="P12" s="48">
        <f>VLOOKUP($A12,'Occupancy Raw Data'!$B$8:$BE$51,'Occupancy Raw Data'!W$3,FALSE)</f>
        <v>1.71519663037104</v>
      </c>
      <c r="Q12" s="48">
        <f>VLOOKUP($A12,'Occupancy Raw Data'!$B$8:$BE$51,'Occupancy Raw Data'!X$3,FALSE)</f>
        <v>1.9250111034502799</v>
      </c>
      <c r="R12" s="49">
        <f>VLOOKUP($A12,'Occupancy Raw Data'!$B$8:$BE$51,'Occupancy Raw Data'!Y$3,FALSE)</f>
        <v>0.74841406330442495</v>
      </c>
      <c r="S12" s="48">
        <f>VLOOKUP($A12,'Occupancy Raw Data'!$B$8:$BE$51,'Occupancy Raw Data'!AA$3,FALSE)</f>
        <v>-0.43339456174784802</v>
      </c>
      <c r="T12" s="48">
        <f>VLOOKUP($A12,'Occupancy Raw Data'!$B$8:$BE$51,'Occupancy Raw Data'!AB$3,FALSE)</f>
        <v>1.2779343292566401</v>
      </c>
      <c r="U12" s="49">
        <f>VLOOKUP($A12,'Occupancy Raw Data'!$B$8:$BE$51,'Occupancy Raw Data'!AC$3,FALSE)</f>
        <v>0.426241166956558</v>
      </c>
      <c r="V12" s="50">
        <f>VLOOKUP($A12,'Occupancy Raw Data'!$B$8:$BE$51,'Occupancy Raw Data'!AE$3,FALSE)</f>
        <v>0.65395223128760605</v>
      </c>
      <c r="X12" s="51">
        <f>VLOOKUP($A12,'ADR Raw Data'!$B$6:$BE$49,'ADR Raw Data'!G$1,FALSE)</f>
        <v>76.9996157603386</v>
      </c>
      <c r="Y12" s="52">
        <f>VLOOKUP($A12,'ADR Raw Data'!$B$6:$BE$49,'ADR Raw Data'!H$1,FALSE)</f>
        <v>79.399154615247198</v>
      </c>
      <c r="Z12" s="52">
        <f>VLOOKUP($A12,'ADR Raw Data'!$B$6:$BE$49,'ADR Raw Data'!I$1,FALSE)</f>
        <v>80.5068805253851</v>
      </c>
      <c r="AA12" s="52">
        <f>VLOOKUP($A12,'ADR Raw Data'!$B$6:$BE$49,'ADR Raw Data'!J$1,FALSE)</f>
        <v>80.9871970074812</v>
      </c>
      <c r="AB12" s="52">
        <f>VLOOKUP($A12,'ADR Raw Data'!$B$6:$BE$49,'ADR Raw Data'!K$1,FALSE)</f>
        <v>79.5699713963768</v>
      </c>
      <c r="AC12" s="53">
        <f>VLOOKUP($A12,'ADR Raw Data'!$B$6:$BE$49,'ADR Raw Data'!L$1,FALSE)</f>
        <v>79.616207773143003</v>
      </c>
      <c r="AD12" s="52">
        <f>VLOOKUP($A12,'ADR Raw Data'!$B$6:$BE$49,'ADR Raw Data'!N$1,FALSE)</f>
        <v>83.996895674300205</v>
      </c>
      <c r="AE12" s="52">
        <f>VLOOKUP($A12,'ADR Raw Data'!$B$6:$BE$49,'ADR Raw Data'!O$1,FALSE)</f>
        <v>85.184886761815207</v>
      </c>
      <c r="AF12" s="53">
        <f>VLOOKUP($A12,'ADR Raw Data'!$B$6:$BE$49,'ADR Raw Data'!P$1,FALSE)</f>
        <v>84.598708979132297</v>
      </c>
      <c r="AG12" s="54">
        <f>VLOOKUP($A12,'ADR Raw Data'!$B$6:$BE$49,'ADR Raw Data'!R$1,FALSE)</f>
        <v>81.073783578403393</v>
      </c>
      <c r="AI12" s="47">
        <f>VLOOKUP($A12,'ADR Raw Data'!$B$6:$BE$49,'ADR Raw Data'!T$1,FALSE)</f>
        <v>2.9271611669872</v>
      </c>
      <c r="AJ12" s="48">
        <f>VLOOKUP($A12,'ADR Raw Data'!$B$6:$BE$49,'ADR Raw Data'!U$1,FALSE)</f>
        <v>2.6417232257804502</v>
      </c>
      <c r="AK12" s="48">
        <f>VLOOKUP($A12,'ADR Raw Data'!$B$6:$BE$49,'ADR Raw Data'!V$1,FALSE)</f>
        <v>2.14301945030547</v>
      </c>
      <c r="AL12" s="48">
        <f>VLOOKUP($A12,'ADR Raw Data'!$B$6:$BE$49,'ADR Raw Data'!W$1,FALSE)</f>
        <v>3.53926011642459</v>
      </c>
      <c r="AM12" s="48">
        <f>VLOOKUP($A12,'ADR Raw Data'!$B$6:$BE$49,'ADR Raw Data'!X$1,FALSE)</f>
        <v>2.40271056744995</v>
      </c>
      <c r="AN12" s="49">
        <f>VLOOKUP($A12,'ADR Raw Data'!$B$6:$BE$49,'ADR Raw Data'!Y$1,FALSE)</f>
        <v>2.7477330132184701</v>
      </c>
      <c r="AO12" s="48">
        <f>VLOOKUP($A12,'ADR Raw Data'!$B$6:$BE$49,'ADR Raw Data'!AA$1,FALSE)</f>
        <v>-0.97572361668413798</v>
      </c>
      <c r="AP12" s="48">
        <f>VLOOKUP($A12,'ADR Raw Data'!$B$6:$BE$49,'ADR Raw Data'!AB$1,FALSE)</f>
        <v>-3.5875370360950599E-2</v>
      </c>
      <c r="AQ12" s="49">
        <f>VLOOKUP($A12,'ADR Raw Data'!$B$6:$BE$49,'ADR Raw Data'!AC$1,FALSE)</f>
        <v>-0.49658564268613797</v>
      </c>
      <c r="AR12" s="50">
        <f>VLOOKUP($A12,'ADR Raw Data'!$B$6:$BE$49,'ADR Raw Data'!AE$1,FALSE)</f>
        <v>1.7287870071294</v>
      </c>
      <c r="AS12" s="40"/>
      <c r="AT12" s="51">
        <f>VLOOKUP($A12,'RevPAR Raw Data'!$B$6:$BE$49,'RevPAR Raw Data'!G$1,FALSE)</f>
        <v>32.920203257691703</v>
      </c>
      <c r="AU12" s="52">
        <f>VLOOKUP($A12,'RevPAR Raw Data'!$B$6:$BE$49,'RevPAR Raw Data'!H$1,FALSE)</f>
        <v>41.274738038888103</v>
      </c>
      <c r="AV12" s="52">
        <f>VLOOKUP($A12,'RevPAR Raw Data'!$B$6:$BE$49,'RevPAR Raw Data'!I$1,FALSE)</f>
        <v>44.372370875678598</v>
      </c>
      <c r="AW12" s="52">
        <f>VLOOKUP($A12,'RevPAR Raw Data'!$B$6:$BE$49,'RevPAR Raw Data'!J$1,FALSE)</f>
        <v>45.212120284003802</v>
      </c>
      <c r="AX12" s="52">
        <f>VLOOKUP($A12,'RevPAR Raw Data'!$B$6:$BE$49,'RevPAR Raw Data'!K$1,FALSE)</f>
        <v>42.600527170634301</v>
      </c>
      <c r="AY12" s="53">
        <f>VLOOKUP($A12,'RevPAR Raw Data'!$B$6:$BE$49,'RevPAR Raw Data'!L$1,FALSE)</f>
        <v>41.275991925379302</v>
      </c>
      <c r="AZ12" s="52">
        <f>VLOOKUP($A12,'RevPAR Raw Data'!$B$6:$BE$49,'RevPAR Raw Data'!N$1,FALSE)</f>
        <v>44.4249208779989</v>
      </c>
      <c r="BA12" s="52">
        <f>VLOOKUP($A12,'RevPAR Raw Data'!$B$6:$BE$49,'RevPAR Raw Data'!O$1,FALSE)</f>
        <v>46.254970532275202</v>
      </c>
      <c r="BB12" s="53">
        <f>VLOOKUP($A12,'RevPAR Raw Data'!$B$6:$BE$49,'RevPAR Raw Data'!P$1,FALSE)</f>
        <v>45.339945705137097</v>
      </c>
      <c r="BC12" s="54">
        <f>VLOOKUP($A12,'RevPAR Raw Data'!$B$6:$BE$49,'RevPAR Raw Data'!R$1,FALSE)</f>
        <v>42.437121576738697</v>
      </c>
      <c r="BE12" s="47">
        <f>VLOOKUP($A12,'RevPAR Raw Data'!$B$6:$BE$49,'RevPAR Raw Data'!T$1,FALSE)</f>
        <v>0.76685747659710002</v>
      </c>
      <c r="BF12" s="48">
        <f>VLOOKUP($A12,'RevPAR Raw Data'!$B$6:$BE$49,'RevPAR Raw Data'!U$1,FALSE)</f>
        <v>2.7552278942070001</v>
      </c>
      <c r="BG12" s="48">
        <f>VLOOKUP($A12,'RevPAR Raw Data'!$B$6:$BE$49,'RevPAR Raw Data'!V$1,FALSE)</f>
        <v>3.7089889186434699</v>
      </c>
      <c r="BH12" s="48">
        <f>VLOOKUP($A12,'RevPAR Raw Data'!$B$6:$BE$49,'RevPAR Raw Data'!W$1,FALSE)</f>
        <v>5.3151620170526099</v>
      </c>
      <c r="BI12" s="48">
        <f>VLOOKUP($A12,'RevPAR Raw Data'!$B$6:$BE$49,'RevPAR Raw Data'!X$1,FALSE)</f>
        <v>4.3739741161074104</v>
      </c>
      <c r="BJ12" s="49">
        <f>VLOOKUP($A12,'RevPAR Raw Data'!$B$6:$BE$49,'RevPAR Raw Data'!Y$1,FALSE)</f>
        <v>3.5167114968158799</v>
      </c>
      <c r="BK12" s="48">
        <f>VLOOKUP($A12,'RevPAR Raw Data'!$B$6:$BE$49,'RevPAR Raw Data'!AA$1,FALSE)</f>
        <v>-1.4048894453395799</v>
      </c>
      <c r="BL12" s="48">
        <f>VLOOKUP($A12,'RevPAR Raw Data'!$B$6:$BE$49,'RevPAR Raw Data'!AB$1,FALSE)</f>
        <v>1.2416004952221</v>
      </c>
      <c r="BM12" s="49">
        <f>VLOOKUP($A12,'RevPAR Raw Data'!$B$6:$BE$49,'RevPAR Raw Data'!AC$1,FALSE)</f>
        <v>-7.2461128167904107E-2</v>
      </c>
      <c r="BN12" s="50">
        <f>VLOOKUP($A12,'RevPAR Raw Data'!$B$6:$BE$49,'RevPAR Raw Data'!AE$1,FALSE)</f>
        <v>2.39404467962434</v>
      </c>
    </row>
    <row r="13" spans="1:66" x14ac:dyDescent="0.25">
      <c r="A13" s="63" t="s">
        <v>122</v>
      </c>
      <c r="B13" s="47">
        <f>VLOOKUP($A13,'Occupancy Raw Data'!$B$8:$BE$51,'Occupancy Raw Data'!G$3,FALSE)</f>
        <v>43.546511627906902</v>
      </c>
      <c r="C13" s="48">
        <f>VLOOKUP($A13,'Occupancy Raw Data'!$B$8:$BE$51,'Occupancy Raw Data'!H$3,FALSE)</f>
        <v>47.236677617234001</v>
      </c>
      <c r="D13" s="48">
        <f>VLOOKUP($A13,'Occupancy Raw Data'!$B$8:$BE$51,'Occupancy Raw Data'!I$3,FALSE)</f>
        <v>48.3675901968194</v>
      </c>
      <c r="E13" s="48">
        <f>VLOOKUP($A13,'Occupancy Raw Data'!$B$8:$BE$51,'Occupancy Raw Data'!J$3,FALSE)</f>
        <v>48.853097653865099</v>
      </c>
      <c r="F13" s="48">
        <f>VLOOKUP($A13,'Occupancy Raw Data'!$B$8:$BE$51,'Occupancy Raw Data'!K$3,FALSE)</f>
        <v>48.536209553158699</v>
      </c>
      <c r="G13" s="49">
        <f>VLOOKUP($A13,'Occupancy Raw Data'!$B$8:$BE$51,'Occupancy Raw Data'!L$3,FALSE)</f>
        <v>47.3079517175616</v>
      </c>
      <c r="H13" s="48">
        <f>VLOOKUP($A13,'Occupancy Raw Data'!$B$8:$BE$51,'Occupancy Raw Data'!N$3,FALSE)</f>
        <v>49.277553274994901</v>
      </c>
      <c r="I13" s="48">
        <f>VLOOKUP($A13,'Occupancy Raw Data'!$B$8:$BE$51,'Occupancy Raw Data'!O$3,FALSE)</f>
        <v>49.411285867953602</v>
      </c>
      <c r="J13" s="49">
        <f>VLOOKUP($A13,'Occupancy Raw Data'!$B$8:$BE$51,'Occupancy Raw Data'!P$3,FALSE)</f>
        <v>49.344419571474198</v>
      </c>
      <c r="K13" s="50">
        <f>VLOOKUP($A13,'Occupancy Raw Data'!$B$8:$BE$51,'Occupancy Raw Data'!R$3,FALSE)</f>
        <v>47.889792426344101</v>
      </c>
      <c r="M13" s="47">
        <f>VLOOKUP($A13,'Occupancy Raw Data'!$B$8:$BE$51,'Occupancy Raw Data'!T$3,FALSE)</f>
        <v>2.1737710705843698</v>
      </c>
      <c r="N13" s="48">
        <f>VLOOKUP($A13,'Occupancy Raw Data'!$B$8:$BE$51,'Occupancy Raw Data'!U$3,FALSE)</f>
        <v>2.9865950201146201</v>
      </c>
      <c r="O13" s="48">
        <f>VLOOKUP($A13,'Occupancy Raw Data'!$B$8:$BE$51,'Occupancy Raw Data'!V$3,FALSE)</f>
        <v>2.30064413214996</v>
      </c>
      <c r="P13" s="48">
        <f>VLOOKUP($A13,'Occupancy Raw Data'!$B$8:$BE$51,'Occupancy Raw Data'!W$3,FALSE)</f>
        <v>2.7035507283434601</v>
      </c>
      <c r="Q13" s="48">
        <f>VLOOKUP($A13,'Occupancy Raw Data'!$B$8:$BE$51,'Occupancy Raw Data'!X$3,FALSE)</f>
        <v>2.3933685651964698</v>
      </c>
      <c r="R13" s="49">
        <f>VLOOKUP($A13,'Occupancy Raw Data'!$B$8:$BE$51,'Occupancy Raw Data'!Y$3,FALSE)</f>
        <v>2.5155336157943999</v>
      </c>
      <c r="S13" s="48">
        <f>VLOOKUP($A13,'Occupancy Raw Data'!$B$8:$BE$51,'Occupancy Raw Data'!AA$3,FALSE)</f>
        <v>0.40501765431271902</v>
      </c>
      <c r="T13" s="48">
        <f>VLOOKUP($A13,'Occupancy Raw Data'!$B$8:$BE$51,'Occupancy Raw Data'!AB$3,FALSE)</f>
        <v>-0.80037470501422203</v>
      </c>
      <c r="U13" s="49">
        <f>VLOOKUP($A13,'Occupancy Raw Data'!$B$8:$BE$51,'Occupancy Raw Data'!AC$3,FALSE)</f>
        <v>-0.20213482008918199</v>
      </c>
      <c r="V13" s="50">
        <f>VLOOKUP($A13,'Occupancy Raw Data'!$B$8:$BE$51,'Occupancy Raw Data'!AE$3,FALSE)</f>
        <v>1.70020572877655</v>
      </c>
      <c r="X13" s="51">
        <f>VLOOKUP($A13,'ADR Raw Data'!$B$6:$BE$49,'ADR Raw Data'!G$1,FALSE)</f>
        <v>59.215924953270999</v>
      </c>
      <c r="Y13" s="52">
        <f>VLOOKUP($A13,'ADR Raw Data'!$B$6:$BE$49,'ADR Raw Data'!H$1,FALSE)</f>
        <v>59.810532274741497</v>
      </c>
      <c r="Z13" s="52">
        <f>VLOOKUP($A13,'ADR Raw Data'!$B$6:$BE$49,'ADR Raw Data'!I$1,FALSE)</f>
        <v>59.560872477008999</v>
      </c>
      <c r="AA13" s="52">
        <f>VLOOKUP($A13,'ADR Raw Data'!$B$6:$BE$49,'ADR Raw Data'!J$1,FALSE)</f>
        <v>59.992952398238501</v>
      </c>
      <c r="AB13" s="52">
        <f>VLOOKUP($A13,'ADR Raw Data'!$B$6:$BE$49,'ADR Raw Data'!K$1,FALSE)</f>
        <v>59.877999838274903</v>
      </c>
      <c r="AC13" s="53">
        <f>VLOOKUP($A13,'ADR Raw Data'!$B$6:$BE$49,'ADR Raw Data'!L$1,FALSE)</f>
        <v>59.701527690379002</v>
      </c>
      <c r="AD13" s="52">
        <f>VLOOKUP($A13,'ADR Raw Data'!$B$6:$BE$49,'ADR Raw Data'!N$1,FALSE)</f>
        <v>63.975260442477797</v>
      </c>
      <c r="AE13" s="52">
        <f>VLOOKUP($A13,'ADR Raw Data'!$B$6:$BE$49,'ADR Raw Data'!O$1,FALSE)</f>
        <v>64.044867398211295</v>
      </c>
      <c r="AF13" s="53">
        <f>VLOOKUP($A13,'ADR Raw Data'!$B$6:$BE$49,'ADR Raw Data'!P$1,FALSE)</f>
        <v>64.010111082307105</v>
      </c>
      <c r="AG13" s="54">
        <f>VLOOKUP($A13,'ADR Raw Data'!$B$6:$BE$49,'ADR Raw Data'!R$1,FALSE)</f>
        <v>60.969927411325898</v>
      </c>
      <c r="AI13" s="47">
        <f>VLOOKUP($A13,'ADR Raw Data'!$B$6:$BE$49,'ADR Raw Data'!T$1,FALSE)</f>
        <v>-8.48689968202712E-2</v>
      </c>
      <c r="AJ13" s="48">
        <f>VLOOKUP($A13,'ADR Raw Data'!$B$6:$BE$49,'ADR Raw Data'!U$1,FALSE)</f>
        <v>-0.226504059228684</v>
      </c>
      <c r="AK13" s="48">
        <f>VLOOKUP($A13,'ADR Raw Data'!$B$6:$BE$49,'ADR Raw Data'!V$1,FALSE)</f>
        <v>-1.0804164842471999</v>
      </c>
      <c r="AL13" s="48">
        <f>VLOOKUP($A13,'ADR Raw Data'!$B$6:$BE$49,'ADR Raw Data'!W$1,FALSE)</f>
        <v>-0.14476603868440299</v>
      </c>
      <c r="AM13" s="48">
        <f>VLOOKUP($A13,'ADR Raw Data'!$B$6:$BE$49,'ADR Raw Data'!X$1,FALSE)</f>
        <v>-0.41879023177241798</v>
      </c>
      <c r="AN13" s="49">
        <f>VLOOKUP($A13,'ADR Raw Data'!$B$6:$BE$49,'ADR Raw Data'!Y$1,FALSE)</f>
        <v>-0.39827567525049401</v>
      </c>
      <c r="AO13" s="48">
        <f>VLOOKUP($A13,'ADR Raw Data'!$B$6:$BE$49,'ADR Raw Data'!AA$1,FALSE)</f>
        <v>-2.82591949535388</v>
      </c>
      <c r="AP13" s="48">
        <f>VLOOKUP($A13,'ADR Raw Data'!$B$6:$BE$49,'ADR Raw Data'!AB$1,FALSE)</f>
        <v>-3.8234291048623299</v>
      </c>
      <c r="AQ13" s="49">
        <f>VLOOKUP($A13,'ADR Raw Data'!$B$6:$BE$49,'ADR Raw Data'!AC$1,FALSE)</f>
        <v>-3.3315234734545101</v>
      </c>
      <c r="AR13" s="50">
        <f>VLOOKUP($A13,'ADR Raw Data'!$B$6:$BE$49,'ADR Raw Data'!AE$1,FALSE)</f>
        <v>-1.3799285195356099</v>
      </c>
      <c r="AS13" s="40"/>
      <c r="AT13" s="51">
        <f>VLOOKUP($A13,'RevPAR Raw Data'!$B$6:$BE$49,'RevPAR Raw Data'!G$1,FALSE)</f>
        <v>25.786469645348799</v>
      </c>
      <c r="AU13" s="52">
        <f>VLOOKUP($A13,'RevPAR Raw Data'!$B$6:$BE$49,'RevPAR Raw Data'!H$1,FALSE)</f>
        <v>28.252508311771301</v>
      </c>
      <c r="AV13" s="52">
        <f>VLOOKUP($A13,'RevPAR Raw Data'!$B$6:$BE$49,'RevPAR Raw Data'!I$1,FALSE)</f>
        <v>28.808158717329899</v>
      </c>
      <c r="AW13" s="52">
        <f>VLOOKUP($A13,'RevPAR Raw Data'!$B$6:$BE$49,'RevPAR Raw Data'!J$1,FALSE)</f>
        <v>29.308415620548299</v>
      </c>
      <c r="AX13" s="52">
        <f>VLOOKUP($A13,'RevPAR Raw Data'!$B$6:$BE$49,'RevPAR Raw Data'!K$1,FALSE)</f>
        <v>29.062511477745101</v>
      </c>
      <c r="AY13" s="53">
        <f>VLOOKUP($A13,'RevPAR Raw Data'!$B$6:$BE$49,'RevPAR Raw Data'!L$1,FALSE)</f>
        <v>28.243569894411198</v>
      </c>
      <c r="AZ13" s="52">
        <f>VLOOKUP($A13,'RevPAR Raw Data'!$B$6:$BE$49,'RevPAR Raw Data'!N$1,FALSE)</f>
        <v>31.525443047358699</v>
      </c>
      <c r="BA13" s="52">
        <f>VLOOKUP($A13,'RevPAR Raw Data'!$B$6:$BE$49,'RevPAR Raw Data'!O$1,FALSE)</f>
        <v>31.645392513882001</v>
      </c>
      <c r="BB13" s="53">
        <f>VLOOKUP($A13,'RevPAR Raw Data'!$B$6:$BE$49,'RevPAR Raw Data'!P$1,FALSE)</f>
        <v>31.5854177806204</v>
      </c>
      <c r="BC13" s="54">
        <f>VLOOKUP($A13,'RevPAR Raw Data'!$B$6:$BE$49,'RevPAR Raw Data'!R$1,FALSE)</f>
        <v>29.198371679776699</v>
      </c>
      <c r="BE13" s="47">
        <f>VLOOKUP($A13,'RevPAR Raw Data'!$B$6:$BE$49,'RevPAR Raw Data'!T$1,FALSE)</f>
        <v>2.0870572160633301</v>
      </c>
      <c r="BF13" s="48">
        <f>VLOOKUP($A13,'RevPAR Raw Data'!$B$6:$BE$49,'RevPAR Raw Data'!U$1,FALSE)</f>
        <v>2.7533262019326501</v>
      </c>
      <c r="BG13" s="48">
        <f>VLOOKUP($A13,'RevPAR Raw Data'!$B$6:$BE$49,'RevPAR Raw Data'!V$1,FALSE)</f>
        <v>1.19537110945514</v>
      </c>
      <c r="BH13" s="48">
        <f>VLOOKUP($A13,'RevPAR Raw Data'!$B$6:$BE$49,'RevPAR Raw Data'!W$1,FALSE)</f>
        <v>2.55487086636581</v>
      </c>
      <c r="BI13" s="48">
        <f>VLOOKUP($A13,'RevPAR Raw Data'!$B$6:$BE$49,'RevPAR Raw Data'!X$1,FALSE)</f>
        <v>1.9645551396626999</v>
      </c>
      <c r="BJ13" s="49">
        <f>VLOOKUP($A13,'RevPAR Raw Data'!$B$6:$BE$49,'RevPAR Raw Data'!Y$1,FALSE)</f>
        <v>2.1072391820494398</v>
      </c>
      <c r="BK13" s="48">
        <f>VLOOKUP($A13,'RevPAR Raw Data'!$B$6:$BE$49,'RevPAR Raw Data'!AA$1,FALSE)</f>
        <v>-2.4323473138940002</v>
      </c>
      <c r="BL13" s="48">
        <f>VLOOKUP($A13,'RevPAR Raw Data'!$B$6:$BE$49,'RevPAR Raw Data'!AB$1,FALSE)</f>
        <v>-4.5932020504570898</v>
      </c>
      <c r="BM13" s="49">
        <f>VLOOKUP($A13,'RevPAR Raw Data'!$B$6:$BE$49,'RevPAR Raw Data'!AC$1,FALSE)</f>
        <v>-3.5269241245643999</v>
      </c>
      <c r="BN13" s="50">
        <f>VLOOKUP($A13,'RevPAR Raw Data'!$B$6:$BE$49,'RevPAR Raw Data'!AE$1,FALSE)</f>
        <v>0.29681558549877601</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39.133773077862699</v>
      </c>
      <c r="C15" s="48">
        <f>VLOOKUP($A15,'Occupancy Raw Data'!$B$8:$BE$45,'Occupancy Raw Data'!H$3,FALSE)</f>
        <v>60.976886631939898</v>
      </c>
      <c r="D15" s="48">
        <f>VLOOKUP($A15,'Occupancy Raw Data'!$B$8:$BE$45,'Occupancy Raw Data'!I$3,FALSE)</f>
        <v>76.699910129221905</v>
      </c>
      <c r="E15" s="48">
        <f>VLOOKUP($A15,'Occupancy Raw Data'!$B$8:$BE$45,'Occupancy Raw Data'!J$3,FALSE)</f>
        <v>78.450208971372206</v>
      </c>
      <c r="F15" s="48">
        <f>VLOOKUP($A15,'Occupancy Raw Data'!$B$8:$BE$45,'Occupancy Raw Data'!K$3,FALSE)</f>
        <v>69.139421860412298</v>
      </c>
      <c r="G15" s="49">
        <f>VLOOKUP($A15,'Occupancy Raw Data'!$B$8:$BE$45,'Occupancy Raw Data'!L$3,FALSE)</f>
        <v>64.879905348243</v>
      </c>
      <c r="H15" s="48">
        <f>VLOOKUP($A15,'Occupancy Raw Data'!$B$8:$BE$45,'Occupancy Raw Data'!N$3,FALSE)</f>
        <v>62.415691612351502</v>
      </c>
      <c r="I15" s="48">
        <f>VLOOKUP($A15,'Occupancy Raw Data'!$B$8:$BE$45,'Occupancy Raw Data'!O$3,FALSE)</f>
        <v>67.164009807257699</v>
      </c>
      <c r="J15" s="49">
        <f>VLOOKUP($A15,'Occupancy Raw Data'!$B$8:$BE$45,'Occupancy Raw Data'!P$3,FALSE)</f>
        <v>64.789850709804597</v>
      </c>
      <c r="K15" s="50">
        <f>VLOOKUP($A15,'Occupancy Raw Data'!$B$8:$BE$45,'Occupancy Raw Data'!R$3,FALSE)</f>
        <v>64.854175547760903</v>
      </c>
      <c r="M15" s="47">
        <f>VLOOKUP($A15,'Occupancy Raw Data'!$B$8:$BE$45,'Occupancy Raw Data'!T$3,FALSE)</f>
        <v>-27.851926901128198</v>
      </c>
      <c r="N15" s="48">
        <f>VLOOKUP($A15,'Occupancy Raw Data'!$B$8:$BE$45,'Occupancy Raw Data'!U$3,FALSE)</f>
        <v>-14.653837383137301</v>
      </c>
      <c r="O15" s="48">
        <f>VLOOKUP($A15,'Occupancy Raw Data'!$B$8:$BE$45,'Occupancy Raw Data'!V$3,FALSE)</f>
        <v>-4.7782572612994398</v>
      </c>
      <c r="P15" s="48">
        <f>VLOOKUP($A15,'Occupancy Raw Data'!$B$8:$BE$45,'Occupancy Raw Data'!W$3,FALSE)</f>
        <v>1.88351634916466</v>
      </c>
      <c r="Q15" s="48">
        <f>VLOOKUP($A15,'Occupancy Raw Data'!$B$8:$BE$45,'Occupancy Raw Data'!X$3,FALSE)</f>
        <v>7.5534716577167798</v>
      </c>
      <c r="R15" s="49">
        <f>VLOOKUP($A15,'Occupancy Raw Data'!$B$8:$BE$45,'Occupancy Raw Data'!Y$3,FALSE)</f>
        <v>-6.6529543884720796</v>
      </c>
      <c r="S15" s="48">
        <f>VLOOKUP($A15,'Occupancy Raw Data'!$B$8:$BE$45,'Occupancy Raw Data'!AA$3,FALSE)</f>
        <v>9.2575043807468802</v>
      </c>
      <c r="T15" s="48">
        <f>VLOOKUP($A15,'Occupancy Raw Data'!$B$8:$BE$45,'Occupancy Raw Data'!AB$3,FALSE)</f>
        <v>11.689073099199399</v>
      </c>
      <c r="U15" s="49">
        <f>VLOOKUP($A15,'Occupancy Raw Data'!$B$8:$BE$45,'Occupancy Raw Data'!AC$3,FALSE)</f>
        <v>10.504472523102599</v>
      </c>
      <c r="V15" s="50">
        <f>VLOOKUP($A15,'Occupancy Raw Data'!$B$8:$BE$45,'Occupancy Raw Data'!AE$3,FALSE)</f>
        <v>-2.3242277383614298</v>
      </c>
      <c r="X15" s="51">
        <f>VLOOKUP($A15,'ADR Raw Data'!$B$6:$BE$43,'ADR Raw Data'!G$1,FALSE)</f>
        <v>137.030923258717</v>
      </c>
      <c r="Y15" s="52">
        <f>VLOOKUP($A15,'ADR Raw Data'!$B$6:$BE$43,'ADR Raw Data'!H$1,FALSE)</f>
        <v>171.97305802389599</v>
      </c>
      <c r="Z15" s="52">
        <f>VLOOKUP($A15,'ADR Raw Data'!$B$6:$BE$43,'ADR Raw Data'!I$1,FALSE)</f>
        <v>198.65654092486201</v>
      </c>
      <c r="AA15" s="52">
        <f>VLOOKUP($A15,'ADR Raw Data'!$B$6:$BE$43,'ADR Raw Data'!J$1,FALSE)</f>
        <v>200.623624250647</v>
      </c>
      <c r="AB15" s="52">
        <f>VLOOKUP($A15,'ADR Raw Data'!$B$6:$BE$43,'ADR Raw Data'!K$1,FALSE)</f>
        <v>172.48425605754599</v>
      </c>
      <c r="AC15" s="53">
        <f>VLOOKUP($A15,'ADR Raw Data'!$B$6:$BE$43,'ADR Raw Data'!L$1,FALSE)</f>
        <v>181.10420177356701</v>
      </c>
      <c r="AD15" s="52">
        <f>VLOOKUP($A15,'ADR Raw Data'!$B$6:$BE$43,'ADR Raw Data'!N$1,FALSE)</f>
        <v>152.91928593396099</v>
      </c>
      <c r="AE15" s="52">
        <f>VLOOKUP($A15,'ADR Raw Data'!$B$6:$BE$43,'ADR Raw Data'!O$1,FALSE)</f>
        <v>157.69105929120701</v>
      </c>
      <c r="AF15" s="53">
        <f>VLOOKUP($A15,'ADR Raw Data'!$B$6:$BE$43,'ADR Raw Data'!P$1,FALSE)</f>
        <v>155.39260103696699</v>
      </c>
      <c r="AG15" s="54">
        <f>VLOOKUP($A15,'ADR Raw Data'!$B$6:$BE$43,'ADR Raw Data'!R$1,FALSE)</f>
        <v>173.76534379006</v>
      </c>
      <c r="AI15" s="47">
        <f>VLOOKUP($A15,'ADR Raw Data'!$B$6:$BE$43,'ADR Raw Data'!T$1,FALSE)</f>
        <v>-16.706552516633501</v>
      </c>
      <c r="AJ15" s="48">
        <f>VLOOKUP($A15,'ADR Raw Data'!$B$6:$BE$43,'ADR Raw Data'!U$1,FALSE)</f>
        <v>-6.4332684967156801</v>
      </c>
      <c r="AK15" s="48">
        <f>VLOOKUP($A15,'ADR Raw Data'!$B$6:$BE$43,'ADR Raw Data'!V$1,FALSE)</f>
        <v>0.82802135603690497</v>
      </c>
      <c r="AL15" s="48">
        <f>VLOOKUP($A15,'ADR Raw Data'!$B$6:$BE$43,'ADR Raw Data'!W$1,FALSE)</f>
        <v>6.9133702697027903</v>
      </c>
      <c r="AM15" s="48">
        <f>VLOOKUP($A15,'ADR Raw Data'!$B$6:$BE$43,'ADR Raw Data'!X$1,FALSE)</f>
        <v>7.09950106477904</v>
      </c>
      <c r="AN15" s="49">
        <f>VLOOKUP($A15,'ADR Raw Data'!$B$6:$BE$43,'ADR Raw Data'!Y$1,FALSE)</f>
        <v>0.33478741132725598</v>
      </c>
      <c r="AO15" s="48">
        <f>VLOOKUP($A15,'ADR Raw Data'!$B$6:$BE$43,'ADR Raw Data'!AA$1,FALSE)</f>
        <v>7.4801497973897497</v>
      </c>
      <c r="AP15" s="48">
        <f>VLOOKUP($A15,'ADR Raw Data'!$B$6:$BE$43,'ADR Raw Data'!AB$1,FALSE)</f>
        <v>10.6154447084447</v>
      </c>
      <c r="AQ15" s="49">
        <f>VLOOKUP($A15,'ADR Raw Data'!$B$6:$BE$43,'ADR Raw Data'!AC$1,FALSE)</f>
        <v>9.10797126406292</v>
      </c>
      <c r="AR15" s="50">
        <f>VLOOKUP($A15,'ADR Raw Data'!$B$6:$BE$43,'ADR Raw Data'!AE$1,FALSE)</f>
        <v>1.6809087141227299</v>
      </c>
      <c r="AS15" s="40"/>
      <c r="AT15" s="51">
        <f>VLOOKUP($A15,'RevPAR Raw Data'!$B$6:$BE$43,'RevPAR Raw Data'!G$1,FALSE)</f>
        <v>53.6253705545667</v>
      </c>
      <c r="AU15" s="52">
        <f>VLOOKUP($A15,'RevPAR Raw Data'!$B$6:$BE$43,'RevPAR Raw Data'!H$1,FALSE)</f>
        <v>104.86381662871101</v>
      </c>
      <c r="AV15" s="52">
        <f>VLOOKUP($A15,'RevPAR Raw Data'!$B$6:$BE$43,'RevPAR Raw Data'!I$1,FALSE)</f>
        <v>152.36938835519001</v>
      </c>
      <c r="AW15" s="52">
        <f>VLOOKUP($A15,'RevPAR Raw Data'!$B$6:$BE$43,'RevPAR Raw Data'!J$1,FALSE)</f>
        <v>157.389652470573</v>
      </c>
      <c r="AX15" s="52">
        <f>VLOOKUP($A15,'RevPAR Raw Data'!$B$6:$BE$43,'RevPAR Raw Data'!K$1,FALSE)</f>
        <v>119.25461743842099</v>
      </c>
      <c r="AY15" s="53">
        <f>VLOOKUP($A15,'RevPAR Raw Data'!$B$6:$BE$43,'RevPAR Raw Data'!L$1,FALSE)</f>
        <v>117.500234692381</v>
      </c>
      <c r="AZ15" s="52">
        <f>VLOOKUP($A15,'RevPAR Raw Data'!$B$6:$BE$43,'RevPAR Raw Data'!N$1,FALSE)</f>
        <v>95.445629924351394</v>
      </c>
      <c r="BA15" s="52">
        <f>VLOOKUP($A15,'RevPAR Raw Data'!$B$6:$BE$43,'RevPAR Raw Data'!O$1,FALSE)</f>
        <v>105.911638527515</v>
      </c>
      <c r="BB15" s="53">
        <f>VLOOKUP($A15,'RevPAR Raw Data'!$B$6:$BE$43,'RevPAR Raw Data'!P$1,FALSE)</f>
        <v>100.678634225933</v>
      </c>
      <c r="BC15" s="54">
        <f>VLOOKUP($A15,'RevPAR Raw Data'!$B$6:$BE$43,'RevPAR Raw Data'!R$1,FALSE)</f>
        <v>112.694081102776</v>
      </c>
      <c r="BE15" s="47">
        <f>VLOOKUP($A15,'RevPAR Raw Data'!$B$6:$BE$43,'RevPAR Raw Data'!T$1,FALSE)</f>
        <v>-39.9053826231304</v>
      </c>
      <c r="BF15" s="48">
        <f>VLOOKUP($A15,'RevPAR Raw Data'!$B$6:$BE$43,'RevPAR Raw Data'!U$1,FALSE)</f>
        <v>-20.144385175923698</v>
      </c>
      <c r="BG15" s="48">
        <f>VLOOKUP($A15,'RevPAR Raw Data'!$B$6:$BE$43,'RevPAR Raw Data'!V$1,FALSE)</f>
        <v>-3.98980089583248</v>
      </c>
      <c r="BH15" s="48">
        <f>VLOOKUP($A15,'RevPAR Raw Data'!$B$6:$BE$43,'RevPAR Raw Data'!W$1,FALSE)</f>
        <v>8.9271010781755997</v>
      </c>
      <c r="BI15" s="48">
        <f>VLOOKUP($A15,'RevPAR Raw Data'!$B$6:$BE$43,'RevPAR Raw Data'!X$1,FALSE)</f>
        <v>15.189231523263199</v>
      </c>
      <c r="BJ15" s="49">
        <f>VLOOKUP($A15,'RevPAR Raw Data'!$B$6:$BE$43,'RevPAR Raw Data'!Y$1,FALSE)</f>
        <v>-6.3404402309187802</v>
      </c>
      <c r="BK15" s="48">
        <f>VLOOKUP($A15,'RevPAR Raw Data'!$B$6:$BE$43,'RevPAR Raw Data'!AA$1,FALSE)</f>
        <v>17.430129373316401</v>
      </c>
      <c r="BL15" s="48">
        <f>VLOOKUP($A15,'RevPAR Raw Data'!$B$6:$BE$43,'RevPAR Raw Data'!AB$1,FALSE)</f>
        <v>23.545364899419301</v>
      </c>
      <c r="BM15" s="49">
        <f>VLOOKUP($A15,'RevPAR Raw Data'!$B$6:$BE$43,'RevPAR Raw Data'!AC$1,FALSE)</f>
        <v>20.569188126011099</v>
      </c>
      <c r="BN15" s="50">
        <f>VLOOKUP($A15,'RevPAR Raw Data'!$B$6:$BE$43,'RevPAR Raw Data'!AE$1,FALSE)</f>
        <v>-0.68238717082887401</v>
      </c>
    </row>
    <row r="16" spans="1:66" x14ac:dyDescent="0.25">
      <c r="A16" s="63" t="s">
        <v>88</v>
      </c>
      <c r="B16" s="47">
        <f>VLOOKUP($A16,'Occupancy Raw Data'!$B$8:$BE$45,'Occupancy Raw Data'!G$3,FALSE)</f>
        <v>40.896767466110497</v>
      </c>
      <c r="C16" s="48">
        <f>VLOOKUP($A16,'Occupancy Raw Data'!$B$8:$BE$45,'Occupancy Raw Data'!H$3,FALSE)</f>
        <v>67.372262773722596</v>
      </c>
      <c r="D16" s="48">
        <f>VLOOKUP($A16,'Occupancy Raw Data'!$B$8:$BE$45,'Occupancy Raw Data'!I$3,FALSE)</f>
        <v>83.336809176225202</v>
      </c>
      <c r="E16" s="48">
        <f>VLOOKUP($A16,'Occupancy Raw Data'!$B$8:$BE$45,'Occupancy Raw Data'!J$3,FALSE)</f>
        <v>87.361835245046905</v>
      </c>
      <c r="F16" s="48">
        <f>VLOOKUP($A16,'Occupancy Raw Data'!$B$8:$BE$45,'Occupancy Raw Data'!K$3,FALSE)</f>
        <v>76.611053180396198</v>
      </c>
      <c r="G16" s="49">
        <f>VLOOKUP($A16,'Occupancy Raw Data'!$B$8:$BE$45,'Occupancy Raw Data'!L$3,FALSE)</f>
        <v>71.115745568300298</v>
      </c>
      <c r="H16" s="48">
        <f>VLOOKUP($A16,'Occupancy Raw Data'!$B$8:$BE$45,'Occupancy Raw Data'!N$3,FALSE)</f>
        <v>61.543274244004103</v>
      </c>
      <c r="I16" s="48">
        <f>VLOOKUP($A16,'Occupancy Raw Data'!$B$8:$BE$45,'Occupancy Raw Data'!O$3,FALSE)</f>
        <v>64.953076120959295</v>
      </c>
      <c r="J16" s="49">
        <f>VLOOKUP($A16,'Occupancy Raw Data'!$B$8:$BE$45,'Occupancy Raw Data'!P$3,FALSE)</f>
        <v>63.248175182481702</v>
      </c>
      <c r="K16" s="50">
        <f>VLOOKUP($A16,'Occupancy Raw Data'!$B$8:$BE$45,'Occupancy Raw Data'!R$3,FALSE)</f>
        <v>68.867868315209193</v>
      </c>
      <c r="M16" s="47">
        <f>VLOOKUP($A16,'Occupancy Raw Data'!$B$8:$BE$45,'Occupancy Raw Data'!T$3,FALSE)</f>
        <v>-21.603744010770701</v>
      </c>
      <c r="N16" s="48">
        <f>VLOOKUP($A16,'Occupancy Raw Data'!$B$8:$BE$45,'Occupancy Raw Data'!U$3,FALSE)</f>
        <v>-15.908310263629099</v>
      </c>
      <c r="O16" s="48">
        <f>VLOOKUP($A16,'Occupancy Raw Data'!$B$8:$BE$45,'Occupancy Raw Data'!V$3,FALSE)</f>
        <v>-9.46078303598531</v>
      </c>
      <c r="P16" s="48">
        <f>VLOOKUP($A16,'Occupancy Raw Data'!$B$8:$BE$45,'Occupancy Raw Data'!W$3,FALSE)</f>
        <v>-5.0453171251547797</v>
      </c>
      <c r="Q16" s="48">
        <f>VLOOKUP($A16,'Occupancy Raw Data'!$B$8:$BE$45,'Occupancy Raw Data'!X$3,FALSE)</f>
        <v>-0.70682971056426602</v>
      </c>
      <c r="R16" s="49">
        <f>VLOOKUP($A16,'Occupancy Raw Data'!$B$8:$BE$45,'Occupancy Raw Data'!Y$3,FALSE)</f>
        <v>-9.63450113433586</v>
      </c>
      <c r="S16" s="48">
        <f>VLOOKUP($A16,'Occupancy Raw Data'!$B$8:$BE$45,'Occupancy Raw Data'!AA$3,FALSE)</f>
        <v>12.2252895527541</v>
      </c>
      <c r="T16" s="48">
        <f>VLOOKUP($A16,'Occupancy Raw Data'!$B$8:$BE$45,'Occupancy Raw Data'!AB$3,FALSE)</f>
        <v>15.6365197950657</v>
      </c>
      <c r="U16" s="49">
        <f>VLOOKUP($A16,'Occupancy Raw Data'!$B$8:$BE$45,'Occupancy Raw Data'!AC$3,FALSE)</f>
        <v>13.951354934215599</v>
      </c>
      <c r="V16" s="50">
        <f>VLOOKUP($A16,'Occupancy Raw Data'!$B$8:$BE$45,'Occupancy Raw Data'!AE$3,FALSE)</f>
        <v>-4.4447059477859199</v>
      </c>
      <c r="X16" s="51">
        <f>VLOOKUP($A16,'ADR Raw Data'!$B$6:$BE$43,'ADR Raw Data'!G$1,FALSE)</f>
        <v>148.29258796532301</v>
      </c>
      <c r="Y16" s="52">
        <f>VLOOKUP($A16,'ADR Raw Data'!$B$6:$BE$43,'ADR Raw Data'!H$1,FALSE)</f>
        <v>187.07772790589601</v>
      </c>
      <c r="Z16" s="52">
        <f>VLOOKUP($A16,'ADR Raw Data'!$B$6:$BE$43,'ADR Raw Data'!I$1,FALSE)</f>
        <v>205.78233358358301</v>
      </c>
      <c r="AA16" s="52">
        <f>VLOOKUP($A16,'ADR Raw Data'!$B$6:$BE$43,'ADR Raw Data'!J$1,FALSE)</f>
        <v>204.935365242301</v>
      </c>
      <c r="AB16" s="52">
        <f>VLOOKUP($A16,'ADR Raw Data'!$B$6:$BE$43,'ADR Raw Data'!K$1,FALSE)</f>
        <v>174.322354702599</v>
      </c>
      <c r="AC16" s="53">
        <f>VLOOKUP($A16,'ADR Raw Data'!$B$6:$BE$43,'ADR Raw Data'!L$1,FALSE)</f>
        <v>188.63988181818101</v>
      </c>
      <c r="AD16" s="52">
        <f>VLOOKUP($A16,'ADR Raw Data'!$B$6:$BE$43,'ADR Raw Data'!N$1,FALSE)</f>
        <v>134.24600813283601</v>
      </c>
      <c r="AE16" s="52">
        <f>VLOOKUP($A16,'ADR Raw Data'!$B$6:$BE$43,'ADR Raw Data'!O$1,FALSE)</f>
        <v>130.69156044308801</v>
      </c>
      <c r="AF16" s="53">
        <f>VLOOKUP($A16,'ADR Raw Data'!$B$6:$BE$43,'ADR Raw Data'!P$1,FALSE)</f>
        <v>132.42087791608199</v>
      </c>
      <c r="AG16" s="54">
        <f>VLOOKUP($A16,'ADR Raw Data'!$B$6:$BE$43,'ADR Raw Data'!R$1,FALSE)</f>
        <v>173.88803270532699</v>
      </c>
      <c r="AI16" s="47">
        <f>VLOOKUP($A16,'ADR Raw Data'!$B$6:$BE$43,'ADR Raw Data'!T$1,FALSE)</f>
        <v>-6.7141857685085098</v>
      </c>
      <c r="AJ16" s="48">
        <f>VLOOKUP($A16,'ADR Raw Data'!$B$6:$BE$43,'ADR Raw Data'!U$1,FALSE)</f>
        <v>-1.6287127542767701</v>
      </c>
      <c r="AK16" s="48">
        <f>VLOOKUP($A16,'ADR Raw Data'!$B$6:$BE$43,'ADR Raw Data'!V$1,FALSE)</f>
        <v>0.47602708541035199</v>
      </c>
      <c r="AL16" s="48">
        <f>VLOOKUP($A16,'ADR Raw Data'!$B$6:$BE$43,'ADR Raw Data'!W$1,FALSE)</f>
        <v>1.2881892115164899</v>
      </c>
      <c r="AM16" s="48">
        <f>VLOOKUP($A16,'ADR Raw Data'!$B$6:$BE$43,'ADR Raw Data'!X$1,FALSE)</f>
        <v>-0.15710313234849499</v>
      </c>
      <c r="AN16" s="49">
        <f>VLOOKUP($A16,'ADR Raw Data'!$B$6:$BE$43,'ADR Raw Data'!Y$1,FALSE)</f>
        <v>-0.321035330055985</v>
      </c>
      <c r="AO16" s="48">
        <f>VLOOKUP($A16,'ADR Raw Data'!$B$6:$BE$43,'ADR Raw Data'!AA$1,FALSE)</f>
        <v>-1.8608036611767</v>
      </c>
      <c r="AP16" s="48">
        <f>VLOOKUP($A16,'ADR Raw Data'!$B$6:$BE$43,'ADR Raw Data'!AB$1,FALSE)</f>
        <v>3.25787864620006</v>
      </c>
      <c r="AQ16" s="49">
        <f>VLOOKUP($A16,'ADR Raw Data'!$B$6:$BE$43,'ADR Raw Data'!AC$1,FALSE)</f>
        <v>0.60963330604711696</v>
      </c>
      <c r="AR16" s="50">
        <f>VLOOKUP($A16,'ADR Raw Data'!$B$6:$BE$43,'ADR Raw Data'!AE$1,FALSE)</f>
        <v>-1.5171684477352601</v>
      </c>
      <c r="AS16" s="40"/>
      <c r="AT16" s="51">
        <f>VLOOKUP($A16,'RevPAR Raw Data'!$B$6:$BE$43,'RevPAR Raw Data'!G$1,FALSE)</f>
        <v>60.646874869655797</v>
      </c>
      <c r="AU16" s="52">
        <f>VLOOKUP($A16,'RevPAR Raw Data'!$B$6:$BE$43,'RevPAR Raw Data'!H$1,FALSE)</f>
        <v>126.03849843587</v>
      </c>
      <c r="AV16" s="52">
        <f>VLOOKUP($A16,'RevPAR Raw Data'!$B$6:$BE$43,'RevPAR Raw Data'!I$1,FALSE)</f>
        <v>171.492430656934</v>
      </c>
      <c r="AW16" s="52">
        <f>VLOOKUP($A16,'RevPAR Raw Data'!$B$6:$BE$43,'RevPAR Raw Data'!J$1,FALSE)</f>
        <v>179.035296141814</v>
      </c>
      <c r="AX16" s="52">
        <f>VLOOKUP($A16,'RevPAR Raw Data'!$B$6:$BE$43,'RevPAR Raw Data'!K$1,FALSE)</f>
        <v>133.550191866527</v>
      </c>
      <c r="AY16" s="53">
        <f>VLOOKUP($A16,'RevPAR Raw Data'!$B$6:$BE$43,'RevPAR Raw Data'!L$1,FALSE)</f>
        <v>134.15265839416</v>
      </c>
      <c r="AZ16" s="52">
        <f>VLOOKUP($A16,'RevPAR Raw Data'!$B$6:$BE$43,'RevPAR Raw Data'!N$1,FALSE)</f>
        <v>82.619388946819598</v>
      </c>
      <c r="BA16" s="52">
        <f>VLOOKUP($A16,'RevPAR Raw Data'!$B$6:$BE$43,'RevPAR Raw Data'!O$1,FALSE)</f>
        <v>84.888188738268994</v>
      </c>
      <c r="BB16" s="53">
        <f>VLOOKUP($A16,'RevPAR Raw Data'!$B$6:$BE$43,'RevPAR Raw Data'!P$1,FALSE)</f>
        <v>83.753788842544296</v>
      </c>
      <c r="BC16" s="54">
        <f>VLOOKUP($A16,'RevPAR Raw Data'!$B$6:$BE$43,'RevPAR Raw Data'!R$1,FALSE)</f>
        <v>119.752981379413</v>
      </c>
      <c r="BE16" s="47">
        <f>VLOOKUP($A16,'RevPAR Raw Data'!$B$6:$BE$43,'RevPAR Raw Data'!T$1,FALSE)</f>
        <v>-26.867414273443</v>
      </c>
      <c r="BF16" s="48">
        <f>VLOOKUP($A16,'RevPAR Raw Data'!$B$6:$BE$43,'RevPAR Raw Data'!U$1,FALSE)</f>
        <v>-17.2779223396522</v>
      </c>
      <c r="BG16" s="48">
        <f>VLOOKUP($A16,'RevPAR Raw Data'!$B$6:$BE$43,'RevPAR Raw Data'!V$1,FALSE)</f>
        <v>-9.0297918403181594</v>
      </c>
      <c r="BH16" s="48">
        <f>VLOOKUP($A16,'RevPAR Raw Data'!$B$6:$BE$43,'RevPAR Raw Data'!W$1,FALSE)</f>
        <v>-3.8221211445313199</v>
      </c>
      <c r="BI16" s="48">
        <f>VLOOKUP($A16,'RevPAR Raw Data'!$B$6:$BE$43,'RevPAR Raw Data'!X$1,FALSE)</f>
        <v>-0.86282239129709504</v>
      </c>
      <c r="BJ16" s="49">
        <f>VLOOKUP($A16,'RevPAR Raw Data'!$B$6:$BE$43,'RevPAR Raw Data'!Y$1,FALSE)</f>
        <v>-9.92460631187598</v>
      </c>
      <c r="BK16" s="48">
        <f>VLOOKUP($A16,'RevPAR Raw Data'!$B$6:$BE$43,'RevPAR Raw Data'!AA$1,FALSE)</f>
        <v>10.1369972559903</v>
      </c>
      <c r="BL16" s="48">
        <f>VLOOKUP($A16,'RevPAR Raw Data'!$B$6:$BE$43,'RevPAR Raw Data'!AB$1,FALSE)</f>
        <v>19.403817280677998</v>
      </c>
      <c r="BM16" s="49">
        <f>VLOOKUP($A16,'RevPAR Raw Data'!$B$6:$BE$43,'RevPAR Raw Data'!AC$1,FALSE)</f>
        <v>14.6460403465866</v>
      </c>
      <c r="BN16" s="50">
        <f>VLOOKUP($A16,'RevPAR Raw Data'!$B$6:$BE$43,'RevPAR Raw Data'!AE$1,FALSE)</f>
        <v>-5.8944407192867603</v>
      </c>
    </row>
    <row r="17" spans="1:66" x14ac:dyDescent="0.25">
      <c r="A17" s="63" t="s">
        <v>89</v>
      </c>
      <c r="B17" s="47">
        <f>VLOOKUP($A17,'Occupancy Raw Data'!$B$8:$BE$45,'Occupancy Raw Data'!G$3,FALSE)</f>
        <v>39.572937217128903</v>
      </c>
      <c r="C17" s="48">
        <f>VLOOKUP($A17,'Occupancy Raw Data'!$B$8:$BE$45,'Occupancy Raw Data'!H$3,FALSE)</f>
        <v>59.626320064987802</v>
      </c>
      <c r="D17" s="48">
        <f>VLOOKUP($A17,'Occupancy Raw Data'!$B$8:$BE$45,'Occupancy Raw Data'!I$3,FALSE)</f>
        <v>71.103632354647701</v>
      </c>
      <c r="E17" s="48">
        <f>VLOOKUP($A17,'Occupancy Raw Data'!$B$8:$BE$45,'Occupancy Raw Data'!J$3,FALSE)</f>
        <v>73.378205872113199</v>
      </c>
      <c r="F17" s="48">
        <f>VLOOKUP($A17,'Occupancy Raw Data'!$B$8:$BE$45,'Occupancy Raw Data'!K$3,FALSE)</f>
        <v>66.206336311941499</v>
      </c>
      <c r="G17" s="49">
        <f>VLOOKUP($A17,'Occupancy Raw Data'!$B$8:$BE$45,'Occupancy Raw Data'!L$3,FALSE)</f>
        <v>61.977486364163802</v>
      </c>
      <c r="H17" s="48">
        <f>VLOOKUP($A17,'Occupancy Raw Data'!$B$8:$BE$45,'Occupancy Raw Data'!N$3,FALSE)</f>
        <v>67.378437971451703</v>
      </c>
      <c r="I17" s="48">
        <f>VLOOKUP($A17,'Occupancy Raw Data'!$B$8:$BE$45,'Occupancy Raw Data'!O$3,FALSE)</f>
        <v>70.883137983056699</v>
      </c>
      <c r="J17" s="49">
        <f>VLOOKUP($A17,'Occupancy Raw Data'!$B$8:$BE$45,'Occupancy Raw Data'!P$3,FALSE)</f>
        <v>69.130787977254201</v>
      </c>
      <c r="K17" s="50">
        <f>VLOOKUP($A17,'Occupancy Raw Data'!$B$8:$BE$45,'Occupancy Raw Data'!R$3,FALSE)</f>
        <v>64.021286825046801</v>
      </c>
      <c r="M17" s="47">
        <f>VLOOKUP($A17,'Occupancy Raw Data'!$B$8:$BE$45,'Occupancy Raw Data'!T$3,FALSE)</f>
        <v>-17.1796330968692</v>
      </c>
      <c r="N17" s="48">
        <f>VLOOKUP($A17,'Occupancy Raw Data'!$B$8:$BE$45,'Occupancy Raw Data'!U$3,FALSE)</f>
        <v>-11.1179681856743</v>
      </c>
      <c r="O17" s="48">
        <f>VLOOKUP($A17,'Occupancy Raw Data'!$B$8:$BE$45,'Occupancy Raw Data'!V$3,FALSE)</f>
        <v>-8.3117755618515101</v>
      </c>
      <c r="P17" s="48">
        <f>VLOOKUP($A17,'Occupancy Raw Data'!$B$8:$BE$45,'Occupancy Raw Data'!W$3,FALSE)</f>
        <v>-3.5293399665757801</v>
      </c>
      <c r="Q17" s="48">
        <f>VLOOKUP($A17,'Occupancy Raw Data'!$B$8:$BE$45,'Occupancy Raw Data'!X$3,FALSE)</f>
        <v>3.32364612032198</v>
      </c>
      <c r="R17" s="49">
        <f>VLOOKUP($A17,'Occupancy Raw Data'!$B$8:$BE$45,'Occupancy Raw Data'!Y$3,FALSE)</f>
        <v>-6.81623343773777</v>
      </c>
      <c r="S17" s="48">
        <f>VLOOKUP($A17,'Occupancy Raw Data'!$B$8:$BE$45,'Occupancy Raw Data'!AA$3,FALSE)</f>
        <v>10.9444159369286</v>
      </c>
      <c r="T17" s="48">
        <f>VLOOKUP($A17,'Occupancy Raw Data'!$B$8:$BE$45,'Occupancy Raw Data'!AB$3,FALSE)</f>
        <v>9.4126600993400107</v>
      </c>
      <c r="U17" s="49">
        <f>VLOOKUP($A17,'Occupancy Raw Data'!$B$8:$BE$45,'Occupancy Raw Data'!AC$3,FALSE)</f>
        <v>10.153804845777501</v>
      </c>
      <c r="V17" s="50">
        <f>VLOOKUP($A17,'Occupancy Raw Data'!$B$8:$BE$45,'Occupancy Raw Data'!AE$3,FALSE)</f>
        <v>-2.1662536271406498</v>
      </c>
      <c r="X17" s="51">
        <f>VLOOKUP($A17,'ADR Raw Data'!$B$6:$BE$43,'ADR Raw Data'!G$1,FALSE)</f>
        <v>121.05246920821099</v>
      </c>
      <c r="Y17" s="52">
        <f>VLOOKUP($A17,'ADR Raw Data'!$B$6:$BE$43,'ADR Raw Data'!H$1,FALSE)</f>
        <v>144.92136239781999</v>
      </c>
      <c r="Z17" s="52">
        <f>VLOOKUP($A17,'ADR Raw Data'!$B$6:$BE$43,'ADR Raw Data'!I$1,FALSE)</f>
        <v>155.73796964256499</v>
      </c>
      <c r="AA17" s="52">
        <f>VLOOKUP($A17,'ADR Raw Data'!$B$6:$BE$43,'ADR Raw Data'!J$1,FALSE)</f>
        <v>158.35770994780901</v>
      </c>
      <c r="AB17" s="52">
        <f>VLOOKUP($A17,'ADR Raw Data'!$B$6:$BE$43,'ADR Raw Data'!K$1,FALSE)</f>
        <v>147.44769500438201</v>
      </c>
      <c r="AC17" s="53">
        <f>VLOOKUP($A17,'ADR Raw Data'!$B$6:$BE$43,'ADR Raw Data'!L$1,FALSE)</f>
        <v>148.07648279219501</v>
      </c>
      <c r="AD17" s="52">
        <f>VLOOKUP($A17,'ADR Raw Data'!$B$6:$BE$43,'ADR Raw Data'!N$1,FALSE)</f>
        <v>143.57781777471499</v>
      </c>
      <c r="AE17" s="52">
        <f>VLOOKUP($A17,'ADR Raw Data'!$B$6:$BE$43,'ADR Raw Data'!O$1,FALSE)</f>
        <v>141.673377537655</v>
      </c>
      <c r="AF17" s="53">
        <f>VLOOKUP($A17,'ADR Raw Data'!$B$6:$BE$43,'ADR Raw Data'!P$1,FALSE)</f>
        <v>142.601460466677</v>
      </c>
      <c r="AG17" s="54">
        <f>VLOOKUP($A17,'ADR Raw Data'!$B$6:$BE$43,'ADR Raw Data'!R$1,FALSE)</f>
        <v>146.38734546961101</v>
      </c>
      <c r="AI17" s="47">
        <f>VLOOKUP($A17,'ADR Raw Data'!$B$6:$BE$43,'ADR Raw Data'!T$1,FALSE)</f>
        <v>-7.54451725565169</v>
      </c>
      <c r="AJ17" s="48">
        <f>VLOOKUP($A17,'ADR Raw Data'!$B$6:$BE$43,'ADR Raw Data'!U$1,FALSE)</f>
        <v>-1.57044891121022</v>
      </c>
      <c r="AK17" s="48">
        <f>VLOOKUP($A17,'ADR Raw Data'!$B$6:$BE$43,'ADR Raw Data'!V$1,FALSE)</f>
        <v>0.16203770172255899</v>
      </c>
      <c r="AL17" s="48">
        <f>VLOOKUP($A17,'ADR Raw Data'!$B$6:$BE$43,'ADR Raw Data'!W$1,FALSE)</f>
        <v>1.5260063874719501</v>
      </c>
      <c r="AM17" s="48">
        <f>VLOOKUP($A17,'ADR Raw Data'!$B$6:$BE$43,'ADR Raw Data'!X$1,FALSE)</f>
        <v>4.01758535124514</v>
      </c>
      <c r="AN17" s="49">
        <f>VLOOKUP($A17,'ADR Raw Data'!$B$6:$BE$43,'ADR Raw Data'!Y$1,FALSE)</f>
        <v>0.21457646649502399</v>
      </c>
      <c r="AO17" s="48">
        <f>VLOOKUP($A17,'ADR Raw Data'!$B$6:$BE$43,'ADR Raw Data'!AA$1,FALSE)</f>
        <v>9.6623743916756109</v>
      </c>
      <c r="AP17" s="48">
        <f>VLOOKUP($A17,'ADR Raw Data'!$B$6:$BE$43,'ADR Raw Data'!AB$1,FALSE)</f>
        <v>8.1099897059087702</v>
      </c>
      <c r="AQ17" s="49">
        <f>VLOOKUP($A17,'ADR Raw Data'!$B$6:$BE$43,'ADR Raw Data'!AC$1,FALSE)</f>
        <v>8.8658142866136895</v>
      </c>
      <c r="AR17" s="50">
        <f>VLOOKUP($A17,'ADR Raw Data'!$B$6:$BE$43,'ADR Raw Data'!AE$1,FALSE)</f>
        <v>2.2515445294802001</v>
      </c>
      <c r="AS17" s="40"/>
      <c r="AT17" s="51">
        <f>VLOOKUP($A17,'RevPAR Raw Data'!$B$6:$BE$43,'RevPAR Raw Data'!G$1,FALSE)</f>
        <v>47.9040176395497</v>
      </c>
      <c r="AU17" s="52">
        <f>VLOOKUP($A17,'RevPAR Raw Data'!$B$6:$BE$43,'RevPAR Raw Data'!H$1,FALSE)</f>
        <v>86.411275385865096</v>
      </c>
      <c r="AV17" s="52">
        <f>VLOOKUP($A17,'RevPAR Raw Data'!$B$6:$BE$43,'RevPAR Raw Data'!I$1,FALSE)</f>
        <v>110.735353371242</v>
      </c>
      <c r="AW17" s="52">
        <f>VLOOKUP($A17,'RevPAR Raw Data'!$B$6:$BE$43,'RevPAR Raw Data'!J$1,FALSE)</f>
        <v>116.20004641986699</v>
      </c>
      <c r="AX17" s="52">
        <f>VLOOKUP($A17,'RevPAR Raw Data'!$B$6:$BE$43,'RevPAR Raw Data'!K$1,FALSE)</f>
        <v>97.619716838806994</v>
      </c>
      <c r="AY17" s="53">
        <f>VLOOKUP($A17,'RevPAR Raw Data'!$B$6:$BE$43,'RevPAR Raw Data'!L$1,FALSE)</f>
        <v>91.774081931066405</v>
      </c>
      <c r="AZ17" s="52">
        <f>VLOOKUP($A17,'RevPAR Raw Data'!$B$6:$BE$43,'RevPAR Raw Data'!N$1,FALSE)</f>
        <v>96.740490890100901</v>
      </c>
      <c r="BA17" s="52">
        <f>VLOOKUP($A17,'RevPAR Raw Data'!$B$6:$BE$43,'RevPAR Raw Data'!O$1,FALSE)</f>
        <v>100.422535685273</v>
      </c>
      <c r="BB17" s="53">
        <f>VLOOKUP($A17,'RevPAR Raw Data'!$B$6:$BE$43,'RevPAR Raw Data'!P$1,FALSE)</f>
        <v>98.581513287687102</v>
      </c>
      <c r="BC17" s="54">
        <f>VLOOKUP($A17,'RevPAR Raw Data'!$B$6:$BE$43,'RevPAR Raw Data'!R$1,FALSE)</f>
        <v>93.7190623186723</v>
      </c>
      <c r="BE17" s="47">
        <f>VLOOKUP($A17,'RevPAR Raw Data'!$B$6:$BE$43,'RevPAR Raw Data'!T$1,FALSE)</f>
        <v>-23.4280299690699</v>
      </c>
      <c r="BF17" s="48">
        <f>VLOOKUP($A17,'RevPAR Raw Data'!$B$6:$BE$43,'RevPAR Raw Data'!U$1,FALSE)</f>
        <v>-12.5138150865639</v>
      </c>
      <c r="BG17" s="48">
        <f>VLOOKUP($A17,'RevPAR Raw Data'!$B$6:$BE$43,'RevPAR Raw Data'!V$1,FALSE)</f>
        <v>-8.16320607022171</v>
      </c>
      <c r="BH17" s="48">
        <f>VLOOKUP($A17,'RevPAR Raw Data'!$B$6:$BE$43,'RevPAR Raw Data'!W$1,FALSE)</f>
        <v>-2.0571915324293699</v>
      </c>
      <c r="BI17" s="48">
        <f>VLOOKUP($A17,'RevPAR Raw Data'!$B$6:$BE$43,'RevPAR Raw Data'!X$1,FALSE)</f>
        <v>7.4747617912244104</v>
      </c>
      <c r="BJ17" s="49">
        <f>VLOOKUP($A17,'RevPAR Raw Data'!$B$6:$BE$43,'RevPAR Raw Data'!Y$1,FALSE)</f>
        <v>-6.6162830041014997</v>
      </c>
      <c r="BK17" s="48">
        <f>VLOOKUP($A17,'RevPAR Raw Data'!$B$6:$BE$43,'RevPAR Raw Data'!AA$1,FALSE)</f>
        <v>21.6642807714125</v>
      </c>
      <c r="BL17" s="48">
        <f>VLOOKUP($A17,'RevPAR Raw Data'!$B$6:$BE$43,'RevPAR Raw Data'!AB$1,FALSE)</f>
        <v>18.286015570357399</v>
      </c>
      <c r="BM17" s="49">
        <f>VLOOKUP($A17,'RevPAR Raw Data'!$B$6:$BE$43,'RevPAR Raw Data'!AC$1,FALSE)</f>
        <v>19.919836613043099</v>
      </c>
      <c r="BN17" s="50">
        <f>VLOOKUP($A17,'RevPAR Raw Data'!$B$6:$BE$43,'RevPAR Raw Data'!AE$1,FALSE)</f>
        <v>3.6516737303000098E-2</v>
      </c>
    </row>
    <row r="18" spans="1:66" x14ac:dyDescent="0.25">
      <c r="A18" s="63" t="s">
        <v>26</v>
      </c>
      <c r="B18" s="47">
        <f>VLOOKUP($A18,'Occupancy Raw Data'!$B$8:$BE$45,'Occupancy Raw Data'!G$3,FALSE)</f>
        <v>40.1332414426832</v>
      </c>
      <c r="C18" s="48">
        <f>VLOOKUP($A18,'Occupancy Raw Data'!$B$8:$BE$45,'Occupancy Raw Data'!H$3,FALSE)</f>
        <v>65.678842177808406</v>
      </c>
      <c r="D18" s="48">
        <f>VLOOKUP($A18,'Occupancy Raw Data'!$B$8:$BE$45,'Occupancy Raw Data'!I$3,FALSE)</f>
        <v>84.114403859407304</v>
      </c>
      <c r="E18" s="48">
        <f>VLOOKUP($A18,'Occupancy Raw Data'!$B$8:$BE$45,'Occupancy Raw Data'!J$3,FALSE)</f>
        <v>84.436021134849497</v>
      </c>
      <c r="F18" s="48">
        <f>VLOOKUP($A18,'Occupancy Raw Data'!$B$8:$BE$45,'Occupancy Raw Data'!K$3,FALSE)</f>
        <v>70.709855272225994</v>
      </c>
      <c r="G18" s="49">
        <f>VLOOKUP($A18,'Occupancy Raw Data'!$B$8:$BE$45,'Occupancy Raw Data'!L$3,FALSE)</f>
        <v>69.0144727773949</v>
      </c>
      <c r="H18" s="48">
        <f>VLOOKUP($A18,'Occupancy Raw Data'!$B$8:$BE$45,'Occupancy Raw Data'!N$3,FALSE)</f>
        <v>63.806570181483998</v>
      </c>
      <c r="I18" s="48">
        <f>VLOOKUP($A18,'Occupancy Raw Data'!$B$8:$BE$45,'Occupancy Raw Data'!O$3,FALSE)</f>
        <v>68.148403399954006</v>
      </c>
      <c r="J18" s="49">
        <f>VLOOKUP($A18,'Occupancy Raw Data'!$B$8:$BE$45,'Occupancy Raw Data'!P$3,FALSE)</f>
        <v>65.977486790718999</v>
      </c>
      <c r="K18" s="50">
        <f>VLOOKUP($A18,'Occupancy Raw Data'!$B$8:$BE$45,'Occupancy Raw Data'!R$3,FALSE)</f>
        <v>68.146762495487494</v>
      </c>
      <c r="M18" s="47">
        <f>VLOOKUP($A18,'Occupancy Raw Data'!$B$8:$BE$45,'Occupancy Raw Data'!T$3,FALSE)</f>
        <v>-9.8486362090778208</v>
      </c>
      <c r="N18" s="48">
        <f>VLOOKUP($A18,'Occupancy Raw Data'!$B$8:$BE$45,'Occupancy Raw Data'!U$3,FALSE)</f>
        <v>-4.4621211682467603</v>
      </c>
      <c r="O18" s="48">
        <f>VLOOKUP($A18,'Occupancy Raw Data'!$B$8:$BE$45,'Occupancy Raw Data'!V$3,FALSE)</f>
        <v>-0.31354711718879502</v>
      </c>
      <c r="P18" s="48">
        <f>VLOOKUP($A18,'Occupancy Raw Data'!$B$8:$BE$45,'Occupancy Raw Data'!W$3,FALSE)</f>
        <v>0.84086696869362099</v>
      </c>
      <c r="Q18" s="48">
        <f>VLOOKUP($A18,'Occupancy Raw Data'!$B$8:$BE$45,'Occupancy Raw Data'!X$3,FALSE)</f>
        <v>2.7697392747466698</v>
      </c>
      <c r="R18" s="49">
        <f>VLOOKUP($A18,'Occupancy Raw Data'!$B$8:$BE$45,'Occupancy Raw Data'!Y$3,FALSE)</f>
        <v>-1.45831762433138</v>
      </c>
      <c r="S18" s="48">
        <f>VLOOKUP($A18,'Occupancy Raw Data'!$B$8:$BE$45,'Occupancy Raw Data'!AA$3,FALSE)</f>
        <v>9.7904304017384298</v>
      </c>
      <c r="T18" s="48">
        <f>VLOOKUP($A18,'Occupancy Raw Data'!$B$8:$BE$45,'Occupancy Raw Data'!AB$3,FALSE)</f>
        <v>16.313238301439998</v>
      </c>
      <c r="U18" s="49">
        <f>VLOOKUP($A18,'Occupancy Raw Data'!$B$8:$BE$45,'Occupancy Raw Data'!AC$3,FALSE)</f>
        <v>13.0650724034597</v>
      </c>
      <c r="V18" s="50">
        <f>VLOOKUP($A18,'Occupancy Raw Data'!$B$8:$BE$45,'Occupancy Raw Data'!AE$3,FALSE)</f>
        <v>2.1720806203843401</v>
      </c>
      <c r="X18" s="51">
        <f>VLOOKUP($A18,'ADR Raw Data'!$B$6:$BE$43,'ADR Raw Data'!G$1,FALSE)</f>
        <v>129.686837435603</v>
      </c>
      <c r="Y18" s="52">
        <f>VLOOKUP($A18,'ADR Raw Data'!$B$6:$BE$43,'ADR Raw Data'!H$1,FALSE)</f>
        <v>176.028576425323</v>
      </c>
      <c r="Z18" s="52">
        <f>VLOOKUP($A18,'ADR Raw Data'!$B$6:$BE$43,'ADR Raw Data'!I$1,FALSE)</f>
        <v>198.907790523009</v>
      </c>
      <c r="AA18" s="52">
        <f>VLOOKUP($A18,'ADR Raw Data'!$B$6:$BE$43,'ADR Raw Data'!J$1,FALSE)</f>
        <v>193.21146374642899</v>
      </c>
      <c r="AB18" s="52">
        <f>VLOOKUP($A18,'ADR Raw Data'!$B$6:$BE$43,'ADR Raw Data'!K$1,FALSE)</f>
        <v>155.61556530214401</v>
      </c>
      <c r="AC18" s="53">
        <f>VLOOKUP($A18,'ADR Raw Data'!$B$6:$BE$43,'ADR Raw Data'!L$1,FALSE)</f>
        <v>176.237462552426</v>
      </c>
      <c r="AD18" s="52">
        <f>VLOOKUP($A18,'ADR Raw Data'!$B$6:$BE$43,'ADR Raw Data'!N$1,FALSE)</f>
        <v>129.992232223222</v>
      </c>
      <c r="AE18" s="52">
        <f>VLOOKUP($A18,'ADR Raw Data'!$B$6:$BE$43,'ADR Raw Data'!O$1,FALSE)</f>
        <v>131.97136693072599</v>
      </c>
      <c r="AF18" s="53">
        <f>VLOOKUP($A18,'ADR Raw Data'!$B$6:$BE$43,'ADR Raw Data'!P$1,FALSE)</f>
        <v>131.01436020194899</v>
      </c>
      <c r="AG18" s="54">
        <f>VLOOKUP($A18,'ADR Raw Data'!$B$6:$BE$43,'ADR Raw Data'!R$1,FALSE)</f>
        <v>163.72787912352501</v>
      </c>
      <c r="AI18" s="47">
        <f>VLOOKUP($A18,'ADR Raw Data'!$B$6:$BE$43,'ADR Raw Data'!T$1,FALSE)</f>
        <v>-5.9135950339062502</v>
      </c>
      <c r="AJ18" s="48">
        <f>VLOOKUP($A18,'ADR Raw Data'!$B$6:$BE$43,'ADR Raw Data'!U$1,FALSE)</f>
        <v>3.93248653856921</v>
      </c>
      <c r="AK18" s="48">
        <f>VLOOKUP($A18,'ADR Raw Data'!$B$6:$BE$43,'ADR Raw Data'!V$1,FALSE)</f>
        <v>5.5104462644257497</v>
      </c>
      <c r="AL18" s="48">
        <f>VLOOKUP($A18,'ADR Raw Data'!$B$6:$BE$43,'ADR Raw Data'!W$1,FALSE)</f>
        <v>3.64187999792119</v>
      </c>
      <c r="AM18" s="48">
        <f>VLOOKUP($A18,'ADR Raw Data'!$B$6:$BE$43,'ADR Raw Data'!X$1,FALSE)</f>
        <v>-0.65811349757105098</v>
      </c>
      <c r="AN18" s="49">
        <f>VLOOKUP($A18,'ADR Raw Data'!$B$6:$BE$43,'ADR Raw Data'!Y$1,FALSE)</f>
        <v>2.73078327509617</v>
      </c>
      <c r="AO18" s="48">
        <f>VLOOKUP($A18,'ADR Raw Data'!$B$6:$BE$43,'ADR Raw Data'!AA$1,FALSE)</f>
        <v>2.45235325726967</v>
      </c>
      <c r="AP18" s="48">
        <f>VLOOKUP($A18,'ADR Raw Data'!$B$6:$BE$43,'ADR Raw Data'!AB$1,FALSE)</f>
        <v>5.3331178653857902</v>
      </c>
      <c r="AQ18" s="49">
        <f>VLOOKUP($A18,'ADR Raw Data'!$B$6:$BE$43,'ADR Raw Data'!AC$1,FALSE)</f>
        <v>3.9121327163875601</v>
      </c>
      <c r="AR18" s="50">
        <f>VLOOKUP($A18,'ADR Raw Data'!$B$6:$BE$43,'ADR Raw Data'!AE$1,FALSE)</f>
        <v>2.2108353535968099</v>
      </c>
      <c r="AS18" s="40"/>
      <c r="AT18" s="51">
        <f>VLOOKUP($A18,'RevPAR Raw Data'!$B$6:$BE$43,'RevPAR Raw Data'!G$1,FALSE)</f>
        <v>52.047531587410901</v>
      </c>
      <c r="AU18" s="52">
        <f>VLOOKUP($A18,'RevPAR Raw Data'!$B$6:$BE$43,'RevPAR Raw Data'!H$1,FALSE)</f>
        <v>115.61353089823101</v>
      </c>
      <c r="AV18" s="52">
        <f>VLOOKUP($A18,'RevPAR Raw Data'!$B$6:$BE$43,'RevPAR Raw Data'!I$1,FALSE)</f>
        <v>167.310102228348</v>
      </c>
      <c r="AW18" s="52">
        <f>VLOOKUP($A18,'RevPAR Raw Data'!$B$6:$BE$43,'RevPAR Raw Data'!J$1,FALSE)</f>
        <v>163.14007236388599</v>
      </c>
      <c r="AX18" s="52">
        <f>VLOOKUP($A18,'RevPAR Raw Data'!$B$6:$BE$43,'RevPAR Raw Data'!K$1,FALSE)</f>
        <v>110.035541006202</v>
      </c>
      <c r="AY18" s="53">
        <f>VLOOKUP($A18,'RevPAR Raw Data'!$B$6:$BE$43,'RevPAR Raw Data'!L$1,FALSE)</f>
        <v>121.629355616815</v>
      </c>
      <c r="AZ18" s="52">
        <f>VLOOKUP($A18,'RevPAR Raw Data'!$B$6:$BE$43,'RevPAR Raw Data'!N$1,FALSE)</f>
        <v>82.943584883987995</v>
      </c>
      <c r="BA18" s="52">
        <f>VLOOKUP($A18,'RevPAR Raw Data'!$B$6:$BE$43,'RevPAR Raw Data'!O$1,FALSE)</f>
        <v>89.936379508385002</v>
      </c>
      <c r="BB18" s="53">
        <f>VLOOKUP($A18,'RevPAR Raw Data'!$B$6:$BE$43,'RevPAR Raw Data'!P$1,FALSE)</f>
        <v>86.439982196186506</v>
      </c>
      <c r="BC18" s="54">
        <f>VLOOKUP($A18,'RevPAR Raw Data'!$B$6:$BE$43,'RevPAR Raw Data'!R$1,FALSE)</f>
        <v>111.57524892520701</v>
      </c>
      <c r="BE18" s="47">
        <f>VLOOKUP($A18,'RevPAR Raw Data'!$B$6:$BE$43,'RevPAR Raw Data'!T$1,FALSE)</f>
        <v>-15.179822781216499</v>
      </c>
      <c r="BF18" s="48">
        <f>VLOOKUP($A18,'RevPAR Raw Data'!$B$6:$BE$43,'RevPAR Raw Data'!U$1,FALSE)</f>
        <v>-0.70510694395350104</v>
      </c>
      <c r="BG18" s="48">
        <f>VLOOKUP($A18,'RevPAR Raw Data'!$B$6:$BE$43,'RevPAR Raw Data'!V$1,FALSE)</f>
        <v>5.1796213018306103</v>
      </c>
      <c r="BH18" s="48">
        <f>VLOOKUP($A18,'RevPAR Raw Data'!$B$6:$BE$43,'RevPAR Raw Data'!W$1,FALSE)</f>
        <v>4.5133703325568</v>
      </c>
      <c r="BI18" s="48">
        <f>VLOOKUP($A18,'RevPAR Raw Data'!$B$6:$BE$43,'RevPAR Raw Data'!X$1,FALSE)</f>
        <v>2.0933977491609901</v>
      </c>
      <c r="BJ18" s="49">
        <f>VLOOKUP($A18,'RevPAR Raw Data'!$B$6:$BE$43,'RevPAR Raw Data'!Y$1,FALSE)</f>
        <v>1.2326421569817601</v>
      </c>
      <c r="BK18" s="48">
        <f>VLOOKUP($A18,'RevPAR Raw Data'!$B$6:$BE$43,'RevPAR Raw Data'!AA$1,FALSE)</f>
        <v>12.4828795978658</v>
      </c>
      <c r="BL18" s="48">
        <f>VLOOKUP($A18,'RevPAR Raw Data'!$B$6:$BE$43,'RevPAR Raw Data'!AB$1,FALSE)</f>
        <v>22.516360393102801</v>
      </c>
      <c r="BM18" s="49">
        <f>VLOOKUP($A18,'RevPAR Raw Data'!$B$6:$BE$43,'RevPAR Raw Data'!AC$1,FALSE)</f>
        <v>17.4883280917627</v>
      </c>
      <c r="BN18" s="50">
        <f>VLOOKUP($A18,'RevPAR Raw Data'!$B$6:$BE$43,'RevPAR Raw Data'!AE$1,FALSE)</f>
        <v>4.4309371002452398</v>
      </c>
    </row>
    <row r="19" spans="1:66" x14ac:dyDescent="0.25">
      <c r="A19" s="63" t="s">
        <v>24</v>
      </c>
      <c r="B19" s="47">
        <f>VLOOKUP($A19,'Occupancy Raw Data'!$B$8:$BE$45,'Occupancy Raw Data'!G$3,FALSE)</f>
        <v>37.162924871441099</v>
      </c>
      <c r="C19" s="48">
        <f>VLOOKUP($A19,'Occupancy Raw Data'!$B$8:$BE$45,'Occupancy Raw Data'!H$3,FALSE)</f>
        <v>56.490655963877998</v>
      </c>
      <c r="D19" s="48">
        <f>VLOOKUP($A19,'Occupancy Raw Data'!$B$8:$BE$45,'Occupancy Raw Data'!I$3,FALSE)</f>
        <v>64.128935156151996</v>
      </c>
      <c r="E19" s="48">
        <f>VLOOKUP($A19,'Occupancy Raw Data'!$B$8:$BE$45,'Occupancy Raw Data'!J$3,FALSE)</f>
        <v>64.831305656590899</v>
      </c>
      <c r="F19" s="48">
        <f>VLOOKUP($A19,'Occupancy Raw Data'!$B$8:$BE$45,'Occupancy Raw Data'!K$3,FALSE)</f>
        <v>57.832685312931098</v>
      </c>
      <c r="G19" s="49">
        <f>VLOOKUP($A19,'Occupancy Raw Data'!$B$8:$BE$45,'Occupancy Raw Data'!L$3,FALSE)</f>
        <v>56.0893013921986</v>
      </c>
      <c r="H19" s="48">
        <f>VLOOKUP($A19,'Occupancy Raw Data'!$B$8:$BE$45,'Occupancy Raw Data'!N$3,FALSE)</f>
        <v>58.459801831180201</v>
      </c>
      <c r="I19" s="48">
        <f>VLOOKUP($A19,'Occupancy Raw Data'!$B$8:$BE$45,'Occupancy Raw Data'!O$3,FALSE)</f>
        <v>60.253355073372603</v>
      </c>
      <c r="J19" s="49">
        <f>VLOOKUP($A19,'Occupancy Raw Data'!$B$8:$BE$45,'Occupancy Raw Data'!P$3,FALSE)</f>
        <v>59.356578452276402</v>
      </c>
      <c r="K19" s="50">
        <f>VLOOKUP($A19,'Occupancy Raw Data'!$B$8:$BE$45,'Occupancy Raw Data'!R$3,FALSE)</f>
        <v>57.022809123649402</v>
      </c>
      <c r="M19" s="47">
        <f>VLOOKUP($A19,'Occupancy Raw Data'!$B$8:$BE$45,'Occupancy Raw Data'!T$3,FALSE)</f>
        <v>-20.457950530607299</v>
      </c>
      <c r="N19" s="48">
        <f>VLOOKUP($A19,'Occupancy Raw Data'!$B$8:$BE$45,'Occupancy Raw Data'!U$3,FALSE)</f>
        <v>-9.3233269867978201</v>
      </c>
      <c r="O19" s="48">
        <f>VLOOKUP($A19,'Occupancy Raw Data'!$B$8:$BE$45,'Occupancy Raw Data'!V$3,FALSE)</f>
        <v>-4.7281963712261899</v>
      </c>
      <c r="P19" s="48">
        <f>VLOOKUP($A19,'Occupancy Raw Data'!$B$8:$BE$45,'Occupancy Raw Data'!W$3,FALSE)</f>
        <v>-1.44056664888</v>
      </c>
      <c r="Q19" s="48">
        <f>VLOOKUP($A19,'Occupancy Raw Data'!$B$8:$BE$45,'Occupancy Raw Data'!X$3,FALSE)</f>
        <v>0.64455074134934298</v>
      </c>
      <c r="R19" s="49">
        <f>VLOOKUP($A19,'Occupancy Raw Data'!$B$8:$BE$45,'Occupancy Raw Data'!Y$3,FALSE)</f>
        <v>-6.3845426734250097</v>
      </c>
      <c r="S19" s="48">
        <f>VLOOKUP($A19,'Occupancy Raw Data'!$B$8:$BE$45,'Occupancy Raw Data'!AA$3,FALSE)</f>
        <v>6.8764406468062997</v>
      </c>
      <c r="T19" s="48">
        <f>VLOOKUP($A19,'Occupancy Raw Data'!$B$8:$BE$45,'Occupancy Raw Data'!AB$3,FALSE)</f>
        <v>3.4102428598633301</v>
      </c>
      <c r="U19" s="49">
        <f>VLOOKUP($A19,'Occupancy Raw Data'!$B$8:$BE$45,'Occupancy Raw Data'!AC$3,FALSE)</f>
        <v>5.0886041993150304</v>
      </c>
      <c r="V19" s="50">
        <f>VLOOKUP($A19,'Occupancy Raw Data'!$B$8:$BE$45,'Occupancy Raw Data'!AE$3,FALSE)</f>
        <v>-3.2428611861335002</v>
      </c>
      <c r="X19" s="51">
        <f>VLOOKUP($A19,'ADR Raw Data'!$B$6:$BE$43,'ADR Raw Data'!G$1,FALSE)</f>
        <v>112.255450556868</v>
      </c>
      <c r="Y19" s="52">
        <f>VLOOKUP($A19,'ADR Raw Data'!$B$6:$BE$43,'ADR Raw Data'!H$1,FALSE)</f>
        <v>129.92281527531</v>
      </c>
      <c r="Z19" s="52">
        <f>VLOOKUP($A19,'ADR Raw Data'!$B$6:$BE$43,'ADR Raw Data'!I$1,FALSE)</f>
        <v>137.62339331116701</v>
      </c>
      <c r="AA19" s="52">
        <f>VLOOKUP($A19,'ADR Raw Data'!$B$6:$BE$43,'ADR Raw Data'!J$1,FALSE)</f>
        <v>141.82537434706899</v>
      </c>
      <c r="AB19" s="52">
        <f>VLOOKUP($A19,'ADR Raw Data'!$B$6:$BE$43,'ADR Raw Data'!K$1,FALSE)</f>
        <v>136.10897852960301</v>
      </c>
      <c r="AC19" s="53">
        <f>VLOOKUP($A19,'ADR Raw Data'!$B$6:$BE$43,'ADR Raw Data'!L$1,FALSE)</f>
        <v>133.369746422182</v>
      </c>
      <c r="AD19" s="52">
        <f>VLOOKUP($A19,'ADR Raw Data'!$B$6:$BE$43,'ADR Raw Data'!N$1,FALSE)</f>
        <v>145.95990774511901</v>
      </c>
      <c r="AE19" s="52">
        <f>VLOOKUP($A19,'ADR Raw Data'!$B$6:$BE$43,'ADR Raw Data'!O$1,FALSE)</f>
        <v>150.07398209825101</v>
      </c>
      <c r="AF19" s="53">
        <f>VLOOKUP($A19,'ADR Raw Data'!$B$6:$BE$43,'ADR Raw Data'!P$1,FALSE)</f>
        <v>148.04802324352801</v>
      </c>
      <c r="AG19" s="54">
        <f>VLOOKUP($A19,'ADR Raw Data'!$B$6:$BE$43,'ADR Raw Data'!R$1,FALSE)</f>
        <v>137.73517894736801</v>
      </c>
      <c r="AI19" s="47">
        <f>VLOOKUP($A19,'ADR Raw Data'!$B$6:$BE$43,'ADR Raw Data'!T$1,FALSE)</f>
        <v>-6.2962198598565999</v>
      </c>
      <c r="AJ19" s="48">
        <f>VLOOKUP($A19,'ADR Raw Data'!$B$6:$BE$43,'ADR Raw Data'!U$1,FALSE)</f>
        <v>-0.89140418567648105</v>
      </c>
      <c r="AK19" s="48">
        <f>VLOOKUP($A19,'ADR Raw Data'!$B$6:$BE$43,'ADR Raw Data'!V$1,FALSE)</f>
        <v>-0.76967103488344402</v>
      </c>
      <c r="AL19" s="48">
        <f>VLOOKUP($A19,'ADR Raw Data'!$B$6:$BE$43,'ADR Raw Data'!W$1,FALSE)</f>
        <v>10.0524827333325</v>
      </c>
      <c r="AM19" s="48">
        <f>VLOOKUP($A19,'ADR Raw Data'!$B$6:$BE$43,'ADR Raw Data'!X$1,FALSE)</f>
        <v>12.4002514541968</v>
      </c>
      <c r="AN19" s="49">
        <f>VLOOKUP($A19,'ADR Raw Data'!$B$6:$BE$43,'ADR Raw Data'!Y$1,FALSE)</f>
        <v>3.6829969101112399</v>
      </c>
      <c r="AO19" s="48">
        <f>VLOOKUP($A19,'ADR Raw Data'!$B$6:$BE$43,'ADR Raw Data'!AA$1,FALSE)</f>
        <v>10.4950438835717</v>
      </c>
      <c r="AP19" s="48">
        <f>VLOOKUP($A19,'ADR Raw Data'!$B$6:$BE$43,'ADR Raw Data'!AB$1,FALSE)</f>
        <v>11.759632926344199</v>
      </c>
      <c r="AQ19" s="49">
        <f>VLOOKUP($A19,'ADR Raw Data'!$B$6:$BE$43,'ADR Raw Data'!AC$1,FALSE)</f>
        <v>11.1270533771853</v>
      </c>
      <c r="AR19" s="50">
        <f>VLOOKUP($A19,'ADR Raw Data'!$B$6:$BE$43,'ADR Raw Data'!AE$1,FALSE)</f>
        <v>6.0401771871318299</v>
      </c>
      <c r="AS19" s="40"/>
      <c r="AT19" s="51">
        <f>VLOOKUP($A19,'RevPAR Raw Data'!$B$6:$BE$43,'RevPAR Raw Data'!G$1,FALSE)</f>
        <v>41.717408754546497</v>
      </c>
      <c r="AU19" s="52">
        <f>VLOOKUP($A19,'RevPAR Raw Data'!$B$6:$BE$43,'RevPAR Raw Data'!H$1,FALSE)</f>
        <v>73.394250595760596</v>
      </c>
      <c r="AV19" s="52">
        <f>VLOOKUP($A19,'RevPAR Raw Data'!$B$6:$BE$43,'RevPAR Raw Data'!I$1,FALSE)</f>
        <v>88.256416656214697</v>
      </c>
      <c r="AW19" s="52">
        <f>VLOOKUP($A19,'RevPAR Raw Data'!$B$6:$BE$43,'RevPAR Raw Data'!J$1,FALSE)</f>
        <v>91.947241941552704</v>
      </c>
      <c r="AX19" s="52">
        <f>VLOOKUP($A19,'RevPAR Raw Data'!$B$6:$BE$43,'RevPAR Raw Data'!K$1,FALSE)</f>
        <v>78.715477235670306</v>
      </c>
      <c r="AY19" s="53">
        <f>VLOOKUP($A19,'RevPAR Raw Data'!$B$6:$BE$43,'RevPAR Raw Data'!L$1,FALSE)</f>
        <v>74.806159036748994</v>
      </c>
      <c r="AZ19" s="52">
        <f>VLOOKUP($A19,'RevPAR Raw Data'!$B$6:$BE$43,'RevPAR Raw Data'!N$1,FALSE)</f>
        <v>85.327872820769997</v>
      </c>
      <c r="BA19" s="52">
        <f>VLOOKUP($A19,'RevPAR Raw Data'!$B$6:$BE$43,'RevPAR Raw Data'!O$1,FALSE)</f>
        <v>90.424609306409096</v>
      </c>
      <c r="BB19" s="53">
        <f>VLOOKUP($A19,'RevPAR Raw Data'!$B$6:$BE$43,'RevPAR Raw Data'!P$1,FALSE)</f>
        <v>87.876241063589603</v>
      </c>
      <c r="BC19" s="54">
        <f>VLOOKUP($A19,'RevPAR Raw Data'!$B$6:$BE$43,'RevPAR Raw Data'!R$1,FALSE)</f>
        <v>78.540468187274897</v>
      </c>
      <c r="BE19" s="47">
        <f>VLOOKUP($A19,'RevPAR Raw Data'!$B$6:$BE$43,'RevPAR Raw Data'!T$1,FALSE)</f>
        <v>-25.466092846236201</v>
      </c>
      <c r="BF19" s="48">
        <f>VLOOKUP($A19,'RevPAR Raw Data'!$B$6:$BE$43,'RevPAR Raw Data'!U$1,FALSE)</f>
        <v>-10.1316226454696</v>
      </c>
      <c r="BG19" s="48">
        <f>VLOOKUP($A19,'RevPAR Raw Data'!$B$6:$BE$43,'RevPAR Raw Data'!V$1,FALSE)</f>
        <v>-5.4614758481679004</v>
      </c>
      <c r="BH19" s="48">
        <f>VLOOKUP($A19,'RevPAR Raw Data'!$B$6:$BE$43,'RevPAR Raw Data'!W$1,FALSE)</f>
        <v>8.4671033708117296</v>
      </c>
      <c r="BI19" s="48">
        <f>VLOOKUP($A19,'RevPAR Raw Data'!$B$6:$BE$43,'RevPAR Raw Data'!X$1,FALSE)</f>
        <v>13.1247281082233</v>
      </c>
      <c r="BJ19" s="49">
        <f>VLOOKUP($A19,'RevPAR Raw Data'!$B$6:$BE$43,'RevPAR Raw Data'!Y$1,FALSE)</f>
        <v>-2.93668827270074</v>
      </c>
      <c r="BK19" s="48">
        <f>VLOOKUP($A19,'RevPAR Raw Data'!$B$6:$BE$43,'RevPAR Raw Data'!AA$1,FALSE)</f>
        <v>18.0931699938881</v>
      </c>
      <c r="BL19" s="48">
        <f>VLOOKUP($A19,'RevPAR Raw Data'!$B$6:$BE$43,'RevPAR Raw Data'!AB$1,FALSE)</f>
        <v>15.5709078284243</v>
      </c>
      <c r="BM19" s="49">
        <f>VLOOKUP($A19,'RevPAR Raw Data'!$B$6:$BE$43,'RevPAR Raw Data'!AC$1,FALSE)</f>
        <v>16.781869281911799</v>
      </c>
      <c r="BN19" s="50">
        <f>VLOOKUP($A19,'RevPAR Raw Data'!$B$6:$BE$43,'RevPAR Raw Data'!AE$1,FALSE)</f>
        <v>2.6014414394231302</v>
      </c>
    </row>
    <row r="20" spans="1:66" x14ac:dyDescent="0.25">
      <c r="A20" s="63" t="s">
        <v>27</v>
      </c>
      <c r="B20" s="47">
        <f>VLOOKUP($A20,'Occupancy Raw Data'!$B$8:$BE$45,'Occupancy Raw Data'!G$3,FALSE)</f>
        <v>45.1173184357541</v>
      </c>
      <c r="C20" s="48">
        <f>VLOOKUP($A20,'Occupancy Raw Data'!$B$8:$BE$45,'Occupancy Raw Data'!H$3,FALSE)</f>
        <v>55.303453671621703</v>
      </c>
      <c r="D20" s="48">
        <f>VLOOKUP($A20,'Occupancy Raw Data'!$B$8:$BE$45,'Occupancy Raw Data'!I$3,FALSE)</f>
        <v>58.757125293394402</v>
      </c>
      <c r="E20" s="48">
        <f>VLOOKUP($A20,'Occupancy Raw Data'!$B$8:$BE$45,'Occupancy Raw Data'!J$3,FALSE)</f>
        <v>60.288364815021701</v>
      </c>
      <c r="F20" s="48">
        <f>VLOOKUP($A20,'Occupancy Raw Data'!$B$8:$BE$45,'Occupancy Raw Data'!K$3,FALSE)</f>
        <v>62.266681569241001</v>
      </c>
      <c r="G20" s="49">
        <f>VLOOKUP($A20,'Occupancy Raw Data'!$B$8:$BE$45,'Occupancy Raw Data'!L$3,FALSE)</f>
        <v>56.3458357548392</v>
      </c>
      <c r="H20" s="48">
        <f>VLOOKUP($A20,'Occupancy Raw Data'!$B$8:$BE$45,'Occupancy Raw Data'!N$3,FALSE)</f>
        <v>60.109533921984998</v>
      </c>
      <c r="I20" s="48">
        <f>VLOOKUP($A20,'Occupancy Raw Data'!$B$8:$BE$45,'Occupancy Raw Data'!O$3,FALSE)</f>
        <v>61.7190119593159</v>
      </c>
      <c r="J20" s="49">
        <f>VLOOKUP($A20,'Occupancy Raw Data'!$B$8:$BE$45,'Occupancy Raw Data'!P$3,FALSE)</f>
        <v>60.914272940650399</v>
      </c>
      <c r="K20" s="50">
        <f>VLOOKUP($A20,'Occupancy Raw Data'!$B$8:$BE$45,'Occupancy Raw Data'!R$3,FALSE)</f>
        <v>57.651041001404998</v>
      </c>
      <c r="M20" s="47">
        <f>VLOOKUP($A20,'Occupancy Raw Data'!$B$8:$BE$45,'Occupancy Raw Data'!T$3,FALSE)</f>
        <v>-0.77938981241177996</v>
      </c>
      <c r="N20" s="48">
        <f>VLOOKUP($A20,'Occupancy Raw Data'!$B$8:$BE$45,'Occupancy Raw Data'!U$3,FALSE)</f>
        <v>3.5976441373512</v>
      </c>
      <c r="O20" s="48">
        <f>VLOOKUP($A20,'Occupancy Raw Data'!$B$8:$BE$45,'Occupancy Raw Data'!V$3,FALSE)</f>
        <v>0.48749881053260502</v>
      </c>
      <c r="P20" s="48">
        <f>VLOOKUP($A20,'Occupancy Raw Data'!$B$8:$BE$45,'Occupancy Raw Data'!W$3,FALSE)</f>
        <v>-0.33531883302370002</v>
      </c>
      <c r="Q20" s="48">
        <f>VLOOKUP($A20,'Occupancy Raw Data'!$B$8:$BE$45,'Occupancy Raw Data'!X$3,FALSE)</f>
        <v>16.486972876055301</v>
      </c>
      <c r="R20" s="49">
        <f>VLOOKUP($A20,'Occupancy Raw Data'!$B$8:$BE$45,'Occupancy Raw Data'!Y$3,FALSE)</f>
        <v>3.8549845494328099</v>
      </c>
      <c r="S20" s="48">
        <f>VLOOKUP($A20,'Occupancy Raw Data'!$B$8:$BE$45,'Occupancy Raw Data'!AA$3,FALSE)</f>
        <v>11.6376409616866</v>
      </c>
      <c r="T20" s="48">
        <f>VLOOKUP($A20,'Occupancy Raw Data'!$B$8:$BE$45,'Occupancy Raw Data'!AB$3,FALSE)</f>
        <v>5.5956186431205897</v>
      </c>
      <c r="U20" s="49">
        <f>VLOOKUP($A20,'Occupancy Raw Data'!$B$8:$BE$45,'Occupancy Raw Data'!AC$3,FALSE)</f>
        <v>8.4927397548620505</v>
      </c>
      <c r="V20" s="50">
        <f>VLOOKUP($A20,'Occupancy Raw Data'!$B$8:$BE$45,'Occupancy Raw Data'!AE$3,FALSE)</f>
        <v>5.2126174019915803</v>
      </c>
      <c r="X20" s="51">
        <f>VLOOKUP($A20,'ADR Raw Data'!$B$6:$BE$43,'ADR Raw Data'!G$1,FALSE)</f>
        <v>89.3892372461614</v>
      </c>
      <c r="Y20" s="52">
        <f>VLOOKUP($A20,'ADR Raw Data'!$B$6:$BE$43,'ADR Raw Data'!H$1,FALSE)</f>
        <v>92.287136216653096</v>
      </c>
      <c r="Z20" s="52">
        <f>VLOOKUP($A20,'ADR Raw Data'!$B$6:$BE$43,'ADR Raw Data'!I$1,FALSE)</f>
        <v>94.577331177477603</v>
      </c>
      <c r="AA20" s="52">
        <f>VLOOKUP($A20,'ADR Raw Data'!$B$6:$BE$43,'ADR Raw Data'!J$1,FALSE)</f>
        <v>95.074746014089698</v>
      </c>
      <c r="AB20" s="52">
        <f>VLOOKUP($A20,'ADR Raw Data'!$B$6:$BE$43,'ADR Raw Data'!K$1,FALSE)</f>
        <v>97.510502602764305</v>
      </c>
      <c r="AC20" s="53">
        <f>VLOOKUP($A20,'ADR Raw Data'!$B$6:$BE$43,'ADR Raw Data'!L$1,FALSE)</f>
        <v>94.051400745794894</v>
      </c>
      <c r="AD20" s="52">
        <f>VLOOKUP($A20,'ADR Raw Data'!$B$6:$BE$43,'ADR Raw Data'!N$1,FALSE)</f>
        <v>100.5107698029</v>
      </c>
      <c r="AE20" s="52">
        <f>VLOOKUP($A20,'ADR Raw Data'!$B$6:$BE$43,'ADR Raw Data'!O$1,FALSE)</f>
        <v>100.988630930822</v>
      </c>
      <c r="AF20" s="53">
        <f>VLOOKUP($A20,'ADR Raw Data'!$B$6:$BE$43,'ADR Raw Data'!P$1,FALSE)</f>
        <v>100.75285688073301</v>
      </c>
      <c r="AG20" s="54">
        <f>VLOOKUP($A20,'ADR Raw Data'!$B$6:$BE$43,'ADR Raw Data'!R$1,FALSE)</f>
        <v>96.074383793065195</v>
      </c>
      <c r="AI20" s="47">
        <f>VLOOKUP($A20,'ADR Raw Data'!$B$6:$BE$43,'ADR Raw Data'!T$1,FALSE)</f>
        <v>1.4786457681931999</v>
      </c>
      <c r="AJ20" s="48">
        <f>VLOOKUP($A20,'ADR Raw Data'!$B$6:$BE$43,'ADR Raw Data'!U$1,FALSE)</f>
        <v>-1.6351496732825199</v>
      </c>
      <c r="AK20" s="48">
        <f>VLOOKUP($A20,'ADR Raw Data'!$B$6:$BE$43,'ADR Raw Data'!V$1,FALSE)</f>
        <v>-0.84165332566173801</v>
      </c>
      <c r="AL20" s="48">
        <f>VLOOKUP($A20,'ADR Raw Data'!$B$6:$BE$43,'ADR Raw Data'!W$1,FALSE)</f>
        <v>-1.31255173045346</v>
      </c>
      <c r="AM20" s="48">
        <f>VLOOKUP($A20,'ADR Raw Data'!$B$6:$BE$43,'ADR Raw Data'!X$1,FALSE)</f>
        <v>4.8163976972341098</v>
      </c>
      <c r="AN20" s="49">
        <f>VLOOKUP($A20,'ADR Raw Data'!$B$6:$BE$43,'ADR Raw Data'!Y$1,FALSE)</f>
        <v>0.48059478948319101</v>
      </c>
      <c r="AO20" s="48">
        <f>VLOOKUP($A20,'ADR Raw Data'!$B$6:$BE$43,'ADR Raw Data'!AA$1,FALSE)</f>
        <v>5.97755700717744</v>
      </c>
      <c r="AP20" s="48">
        <f>VLOOKUP($A20,'ADR Raw Data'!$B$6:$BE$43,'ADR Raw Data'!AB$1,FALSE)</f>
        <v>5.54771434337332</v>
      </c>
      <c r="AQ20" s="49">
        <f>VLOOKUP($A20,'ADR Raw Data'!$B$6:$BE$43,'ADR Raw Data'!AC$1,FALSE)</f>
        <v>5.7459061424171001</v>
      </c>
      <c r="AR20" s="50">
        <f>VLOOKUP($A20,'ADR Raw Data'!$B$6:$BE$43,'ADR Raw Data'!AE$1,FALSE)</f>
        <v>2.1063938179902499</v>
      </c>
      <c r="AS20" s="40"/>
      <c r="AT20" s="51">
        <f>VLOOKUP($A20,'RevPAR Raw Data'!$B$6:$BE$43,'RevPAR Raw Data'!G$1,FALSE)</f>
        <v>40.330026815642398</v>
      </c>
      <c r="AU20" s="52">
        <f>VLOOKUP($A20,'RevPAR Raw Data'!$B$6:$BE$43,'RevPAR Raw Data'!H$1,FALSE)</f>
        <v>51.037973622443197</v>
      </c>
      <c r="AV20" s="52">
        <f>VLOOKUP($A20,'RevPAR Raw Data'!$B$6:$BE$43,'RevPAR Raw Data'!I$1,FALSE)</f>
        <v>55.5709209790991</v>
      </c>
      <c r="AW20" s="52">
        <f>VLOOKUP($A20,'RevPAR Raw Data'!$B$6:$BE$43,'RevPAR Raw Data'!J$1,FALSE)</f>
        <v>57.319009723929803</v>
      </c>
      <c r="AX20" s="52">
        <f>VLOOKUP($A20,'RevPAR Raw Data'!$B$6:$BE$43,'RevPAR Raw Data'!K$1,FALSE)</f>
        <v>60.716554152229698</v>
      </c>
      <c r="AY20" s="53">
        <f>VLOOKUP($A20,'RevPAR Raw Data'!$B$6:$BE$43,'RevPAR Raw Data'!L$1,FALSE)</f>
        <v>52.994047789351299</v>
      </c>
      <c r="AZ20" s="52">
        <f>VLOOKUP($A20,'RevPAR Raw Data'!$B$6:$BE$43,'RevPAR Raw Data'!N$1,FALSE)</f>
        <v>60.416555269922803</v>
      </c>
      <c r="BA20" s="52">
        <f>VLOOKUP($A20,'RevPAR Raw Data'!$B$6:$BE$43,'RevPAR Raw Data'!O$1,FALSE)</f>
        <v>62.329185201743599</v>
      </c>
      <c r="BB20" s="53">
        <f>VLOOKUP($A20,'RevPAR Raw Data'!$B$6:$BE$43,'RevPAR Raw Data'!P$1,FALSE)</f>
        <v>61.372870235833197</v>
      </c>
      <c r="BC20" s="54">
        <f>VLOOKUP($A20,'RevPAR Raw Data'!$B$6:$BE$43,'RevPAR Raw Data'!R$1,FALSE)</f>
        <v>55.387882392387198</v>
      </c>
      <c r="BE20" s="47">
        <f>VLOOKUP($A20,'RevPAR Raw Data'!$B$6:$BE$43,'RevPAR Raw Data'!T$1,FALSE)</f>
        <v>0.68773154130246605</v>
      </c>
      <c r="BF20" s="48">
        <f>VLOOKUP($A20,'RevPAR Raw Data'!$B$6:$BE$43,'RevPAR Raw Data'!U$1,FALSE)</f>
        <v>1.9036675977109101</v>
      </c>
      <c r="BG20" s="48">
        <f>VLOOKUP($A20,'RevPAR Raw Data'!$B$6:$BE$43,'RevPAR Raw Data'!V$1,FALSE)</f>
        <v>-0.35825756508054202</v>
      </c>
      <c r="BH20" s="48">
        <f>VLOOKUP($A20,'RevPAR Raw Data'!$B$6:$BE$43,'RevPAR Raw Data'!W$1,FALSE)</f>
        <v>-1.64346933033177</v>
      </c>
      <c r="BI20" s="48">
        <f>VLOOKUP($A20,'RevPAR Raw Data'!$B$6:$BE$43,'RevPAR Raw Data'!X$1,FALSE)</f>
        <v>22.097448755235401</v>
      </c>
      <c r="BJ20" s="49">
        <f>VLOOKUP($A20,'RevPAR Raw Data'!$B$6:$BE$43,'RevPAR Raw Data'!Y$1,FALSE)</f>
        <v>4.3541061937959604</v>
      </c>
      <c r="BK20" s="48">
        <f>VLOOKUP($A20,'RevPAR Raw Data'!$B$6:$BE$43,'RevPAR Raw Data'!AA$1,FALSE)</f>
        <v>18.310844591639501</v>
      </c>
      <c r="BL20" s="48">
        <f>VLOOKUP($A20,'RevPAR Raw Data'!$B$6:$BE$43,'RevPAR Raw Data'!AB$1,FALSE)</f>
        <v>11.4537619245587</v>
      </c>
      <c r="BM20" s="49">
        <f>VLOOKUP($A20,'RevPAR Raw Data'!$B$6:$BE$43,'RevPAR Raw Data'!AC$1,FALSE)</f>
        <v>14.7266307525132</v>
      </c>
      <c r="BN20" s="50">
        <f>VLOOKUP($A20,'RevPAR Raw Data'!$B$6:$BE$43,'RevPAR Raw Data'!AE$1,FALSE)</f>
        <v>7.42880947069286</v>
      </c>
    </row>
    <row r="21" spans="1:66" x14ac:dyDescent="0.25">
      <c r="A21" s="63" t="s">
        <v>90</v>
      </c>
      <c r="B21" s="47">
        <f>VLOOKUP($A21,'Occupancy Raw Data'!$B$8:$BE$45,'Occupancy Raw Data'!G$3,FALSE)</f>
        <v>46.9246982180494</v>
      </c>
      <c r="C21" s="48">
        <f>VLOOKUP($A21,'Occupancy Raw Data'!$B$8:$BE$45,'Occupancy Raw Data'!H$3,FALSE)</f>
        <v>71.4025675416746</v>
      </c>
      <c r="D21" s="48">
        <f>VLOOKUP($A21,'Occupancy Raw Data'!$B$8:$BE$45,'Occupancy Raw Data'!I$3,FALSE)</f>
        <v>85.207894232611594</v>
      </c>
      <c r="E21" s="48">
        <f>VLOOKUP($A21,'Occupancy Raw Data'!$B$8:$BE$45,'Occupancy Raw Data'!J$3,FALSE)</f>
        <v>86.932362521555802</v>
      </c>
      <c r="F21" s="48">
        <f>VLOOKUP($A21,'Occupancy Raw Data'!$B$8:$BE$45,'Occupancy Raw Data'!K$3,FALSE)</f>
        <v>77.342402759149195</v>
      </c>
      <c r="G21" s="49">
        <f>VLOOKUP($A21,'Occupancy Raw Data'!$B$8:$BE$45,'Occupancy Raw Data'!L$3,FALSE)</f>
        <v>73.561985054608101</v>
      </c>
      <c r="H21" s="48">
        <f>VLOOKUP($A21,'Occupancy Raw Data'!$B$8:$BE$45,'Occupancy Raw Data'!N$3,FALSE)</f>
        <v>63.652040620808499</v>
      </c>
      <c r="I21" s="48">
        <f>VLOOKUP($A21,'Occupancy Raw Data'!$B$8:$BE$45,'Occupancy Raw Data'!O$3,FALSE)</f>
        <v>67.359647442038707</v>
      </c>
      <c r="J21" s="49">
        <f>VLOOKUP($A21,'Occupancy Raw Data'!$B$8:$BE$45,'Occupancy Raw Data'!P$3,FALSE)</f>
        <v>65.505844031423607</v>
      </c>
      <c r="K21" s="50">
        <f>VLOOKUP($A21,'Occupancy Raw Data'!$B$8:$BE$45,'Occupancy Raw Data'!R$3,FALSE)</f>
        <v>71.260230476555407</v>
      </c>
      <c r="M21" s="47">
        <f>VLOOKUP($A21,'Occupancy Raw Data'!$B$8:$BE$45,'Occupancy Raw Data'!T$3,FALSE)</f>
        <v>-12.9084210185427</v>
      </c>
      <c r="N21" s="48">
        <f>VLOOKUP($A21,'Occupancy Raw Data'!$B$8:$BE$45,'Occupancy Raw Data'!U$3,FALSE)</f>
        <v>-5.5432467029320902</v>
      </c>
      <c r="O21" s="48">
        <f>VLOOKUP($A21,'Occupancy Raw Data'!$B$8:$BE$45,'Occupancy Raw Data'!V$3,FALSE)</f>
        <v>0.44298568715102299</v>
      </c>
      <c r="P21" s="48">
        <f>VLOOKUP($A21,'Occupancy Raw Data'!$B$8:$BE$45,'Occupancy Raw Data'!W$3,FALSE)</f>
        <v>5.9591820675502101</v>
      </c>
      <c r="Q21" s="48">
        <f>VLOOKUP($A21,'Occupancy Raw Data'!$B$8:$BE$45,'Occupancy Raw Data'!X$3,FALSE)</f>
        <v>9.4714836045853197</v>
      </c>
      <c r="R21" s="49">
        <f>VLOOKUP($A21,'Occupancy Raw Data'!$B$8:$BE$45,'Occupancy Raw Data'!Y$3,FALSE)</f>
        <v>0.22105074383923701</v>
      </c>
      <c r="S21" s="48">
        <f>VLOOKUP($A21,'Occupancy Raw Data'!$B$8:$BE$45,'Occupancy Raw Data'!AA$3,FALSE)</f>
        <v>15.354961702692799</v>
      </c>
      <c r="T21" s="48">
        <f>VLOOKUP($A21,'Occupancy Raw Data'!$B$8:$BE$45,'Occupancy Raw Data'!AB$3,FALSE)</f>
        <v>10.093860982011099</v>
      </c>
      <c r="U21" s="49">
        <f>VLOOKUP($A21,'Occupancy Raw Data'!$B$8:$BE$45,'Occupancy Raw Data'!AC$3,FALSE)</f>
        <v>12.588670054498699</v>
      </c>
      <c r="V21" s="50">
        <f>VLOOKUP($A21,'Occupancy Raw Data'!$B$8:$BE$45,'Occupancy Raw Data'!AE$3,FALSE)</f>
        <v>3.19839563126878</v>
      </c>
      <c r="X21" s="51">
        <f>VLOOKUP($A21,'ADR Raw Data'!$B$6:$BE$43,'ADR Raw Data'!G$1,FALSE)</f>
        <v>108.241672111065</v>
      </c>
      <c r="Y21" s="52">
        <f>VLOOKUP($A21,'ADR Raw Data'!$B$6:$BE$43,'ADR Raw Data'!H$1,FALSE)</f>
        <v>135.688677042801</v>
      </c>
      <c r="Z21" s="52">
        <f>VLOOKUP($A21,'ADR Raw Data'!$B$6:$BE$43,'ADR Raw Data'!I$1,FALSE)</f>
        <v>149.75365302450999</v>
      </c>
      <c r="AA21" s="52">
        <f>VLOOKUP($A21,'ADR Raw Data'!$B$6:$BE$43,'ADR Raw Data'!J$1,FALSE)</f>
        <v>150.259598853868</v>
      </c>
      <c r="AB21" s="52">
        <f>VLOOKUP($A21,'ADR Raw Data'!$B$6:$BE$43,'ADR Raw Data'!K$1,FALSE)</f>
        <v>128.394173169825</v>
      </c>
      <c r="AC21" s="53">
        <f>VLOOKUP($A21,'ADR Raw Data'!$B$6:$BE$43,'ADR Raw Data'!L$1,FALSE)</f>
        <v>137.35533887268099</v>
      </c>
      <c r="AD21" s="52">
        <f>VLOOKUP($A21,'ADR Raw Data'!$B$6:$BE$43,'ADR Raw Data'!N$1,FALSE)</f>
        <v>108.916824202287</v>
      </c>
      <c r="AE21" s="52">
        <f>VLOOKUP($A21,'ADR Raw Data'!$B$6:$BE$43,'ADR Raw Data'!O$1,FALSE)</f>
        <v>111.132228701464</v>
      </c>
      <c r="AF21" s="53">
        <f>VLOOKUP($A21,'ADR Raw Data'!$B$6:$BE$43,'ADR Raw Data'!P$1,FALSE)</f>
        <v>110.055874223034</v>
      </c>
      <c r="AG21" s="54">
        <f>VLOOKUP($A21,'ADR Raw Data'!$B$6:$BE$43,'ADR Raw Data'!R$1,FALSE)</f>
        <v>130.18534292353999</v>
      </c>
      <c r="AI21" s="47">
        <f>VLOOKUP($A21,'ADR Raw Data'!$B$6:$BE$43,'ADR Raw Data'!T$1,FALSE)</f>
        <v>-4.3877827044098199</v>
      </c>
      <c r="AJ21" s="48">
        <f>VLOOKUP($A21,'ADR Raw Data'!$B$6:$BE$43,'ADR Raw Data'!U$1,FALSE)</f>
        <v>-0.136831698919192</v>
      </c>
      <c r="AK21" s="48">
        <f>VLOOKUP($A21,'ADR Raw Data'!$B$6:$BE$43,'ADR Raw Data'!V$1,FALSE)</f>
        <v>4.7417276954236804</v>
      </c>
      <c r="AL21" s="48">
        <f>VLOOKUP($A21,'ADR Raw Data'!$B$6:$BE$43,'ADR Raw Data'!W$1,FALSE)</f>
        <v>7.4475006333196596</v>
      </c>
      <c r="AM21" s="48">
        <f>VLOOKUP($A21,'ADR Raw Data'!$B$6:$BE$43,'ADR Raw Data'!X$1,FALSE)</f>
        <v>3.7496264743457299</v>
      </c>
      <c r="AN21" s="49">
        <f>VLOOKUP($A21,'ADR Raw Data'!$B$6:$BE$43,'ADR Raw Data'!Y$1,FALSE)</f>
        <v>3.4752082495913199</v>
      </c>
      <c r="AO21" s="48">
        <f>VLOOKUP($A21,'ADR Raw Data'!$B$6:$BE$43,'ADR Raw Data'!AA$1,FALSE)</f>
        <v>6.3821921219393998</v>
      </c>
      <c r="AP21" s="48">
        <f>VLOOKUP($A21,'ADR Raw Data'!$B$6:$BE$43,'ADR Raw Data'!AB$1,FALSE)</f>
        <v>9.1729949015210899</v>
      </c>
      <c r="AQ21" s="49">
        <f>VLOOKUP($A21,'ADR Raw Data'!$B$6:$BE$43,'ADR Raw Data'!AC$1,FALSE)</f>
        <v>7.82030325156133</v>
      </c>
      <c r="AR21" s="50">
        <f>VLOOKUP($A21,'ADR Raw Data'!$B$6:$BE$43,'ADR Raw Data'!AE$1,FALSE)</f>
        <v>3.8499015635625899</v>
      </c>
      <c r="AS21" s="40"/>
      <c r="AT21" s="51">
        <f>VLOOKUP($A21,'RevPAR Raw Data'!$B$6:$BE$43,'RevPAR Raw Data'!G$1,FALSE)</f>
        <v>50.792077984288099</v>
      </c>
      <c r="AU21" s="52">
        <f>VLOOKUP($A21,'RevPAR Raw Data'!$B$6:$BE$43,'RevPAR Raw Data'!H$1,FALSE)</f>
        <v>96.885199271891096</v>
      </c>
      <c r="AV21" s="52">
        <f>VLOOKUP($A21,'RevPAR Raw Data'!$B$6:$BE$43,'RevPAR Raw Data'!I$1,FALSE)</f>
        <v>127.601934278597</v>
      </c>
      <c r="AW21" s="52">
        <f>VLOOKUP($A21,'RevPAR Raw Data'!$B$6:$BE$43,'RevPAR Raw Data'!J$1,FALSE)</f>
        <v>130.62421919907999</v>
      </c>
      <c r="AX21" s="52">
        <f>VLOOKUP($A21,'RevPAR Raw Data'!$B$6:$BE$43,'RevPAR Raw Data'!K$1,FALSE)</f>
        <v>99.3031385322858</v>
      </c>
      <c r="AY21" s="53">
        <f>VLOOKUP($A21,'RevPAR Raw Data'!$B$6:$BE$43,'RevPAR Raw Data'!L$1,FALSE)</f>
        <v>101.041313853228</v>
      </c>
      <c r="AZ21" s="52">
        <f>VLOOKUP($A21,'RevPAR Raw Data'!$B$6:$BE$43,'RevPAR Raw Data'!N$1,FALSE)</f>
        <v>69.327781184134807</v>
      </c>
      <c r="BA21" s="52">
        <f>VLOOKUP($A21,'RevPAR Raw Data'!$B$6:$BE$43,'RevPAR Raw Data'!O$1,FALSE)</f>
        <v>74.858277447786904</v>
      </c>
      <c r="BB21" s="53">
        <f>VLOOKUP($A21,'RevPAR Raw Data'!$B$6:$BE$43,'RevPAR Raw Data'!P$1,FALSE)</f>
        <v>72.093029315960905</v>
      </c>
      <c r="BC21" s="54">
        <f>VLOOKUP($A21,'RevPAR Raw Data'!$B$6:$BE$43,'RevPAR Raw Data'!R$1,FALSE)</f>
        <v>92.770375414009195</v>
      </c>
      <c r="BE21" s="47">
        <f>VLOOKUP($A21,'RevPAR Raw Data'!$B$6:$BE$43,'RevPAR Raw Data'!T$1,FALSE)</f>
        <v>-16.729810258088499</v>
      </c>
      <c r="BF21" s="48">
        <f>VLOOKUP($A21,'RevPAR Raw Data'!$B$6:$BE$43,'RevPAR Raw Data'!U$1,FALSE)</f>
        <v>-5.6724934832123699</v>
      </c>
      <c r="BG21" s="48">
        <f>VLOOKUP($A21,'RevPAR Raw Data'!$B$6:$BE$43,'RevPAR Raw Data'!V$1,FALSE)</f>
        <v>5.2057185575891101</v>
      </c>
      <c r="BH21" s="48">
        <f>VLOOKUP($A21,'RevPAR Raw Data'!$B$6:$BE$43,'RevPAR Raw Data'!W$1,FALSE)</f>
        <v>13.850492823091299</v>
      </c>
      <c r="BI21" s="48">
        <f>VLOOKUP($A21,'RevPAR Raw Data'!$B$6:$BE$43,'RevPAR Raw Data'!X$1,FALSE)</f>
        <v>13.5762553356819</v>
      </c>
      <c r="BJ21" s="49">
        <f>VLOOKUP($A21,'RevPAR Raw Data'!$B$6:$BE$43,'RevPAR Raw Data'!Y$1,FALSE)</f>
        <v>3.70394096711625</v>
      </c>
      <c r="BK21" s="48">
        <f>VLOOKUP($A21,'RevPAR Raw Data'!$B$6:$BE$43,'RevPAR Raw Data'!AA$1,FALSE)</f>
        <v>22.717136980748201</v>
      </c>
      <c r="BL21" s="48">
        <f>VLOOKUP($A21,'RevPAR Raw Data'!$B$6:$BE$43,'RevPAR Raw Data'!AB$1,FALSE)</f>
        <v>20.192765236778701</v>
      </c>
      <c r="BM21" s="49">
        <f>VLOOKUP($A21,'RevPAR Raw Data'!$B$6:$BE$43,'RevPAR Raw Data'!AC$1,FALSE)</f>
        <v>21.393445479660301</v>
      </c>
      <c r="BN21" s="50">
        <f>VLOOKUP($A21,'RevPAR Raw Data'!$B$6:$BE$43,'RevPAR Raw Data'!AE$1,FALSE)</f>
        <v>7.1714322782485098</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37.754104266378398</v>
      </c>
      <c r="C23" s="48">
        <f>VLOOKUP($A23,'Occupancy Raw Data'!$B$8:$BE$45,'Occupancy Raw Data'!H$3,FALSE)</f>
        <v>47.233801657145698</v>
      </c>
      <c r="D23" s="48">
        <f>VLOOKUP($A23,'Occupancy Raw Data'!$B$8:$BE$45,'Occupancy Raw Data'!I$3,FALSE)</f>
        <v>53.190777623385301</v>
      </c>
      <c r="E23" s="48">
        <f>VLOOKUP($A23,'Occupancy Raw Data'!$B$8:$BE$45,'Occupancy Raw Data'!J$3,FALSE)</f>
        <v>54.129998456075299</v>
      </c>
      <c r="F23" s="48">
        <f>VLOOKUP($A23,'Occupancy Raw Data'!$B$8:$BE$45,'Occupancy Raw Data'!K$3,FALSE)</f>
        <v>53.870104472234999</v>
      </c>
      <c r="G23" s="49">
        <f>VLOOKUP($A23,'Occupancy Raw Data'!$B$8:$BE$45,'Occupancy Raw Data'!L$3,FALSE)</f>
        <v>49.235757295044003</v>
      </c>
      <c r="H23" s="48">
        <f>VLOOKUP($A23,'Occupancy Raw Data'!$B$8:$BE$45,'Occupancy Raw Data'!N$3,FALSE)</f>
        <v>62.619010858936697</v>
      </c>
      <c r="I23" s="48">
        <f>VLOOKUP($A23,'Occupancy Raw Data'!$B$8:$BE$45,'Occupancy Raw Data'!O$3,FALSE)</f>
        <v>66.952292728114799</v>
      </c>
      <c r="J23" s="49">
        <f>VLOOKUP($A23,'Occupancy Raw Data'!$B$8:$BE$45,'Occupancy Raw Data'!P$3,FALSE)</f>
        <v>64.785651793525801</v>
      </c>
      <c r="K23" s="50">
        <f>VLOOKUP($A23,'Occupancy Raw Data'!$B$8:$BE$45,'Occupancy Raw Data'!R$3,FALSE)</f>
        <v>53.678584294610197</v>
      </c>
      <c r="M23" s="47">
        <f>VLOOKUP($A23,'Occupancy Raw Data'!$B$8:$BE$45,'Occupancy Raw Data'!T$3,FALSE)</f>
        <v>-9.2629098370977392</v>
      </c>
      <c r="N23" s="48">
        <f>VLOOKUP($A23,'Occupancy Raw Data'!$B$8:$BE$45,'Occupancy Raw Data'!U$3,FALSE)</f>
        <v>-5.8806172165622304</v>
      </c>
      <c r="O23" s="48">
        <f>VLOOKUP($A23,'Occupancy Raw Data'!$B$8:$BE$45,'Occupancy Raw Data'!V$3,FALSE)</f>
        <v>-1.0931999460470601</v>
      </c>
      <c r="P23" s="48">
        <f>VLOOKUP($A23,'Occupancy Raw Data'!$B$8:$BE$45,'Occupancy Raw Data'!W$3,FALSE)</f>
        <v>1.8686615213637201</v>
      </c>
      <c r="Q23" s="48">
        <f>VLOOKUP($A23,'Occupancy Raw Data'!$B$8:$BE$45,'Occupancy Raw Data'!X$3,FALSE)</f>
        <v>-0.29051776858737599</v>
      </c>
      <c r="R23" s="49">
        <f>VLOOKUP($A23,'Occupancy Raw Data'!$B$8:$BE$45,'Occupancy Raw Data'!Y$3,FALSE)</f>
        <v>-2.5944999124355901</v>
      </c>
      <c r="S23" s="48">
        <f>VLOOKUP($A23,'Occupancy Raw Data'!$B$8:$BE$45,'Occupancy Raw Data'!AA$3,FALSE)</f>
        <v>-4.52515231918089</v>
      </c>
      <c r="T23" s="48">
        <f>VLOOKUP($A23,'Occupancy Raw Data'!$B$8:$BE$45,'Occupancy Raw Data'!AB$3,FALSE)</f>
        <v>-1.15080536940418</v>
      </c>
      <c r="U23" s="49">
        <f>VLOOKUP($A23,'Occupancy Raw Data'!$B$8:$BE$45,'Occupancy Raw Data'!AC$3,FALSE)</f>
        <v>-2.8108355500178099</v>
      </c>
      <c r="V23" s="50">
        <f>VLOOKUP($A23,'Occupancy Raw Data'!$B$8:$BE$45,'Occupancy Raw Data'!AE$3,FALSE)</f>
        <v>-2.6692084456092502</v>
      </c>
      <c r="X23" s="51">
        <f>VLOOKUP($A23,'ADR Raw Data'!$B$6:$BE$43,'ADR Raw Data'!G$1,FALSE)</f>
        <v>91.085968170665197</v>
      </c>
      <c r="Y23" s="52">
        <f>VLOOKUP($A23,'ADR Raw Data'!$B$6:$BE$43,'ADR Raw Data'!H$1,FALSE)</f>
        <v>94.041003328611794</v>
      </c>
      <c r="Z23" s="52">
        <f>VLOOKUP($A23,'ADR Raw Data'!$B$6:$BE$43,'ADR Raw Data'!I$1,FALSE)</f>
        <v>98.930125417251205</v>
      </c>
      <c r="AA23" s="52">
        <f>VLOOKUP($A23,'ADR Raw Data'!$B$6:$BE$43,'ADR Raw Data'!J$1,FALSE)</f>
        <v>98.438091552576495</v>
      </c>
      <c r="AB23" s="52">
        <f>VLOOKUP($A23,'ADR Raw Data'!$B$6:$BE$43,'ADR Raw Data'!K$1,FALSE)</f>
        <v>100.601579125865</v>
      </c>
      <c r="AC23" s="53">
        <f>VLOOKUP($A23,'ADR Raw Data'!$B$6:$BE$43,'ADR Raw Data'!L$1,FALSE)</f>
        <v>97.046643226716796</v>
      </c>
      <c r="AD23" s="52">
        <f>VLOOKUP($A23,'ADR Raw Data'!$B$6:$BE$43,'ADR Raw Data'!N$1,FALSE)</f>
        <v>119.46085811793699</v>
      </c>
      <c r="AE23" s="52">
        <f>VLOOKUP($A23,'ADR Raw Data'!$B$6:$BE$43,'ADR Raw Data'!O$1,FALSE)</f>
        <v>126.164659833198</v>
      </c>
      <c r="AF23" s="53">
        <f>VLOOKUP($A23,'ADR Raw Data'!$B$6:$BE$43,'ADR Raw Data'!P$1,FALSE)</f>
        <v>122.92485734003201</v>
      </c>
      <c r="AG23" s="54">
        <f>VLOOKUP($A23,'ADR Raw Data'!$B$6:$BE$43,'ADR Raw Data'!R$1,FALSE)</f>
        <v>105.97032422067601</v>
      </c>
      <c r="AI23" s="47">
        <f>VLOOKUP($A23,'ADR Raw Data'!$B$6:$BE$43,'ADR Raw Data'!T$1,FALSE)</f>
        <v>-4.6304925400007004</v>
      </c>
      <c r="AJ23" s="48">
        <f>VLOOKUP($A23,'ADR Raw Data'!$B$6:$BE$43,'ADR Raw Data'!U$1,FALSE)</f>
        <v>-3.8131799632159602</v>
      </c>
      <c r="AK23" s="48">
        <f>VLOOKUP($A23,'ADR Raw Data'!$B$6:$BE$43,'ADR Raw Data'!V$1,FALSE)</f>
        <v>-1.41366902790718</v>
      </c>
      <c r="AL23" s="48">
        <f>VLOOKUP($A23,'ADR Raw Data'!$B$6:$BE$43,'ADR Raw Data'!W$1,FALSE)</f>
        <v>2.0053364750466901E-2</v>
      </c>
      <c r="AM23" s="48">
        <f>VLOOKUP($A23,'ADR Raw Data'!$B$6:$BE$43,'ADR Raw Data'!X$1,FALSE)</f>
        <v>2.06724755162577</v>
      </c>
      <c r="AN23" s="49">
        <f>VLOOKUP($A23,'ADR Raw Data'!$B$6:$BE$43,'ADR Raw Data'!Y$1,FALSE)</f>
        <v>-1.2270778657691901</v>
      </c>
      <c r="AO23" s="48">
        <f>VLOOKUP($A23,'ADR Raw Data'!$B$6:$BE$43,'ADR Raw Data'!AA$1,FALSE)</f>
        <v>-2.9781195102331299</v>
      </c>
      <c r="AP23" s="48">
        <f>VLOOKUP($A23,'ADR Raw Data'!$B$6:$BE$43,'ADR Raw Data'!AB$1,FALSE)</f>
        <v>-4.4692751756036699</v>
      </c>
      <c r="AQ23" s="49">
        <f>VLOOKUP($A23,'ADR Raw Data'!$B$6:$BE$43,'ADR Raw Data'!AC$1,FALSE)</f>
        <v>-3.71622270540455</v>
      </c>
      <c r="AR23" s="50">
        <f>VLOOKUP($A23,'ADR Raw Data'!$B$6:$BE$43,'ADR Raw Data'!AE$1,FALSE)</f>
        <v>-2.2513637647734499</v>
      </c>
      <c r="AS23" s="40"/>
      <c r="AT23" s="51">
        <f>VLOOKUP($A23,'RevPAR Raw Data'!$B$6:$BE$43,'RevPAR Raw Data'!G$1,FALSE)</f>
        <v>34.388691395193199</v>
      </c>
      <c r="AU23" s="52">
        <f>VLOOKUP($A23,'RevPAR Raw Data'!$B$6:$BE$43,'RevPAR Raw Data'!H$1,FALSE)</f>
        <v>44.419140988626403</v>
      </c>
      <c r="AV23" s="52">
        <f>VLOOKUP($A23,'RevPAR Raw Data'!$B$6:$BE$43,'RevPAR Raw Data'!I$1,FALSE)</f>
        <v>52.621703013226202</v>
      </c>
      <c r="AW23" s="52">
        <f>VLOOKUP($A23,'RevPAR Raw Data'!$B$6:$BE$43,'RevPAR Raw Data'!J$1,FALSE)</f>
        <v>53.284537437599703</v>
      </c>
      <c r="AX23" s="52">
        <f>VLOOKUP($A23,'RevPAR Raw Data'!$B$6:$BE$43,'RevPAR Raw Data'!K$1,FALSE)</f>
        <v>54.194175775822103</v>
      </c>
      <c r="AY23" s="53">
        <f>VLOOKUP($A23,'RevPAR Raw Data'!$B$6:$BE$43,'RevPAR Raw Data'!L$1,FALSE)</f>
        <v>47.781649722093498</v>
      </c>
      <c r="AZ23" s="52">
        <f>VLOOKUP($A23,'RevPAR Raw Data'!$B$6:$BE$43,'RevPAR Raw Data'!N$1,FALSE)</f>
        <v>74.805207717049996</v>
      </c>
      <c r="BA23" s="52">
        <f>VLOOKUP($A23,'RevPAR Raw Data'!$B$6:$BE$43,'RevPAR Raw Data'!O$1,FALSE)</f>
        <v>84.470132370953607</v>
      </c>
      <c r="BB23" s="53">
        <f>VLOOKUP($A23,'RevPAR Raw Data'!$B$6:$BE$43,'RevPAR Raw Data'!P$1,FALSE)</f>
        <v>79.637670044001794</v>
      </c>
      <c r="BC23" s="54">
        <f>VLOOKUP($A23,'RevPAR Raw Data'!$B$6:$BE$43,'RevPAR Raw Data'!R$1,FALSE)</f>
        <v>56.883369814067301</v>
      </c>
      <c r="BE23" s="47">
        <f>VLOOKUP($A23,'RevPAR Raw Data'!$B$6:$BE$43,'RevPAR Raw Data'!T$1,FALSE)</f>
        <v>-13.4644840281046</v>
      </c>
      <c r="BF23" s="48">
        <f>VLOOKUP($A23,'RevPAR Raw Data'!$B$6:$BE$43,'RevPAR Raw Data'!U$1,FALSE)</f>
        <v>-9.4695586623628198</v>
      </c>
      <c r="BG23" s="48">
        <f>VLOOKUP($A23,'RevPAR Raw Data'!$B$6:$BE$43,'RevPAR Raw Data'!V$1,FALSE)</f>
        <v>-2.4914147449038802</v>
      </c>
      <c r="BH23" s="48">
        <f>VLOOKUP($A23,'RevPAR Raw Data'!$B$6:$BE$43,'RevPAR Raw Data'!W$1,FALSE)</f>
        <v>1.8890896156250101</v>
      </c>
      <c r="BI23" s="48">
        <f>VLOOKUP($A23,'RevPAR Raw Data'!$B$6:$BE$43,'RevPAR Raw Data'!X$1,FALSE)</f>
        <v>1.77072406158024</v>
      </c>
      <c r="BJ23" s="49">
        <f>VLOOKUP($A23,'RevPAR Raw Data'!$B$6:$BE$43,'RevPAR Raw Data'!Y$1,FALSE)</f>
        <v>-3.7897412440518901</v>
      </c>
      <c r="BK23" s="48">
        <f>VLOOKUP($A23,'RevPAR Raw Data'!$B$6:$BE$43,'RevPAR Raw Data'!AA$1,FALSE)</f>
        <v>-7.36850738532873</v>
      </c>
      <c r="BL23" s="48">
        <f>VLOOKUP($A23,'RevPAR Raw Data'!$B$6:$BE$43,'RevPAR Raw Data'!AB$1,FALSE)</f>
        <v>-5.5686478863135598</v>
      </c>
      <c r="BM23" s="49">
        <f>VLOOKUP($A23,'RevPAR Raw Data'!$B$6:$BE$43,'RevPAR Raw Data'!AC$1,FALSE)</f>
        <v>-6.4226013465010201</v>
      </c>
      <c r="BN23" s="50">
        <f>VLOOKUP($A23,'RevPAR Raw Data'!$B$6:$BE$43,'RevPAR Raw Data'!AE$1,FALSE)</f>
        <v>-4.8604786186319897</v>
      </c>
    </row>
    <row r="24" spans="1:66" x14ac:dyDescent="0.25">
      <c r="A24" s="63" t="s">
        <v>91</v>
      </c>
      <c r="B24" s="47">
        <f>VLOOKUP($A24,'Occupancy Raw Data'!$B$8:$BE$45,'Occupancy Raw Data'!G$3,FALSE)</f>
        <v>47.2626820693119</v>
      </c>
      <c r="C24" s="48">
        <f>VLOOKUP($A24,'Occupancy Raw Data'!$B$8:$BE$45,'Occupancy Raw Data'!H$3,FALSE)</f>
        <v>61.459902896366899</v>
      </c>
      <c r="D24" s="48">
        <f>VLOOKUP($A24,'Occupancy Raw Data'!$B$8:$BE$45,'Occupancy Raw Data'!I$3,FALSE)</f>
        <v>67.553992968357605</v>
      </c>
      <c r="E24" s="48">
        <f>VLOOKUP($A24,'Occupancy Raw Data'!$B$8:$BE$45,'Occupancy Raw Data'!J$3,FALSE)</f>
        <v>66.700150678051202</v>
      </c>
      <c r="F24" s="48">
        <f>VLOOKUP($A24,'Occupancy Raw Data'!$B$8:$BE$45,'Occupancy Raw Data'!K$3,FALSE)</f>
        <v>63.3684915452871</v>
      </c>
      <c r="G24" s="49">
        <f>VLOOKUP($A24,'Occupancy Raw Data'!$B$8:$BE$45,'Occupancy Raw Data'!L$3,FALSE)</f>
        <v>61.269044031474898</v>
      </c>
      <c r="H24" s="48">
        <f>VLOOKUP($A24,'Occupancy Raw Data'!$B$8:$BE$45,'Occupancy Raw Data'!N$3,FALSE)</f>
        <v>61.074836765444502</v>
      </c>
      <c r="I24" s="48">
        <f>VLOOKUP($A24,'Occupancy Raw Data'!$B$8:$BE$45,'Occupancy Raw Data'!O$3,FALSE)</f>
        <v>60.991126736982999</v>
      </c>
      <c r="J24" s="49">
        <f>VLOOKUP($A24,'Occupancy Raw Data'!$B$8:$BE$45,'Occupancy Raw Data'!P$3,FALSE)</f>
        <v>61.032981751213697</v>
      </c>
      <c r="K24" s="50">
        <f>VLOOKUP($A24,'Occupancy Raw Data'!$B$8:$BE$45,'Occupancy Raw Data'!R$3,FALSE)</f>
        <v>61.201597665686002</v>
      </c>
      <c r="M24" s="47">
        <f>VLOOKUP($A24,'Occupancy Raw Data'!$B$8:$BE$45,'Occupancy Raw Data'!T$3,FALSE)</f>
        <v>-3.9383096004723099</v>
      </c>
      <c r="N24" s="48">
        <f>VLOOKUP($A24,'Occupancy Raw Data'!$B$8:$BE$45,'Occupancy Raw Data'!U$3,FALSE)</f>
        <v>-4.0823039875539404</v>
      </c>
      <c r="O24" s="48">
        <f>VLOOKUP($A24,'Occupancy Raw Data'!$B$8:$BE$45,'Occupancy Raw Data'!V$3,FALSE)</f>
        <v>-2.4276033007949498</v>
      </c>
      <c r="P24" s="48">
        <f>VLOOKUP($A24,'Occupancy Raw Data'!$B$8:$BE$45,'Occupancy Raw Data'!W$3,FALSE)</f>
        <v>-1.4579836908363999</v>
      </c>
      <c r="Q24" s="48">
        <f>VLOOKUP($A24,'Occupancy Raw Data'!$B$8:$BE$45,'Occupancy Raw Data'!X$3,FALSE)</f>
        <v>-8.4658802645164205E-2</v>
      </c>
      <c r="R24" s="49">
        <f>VLOOKUP($A24,'Occupancy Raw Data'!$B$8:$BE$45,'Occupancy Raw Data'!Y$3,FALSE)</f>
        <v>-2.31959997723667</v>
      </c>
      <c r="S24" s="48">
        <f>VLOOKUP($A24,'Occupancy Raw Data'!$B$8:$BE$45,'Occupancy Raw Data'!AA$3,FALSE)</f>
        <v>-8.5136074726790891</v>
      </c>
      <c r="T24" s="48">
        <f>VLOOKUP($A24,'Occupancy Raw Data'!$B$8:$BE$45,'Occupancy Raw Data'!AB$3,FALSE)</f>
        <v>-8.6154594239740607</v>
      </c>
      <c r="U24" s="49">
        <f>VLOOKUP($A24,'Occupancy Raw Data'!$B$8:$BE$45,'Occupancy Raw Data'!AC$3,FALSE)</f>
        <v>-8.5645268882369603</v>
      </c>
      <c r="V24" s="50">
        <f>VLOOKUP($A24,'Occupancy Raw Data'!$B$8:$BE$45,'Occupancy Raw Data'!AE$3,FALSE)</f>
        <v>-4.1841910391634096</v>
      </c>
      <c r="X24" s="51">
        <f>VLOOKUP($A24,'ADR Raw Data'!$B$6:$BE$43,'ADR Raw Data'!G$1,FALSE)</f>
        <v>84.435920793482097</v>
      </c>
      <c r="Y24" s="52">
        <f>VLOOKUP($A24,'ADR Raw Data'!$B$6:$BE$43,'ADR Raw Data'!H$1,FALSE)</f>
        <v>89.406870825388097</v>
      </c>
      <c r="Z24" s="52">
        <f>VLOOKUP($A24,'ADR Raw Data'!$B$6:$BE$43,'ADR Raw Data'!I$1,FALSE)</f>
        <v>92.370124237918205</v>
      </c>
      <c r="AA24" s="52">
        <f>VLOOKUP($A24,'ADR Raw Data'!$B$6:$BE$43,'ADR Raw Data'!J$1,FALSE)</f>
        <v>91.547175301204803</v>
      </c>
      <c r="AB24" s="52">
        <f>VLOOKUP($A24,'ADR Raw Data'!$B$6:$BE$43,'ADR Raw Data'!K$1,FALSE)</f>
        <v>89.742443698811002</v>
      </c>
      <c r="AC24" s="53">
        <f>VLOOKUP($A24,'ADR Raw Data'!$B$6:$BE$43,'ADR Raw Data'!L$1,FALSE)</f>
        <v>89.828821417641194</v>
      </c>
      <c r="AD24" s="52">
        <f>VLOOKUP($A24,'ADR Raw Data'!$B$6:$BE$43,'ADR Raw Data'!N$1,FALSE)</f>
        <v>91.110270833333303</v>
      </c>
      <c r="AE24" s="52">
        <f>VLOOKUP($A24,'ADR Raw Data'!$B$6:$BE$43,'ADR Raw Data'!O$1,FALSE)</f>
        <v>91.114501619544299</v>
      </c>
      <c r="AF24" s="53">
        <f>VLOOKUP($A24,'ADR Raw Data'!$B$6:$BE$43,'ADR Raw Data'!P$1,FALSE)</f>
        <v>91.112384775750897</v>
      </c>
      <c r="AG24" s="54">
        <f>VLOOKUP($A24,'ADR Raw Data'!$B$6:$BE$43,'ADR Raw Data'!R$1,FALSE)</f>
        <v>90.194543424909099</v>
      </c>
      <c r="AI24" s="47">
        <f>VLOOKUP($A24,'ADR Raw Data'!$B$6:$BE$43,'ADR Raw Data'!T$1,FALSE)</f>
        <v>2.6146118544177699</v>
      </c>
      <c r="AJ24" s="48">
        <f>VLOOKUP($A24,'ADR Raw Data'!$B$6:$BE$43,'ADR Raw Data'!U$1,FALSE)</f>
        <v>0.95962730021195697</v>
      </c>
      <c r="AK24" s="48">
        <f>VLOOKUP($A24,'ADR Raw Data'!$B$6:$BE$43,'ADR Raw Data'!V$1,FALSE)</f>
        <v>2.2761126988270299</v>
      </c>
      <c r="AL24" s="48">
        <f>VLOOKUP($A24,'ADR Raw Data'!$B$6:$BE$43,'ADR Raw Data'!W$1,FALSE)</f>
        <v>2.5446990207683902</v>
      </c>
      <c r="AM24" s="48">
        <f>VLOOKUP($A24,'ADR Raw Data'!$B$6:$BE$43,'ADR Raw Data'!X$1,FALSE)</f>
        <v>4.3062729263569501</v>
      </c>
      <c r="AN24" s="49">
        <f>VLOOKUP($A24,'ADR Raw Data'!$B$6:$BE$43,'ADR Raw Data'!Y$1,FALSE)</f>
        <v>2.53672013332586</v>
      </c>
      <c r="AO24" s="48">
        <f>VLOOKUP($A24,'ADR Raw Data'!$B$6:$BE$43,'ADR Raw Data'!AA$1,FALSE)</f>
        <v>-0.73088443321988605</v>
      </c>
      <c r="AP24" s="48">
        <f>VLOOKUP($A24,'ADR Raw Data'!$B$6:$BE$43,'ADR Raw Data'!AB$1,FALSE)</f>
        <v>-1.5883880106225901</v>
      </c>
      <c r="AQ24" s="49">
        <f>VLOOKUP($A24,'ADR Raw Data'!$B$6:$BE$43,'ADR Raw Data'!AC$1,FALSE)</f>
        <v>-1.1614520736274301</v>
      </c>
      <c r="AR24" s="50">
        <f>VLOOKUP($A24,'ADR Raw Data'!$B$6:$BE$43,'ADR Raw Data'!AE$1,FALSE)</f>
        <v>1.3730008142215699</v>
      </c>
      <c r="AS24" s="40"/>
      <c r="AT24" s="51">
        <f>VLOOKUP($A24,'RevPAR Raw Data'!$B$6:$BE$43,'RevPAR Raw Data'!G$1,FALSE)</f>
        <v>39.906680796919403</v>
      </c>
      <c r="AU24" s="52">
        <f>VLOOKUP($A24,'RevPAR Raw Data'!$B$6:$BE$43,'RevPAR Raw Data'!H$1,FALSE)</f>
        <v>54.949375991963798</v>
      </c>
      <c r="AV24" s="52">
        <f>VLOOKUP($A24,'RevPAR Raw Data'!$B$6:$BE$43,'RevPAR Raw Data'!I$1,FALSE)</f>
        <v>62.399707232546398</v>
      </c>
      <c r="AW24" s="52">
        <f>VLOOKUP($A24,'RevPAR Raw Data'!$B$6:$BE$43,'RevPAR Raw Data'!J$1,FALSE)</f>
        <v>61.062103867403302</v>
      </c>
      <c r="AX24" s="52">
        <f>VLOOKUP($A24,'RevPAR Raw Data'!$B$6:$BE$43,'RevPAR Raw Data'!K$1,FALSE)</f>
        <v>56.8684328478151</v>
      </c>
      <c r="AY24" s="53">
        <f>VLOOKUP($A24,'RevPAR Raw Data'!$B$6:$BE$43,'RevPAR Raw Data'!L$1,FALSE)</f>
        <v>55.037260147329597</v>
      </c>
      <c r="AZ24" s="52">
        <f>VLOOKUP($A24,'RevPAR Raw Data'!$B$6:$BE$43,'RevPAR Raw Data'!N$1,FALSE)</f>
        <v>55.645449188012698</v>
      </c>
      <c r="BA24" s="52">
        <f>VLOOKUP($A24,'RevPAR Raw Data'!$B$6:$BE$43,'RevPAR Raw Data'!O$1,FALSE)</f>
        <v>55.5717611585467</v>
      </c>
      <c r="BB24" s="53">
        <f>VLOOKUP($A24,'RevPAR Raw Data'!$B$6:$BE$43,'RevPAR Raw Data'!P$1,FALSE)</f>
        <v>55.608605173279699</v>
      </c>
      <c r="BC24" s="54">
        <f>VLOOKUP($A24,'RevPAR Raw Data'!$B$6:$BE$43,'RevPAR Raw Data'!R$1,FALSE)</f>
        <v>55.200501583315301</v>
      </c>
      <c r="BE24" s="47">
        <f>VLOOKUP($A24,'RevPAR Raw Data'!$B$6:$BE$43,'RevPAR Raw Data'!T$1,FALSE)</f>
        <v>-1.4266692557321501</v>
      </c>
      <c r="BF24" s="48">
        <f>VLOOKUP($A24,'RevPAR Raw Data'!$B$6:$BE$43,'RevPAR Raw Data'!U$1,FALSE)</f>
        <v>-3.16185159088419</v>
      </c>
      <c r="BG24" s="48">
        <f>VLOOKUP($A24,'RevPAR Raw Data'!$B$6:$BE$43,'RevPAR Raw Data'!V$1,FALSE)</f>
        <v>-0.20674558897445899</v>
      </c>
      <c r="BH24" s="48">
        <f>VLOOKUP($A24,'RevPAR Raw Data'!$B$6:$BE$43,'RevPAR Raw Data'!W$1,FALSE)</f>
        <v>1.0496140332283099</v>
      </c>
      <c r="BI24" s="48">
        <f>VLOOKUP($A24,'RevPAR Raw Data'!$B$6:$BE$43,'RevPAR Raw Data'!X$1,FALSE)</f>
        <v>4.2179684846137002</v>
      </c>
      <c r="BJ24" s="49">
        <f>VLOOKUP($A24,'RevPAR Raw Data'!$B$6:$BE$43,'RevPAR Raw Data'!Y$1,FALSE)</f>
        <v>0.15827839645400299</v>
      </c>
      <c r="BK24" s="48">
        <f>VLOOKUP($A24,'RevPAR Raw Data'!$B$6:$BE$43,'RevPAR Raw Data'!AA$1,FALSE)</f>
        <v>-9.1822672741757199</v>
      </c>
      <c r="BL24" s="48">
        <f>VLOOKUP($A24,'RevPAR Raw Data'!$B$6:$BE$43,'RevPAR Raw Data'!AB$1,FALSE)</f>
        <v>-10.0670005100461</v>
      </c>
      <c r="BM24" s="49">
        <f>VLOOKUP($A24,'RevPAR Raw Data'!$B$6:$BE$43,'RevPAR Raw Data'!AC$1,FALSE)</f>
        <v>-9.6265060867245893</v>
      </c>
      <c r="BN24" s="50">
        <f>VLOOKUP($A24,'RevPAR Raw Data'!$B$6:$BE$43,'RevPAR Raw Data'!AE$1,FALSE)</f>
        <v>-2.8686392019781302</v>
      </c>
    </row>
    <row r="25" spans="1:66" x14ac:dyDescent="0.25">
      <c r="A25" s="63" t="s">
        <v>32</v>
      </c>
      <c r="B25" s="47">
        <f>VLOOKUP($A25,'Occupancy Raw Data'!$B$8:$BE$45,'Occupancy Raw Data'!G$3,FALSE)</f>
        <v>44.079784976658601</v>
      </c>
      <c r="C25" s="48">
        <f>VLOOKUP($A25,'Occupancy Raw Data'!$B$8:$BE$45,'Occupancy Raw Data'!H$3,FALSE)</f>
        <v>57.207525816947197</v>
      </c>
      <c r="D25" s="48">
        <f>VLOOKUP($A25,'Occupancy Raw Data'!$B$8:$BE$45,'Occupancy Raw Data'!I$3,FALSE)</f>
        <v>62.682133257886498</v>
      </c>
      <c r="E25" s="48">
        <f>VLOOKUP($A25,'Occupancy Raw Data'!$B$8:$BE$45,'Occupancy Raw Data'!J$3,FALSE)</f>
        <v>64.181638138350493</v>
      </c>
      <c r="F25" s="48">
        <f>VLOOKUP($A25,'Occupancy Raw Data'!$B$8:$BE$45,'Occupancy Raw Data'!K$3,FALSE)</f>
        <v>60.602631206677003</v>
      </c>
      <c r="G25" s="49">
        <f>VLOOKUP($A25,'Occupancy Raw Data'!$B$8:$BE$45,'Occupancy Raw Data'!L$3,FALSE)</f>
        <v>57.750742679303997</v>
      </c>
      <c r="H25" s="48">
        <f>VLOOKUP($A25,'Occupancy Raw Data'!$B$8:$BE$45,'Occupancy Raw Data'!N$3,FALSE)</f>
        <v>63.813835054463098</v>
      </c>
      <c r="I25" s="48">
        <f>VLOOKUP($A25,'Occupancy Raw Data'!$B$8:$BE$45,'Occupancy Raw Data'!O$3,FALSE)</f>
        <v>65.709435563728903</v>
      </c>
      <c r="J25" s="49">
        <f>VLOOKUP($A25,'Occupancy Raw Data'!$B$8:$BE$45,'Occupancy Raw Data'!P$3,FALSE)</f>
        <v>64.761635309095993</v>
      </c>
      <c r="K25" s="50">
        <f>VLOOKUP($A25,'Occupancy Raw Data'!$B$8:$BE$45,'Occupancy Raw Data'!R$3,FALSE)</f>
        <v>59.753854859244498</v>
      </c>
      <c r="M25" s="47">
        <f>VLOOKUP($A25,'Occupancy Raw Data'!$B$8:$BE$45,'Occupancy Raw Data'!T$3,FALSE)</f>
        <v>-7.06456260004623</v>
      </c>
      <c r="N25" s="48">
        <f>VLOOKUP($A25,'Occupancy Raw Data'!$B$8:$BE$45,'Occupancy Raw Data'!U$3,FALSE)</f>
        <v>2.2172535623282998</v>
      </c>
      <c r="O25" s="48">
        <f>VLOOKUP($A25,'Occupancy Raw Data'!$B$8:$BE$45,'Occupancy Raw Data'!V$3,FALSE)</f>
        <v>4.0011415673603601</v>
      </c>
      <c r="P25" s="48">
        <f>VLOOKUP($A25,'Occupancy Raw Data'!$B$8:$BE$45,'Occupancy Raw Data'!W$3,FALSE)</f>
        <v>8.5898295536096505</v>
      </c>
      <c r="Q25" s="48">
        <f>VLOOKUP($A25,'Occupancy Raw Data'!$B$8:$BE$45,'Occupancy Raw Data'!X$3,FALSE)</f>
        <v>-1.8175188916078799</v>
      </c>
      <c r="R25" s="49">
        <f>VLOOKUP($A25,'Occupancy Raw Data'!$B$8:$BE$45,'Occupancy Raw Data'!Y$3,FALSE)</f>
        <v>1.49625819498201</v>
      </c>
      <c r="S25" s="48">
        <f>VLOOKUP($A25,'Occupancy Raw Data'!$B$8:$BE$45,'Occupancy Raw Data'!AA$3,FALSE)</f>
        <v>-20.879044775413899</v>
      </c>
      <c r="T25" s="48">
        <f>VLOOKUP($A25,'Occupancy Raw Data'!$B$8:$BE$45,'Occupancy Raw Data'!AB$3,FALSE)</f>
        <v>-19.406170751902302</v>
      </c>
      <c r="U25" s="49">
        <f>VLOOKUP($A25,'Occupancy Raw Data'!$B$8:$BE$45,'Occupancy Raw Data'!AC$3,FALSE)</f>
        <v>-20.138620663479099</v>
      </c>
      <c r="V25" s="50">
        <f>VLOOKUP($A25,'Occupancy Raw Data'!$B$8:$BE$45,'Occupancy Raw Data'!AE$3,FALSE)</f>
        <v>-6.3591180448517504</v>
      </c>
      <c r="X25" s="51">
        <f>VLOOKUP($A25,'ADR Raw Data'!$B$6:$BE$43,'ADR Raw Data'!G$1,FALSE)</f>
        <v>72.825661938382495</v>
      </c>
      <c r="Y25" s="52">
        <f>VLOOKUP($A25,'ADR Raw Data'!$B$6:$BE$43,'ADR Raw Data'!H$1,FALSE)</f>
        <v>81.808804698318397</v>
      </c>
      <c r="Z25" s="52">
        <f>VLOOKUP($A25,'ADR Raw Data'!$B$6:$BE$43,'ADR Raw Data'!I$1,FALSE)</f>
        <v>84.864997698036504</v>
      </c>
      <c r="AA25" s="52">
        <f>VLOOKUP($A25,'ADR Raw Data'!$B$6:$BE$43,'ADR Raw Data'!J$1,FALSE)</f>
        <v>85.373909896407298</v>
      </c>
      <c r="AB25" s="52">
        <f>VLOOKUP($A25,'ADR Raw Data'!$B$6:$BE$43,'ADR Raw Data'!K$1,FALSE)</f>
        <v>84.172975116713303</v>
      </c>
      <c r="AC25" s="53">
        <f>VLOOKUP($A25,'ADR Raw Data'!$B$6:$BE$43,'ADR Raw Data'!L$1,FALSE)</f>
        <v>82.389517352537695</v>
      </c>
      <c r="AD25" s="52">
        <f>VLOOKUP($A25,'ADR Raw Data'!$B$6:$BE$43,'ADR Raw Data'!N$1,FALSE)</f>
        <v>91.8255497007315</v>
      </c>
      <c r="AE25" s="52">
        <f>VLOOKUP($A25,'ADR Raw Data'!$B$6:$BE$43,'ADR Raw Data'!O$1,FALSE)</f>
        <v>93.052308051668405</v>
      </c>
      <c r="AF25" s="53">
        <f>VLOOKUP($A25,'ADR Raw Data'!$B$6:$BE$43,'ADR Raw Data'!P$1,FALSE)</f>
        <v>92.447905810397501</v>
      </c>
      <c r="AG25" s="54">
        <f>VLOOKUP($A25,'ADR Raw Data'!$B$6:$BE$43,'ADR Raw Data'!R$1,FALSE)</f>
        <v>85.504188778409002</v>
      </c>
      <c r="AI25" s="47">
        <f>VLOOKUP($A25,'ADR Raw Data'!$B$6:$BE$43,'ADR Raw Data'!T$1,FALSE)</f>
        <v>-3.3152506502538999</v>
      </c>
      <c r="AJ25" s="48">
        <f>VLOOKUP($A25,'ADR Raw Data'!$B$6:$BE$43,'ADR Raw Data'!U$1,FALSE)</f>
        <v>0.48527911930106199</v>
      </c>
      <c r="AK25" s="48">
        <f>VLOOKUP($A25,'ADR Raw Data'!$B$6:$BE$43,'ADR Raw Data'!V$1,FALSE)</f>
        <v>7.8024571680458094E-2</v>
      </c>
      <c r="AL25" s="48">
        <f>VLOOKUP($A25,'ADR Raw Data'!$B$6:$BE$43,'ADR Raw Data'!W$1,FALSE)</f>
        <v>2.5919242640010101</v>
      </c>
      <c r="AM25" s="48">
        <f>VLOOKUP($A25,'ADR Raw Data'!$B$6:$BE$43,'ADR Raw Data'!X$1,FALSE)</f>
        <v>-3.0047392107755502</v>
      </c>
      <c r="AN25" s="49">
        <f>VLOOKUP($A25,'ADR Raw Data'!$B$6:$BE$43,'ADR Raw Data'!Y$1,FALSE)</f>
        <v>-0.32047530986281902</v>
      </c>
      <c r="AO25" s="48">
        <f>VLOOKUP($A25,'ADR Raw Data'!$B$6:$BE$43,'ADR Raw Data'!AA$1,FALSE)</f>
        <v>-34.052398149971502</v>
      </c>
      <c r="AP25" s="48">
        <f>VLOOKUP($A25,'ADR Raw Data'!$B$6:$BE$43,'ADR Raw Data'!AB$1,FALSE)</f>
        <v>-35.3245774676896</v>
      </c>
      <c r="AQ25" s="49">
        <f>VLOOKUP($A25,'ADR Raw Data'!$B$6:$BE$43,'ADR Raw Data'!AC$1,FALSE)</f>
        <v>-34.698350346885498</v>
      </c>
      <c r="AR25" s="50">
        <f>VLOOKUP($A25,'ADR Raw Data'!$B$6:$BE$43,'ADR Raw Data'!AE$1,FALSE)</f>
        <v>-17.820925642323601</v>
      </c>
      <c r="AS25" s="40"/>
      <c r="AT25" s="51">
        <f>VLOOKUP($A25,'RevPAR Raw Data'!$B$6:$BE$43,'RevPAR Raw Data'!G$1,FALSE)</f>
        <v>32.101395190267297</v>
      </c>
      <c r="AU25" s="52">
        <f>VLOOKUP($A25,'RevPAR Raw Data'!$B$6:$BE$43,'RevPAR Raw Data'!H$1,FALSE)</f>
        <v>46.800793068326399</v>
      </c>
      <c r="AV25" s="52">
        <f>VLOOKUP($A25,'RevPAR Raw Data'!$B$6:$BE$43,'RevPAR Raw Data'!I$1,FALSE)</f>
        <v>53.195190946385601</v>
      </c>
      <c r="AW25" s="52">
        <f>VLOOKUP($A25,'RevPAR Raw Data'!$B$6:$BE$43,'RevPAR Raw Data'!J$1,FALSE)</f>
        <v>54.7943739142735</v>
      </c>
      <c r="AX25" s="52">
        <f>VLOOKUP($A25,'RevPAR Raw Data'!$B$6:$BE$43,'RevPAR Raw Data'!K$1,FALSE)</f>
        <v>51.011037685669798</v>
      </c>
      <c r="AY25" s="53">
        <f>VLOOKUP($A25,'RevPAR Raw Data'!$B$6:$BE$43,'RevPAR Raw Data'!L$1,FALSE)</f>
        <v>47.580558160984502</v>
      </c>
      <c r="AZ25" s="52">
        <f>VLOOKUP($A25,'RevPAR Raw Data'!$B$6:$BE$43,'RevPAR Raw Data'!N$1,FALSE)</f>
        <v>58.597404823878897</v>
      </c>
      <c r="BA25" s="52">
        <f>VLOOKUP($A25,'RevPAR Raw Data'!$B$6:$BE$43,'RevPAR Raw Data'!O$1,FALSE)</f>
        <v>61.144146399773597</v>
      </c>
      <c r="BB25" s="53">
        <f>VLOOKUP($A25,'RevPAR Raw Data'!$B$6:$BE$43,'RevPAR Raw Data'!P$1,FALSE)</f>
        <v>59.870775611826197</v>
      </c>
      <c r="BC25" s="54">
        <f>VLOOKUP($A25,'RevPAR Raw Data'!$B$6:$BE$43,'RevPAR Raw Data'!R$1,FALSE)</f>
        <v>51.092048861225003</v>
      </c>
      <c r="BE25" s="47">
        <f>VLOOKUP($A25,'RevPAR Raw Data'!$B$6:$BE$43,'RevPAR Raw Data'!T$1,FALSE)</f>
        <v>-10.1456052927645</v>
      </c>
      <c r="BF25" s="48">
        <f>VLOOKUP($A25,'RevPAR Raw Data'!$B$6:$BE$43,'RevPAR Raw Data'!U$1,FALSE)</f>
        <v>2.7132925501892999</v>
      </c>
      <c r="BG25" s="48">
        <f>VLOOKUP($A25,'RevPAR Raw Data'!$B$6:$BE$43,'RevPAR Raw Data'!V$1,FALSE)</f>
        <v>4.0822880126110803</v>
      </c>
      <c r="BH25" s="48">
        <f>VLOOKUP($A25,'RevPAR Raw Data'!$B$6:$BE$43,'RevPAR Raw Data'!W$1,FALSE)</f>
        <v>11.404395694047</v>
      </c>
      <c r="BI25" s="48">
        <f>VLOOKUP($A25,'RevPAR Raw Data'!$B$6:$BE$43,'RevPAR Raw Data'!X$1,FALSE)</f>
        <v>-4.7676463995840299</v>
      </c>
      <c r="BJ25" s="49">
        <f>VLOOKUP($A25,'RevPAR Raw Data'!$B$6:$BE$43,'RevPAR Raw Data'!Y$1,FALSE)</f>
        <v>1.1709877470324801</v>
      </c>
      <c r="BK25" s="48">
        <f>VLOOKUP($A25,'RevPAR Raw Data'!$B$6:$BE$43,'RevPAR Raw Data'!AA$1,FALSE)</f>
        <v>-47.821627468550602</v>
      </c>
      <c r="BL25" s="48">
        <f>VLOOKUP($A25,'RevPAR Raw Data'!$B$6:$BE$43,'RevPAR Raw Data'!AB$1,FALSE)</f>
        <v>-47.875600398824098</v>
      </c>
      <c r="BM25" s="49">
        <f>VLOOKUP($A25,'RevPAR Raw Data'!$B$6:$BE$43,'RevPAR Raw Data'!AC$1,FALSE)</f>
        <v>-47.849201857520399</v>
      </c>
      <c r="BN25" s="50">
        <f>VLOOKUP($A25,'RevPAR Raw Data'!$B$6:$BE$43,'RevPAR Raw Data'!AE$1,FALSE)</f>
        <v>-23.046789988894801</v>
      </c>
    </row>
    <row r="26" spans="1:66" x14ac:dyDescent="0.25">
      <c r="A26" s="63" t="s">
        <v>92</v>
      </c>
      <c r="B26" s="47">
        <f>VLOOKUP($A26,'Occupancy Raw Data'!$B$8:$BE$45,'Occupancy Raw Data'!G$3,FALSE)</f>
        <v>45.160717456934798</v>
      </c>
      <c r="C26" s="48">
        <f>VLOOKUP($A26,'Occupancy Raw Data'!$B$8:$BE$45,'Occupancy Raw Data'!H$3,FALSE)</f>
        <v>57.662937311312298</v>
      </c>
      <c r="D26" s="48">
        <f>VLOOKUP($A26,'Occupancy Raw Data'!$B$8:$BE$45,'Occupancy Raw Data'!I$3,FALSE)</f>
        <v>62.777481797194099</v>
      </c>
      <c r="E26" s="48">
        <f>VLOOKUP($A26,'Occupancy Raw Data'!$B$8:$BE$45,'Occupancy Raw Data'!J$3,FALSE)</f>
        <v>65.3702717101758</v>
      </c>
      <c r="F26" s="48">
        <f>VLOOKUP($A26,'Occupancy Raw Data'!$B$8:$BE$45,'Occupancy Raw Data'!K$3,FALSE)</f>
        <v>64.020600248623595</v>
      </c>
      <c r="G26" s="49">
        <f>VLOOKUP($A26,'Occupancy Raw Data'!$B$8:$BE$45,'Occupancy Raw Data'!L$3,FALSE)</f>
        <v>58.998401704848099</v>
      </c>
      <c r="H26" s="48">
        <f>VLOOKUP($A26,'Occupancy Raw Data'!$B$8:$BE$45,'Occupancy Raw Data'!N$3,FALSE)</f>
        <v>67.785473272953197</v>
      </c>
      <c r="I26" s="48">
        <f>VLOOKUP($A26,'Occupancy Raw Data'!$B$8:$BE$45,'Occupancy Raw Data'!O$3,FALSE)</f>
        <v>68.318238323565893</v>
      </c>
      <c r="J26" s="49">
        <f>VLOOKUP($A26,'Occupancy Raw Data'!$B$8:$BE$45,'Occupancy Raw Data'!P$3,FALSE)</f>
        <v>68.051855798259595</v>
      </c>
      <c r="K26" s="50">
        <f>VLOOKUP($A26,'Occupancy Raw Data'!$B$8:$BE$45,'Occupancy Raw Data'!R$3,FALSE)</f>
        <v>61.585102874394202</v>
      </c>
      <c r="M26" s="47">
        <f>VLOOKUP($A26,'Occupancy Raw Data'!$B$8:$BE$45,'Occupancy Raw Data'!T$3,FALSE)</f>
        <v>-7.2665166618696597</v>
      </c>
      <c r="N26" s="48">
        <f>VLOOKUP($A26,'Occupancy Raw Data'!$B$8:$BE$45,'Occupancy Raw Data'!U$3,FALSE)</f>
        <v>-3.66937366372066</v>
      </c>
      <c r="O26" s="48">
        <f>VLOOKUP($A26,'Occupancy Raw Data'!$B$8:$BE$45,'Occupancy Raw Data'!V$3,FALSE)</f>
        <v>-0.66633163903379999</v>
      </c>
      <c r="P26" s="48">
        <f>VLOOKUP($A26,'Occupancy Raw Data'!$B$8:$BE$45,'Occupancy Raw Data'!W$3,FALSE)</f>
        <v>7.7823373024921301</v>
      </c>
      <c r="Q26" s="48">
        <f>VLOOKUP($A26,'Occupancy Raw Data'!$B$8:$BE$45,'Occupancy Raw Data'!X$3,FALSE)</f>
        <v>5.2520125439667096</v>
      </c>
      <c r="R26" s="49">
        <f>VLOOKUP($A26,'Occupancy Raw Data'!$B$8:$BE$45,'Occupancy Raw Data'!Y$3,FALSE)</f>
        <v>0.59961213682530401</v>
      </c>
      <c r="S26" s="48">
        <f>VLOOKUP($A26,'Occupancy Raw Data'!$B$8:$BE$45,'Occupancy Raw Data'!AA$3,FALSE)</f>
        <v>3.3215491355757401</v>
      </c>
      <c r="T26" s="48">
        <f>VLOOKUP($A26,'Occupancy Raw Data'!$B$8:$BE$45,'Occupancy Raw Data'!AB$3,FALSE)</f>
        <v>9.6870135612557497</v>
      </c>
      <c r="U26" s="49">
        <f>VLOOKUP($A26,'Occupancy Raw Data'!$B$8:$BE$45,'Occupancy Raw Data'!AC$3,FALSE)</f>
        <v>6.4216186593643796</v>
      </c>
      <c r="V26" s="50">
        <f>VLOOKUP($A26,'Occupancy Raw Data'!$B$8:$BE$45,'Occupancy Raw Data'!AE$3,FALSE)</f>
        <v>2.3676924917421198</v>
      </c>
      <c r="X26" s="51">
        <f>VLOOKUP($A26,'ADR Raw Data'!$B$6:$BE$43,'ADR Raw Data'!G$1,FALSE)</f>
        <v>94.324870310656706</v>
      </c>
      <c r="Y26" s="52">
        <f>VLOOKUP($A26,'ADR Raw Data'!$B$6:$BE$43,'ADR Raw Data'!H$1,FALSE)</f>
        <v>99.690737665537398</v>
      </c>
      <c r="Z26" s="52">
        <f>VLOOKUP($A26,'ADR Raw Data'!$B$6:$BE$43,'ADR Raw Data'!I$1,FALSE)</f>
        <v>106.418083932107</v>
      </c>
      <c r="AA26" s="52">
        <f>VLOOKUP($A26,'ADR Raw Data'!$B$6:$BE$43,'ADR Raw Data'!J$1,FALSE)</f>
        <v>104.166764411844</v>
      </c>
      <c r="AB26" s="52">
        <f>VLOOKUP($A26,'ADR Raw Data'!$B$6:$BE$43,'ADR Raw Data'!K$1,FALSE)</f>
        <v>105.541193564493</v>
      </c>
      <c r="AC26" s="53">
        <f>VLOOKUP($A26,'ADR Raw Data'!$B$6:$BE$43,'ADR Raw Data'!L$1,FALSE)</f>
        <v>102.562504346517</v>
      </c>
      <c r="AD26" s="52">
        <f>VLOOKUP($A26,'ADR Raw Data'!$B$6:$BE$43,'ADR Raw Data'!N$1,FALSE)</f>
        <v>111.32762407649901</v>
      </c>
      <c r="AE26" s="52">
        <f>VLOOKUP($A26,'ADR Raw Data'!$B$6:$BE$43,'ADR Raw Data'!O$1,FALSE)</f>
        <v>114.02673613205</v>
      </c>
      <c r="AF26" s="53">
        <f>VLOOKUP($A26,'ADR Raw Data'!$B$6:$BE$43,'ADR Raw Data'!P$1,FALSE)</f>
        <v>112.682462813152</v>
      </c>
      <c r="AG26" s="54">
        <f>VLOOKUP($A26,'ADR Raw Data'!$B$6:$BE$43,'ADR Raw Data'!R$1,FALSE)</f>
        <v>105.75753469412901</v>
      </c>
      <c r="AI26" s="47">
        <f>VLOOKUP($A26,'ADR Raw Data'!$B$6:$BE$43,'ADR Raw Data'!T$1,FALSE)</f>
        <v>-2.6161236729492399</v>
      </c>
      <c r="AJ26" s="48">
        <f>VLOOKUP($A26,'ADR Raw Data'!$B$6:$BE$43,'ADR Raw Data'!U$1,FALSE)</f>
        <v>-4.3451728169513997</v>
      </c>
      <c r="AK26" s="48">
        <f>VLOOKUP($A26,'ADR Raw Data'!$B$6:$BE$43,'ADR Raw Data'!V$1,FALSE)</f>
        <v>4.63349285113289E-2</v>
      </c>
      <c r="AL26" s="48">
        <f>VLOOKUP($A26,'ADR Raw Data'!$B$6:$BE$43,'ADR Raw Data'!W$1,FALSE)</f>
        <v>-0.60063336793214495</v>
      </c>
      <c r="AM26" s="48">
        <f>VLOOKUP($A26,'ADR Raw Data'!$B$6:$BE$43,'ADR Raw Data'!X$1,FALSE)</f>
        <v>2.2397598776148002</v>
      </c>
      <c r="AN26" s="49">
        <f>VLOOKUP($A26,'ADR Raw Data'!$B$6:$BE$43,'ADR Raw Data'!Y$1,FALSE)</f>
        <v>-0.78507766284711999</v>
      </c>
      <c r="AO26" s="48">
        <f>VLOOKUP($A26,'ADR Raw Data'!$B$6:$BE$43,'ADR Raw Data'!AA$1,FALSE)</f>
        <v>1.85766742608989</v>
      </c>
      <c r="AP26" s="48">
        <f>VLOOKUP($A26,'ADR Raw Data'!$B$6:$BE$43,'ADR Raw Data'!AB$1,FALSE)</f>
        <v>6.8981602273883</v>
      </c>
      <c r="AQ26" s="49">
        <f>VLOOKUP($A26,'ADR Raw Data'!$B$6:$BE$43,'ADR Raw Data'!AC$1,FALSE)</f>
        <v>4.3191521330746596</v>
      </c>
      <c r="AR26" s="50">
        <f>VLOOKUP($A26,'ADR Raw Data'!$B$6:$BE$43,'ADR Raw Data'!AE$1,FALSE)</f>
        <v>0.92899930072446502</v>
      </c>
      <c r="AS26" s="40"/>
      <c r="AT26" s="51">
        <f>VLOOKUP($A26,'RevPAR Raw Data'!$B$6:$BE$43,'RevPAR Raw Data'!G$1,FALSE)</f>
        <v>42.5977881726158</v>
      </c>
      <c r="AU26" s="52">
        <f>VLOOKUP($A26,'RevPAR Raw Data'!$B$6:$BE$43,'RevPAR Raw Data'!H$1,FALSE)</f>
        <v>57.484607565263701</v>
      </c>
      <c r="AV26" s="52">
        <f>VLOOKUP($A26,'RevPAR Raw Data'!$B$6:$BE$43,'RevPAR Raw Data'!I$1,FALSE)</f>
        <v>66.806593269401503</v>
      </c>
      <c r="AW26" s="52">
        <f>VLOOKUP($A26,'RevPAR Raw Data'!$B$6:$BE$43,'RevPAR Raw Data'!J$1,FALSE)</f>
        <v>68.094096927721495</v>
      </c>
      <c r="AX26" s="52">
        <f>VLOOKUP($A26,'RevPAR Raw Data'!$B$6:$BE$43,'RevPAR Raw Data'!K$1,FALSE)</f>
        <v>67.568105629550701</v>
      </c>
      <c r="AY26" s="53">
        <f>VLOOKUP($A26,'RevPAR Raw Data'!$B$6:$BE$43,'RevPAR Raw Data'!L$1,FALSE)</f>
        <v>60.510238312910602</v>
      </c>
      <c r="AZ26" s="52">
        <f>VLOOKUP($A26,'RevPAR Raw Data'!$B$6:$BE$43,'RevPAR Raw Data'!N$1,FALSE)</f>
        <v>75.463956863789704</v>
      </c>
      <c r="BA26" s="52">
        <f>VLOOKUP($A26,'RevPAR Raw Data'!$B$6:$BE$43,'RevPAR Raw Data'!O$1,FALSE)</f>
        <v>77.901057343278197</v>
      </c>
      <c r="BB26" s="53">
        <f>VLOOKUP($A26,'RevPAR Raw Data'!$B$6:$BE$43,'RevPAR Raw Data'!P$1,FALSE)</f>
        <v>76.682507103533993</v>
      </c>
      <c r="BC26" s="54">
        <f>VLOOKUP($A26,'RevPAR Raw Data'!$B$6:$BE$43,'RevPAR Raw Data'!R$1,FALSE)</f>
        <v>65.130886538802997</v>
      </c>
      <c r="BE26" s="47">
        <f>VLOOKUP($A26,'RevPAR Raw Data'!$B$6:$BE$43,'RevPAR Raw Data'!T$1,FALSE)</f>
        <v>-9.6925392722289399</v>
      </c>
      <c r="BF26" s="48">
        <f>VLOOKUP($A26,'RevPAR Raw Data'!$B$6:$BE$43,'RevPAR Raw Data'!U$1,FALSE)</f>
        <v>-7.8551058536836997</v>
      </c>
      <c r="BG26" s="48">
        <f>VLOOKUP($A26,'RevPAR Raw Data'!$B$6:$BE$43,'RevPAR Raw Data'!V$1,FALSE)</f>
        <v>-0.62030545481106603</v>
      </c>
      <c r="BH26" s="48">
        <f>VLOOKUP($A26,'RevPAR Raw Data'!$B$6:$BE$43,'RevPAR Raw Data'!W$1,FALSE)</f>
        <v>7.1349606199161899</v>
      </c>
      <c r="BI26" s="48">
        <f>VLOOKUP($A26,'RevPAR Raw Data'!$B$6:$BE$43,'RevPAR Raw Data'!X$1,FALSE)</f>
        <v>7.6094048913085803</v>
      </c>
      <c r="BJ26" s="49">
        <f>VLOOKUP($A26,'RevPAR Raw Data'!$B$6:$BE$43,'RevPAR Raw Data'!Y$1,FALSE)</f>
        <v>-0.19017294697175099</v>
      </c>
      <c r="BK26" s="48">
        <f>VLOOKUP($A26,'RevPAR Raw Data'!$B$6:$BE$43,'RevPAR Raw Data'!AA$1,FALSE)</f>
        <v>5.2409198979987899</v>
      </c>
      <c r="BL26" s="48">
        <f>VLOOKUP($A26,'RevPAR Raw Data'!$B$6:$BE$43,'RevPAR Raw Data'!AB$1,FALSE)</f>
        <v>17.253399505348298</v>
      </c>
      <c r="BM26" s="49">
        <f>VLOOKUP($A26,'RevPAR Raw Data'!$B$6:$BE$43,'RevPAR Raw Data'!AC$1,FALSE)</f>
        <v>11.018130271742899</v>
      </c>
      <c r="BN26" s="50">
        <f>VLOOKUP($A26,'RevPAR Raw Data'!$B$6:$BE$43,'RevPAR Raw Data'!AE$1,FALSE)</f>
        <v>3.3186876391581799</v>
      </c>
    </row>
    <row r="27" spans="1:66" x14ac:dyDescent="0.25">
      <c r="A27" s="63" t="s">
        <v>93</v>
      </c>
      <c r="B27" s="47">
        <f>VLOOKUP($A27,'Occupancy Raw Data'!$B$8:$BE$45,'Occupancy Raw Data'!G$3,FALSE)</f>
        <v>30.074109490796001</v>
      </c>
      <c r="C27" s="48">
        <f>VLOOKUP($A27,'Occupancy Raw Data'!$B$8:$BE$45,'Occupancy Raw Data'!H$3,FALSE)</f>
        <v>37.564746194915898</v>
      </c>
      <c r="D27" s="48">
        <f>VLOOKUP($A27,'Occupancy Raw Data'!$B$8:$BE$45,'Occupancy Raw Data'!I$3,FALSE)</f>
        <v>43.294286397322402</v>
      </c>
      <c r="E27" s="48">
        <f>VLOOKUP($A27,'Occupancy Raw Data'!$B$8:$BE$45,'Occupancy Raw Data'!J$3,FALSE)</f>
        <v>43.302255159773601</v>
      </c>
      <c r="F27" s="48">
        <f>VLOOKUP($A27,'Occupancy Raw Data'!$B$8:$BE$45,'Occupancy Raw Data'!K$3,FALSE)</f>
        <v>44.234600366563001</v>
      </c>
      <c r="G27" s="49">
        <f>VLOOKUP($A27,'Occupancy Raw Data'!$B$8:$BE$45,'Occupancy Raw Data'!L$3,FALSE)</f>
        <v>39.693999521874197</v>
      </c>
      <c r="H27" s="48">
        <f>VLOOKUP($A27,'Occupancy Raw Data'!$B$8:$BE$45,'Occupancy Raw Data'!N$3,FALSE)</f>
        <v>57.3750896485775</v>
      </c>
      <c r="I27" s="48">
        <f>VLOOKUP($A27,'Occupancy Raw Data'!$B$8:$BE$45,'Occupancy Raw Data'!O$3,FALSE)</f>
        <v>63.997131245517501</v>
      </c>
      <c r="J27" s="49">
        <f>VLOOKUP($A27,'Occupancy Raw Data'!$B$8:$BE$45,'Occupancy Raw Data'!P$3,FALSE)</f>
        <v>60.686110447047497</v>
      </c>
      <c r="K27" s="50">
        <f>VLOOKUP($A27,'Occupancy Raw Data'!$B$8:$BE$45,'Occupancy Raw Data'!R$3,FALSE)</f>
        <v>45.691745500495202</v>
      </c>
      <c r="M27" s="47">
        <f>VLOOKUP($A27,'Occupancy Raw Data'!$B$8:$BE$45,'Occupancy Raw Data'!T$3,FALSE)</f>
        <v>-10.7803788906295</v>
      </c>
      <c r="N27" s="48">
        <f>VLOOKUP($A27,'Occupancy Raw Data'!$B$8:$BE$45,'Occupancy Raw Data'!U$3,FALSE)</f>
        <v>-11.6115330529978</v>
      </c>
      <c r="O27" s="48">
        <f>VLOOKUP($A27,'Occupancy Raw Data'!$B$8:$BE$45,'Occupancy Raw Data'!V$3,FALSE)</f>
        <v>-8.2947632718541193</v>
      </c>
      <c r="P27" s="48">
        <f>VLOOKUP($A27,'Occupancy Raw Data'!$B$8:$BE$45,'Occupancy Raw Data'!W$3,FALSE)</f>
        <v>-8.7707651999125602</v>
      </c>
      <c r="Q27" s="48">
        <f>VLOOKUP($A27,'Occupancy Raw Data'!$B$8:$BE$45,'Occupancy Raw Data'!X$3,FALSE)</f>
        <v>-9.1409141783070798</v>
      </c>
      <c r="R27" s="49">
        <f>VLOOKUP($A27,'Occupancy Raw Data'!$B$8:$BE$45,'Occupancy Raw Data'!Y$3,FALSE)</f>
        <v>-9.6088652119224598</v>
      </c>
      <c r="S27" s="48">
        <f>VLOOKUP($A27,'Occupancy Raw Data'!$B$8:$BE$45,'Occupancy Raw Data'!AA$3,FALSE)</f>
        <v>-2.5019809385000298</v>
      </c>
      <c r="T27" s="48">
        <f>VLOOKUP($A27,'Occupancy Raw Data'!$B$8:$BE$45,'Occupancy Raw Data'!AB$3,FALSE)</f>
        <v>7.4411894294477996</v>
      </c>
      <c r="U27" s="49">
        <f>VLOOKUP($A27,'Occupancy Raw Data'!$B$8:$BE$45,'Occupancy Raw Data'!AC$3,FALSE)</f>
        <v>2.49972289561912</v>
      </c>
      <c r="V27" s="50">
        <f>VLOOKUP($A27,'Occupancy Raw Data'!$B$8:$BE$45,'Occupancy Raw Data'!AE$3,FALSE)</f>
        <v>-5.3665902567155701</v>
      </c>
      <c r="X27" s="51">
        <f>VLOOKUP($A27,'ADR Raw Data'!$B$6:$BE$43,'ADR Raw Data'!G$1,FALSE)</f>
        <v>99.140281611022701</v>
      </c>
      <c r="Y27" s="52">
        <f>VLOOKUP($A27,'ADR Raw Data'!$B$6:$BE$43,'ADR Raw Data'!H$1,FALSE)</f>
        <v>100.577132562579</v>
      </c>
      <c r="Z27" s="52">
        <f>VLOOKUP($A27,'ADR Raw Data'!$B$6:$BE$43,'ADR Raw Data'!I$1,FALSE)</f>
        <v>104.372243640714</v>
      </c>
      <c r="AA27" s="52">
        <f>VLOOKUP($A27,'ADR Raw Data'!$B$6:$BE$43,'ADR Raw Data'!J$1,FALSE)</f>
        <v>103.70909431358101</v>
      </c>
      <c r="AB27" s="52">
        <f>VLOOKUP($A27,'ADR Raw Data'!$B$6:$BE$43,'ADR Raw Data'!K$1,FALSE)</f>
        <v>103.412960079264</v>
      </c>
      <c r="AC27" s="53">
        <f>VLOOKUP($A27,'ADR Raw Data'!$B$6:$BE$43,'ADR Raw Data'!L$1,FALSE)</f>
        <v>102.502649373644</v>
      </c>
      <c r="AD27" s="52">
        <f>VLOOKUP($A27,'ADR Raw Data'!$B$6:$BE$43,'ADR Raw Data'!N$1,FALSE)</f>
        <v>118.12852895833301</v>
      </c>
      <c r="AE27" s="52">
        <f>VLOOKUP($A27,'ADR Raw Data'!$B$6:$BE$43,'ADR Raw Data'!O$1,FALSE)</f>
        <v>122.964954551114</v>
      </c>
      <c r="AF27" s="53">
        <f>VLOOKUP($A27,'ADR Raw Data'!$B$6:$BE$43,'ADR Raw Data'!P$1,FALSE)</f>
        <v>120.67867891143</v>
      </c>
      <c r="AG27" s="54">
        <f>VLOOKUP($A27,'ADR Raw Data'!$B$6:$BE$43,'ADR Raw Data'!R$1,FALSE)</f>
        <v>109.400003582729</v>
      </c>
      <c r="AI27" s="47">
        <f>VLOOKUP($A27,'ADR Raw Data'!$B$6:$BE$43,'ADR Raw Data'!T$1,FALSE)</f>
        <v>-1.9979184572167199</v>
      </c>
      <c r="AJ27" s="48">
        <f>VLOOKUP($A27,'ADR Raw Data'!$B$6:$BE$43,'ADR Raw Data'!U$1,FALSE)</f>
        <v>-4.0474414694807201</v>
      </c>
      <c r="AK27" s="48">
        <f>VLOOKUP($A27,'ADR Raw Data'!$B$6:$BE$43,'ADR Raw Data'!V$1,FALSE)</f>
        <v>-3.2206556521004899</v>
      </c>
      <c r="AL27" s="48">
        <f>VLOOKUP($A27,'ADR Raw Data'!$B$6:$BE$43,'ADR Raw Data'!W$1,FALSE)</f>
        <v>-1.6867457522945699</v>
      </c>
      <c r="AM27" s="48">
        <f>VLOOKUP($A27,'ADR Raw Data'!$B$6:$BE$43,'ADR Raw Data'!X$1,FALSE)</f>
        <v>1.26701597473693E-2</v>
      </c>
      <c r="AN27" s="49">
        <f>VLOOKUP($A27,'ADR Raw Data'!$B$6:$BE$43,'ADR Raw Data'!Y$1,FALSE)</f>
        <v>-2.1346195484438399</v>
      </c>
      <c r="AO27" s="48">
        <f>VLOOKUP($A27,'ADR Raw Data'!$B$6:$BE$43,'ADR Raw Data'!AA$1,FALSE)</f>
        <v>0.13835260940736199</v>
      </c>
      <c r="AP27" s="48">
        <f>VLOOKUP($A27,'ADR Raw Data'!$B$6:$BE$43,'ADR Raw Data'!AB$1,FALSE)</f>
        <v>1.4048429390755499</v>
      </c>
      <c r="AQ27" s="49">
        <f>VLOOKUP($A27,'ADR Raw Data'!$B$6:$BE$43,'ADR Raw Data'!AC$1,FALSE)</f>
        <v>0.88220507817513705</v>
      </c>
      <c r="AR27" s="50">
        <f>VLOOKUP($A27,'ADR Raw Data'!$B$6:$BE$43,'ADR Raw Data'!AE$1,FALSE)</f>
        <v>-0.50329442806815705</v>
      </c>
      <c r="AS27" s="40"/>
      <c r="AT27" s="51">
        <f>VLOOKUP($A27,'RevPAR Raw Data'!$B$6:$BE$43,'RevPAR Raw Data'!G$1,FALSE)</f>
        <v>29.815556841182499</v>
      </c>
      <c r="AU27" s="52">
        <f>VLOOKUP($A27,'RevPAR Raw Data'!$B$6:$BE$43,'RevPAR Raw Data'!H$1,FALSE)</f>
        <v>37.781544577257101</v>
      </c>
      <c r="AV27" s="52">
        <f>VLOOKUP($A27,'RevPAR Raw Data'!$B$6:$BE$43,'RevPAR Raw Data'!I$1,FALSE)</f>
        <v>45.187218081121998</v>
      </c>
      <c r="AW27" s="52">
        <f>VLOOKUP($A27,'RevPAR Raw Data'!$B$6:$BE$43,'RevPAR Raw Data'!J$1,FALSE)</f>
        <v>44.908376643557197</v>
      </c>
      <c r="AX27" s="52">
        <f>VLOOKUP($A27,'RevPAR Raw Data'!$B$6:$BE$43,'RevPAR Raw Data'!K$1,FALSE)</f>
        <v>45.744309618296199</v>
      </c>
      <c r="AY27" s="53">
        <f>VLOOKUP($A27,'RevPAR Raw Data'!$B$6:$BE$43,'RevPAR Raw Data'!L$1,FALSE)</f>
        <v>40.687401152283002</v>
      </c>
      <c r="AZ27" s="52">
        <f>VLOOKUP($A27,'RevPAR Raw Data'!$B$6:$BE$43,'RevPAR Raw Data'!N$1,FALSE)</f>
        <v>67.776349390389598</v>
      </c>
      <c r="BA27" s="52">
        <f>VLOOKUP($A27,'RevPAR Raw Data'!$B$6:$BE$43,'RevPAR Raw Data'!O$1,FALSE)</f>
        <v>78.694043350067702</v>
      </c>
      <c r="BB27" s="53">
        <f>VLOOKUP($A27,'RevPAR Raw Data'!$B$6:$BE$43,'RevPAR Raw Data'!P$1,FALSE)</f>
        <v>73.235196370228707</v>
      </c>
      <c r="BC27" s="54">
        <f>VLOOKUP($A27,'RevPAR Raw Data'!$B$6:$BE$43,'RevPAR Raw Data'!R$1,FALSE)</f>
        <v>49.986771214553201</v>
      </c>
      <c r="BE27" s="47">
        <f>VLOOKUP($A27,'RevPAR Raw Data'!$B$6:$BE$43,'RevPAR Raw Data'!T$1,FALSE)</f>
        <v>-12.5629141682324</v>
      </c>
      <c r="BF27" s="48">
        <f>VLOOKUP($A27,'RevPAR Raw Data'!$B$6:$BE$43,'RevPAR Raw Data'!U$1,FALSE)</f>
        <v>-15.189004518449099</v>
      </c>
      <c r="BG27" s="48">
        <f>VLOOKUP($A27,'RevPAR Raw Data'!$B$6:$BE$43,'RevPAR Raw Data'!V$1,FALSE)</f>
        <v>-11.2482731618112</v>
      </c>
      <c r="BH27" s="48">
        <f>VLOOKUP($A27,'RevPAR Raw Data'!$B$6:$BE$43,'RevPAR Raw Data'!W$1,FALSE)</f>
        <v>-10.309570442753801</v>
      </c>
      <c r="BI27" s="48">
        <f>VLOOKUP($A27,'RevPAR Raw Data'!$B$6:$BE$43,'RevPAR Raw Data'!X$1,FALSE)</f>
        <v>-9.1294021869884698</v>
      </c>
      <c r="BJ27" s="49">
        <f>VLOOKUP($A27,'RevPAR Raw Data'!$B$6:$BE$43,'RevPAR Raw Data'!Y$1,FALSE)</f>
        <v>-11.5383720451689</v>
      </c>
      <c r="BK27" s="48">
        <f>VLOOKUP($A27,'RevPAR Raw Data'!$B$6:$BE$43,'RevPAR Raw Data'!AA$1,FALSE)</f>
        <v>-2.36708988500795</v>
      </c>
      <c r="BL27" s="48">
        <f>VLOOKUP($A27,'RevPAR Raw Data'!$B$6:$BE$43,'RevPAR Raw Data'!AB$1,FALSE)</f>
        <v>8.9505693928061891</v>
      </c>
      <c r="BM27" s="49">
        <f>VLOOKUP($A27,'RevPAR Raw Data'!$B$6:$BE$43,'RevPAR Raw Data'!AC$1,FALSE)</f>
        <v>3.4039806561197201</v>
      </c>
      <c r="BN27" s="50">
        <f>VLOOKUP($A27,'RevPAR Raw Data'!$B$6:$BE$43,'RevPAR Raw Data'!AE$1,FALSE)</f>
        <v>-5.8428749350444296</v>
      </c>
    </row>
    <row r="28" spans="1:66" x14ac:dyDescent="0.25">
      <c r="A28" s="63" t="s">
        <v>29</v>
      </c>
      <c r="B28" s="47">
        <f>VLOOKUP($A28,'Occupancy Raw Data'!$B$8:$BE$45,'Occupancy Raw Data'!G$3,FALSE)</f>
        <v>31.623036649214601</v>
      </c>
      <c r="C28" s="48">
        <f>VLOOKUP($A28,'Occupancy Raw Data'!$B$8:$BE$45,'Occupancy Raw Data'!H$3,FALSE)</f>
        <v>35.078534031413596</v>
      </c>
      <c r="D28" s="48">
        <f>VLOOKUP($A28,'Occupancy Raw Data'!$B$8:$BE$45,'Occupancy Raw Data'!I$3,FALSE)</f>
        <v>42.369109947643899</v>
      </c>
      <c r="E28" s="48">
        <f>VLOOKUP($A28,'Occupancy Raw Data'!$B$8:$BE$45,'Occupancy Raw Data'!J$3,FALSE)</f>
        <v>44.502617801047101</v>
      </c>
      <c r="F28" s="48">
        <f>VLOOKUP($A28,'Occupancy Raw Data'!$B$8:$BE$45,'Occupancy Raw Data'!K$3,FALSE)</f>
        <v>48.560209424083702</v>
      </c>
      <c r="G28" s="49">
        <f>VLOOKUP($A28,'Occupancy Raw Data'!$B$8:$BE$45,'Occupancy Raw Data'!L$3,FALSE)</f>
        <v>40.426701570680599</v>
      </c>
      <c r="H28" s="48">
        <f>VLOOKUP($A28,'Occupancy Raw Data'!$B$8:$BE$45,'Occupancy Raw Data'!N$3,FALSE)</f>
        <v>67.526178010471199</v>
      </c>
      <c r="I28" s="48">
        <f>VLOOKUP($A28,'Occupancy Raw Data'!$B$8:$BE$45,'Occupancy Raw Data'!O$3,FALSE)</f>
        <v>76.609947643978998</v>
      </c>
      <c r="J28" s="49">
        <f>VLOOKUP($A28,'Occupancy Raw Data'!$B$8:$BE$45,'Occupancy Raw Data'!P$3,FALSE)</f>
        <v>72.068062827225106</v>
      </c>
      <c r="K28" s="50">
        <f>VLOOKUP($A28,'Occupancy Raw Data'!$B$8:$BE$45,'Occupancy Raw Data'!R$3,FALSE)</f>
        <v>49.467090501121902</v>
      </c>
      <c r="M28" s="47">
        <f>VLOOKUP($A28,'Occupancy Raw Data'!$B$8:$BE$45,'Occupancy Raw Data'!T$3,FALSE)</f>
        <v>-17.289439686794299</v>
      </c>
      <c r="N28" s="48">
        <f>VLOOKUP($A28,'Occupancy Raw Data'!$B$8:$BE$45,'Occupancy Raw Data'!U$3,FALSE)</f>
        <v>-11.8371031387821</v>
      </c>
      <c r="O28" s="48">
        <f>VLOOKUP($A28,'Occupancy Raw Data'!$B$8:$BE$45,'Occupancy Raw Data'!V$3,FALSE)</f>
        <v>6.1724945741058797</v>
      </c>
      <c r="P28" s="48">
        <f>VLOOKUP($A28,'Occupancy Raw Data'!$B$8:$BE$45,'Occupancy Raw Data'!W$3,FALSE)</f>
        <v>10.219590301428299</v>
      </c>
      <c r="Q28" s="48">
        <f>VLOOKUP($A28,'Occupancy Raw Data'!$B$8:$BE$45,'Occupancy Raw Data'!X$3,FALSE)</f>
        <v>11.3668812473818</v>
      </c>
      <c r="R28" s="49">
        <f>VLOOKUP($A28,'Occupancy Raw Data'!$B$8:$BE$45,'Occupancy Raw Data'!Y$3,FALSE)</f>
        <v>0.11181307287692401</v>
      </c>
      <c r="S28" s="48">
        <f>VLOOKUP($A28,'Occupancy Raw Data'!$B$8:$BE$45,'Occupancy Raw Data'!AA$3,FALSE)</f>
        <v>8.8182439069564307</v>
      </c>
      <c r="T28" s="48">
        <f>VLOOKUP($A28,'Occupancy Raw Data'!$B$8:$BE$45,'Occupancy Raw Data'!AB$3,FALSE)</f>
        <v>4.37883733654472</v>
      </c>
      <c r="U28" s="49">
        <f>VLOOKUP($A28,'Occupancy Raw Data'!$B$8:$BE$45,'Occupancy Raw Data'!AC$3,FALSE)</f>
        <v>6.4126731269060198</v>
      </c>
      <c r="V28" s="50">
        <f>VLOOKUP($A28,'Occupancy Raw Data'!$B$8:$BE$45,'Occupancy Raw Data'!AE$3,FALSE)</f>
        <v>2.6416262001550099</v>
      </c>
      <c r="X28" s="51">
        <f>VLOOKUP($A28,'ADR Raw Data'!$B$6:$BE$43,'ADR Raw Data'!G$1,FALSE)</f>
        <v>106.416552152317</v>
      </c>
      <c r="Y28" s="52">
        <f>VLOOKUP($A28,'ADR Raw Data'!$B$6:$BE$43,'ADR Raw Data'!H$1,FALSE)</f>
        <v>100.504776119402</v>
      </c>
      <c r="Z28" s="52">
        <f>VLOOKUP($A28,'ADR Raw Data'!$B$6:$BE$43,'ADR Raw Data'!I$1,FALSE)</f>
        <v>109.049131912264</v>
      </c>
      <c r="AA28" s="52">
        <f>VLOOKUP($A28,'ADR Raw Data'!$B$6:$BE$43,'ADR Raw Data'!J$1,FALSE)</f>
        <v>109.31918823529401</v>
      </c>
      <c r="AB28" s="52">
        <f>VLOOKUP($A28,'ADR Raw Data'!$B$6:$BE$43,'ADR Raw Data'!K$1,FALSE)</f>
        <v>121.64435040431199</v>
      </c>
      <c r="AC28" s="53">
        <f>VLOOKUP($A28,'ADR Raw Data'!$B$6:$BE$43,'ADR Raw Data'!L$1,FALSE)</f>
        <v>110.23978566340701</v>
      </c>
      <c r="AD28" s="52">
        <f>VLOOKUP($A28,'ADR Raw Data'!$B$6:$BE$43,'ADR Raw Data'!N$1,FALSE)</f>
        <v>171.54908121729</v>
      </c>
      <c r="AE28" s="52">
        <f>VLOOKUP($A28,'ADR Raw Data'!$B$6:$BE$43,'ADR Raw Data'!O$1,FALSE)</f>
        <v>186.626991286519</v>
      </c>
      <c r="AF28" s="53">
        <f>VLOOKUP($A28,'ADR Raw Data'!$B$6:$BE$43,'ADR Raw Data'!P$1,FALSE)</f>
        <v>179.56315746458401</v>
      </c>
      <c r="AG28" s="54">
        <f>VLOOKUP($A28,'ADR Raw Data'!$B$6:$BE$43,'ADR Raw Data'!R$1,FALSE)</f>
        <v>139.095917595917</v>
      </c>
      <c r="AI28" s="47">
        <f>VLOOKUP($A28,'ADR Raw Data'!$B$6:$BE$43,'ADR Raw Data'!T$1,FALSE)</f>
        <v>-12.5733351552862</v>
      </c>
      <c r="AJ28" s="48">
        <f>VLOOKUP($A28,'ADR Raw Data'!$B$6:$BE$43,'ADR Raw Data'!U$1,FALSE)</f>
        <v>-8.93335049992303</v>
      </c>
      <c r="AK28" s="48">
        <f>VLOOKUP($A28,'ADR Raw Data'!$B$6:$BE$43,'ADR Raw Data'!V$1,FALSE)</f>
        <v>-3.7240649763727101</v>
      </c>
      <c r="AL28" s="48">
        <f>VLOOKUP($A28,'ADR Raw Data'!$B$6:$BE$43,'ADR Raw Data'!W$1,FALSE)</f>
        <v>-0.17960727157321699</v>
      </c>
      <c r="AM28" s="48">
        <f>VLOOKUP($A28,'ADR Raw Data'!$B$6:$BE$43,'ADR Raw Data'!X$1,FALSE)</f>
        <v>6.8368213869857497</v>
      </c>
      <c r="AN28" s="49">
        <f>VLOOKUP($A28,'ADR Raw Data'!$B$6:$BE$43,'ADR Raw Data'!Y$1,FALSE)</f>
        <v>-3.0208939136518098</v>
      </c>
      <c r="AO28" s="48">
        <f>VLOOKUP($A28,'ADR Raw Data'!$B$6:$BE$43,'ADR Raw Data'!AA$1,FALSE)</f>
        <v>15.413163502517101</v>
      </c>
      <c r="AP28" s="48">
        <f>VLOOKUP($A28,'ADR Raw Data'!$B$6:$BE$43,'ADR Raw Data'!AB$1,FALSE)</f>
        <v>4.9407652193344704</v>
      </c>
      <c r="AQ28" s="49">
        <f>VLOOKUP($A28,'ADR Raw Data'!$B$6:$BE$43,'ADR Raw Data'!AC$1,FALSE)</f>
        <v>9.1819614750992908</v>
      </c>
      <c r="AR28" s="50">
        <f>VLOOKUP($A28,'ADR Raw Data'!$B$6:$BE$43,'ADR Raw Data'!AE$1,FALSE)</f>
        <v>3.75221424543343</v>
      </c>
      <c r="AS28" s="40"/>
      <c r="AT28" s="51">
        <f>VLOOKUP($A28,'RevPAR Raw Data'!$B$6:$BE$43,'RevPAR Raw Data'!G$1,FALSE)</f>
        <v>33.652145287958099</v>
      </c>
      <c r="AU28" s="52">
        <f>VLOOKUP($A28,'RevPAR Raw Data'!$B$6:$BE$43,'RevPAR Raw Data'!H$1,FALSE)</f>
        <v>35.2556020942408</v>
      </c>
      <c r="AV28" s="52">
        <f>VLOOKUP($A28,'RevPAR Raw Data'!$B$6:$BE$43,'RevPAR Raw Data'!I$1,FALSE)</f>
        <v>46.203146596858602</v>
      </c>
      <c r="AW28" s="52">
        <f>VLOOKUP($A28,'RevPAR Raw Data'!$B$6:$BE$43,'RevPAR Raw Data'!J$1,FALSE)</f>
        <v>48.649900523560198</v>
      </c>
      <c r="AX28" s="52">
        <f>VLOOKUP($A28,'RevPAR Raw Data'!$B$6:$BE$43,'RevPAR Raw Data'!K$1,FALSE)</f>
        <v>59.070751308900498</v>
      </c>
      <c r="AY28" s="53">
        <f>VLOOKUP($A28,'RevPAR Raw Data'!$B$6:$BE$43,'RevPAR Raw Data'!L$1,FALSE)</f>
        <v>44.566309162303597</v>
      </c>
      <c r="AZ28" s="52">
        <f>VLOOKUP($A28,'RevPAR Raw Data'!$B$6:$BE$43,'RevPAR Raw Data'!N$1,FALSE)</f>
        <v>115.84053795811499</v>
      </c>
      <c r="BA28" s="52">
        <f>VLOOKUP($A28,'RevPAR Raw Data'!$B$6:$BE$43,'RevPAR Raw Data'!O$1,FALSE)</f>
        <v>142.974840314136</v>
      </c>
      <c r="BB28" s="53">
        <f>VLOOKUP($A28,'RevPAR Raw Data'!$B$6:$BE$43,'RevPAR Raw Data'!P$1,FALSE)</f>
        <v>129.40768913612499</v>
      </c>
      <c r="BC28" s="54">
        <f>VLOOKUP($A28,'RevPAR Raw Data'!$B$6:$BE$43,'RevPAR Raw Data'!R$1,FALSE)</f>
        <v>68.806703440538499</v>
      </c>
      <c r="BE28" s="47">
        <f>VLOOKUP($A28,'RevPAR Raw Data'!$B$6:$BE$43,'RevPAR Raw Data'!T$1,FALSE)</f>
        <v>-27.6889156437888</v>
      </c>
      <c r="BF28" s="48">
        <f>VLOOKUP($A28,'RevPAR Raw Data'!$B$6:$BE$43,'RevPAR Raw Data'!U$1,FALSE)</f>
        <v>-19.713003726280299</v>
      </c>
      <c r="BG28" s="48">
        <f>VLOOKUP($A28,'RevPAR Raw Data'!$B$6:$BE$43,'RevPAR Raw Data'!V$1,FALSE)</f>
        <v>2.2185618891303802</v>
      </c>
      <c r="BH28" s="48">
        <f>VLOOKUP($A28,'RevPAR Raw Data'!$B$6:$BE$43,'RevPAR Raw Data'!W$1,FALSE)</f>
        <v>10.021627902548699</v>
      </c>
      <c r="BI28" s="48">
        <f>VLOOKUP($A28,'RevPAR Raw Data'!$B$6:$BE$43,'RevPAR Raw Data'!X$1,FALSE)</f>
        <v>18.980836002521801</v>
      </c>
      <c r="BJ28" s="49">
        <f>VLOOKUP($A28,'RevPAR Raw Data'!$B$6:$BE$43,'RevPAR Raw Data'!Y$1,FALSE)</f>
        <v>-2.9124585950880899</v>
      </c>
      <c r="BK28" s="48">
        <f>VLOOKUP($A28,'RevPAR Raw Data'!$B$6:$BE$43,'RevPAR Raw Data'!AA$1,FALSE)</f>
        <v>25.5905777609034</v>
      </c>
      <c r="BL28" s="48">
        <f>VLOOKUP($A28,'RevPAR Raw Data'!$B$6:$BE$43,'RevPAR Raw Data'!AB$1,FALSE)</f>
        <v>9.5359506280144295</v>
      </c>
      <c r="BM28" s="49">
        <f>VLOOKUP($A28,'RevPAR Raw Data'!$B$6:$BE$43,'RevPAR Raw Data'!AC$1,FALSE)</f>
        <v>16.183443778041799</v>
      </c>
      <c r="BN28" s="50">
        <f>VLOOKUP($A28,'RevPAR Raw Data'!$B$6:$BE$43,'RevPAR Raw Data'!AE$1,FALSE)</f>
        <v>6.49295992018176</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38.962129873766202</v>
      </c>
      <c r="C30" s="48">
        <f>VLOOKUP($A30,'Occupancy Raw Data'!$B$8:$BE$45,'Occupancy Raw Data'!H$3,FALSE)</f>
        <v>51.894390363470798</v>
      </c>
      <c r="D30" s="48">
        <f>VLOOKUP($A30,'Occupancy Raw Data'!$B$8:$BE$45,'Occupancy Raw Data'!I$3,FALSE)</f>
        <v>54.947849826165999</v>
      </c>
      <c r="E30" s="48">
        <f>VLOOKUP($A30,'Occupancy Raw Data'!$B$8:$BE$45,'Occupancy Raw Data'!J$3,FALSE)</f>
        <v>55.048183493944897</v>
      </c>
      <c r="F30" s="48">
        <f>VLOOKUP($A30,'Occupancy Raw Data'!$B$8:$BE$45,'Occupancy Raw Data'!K$3,FALSE)</f>
        <v>49.800499334997703</v>
      </c>
      <c r="G30" s="49">
        <f>VLOOKUP($A30,'Occupancy Raw Data'!$B$8:$BE$45,'Occupancy Raw Data'!L$3,FALSE)</f>
        <v>50.130610578469103</v>
      </c>
      <c r="H30" s="48">
        <f>VLOOKUP($A30,'Occupancy Raw Data'!$B$8:$BE$45,'Occupancy Raw Data'!N$3,FALSE)</f>
        <v>50.122437556846002</v>
      </c>
      <c r="I30" s="48">
        <f>VLOOKUP($A30,'Occupancy Raw Data'!$B$8:$BE$45,'Occupancy Raw Data'!O$3,FALSE)</f>
        <v>50.8967093449007</v>
      </c>
      <c r="J30" s="49">
        <f>VLOOKUP($A30,'Occupancy Raw Data'!$B$8:$BE$45,'Occupancy Raw Data'!P$3,FALSE)</f>
        <v>50.509573450873297</v>
      </c>
      <c r="K30" s="50">
        <f>VLOOKUP($A30,'Occupancy Raw Data'!$B$8:$BE$45,'Occupancy Raw Data'!R$3,FALSE)</f>
        <v>50.238925398583497</v>
      </c>
      <c r="M30" s="47">
        <f>VLOOKUP($A30,'Occupancy Raw Data'!$B$8:$BE$45,'Occupancy Raw Data'!T$3,FALSE)</f>
        <v>-0.40534815130351398</v>
      </c>
      <c r="N30" s="48">
        <f>VLOOKUP($A30,'Occupancy Raw Data'!$B$8:$BE$45,'Occupancy Raw Data'!U$3,FALSE)</f>
        <v>-1.45349456342754</v>
      </c>
      <c r="O30" s="48">
        <f>VLOOKUP($A30,'Occupancy Raw Data'!$B$8:$BE$45,'Occupancy Raw Data'!V$3,FALSE)</f>
        <v>1.1783861373942</v>
      </c>
      <c r="P30" s="48">
        <f>VLOOKUP($A30,'Occupancy Raw Data'!$B$8:$BE$45,'Occupancy Raw Data'!W$3,FALSE)</f>
        <v>2.4004585891007202</v>
      </c>
      <c r="Q30" s="48">
        <f>VLOOKUP($A30,'Occupancy Raw Data'!$B$8:$BE$45,'Occupancy Raw Data'!X$3,FALSE)</f>
        <v>0.40143906724010198</v>
      </c>
      <c r="R30" s="49">
        <f>VLOOKUP($A30,'Occupancy Raw Data'!$B$8:$BE$45,'Occupancy Raw Data'!Y$3,FALSE)</f>
        <v>0.483278474280947</v>
      </c>
      <c r="S30" s="48">
        <f>VLOOKUP($A30,'Occupancy Raw Data'!$B$8:$BE$45,'Occupancy Raw Data'!AA$3,FALSE)</f>
        <v>-0.10906730250499</v>
      </c>
      <c r="T30" s="48">
        <f>VLOOKUP($A30,'Occupancy Raw Data'!$B$8:$BE$45,'Occupancy Raw Data'!AB$3,FALSE)</f>
        <v>3.59985942953988</v>
      </c>
      <c r="U30" s="49">
        <f>VLOOKUP($A30,'Occupancy Raw Data'!$B$8:$BE$45,'Occupancy Raw Data'!AC$3,FALSE)</f>
        <v>1.72580666176368</v>
      </c>
      <c r="V30" s="50">
        <f>VLOOKUP($A30,'Occupancy Raw Data'!$B$8:$BE$45,'Occupancy Raw Data'!AE$3,FALSE)</f>
        <v>0.83716079513826103</v>
      </c>
      <c r="X30" s="51">
        <f>VLOOKUP($A30,'ADR Raw Data'!$B$6:$BE$43,'ADR Raw Data'!G$1,FALSE)</f>
        <v>94.279673014732296</v>
      </c>
      <c r="Y30" s="52">
        <f>VLOOKUP($A30,'ADR Raw Data'!$B$6:$BE$43,'ADR Raw Data'!H$1,FALSE)</f>
        <v>103.195412505623</v>
      </c>
      <c r="Z30" s="52">
        <f>VLOOKUP($A30,'ADR Raw Data'!$B$6:$BE$43,'ADR Raw Data'!I$1,FALSE)</f>
        <v>105.51559386810401</v>
      </c>
      <c r="AA30" s="52">
        <f>VLOOKUP($A30,'ADR Raw Data'!$B$6:$BE$43,'ADR Raw Data'!J$1,FALSE)</f>
        <v>105.247179128518</v>
      </c>
      <c r="AB30" s="52">
        <f>VLOOKUP($A30,'ADR Raw Data'!$B$6:$BE$43,'ADR Raw Data'!K$1,FALSE)</f>
        <v>101.975009136485</v>
      </c>
      <c r="AC30" s="53">
        <f>VLOOKUP($A30,'ADR Raw Data'!$B$6:$BE$43,'ADR Raw Data'!L$1,FALSE)</f>
        <v>102.526288820179</v>
      </c>
      <c r="AD30" s="52">
        <f>VLOOKUP($A30,'ADR Raw Data'!$B$6:$BE$43,'ADR Raw Data'!N$1,FALSE)</f>
        <v>118.157809882747</v>
      </c>
      <c r="AE30" s="52">
        <f>VLOOKUP($A30,'ADR Raw Data'!$B$6:$BE$43,'ADR Raw Data'!O$1,FALSE)</f>
        <v>119.753390762463</v>
      </c>
      <c r="AF30" s="53">
        <f>VLOOKUP($A30,'ADR Raw Data'!$B$6:$BE$43,'ADR Raw Data'!P$1,FALSE)</f>
        <v>118.961715070643</v>
      </c>
      <c r="AG30" s="54">
        <f>VLOOKUP($A30,'ADR Raw Data'!$B$6:$BE$43,'ADR Raw Data'!R$1,FALSE)</f>
        <v>107.249154027404</v>
      </c>
      <c r="AI30" s="47">
        <f>VLOOKUP($A30,'ADR Raw Data'!$B$6:$BE$43,'ADR Raw Data'!T$1,FALSE)</f>
        <v>-7.5840788991496302</v>
      </c>
      <c r="AJ30" s="48">
        <f>VLOOKUP($A30,'ADR Raw Data'!$B$6:$BE$43,'ADR Raw Data'!U$1,FALSE)</f>
        <v>-2.47667529888203</v>
      </c>
      <c r="AK30" s="48">
        <f>VLOOKUP($A30,'ADR Raw Data'!$B$6:$BE$43,'ADR Raw Data'!V$1,FALSE)</f>
        <v>0.62937325483572504</v>
      </c>
      <c r="AL30" s="48">
        <f>VLOOKUP($A30,'ADR Raw Data'!$B$6:$BE$43,'ADR Raw Data'!W$1,FALSE)</f>
        <v>3.6529463822985599</v>
      </c>
      <c r="AM30" s="48">
        <f>VLOOKUP($A30,'ADR Raw Data'!$B$6:$BE$43,'ADR Raw Data'!X$1,FALSE)</f>
        <v>-0.78720461661779495</v>
      </c>
      <c r="AN30" s="49">
        <f>VLOOKUP($A30,'ADR Raw Data'!$B$6:$BE$43,'ADR Raw Data'!Y$1,FALSE)</f>
        <v>-0.92767644348618195</v>
      </c>
      <c r="AO30" s="48">
        <f>VLOOKUP($A30,'ADR Raw Data'!$B$6:$BE$43,'ADR Raw Data'!AA$1,FALSE)</f>
        <v>1.6858395454174</v>
      </c>
      <c r="AP30" s="48">
        <f>VLOOKUP($A30,'ADR Raw Data'!$B$6:$BE$43,'ADR Raw Data'!AB$1,FALSE)</f>
        <v>2.2526956233168498</v>
      </c>
      <c r="AQ30" s="49">
        <f>VLOOKUP($A30,'ADR Raw Data'!$B$6:$BE$43,'ADR Raw Data'!AC$1,FALSE)</f>
        <v>1.9798528293921001</v>
      </c>
      <c r="AR30" s="50">
        <f>VLOOKUP($A30,'ADR Raw Data'!$B$6:$BE$43,'ADR Raw Data'!AE$1,FALSE)</f>
        <v>1.3003015842479799E-2</v>
      </c>
      <c r="AS30" s="40"/>
      <c r="AT30" s="51">
        <f>VLOOKUP($A30,'RevPAR Raw Data'!$B$6:$BE$43,'RevPAR Raw Data'!G$1,FALSE)</f>
        <v>36.733368644562098</v>
      </c>
      <c r="AU30" s="52">
        <f>VLOOKUP($A30,'RevPAR Raw Data'!$B$6:$BE$43,'RevPAR Raw Data'!H$1,FALSE)</f>
        <v>53.552630202861998</v>
      </c>
      <c r="AV30" s="52">
        <f>VLOOKUP($A30,'RevPAR Raw Data'!$B$6:$BE$43,'RevPAR Raw Data'!I$1,FALSE)</f>
        <v>57.978550061833502</v>
      </c>
      <c r="AW30" s="52">
        <f>VLOOKUP($A30,'RevPAR Raw Data'!$B$6:$BE$43,'RevPAR Raw Data'!J$1,FALSE)</f>
        <v>57.9366602888676</v>
      </c>
      <c r="AX30" s="52">
        <f>VLOOKUP($A30,'RevPAR Raw Data'!$B$6:$BE$43,'RevPAR Raw Data'!K$1,FALSE)</f>
        <v>50.784063746879099</v>
      </c>
      <c r="AY30" s="53">
        <f>VLOOKUP($A30,'RevPAR Raw Data'!$B$6:$BE$43,'RevPAR Raw Data'!L$1,FALSE)</f>
        <v>51.397054589000803</v>
      </c>
      <c r="AZ30" s="52">
        <f>VLOOKUP($A30,'RevPAR Raw Data'!$B$6:$BE$43,'RevPAR Raw Data'!N$1,FALSE)</f>
        <v>59.223574477016697</v>
      </c>
      <c r="BA30" s="52">
        <f>VLOOKUP($A30,'RevPAR Raw Data'!$B$6:$BE$43,'RevPAR Raw Data'!O$1,FALSE)</f>
        <v>60.950535227034202</v>
      </c>
      <c r="BB30" s="53">
        <f>VLOOKUP($A30,'RevPAR Raw Data'!$B$6:$BE$43,'RevPAR Raw Data'!P$1,FALSE)</f>
        <v>60.087054852025403</v>
      </c>
      <c r="BC30" s="54">
        <f>VLOOKUP($A30,'RevPAR Raw Data'!$B$6:$BE$43,'RevPAR Raw Data'!R$1,FALSE)</f>
        <v>53.880822482439498</v>
      </c>
      <c r="BE30" s="47">
        <f>VLOOKUP($A30,'RevPAR Raw Data'!$B$6:$BE$43,'RevPAR Raw Data'!T$1,FALSE)</f>
        <v>-7.95868512684204</v>
      </c>
      <c r="BF30" s="48">
        <f>VLOOKUP($A30,'RevPAR Raw Data'!$B$6:$BE$43,'RevPAR Raw Data'!U$1,FALSE)</f>
        <v>-3.89417152148657</v>
      </c>
      <c r="BG30" s="48">
        <f>VLOOKUP($A30,'RevPAR Raw Data'!$B$6:$BE$43,'RevPAR Raw Data'!V$1,FALSE)</f>
        <v>1.81517583941738</v>
      </c>
      <c r="BH30" s="48">
        <f>VLOOKUP($A30,'RevPAR Raw Data'!$B$6:$BE$43,'RevPAR Raw Data'!W$1,FALSE)</f>
        <v>6.1410924365884103</v>
      </c>
      <c r="BI30" s="48">
        <f>VLOOKUP($A30,'RevPAR Raw Data'!$B$6:$BE$43,'RevPAR Raw Data'!X$1,FALSE)</f>
        <v>-0.38892569624791301</v>
      </c>
      <c r="BJ30" s="49">
        <f>VLOOKUP($A30,'RevPAR Raw Data'!$B$6:$BE$43,'RevPAR Raw Data'!Y$1,FALSE)</f>
        <v>-0.44888122976757799</v>
      </c>
      <c r="BK30" s="48">
        <f>VLOOKUP($A30,'RevPAR Raw Data'!$B$6:$BE$43,'RevPAR Raw Data'!AA$1,FALSE)</f>
        <v>1.5749335431956599</v>
      </c>
      <c r="BL30" s="48">
        <f>VLOOKUP($A30,'RevPAR Raw Data'!$B$6:$BE$43,'RevPAR Raw Data'!AB$1,FALSE)</f>
        <v>5.9336489286715501</v>
      </c>
      <c r="BM30" s="49">
        <f>VLOOKUP($A30,'RevPAR Raw Data'!$B$6:$BE$43,'RevPAR Raw Data'!AC$1,FALSE)</f>
        <v>3.7398279231785598</v>
      </c>
      <c r="BN30" s="50">
        <f>VLOOKUP($A30,'RevPAR Raw Data'!$B$6:$BE$43,'RevPAR Raw Data'!AE$1,FALSE)</f>
        <v>0.85027266713156002</v>
      </c>
    </row>
    <row r="31" spans="1:66" x14ac:dyDescent="0.25">
      <c r="A31" s="63" t="s">
        <v>70</v>
      </c>
      <c r="B31" s="47">
        <f>VLOOKUP($A31,'Occupancy Raw Data'!$B$8:$BE$45,'Occupancy Raw Data'!G$3,FALSE)</f>
        <v>38.729944441559702</v>
      </c>
      <c r="C31" s="48">
        <f>VLOOKUP($A31,'Occupancy Raw Data'!$B$8:$BE$45,'Occupancy Raw Data'!H$3,FALSE)</f>
        <v>53.896879381068501</v>
      </c>
      <c r="D31" s="48">
        <f>VLOOKUP($A31,'Occupancy Raw Data'!$B$8:$BE$45,'Occupancy Raw Data'!I$3,FALSE)</f>
        <v>55.449400280388303</v>
      </c>
      <c r="E31" s="48">
        <f>VLOOKUP($A31,'Occupancy Raw Data'!$B$8:$BE$45,'Occupancy Raw Data'!J$3,FALSE)</f>
        <v>54.556311334960199</v>
      </c>
      <c r="F31" s="48">
        <f>VLOOKUP($A31,'Occupancy Raw Data'!$B$8:$BE$45,'Occupancy Raw Data'!K$3,FALSE)</f>
        <v>47.556986344046898</v>
      </c>
      <c r="G31" s="49">
        <f>VLOOKUP($A31,'Occupancy Raw Data'!$B$8:$BE$45,'Occupancy Raw Data'!L$3,FALSE)</f>
        <v>50.037904356404702</v>
      </c>
      <c r="H31" s="48">
        <f>VLOOKUP($A31,'Occupancy Raw Data'!$B$8:$BE$45,'Occupancy Raw Data'!N$3,FALSE)</f>
        <v>48.934183911622803</v>
      </c>
      <c r="I31" s="48">
        <f>VLOOKUP($A31,'Occupancy Raw Data'!$B$8:$BE$45,'Occupancy Raw Data'!O$3,FALSE)</f>
        <v>50.173746174990903</v>
      </c>
      <c r="J31" s="49">
        <f>VLOOKUP($A31,'Occupancy Raw Data'!$B$8:$BE$45,'Occupancy Raw Data'!P$3,FALSE)</f>
        <v>49.553965043306803</v>
      </c>
      <c r="K31" s="50">
        <f>VLOOKUP($A31,'Occupancy Raw Data'!$B$8:$BE$45,'Occupancy Raw Data'!R$3,FALSE)</f>
        <v>49.899523198647401</v>
      </c>
      <c r="M31" s="47">
        <f>VLOOKUP($A31,'Occupancy Raw Data'!$B$8:$BE$45,'Occupancy Raw Data'!T$3,FALSE)</f>
        <v>-0.41906574159957699</v>
      </c>
      <c r="N31" s="48">
        <f>VLOOKUP($A31,'Occupancy Raw Data'!$B$8:$BE$45,'Occupancy Raw Data'!U$3,FALSE)</f>
        <v>1.6942197991330401</v>
      </c>
      <c r="O31" s="48">
        <f>VLOOKUP($A31,'Occupancy Raw Data'!$B$8:$BE$45,'Occupancy Raw Data'!V$3,FALSE)</f>
        <v>1.36308421802115</v>
      </c>
      <c r="P31" s="48">
        <f>VLOOKUP($A31,'Occupancy Raw Data'!$B$8:$BE$45,'Occupancy Raw Data'!W$3,FALSE)</f>
        <v>3.3234993685043501</v>
      </c>
      <c r="Q31" s="48">
        <f>VLOOKUP($A31,'Occupancy Raw Data'!$B$8:$BE$45,'Occupancy Raw Data'!X$3,FALSE)</f>
        <v>-0.64106664573101202</v>
      </c>
      <c r="R31" s="49">
        <f>VLOOKUP($A31,'Occupancy Raw Data'!$B$8:$BE$45,'Occupancy Raw Data'!Y$3,FALSE)</f>
        <v>1.18441971467306</v>
      </c>
      <c r="S31" s="48">
        <f>VLOOKUP($A31,'Occupancy Raw Data'!$B$8:$BE$45,'Occupancy Raw Data'!AA$3,FALSE)</f>
        <v>6.2873897561101204</v>
      </c>
      <c r="T31" s="48">
        <f>VLOOKUP($A31,'Occupancy Raw Data'!$B$8:$BE$45,'Occupancy Raw Data'!AB$3,FALSE)</f>
        <v>8.6486073614884997</v>
      </c>
      <c r="U31" s="49">
        <f>VLOOKUP($A31,'Occupancy Raw Data'!$B$8:$BE$45,'Occupancy Raw Data'!AC$3,FALSE)</f>
        <v>7.4697951229470103</v>
      </c>
      <c r="V31" s="50">
        <f>VLOOKUP($A31,'Occupancy Raw Data'!$B$8:$BE$45,'Occupancy Raw Data'!AE$3,FALSE)</f>
        <v>2.8916005939408298</v>
      </c>
      <c r="X31" s="51">
        <f>VLOOKUP($A31,'ADR Raw Data'!$B$6:$BE$43,'ADR Raw Data'!G$1,FALSE)</f>
        <v>93.124692318005003</v>
      </c>
      <c r="Y31" s="52">
        <f>VLOOKUP($A31,'ADR Raw Data'!$B$6:$BE$43,'ADR Raw Data'!H$1,FALSE)</f>
        <v>104.30922254335201</v>
      </c>
      <c r="Z31" s="52">
        <f>VLOOKUP($A31,'ADR Raw Data'!$B$6:$BE$43,'ADR Raw Data'!I$1,FALSE)</f>
        <v>105.857437025938</v>
      </c>
      <c r="AA31" s="52">
        <f>VLOOKUP($A31,'ADR Raw Data'!$B$6:$BE$43,'ADR Raw Data'!J$1,FALSE)</f>
        <v>106.036307223755</v>
      </c>
      <c r="AB31" s="52">
        <f>VLOOKUP($A31,'ADR Raw Data'!$B$6:$BE$43,'ADR Raw Data'!K$1,FALSE)</f>
        <v>100.598809913746</v>
      </c>
      <c r="AC31" s="53">
        <f>VLOOKUP($A31,'ADR Raw Data'!$B$6:$BE$43,'ADR Raw Data'!L$1,FALSE)</f>
        <v>102.592278764735</v>
      </c>
      <c r="AD31" s="52">
        <f>VLOOKUP($A31,'ADR Raw Data'!$B$6:$BE$43,'ADR Raw Data'!N$1,FALSE)</f>
        <v>119.73363328033901</v>
      </c>
      <c r="AE31" s="52">
        <f>VLOOKUP($A31,'ADR Raw Data'!$B$6:$BE$43,'ADR Raw Data'!O$1,FALSE)</f>
        <v>120.81400041347899</v>
      </c>
      <c r="AF31" s="53">
        <f>VLOOKUP($A31,'ADR Raw Data'!$B$6:$BE$43,'ADR Raw Data'!P$1,FALSE)</f>
        <v>120.28057302841501</v>
      </c>
      <c r="AG31" s="54">
        <f>VLOOKUP($A31,'ADR Raw Data'!$B$6:$BE$43,'ADR Raw Data'!R$1,FALSE)</f>
        <v>107.615172900598</v>
      </c>
      <c r="AI31" s="47">
        <f>VLOOKUP($A31,'ADR Raw Data'!$B$6:$BE$43,'ADR Raw Data'!T$1,FALSE)</f>
        <v>-10.0565322905275</v>
      </c>
      <c r="AJ31" s="48">
        <f>VLOOKUP($A31,'ADR Raw Data'!$B$6:$BE$43,'ADR Raw Data'!U$1,FALSE)</f>
        <v>-2.9752477981116598</v>
      </c>
      <c r="AK31" s="48">
        <f>VLOOKUP($A31,'ADR Raw Data'!$B$6:$BE$43,'ADR Raw Data'!V$1,FALSE)</f>
        <v>-0.23570899108737001</v>
      </c>
      <c r="AL31" s="48">
        <f>VLOOKUP($A31,'ADR Raw Data'!$B$6:$BE$43,'ADR Raw Data'!W$1,FALSE)</f>
        <v>9.6230305619141898</v>
      </c>
      <c r="AM31" s="48">
        <f>VLOOKUP($A31,'ADR Raw Data'!$B$6:$BE$43,'ADR Raw Data'!X$1,FALSE)</f>
        <v>0.54545062106765296</v>
      </c>
      <c r="AN31" s="49">
        <f>VLOOKUP($A31,'ADR Raw Data'!$B$6:$BE$43,'ADR Raw Data'!Y$1,FALSE)</f>
        <v>-0.229635796433874</v>
      </c>
      <c r="AO31" s="48">
        <f>VLOOKUP($A31,'ADR Raw Data'!$B$6:$BE$43,'ADR Raw Data'!AA$1,FALSE)</f>
        <v>3.73180952924807</v>
      </c>
      <c r="AP31" s="48">
        <f>VLOOKUP($A31,'ADR Raw Data'!$B$6:$BE$43,'ADR Raw Data'!AB$1,FALSE)</f>
        <v>5.1388560557687999</v>
      </c>
      <c r="AQ31" s="49">
        <f>VLOOKUP($A31,'ADR Raw Data'!$B$6:$BE$43,'ADR Raw Data'!AC$1,FALSE)</f>
        <v>4.4399764428809396</v>
      </c>
      <c r="AR31" s="50">
        <f>VLOOKUP($A31,'ADR Raw Data'!$B$6:$BE$43,'ADR Raw Data'!AE$1,FALSE)</f>
        <v>1.3514327712721601</v>
      </c>
      <c r="AS31" s="40"/>
      <c r="AT31" s="51">
        <f>VLOOKUP($A31,'RevPAR Raw Data'!$B$6:$BE$43,'RevPAR Raw Data'!G$1,FALSE)</f>
        <v>36.0671415961368</v>
      </c>
      <c r="AU31" s="52">
        <f>VLOOKUP($A31,'RevPAR Raw Data'!$B$6:$BE$43,'RevPAR Raw Data'!H$1,FALSE)</f>
        <v>56.219415857521099</v>
      </c>
      <c r="AV31" s="52">
        <f>VLOOKUP($A31,'RevPAR Raw Data'!$B$6:$BE$43,'RevPAR Raw Data'!I$1,FALSE)</f>
        <v>58.697313983072803</v>
      </c>
      <c r="AW31" s="52">
        <f>VLOOKUP($A31,'RevPAR Raw Data'!$B$6:$BE$43,'RevPAR Raw Data'!J$1,FALSE)</f>
        <v>57.849497897086998</v>
      </c>
      <c r="AX31" s="52">
        <f>VLOOKUP($A31,'RevPAR Raw Data'!$B$6:$BE$43,'RevPAR Raw Data'!K$1,FALSE)</f>
        <v>47.841762292953902</v>
      </c>
      <c r="AY31" s="53">
        <f>VLOOKUP($A31,'RevPAR Raw Data'!$B$6:$BE$43,'RevPAR Raw Data'!L$1,FALSE)</f>
        <v>51.335026325354299</v>
      </c>
      <c r="AZ31" s="52">
        <f>VLOOKUP($A31,'RevPAR Raw Data'!$B$6:$BE$43,'RevPAR Raw Data'!N$1,FALSE)</f>
        <v>58.590676313469203</v>
      </c>
      <c r="BA31" s="52">
        <f>VLOOKUP($A31,'RevPAR Raw Data'!$B$6:$BE$43,'RevPAR Raw Data'!O$1,FALSE)</f>
        <v>60.616909911311602</v>
      </c>
      <c r="BB31" s="53">
        <f>VLOOKUP($A31,'RevPAR Raw Data'!$B$6:$BE$43,'RevPAR Raw Data'!P$1,FALSE)</f>
        <v>59.603793112390399</v>
      </c>
      <c r="BC31" s="54">
        <f>VLOOKUP($A31,'RevPAR Raw Data'!$B$6:$BE$43,'RevPAR Raw Data'!R$1,FALSE)</f>
        <v>53.699458166798898</v>
      </c>
      <c r="BE31" s="47">
        <f>VLOOKUP($A31,'RevPAR Raw Data'!$B$6:$BE$43,'RevPAR Raw Data'!T$1,FALSE)</f>
        <v>-10.433454550504599</v>
      </c>
      <c r="BF31" s="48">
        <f>VLOOKUP($A31,'RevPAR Raw Data'!$B$6:$BE$43,'RevPAR Raw Data'!U$1,FALSE)</f>
        <v>-1.3314352362474899</v>
      </c>
      <c r="BG31" s="48">
        <f>VLOOKUP($A31,'RevPAR Raw Data'!$B$6:$BE$43,'RevPAR Raw Data'!V$1,FALSE)</f>
        <v>1.12416231487581</v>
      </c>
      <c r="BH31" s="48">
        <f>VLOOKUP($A31,'RevPAR Raw Data'!$B$6:$BE$43,'RevPAR Raw Data'!W$1,FALSE)</f>
        <v>13.266351290374701</v>
      </c>
      <c r="BI31" s="48">
        <f>VLOOKUP($A31,'RevPAR Raw Data'!$B$6:$BE$43,'RevPAR Raw Data'!X$1,FALSE)</f>
        <v>-9.9112726663956194E-2</v>
      </c>
      <c r="BJ31" s="49">
        <f>VLOOKUP($A31,'RevPAR Raw Data'!$B$6:$BE$43,'RevPAR Raw Data'!Y$1,FALSE)</f>
        <v>0.952064066594277</v>
      </c>
      <c r="BK31" s="48">
        <f>VLOOKUP($A31,'RevPAR Raw Data'!$B$6:$BE$43,'RevPAR Raw Data'!AA$1,FALSE)</f>
        <v>10.2538326954176</v>
      </c>
      <c r="BL31" s="48">
        <f>VLOOKUP($A31,'RevPAR Raw Data'!$B$6:$BE$43,'RevPAR Raw Data'!AB$1,FALSE)</f>
        <v>14.2319029003928</v>
      </c>
      <c r="BM31" s="49">
        <f>VLOOKUP($A31,'RevPAR Raw Data'!$B$6:$BE$43,'RevPAR Raw Data'!AC$1,FALSE)</f>
        <v>12.2414287096182</v>
      </c>
      <c r="BN31" s="50">
        <f>VLOOKUP($A31,'RevPAR Raw Data'!$B$6:$BE$43,'RevPAR Raw Data'!AE$1,FALSE)</f>
        <v>4.2821114032537997</v>
      </c>
    </row>
    <row r="32" spans="1:66" x14ac:dyDescent="0.25">
      <c r="A32" s="63" t="s">
        <v>52</v>
      </c>
      <c r="B32" s="47">
        <f>VLOOKUP($A32,'Occupancy Raw Data'!$B$8:$BE$45,'Occupancy Raw Data'!G$3,FALSE)</f>
        <v>31.8840579710144</v>
      </c>
      <c r="C32" s="48">
        <f>VLOOKUP($A32,'Occupancy Raw Data'!$B$8:$BE$45,'Occupancy Raw Data'!H$3,FALSE)</f>
        <v>48.658649398704902</v>
      </c>
      <c r="D32" s="48">
        <f>VLOOKUP($A32,'Occupancy Raw Data'!$B$8:$BE$45,'Occupancy Raw Data'!I$3,FALSE)</f>
        <v>57.600986740672198</v>
      </c>
      <c r="E32" s="48">
        <f>VLOOKUP($A32,'Occupancy Raw Data'!$B$8:$BE$45,'Occupancy Raw Data'!J$3,FALSE)</f>
        <v>58.248535306814603</v>
      </c>
      <c r="F32" s="48">
        <f>VLOOKUP($A32,'Occupancy Raw Data'!$B$8:$BE$45,'Occupancy Raw Data'!K$3,FALSE)</f>
        <v>56.182547024360098</v>
      </c>
      <c r="G32" s="49">
        <f>VLOOKUP($A32,'Occupancy Raw Data'!$B$8:$BE$45,'Occupancy Raw Data'!L$3,FALSE)</f>
        <v>50.514955288313203</v>
      </c>
      <c r="H32" s="48">
        <f>VLOOKUP($A32,'Occupancy Raw Data'!$B$8:$BE$45,'Occupancy Raw Data'!N$3,FALSE)</f>
        <v>53.900709219858101</v>
      </c>
      <c r="I32" s="48">
        <f>VLOOKUP($A32,'Occupancy Raw Data'!$B$8:$BE$45,'Occupancy Raw Data'!O$3,FALSE)</f>
        <v>47.887758248535299</v>
      </c>
      <c r="J32" s="49">
        <f>VLOOKUP($A32,'Occupancy Raw Data'!$B$8:$BE$45,'Occupancy Raw Data'!P$3,FALSE)</f>
        <v>50.894233734196703</v>
      </c>
      <c r="K32" s="50">
        <f>VLOOKUP($A32,'Occupancy Raw Data'!$B$8:$BE$45,'Occupancy Raw Data'!R$3,FALSE)</f>
        <v>50.623320558565702</v>
      </c>
      <c r="M32" s="47">
        <f>VLOOKUP($A32,'Occupancy Raw Data'!$B$8:$BE$45,'Occupancy Raw Data'!T$3,FALSE)</f>
        <v>-10.5189340813464</v>
      </c>
      <c r="N32" s="48">
        <f>VLOOKUP($A32,'Occupancy Raw Data'!$B$8:$BE$45,'Occupancy Raw Data'!U$3,FALSE)</f>
        <v>-11.8061979648473</v>
      </c>
      <c r="O32" s="48">
        <f>VLOOKUP($A32,'Occupancy Raw Data'!$B$8:$BE$45,'Occupancy Raw Data'!V$3,FALSE)</f>
        <v>-5.1491637898078899</v>
      </c>
      <c r="P32" s="48">
        <f>VLOOKUP($A32,'Occupancy Raw Data'!$B$8:$BE$45,'Occupancy Raw Data'!W$3,FALSE)</f>
        <v>1.07169672074436</v>
      </c>
      <c r="Q32" s="48">
        <f>VLOOKUP($A32,'Occupancy Raw Data'!$B$8:$BE$45,'Occupancy Raw Data'!X$3,FALSE)</f>
        <v>10.5994577500289</v>
      </c>
      <c r="R32" s="49">
        <f>VLOOKUP($A32,'Occupancy Raw Data'!$B$8:$BE$45,'Occupancy Raw Data'!Y$3,FALSE)</f>
        <v>-2.8415377284468</v>
      </c>
      <c r="S32" s="48">
        <f>VLOOKUP($A32,'Occupancy Raw Data'!$B$8:$BE$45,'Occupancy Raw Data'!AA$3,FALSE)</f>
        <v>-18.049989671555402</v>
      </c>
      <c r="T32" s="48">
        <f>VLOOKUP($A32,'Occupancy Raw Data'!$B$8:$BE$45,'Occupancy Raw Data'!AB$3,FALSE)</f>
        <v>-6.78405293075663</v>
      </c>
      <c r="U32" s="49">
        <f>VLOOKUP($A32,'Occupancy Raw Data'!$B$8:$BE$45,'Occupancy Raw Data'!AC$3,FALSE)</f>
        <v>-13.1094357833174</v>
      </c>
      <c r="V32" s="50">
        <f>VLOOKUP($A32,'Occupancy Raw Data'!$B$8:$BE$45,'Occupancy Raw Data'!AE$3,FALSE)</f>
        <v>-6.0311844953014599</v>
      </c>
      <c r="X32" s="51">
        <f>VLOOKUP($A32,'ADR Raw Data'!$B$6:$BE$43,'ADR Raw Data'!G$1,FALSE)</f>
        <v>90.109709864603403</v>
      </c>
      <c r="Y32" s="52">
        <f>VLOOKUP($A32,'ADR Raw Data'!$B$6:$BE$43,'ADR Raw Data'!H$1,FALSE)</f>
        <v>103.208833967046</v>
      </c>
      <c r="Z32" s="52">
        <f>VLOOKUP($A32,'ADR Raw Data'!$B$6:$BE$43,'ADR Raw Data'!I$1,FALSE)</f>
        <v>105.766520342612</v>
      </c>
      <c r="AA32" s="52">
        <f>VLOOKUP($A32,'ADR Raw Data'!$B$6:$BE$43,'ADR Raw Data'!J$1,FALSE)</f>
        <v>104.502244573848</v>
      </c>
      <c r="AB32" s="52">
        <f>VLOOKUP($A32,'ADR Raw Data'!$B$6:$BE$43,'ADR Raw Data'!K$1,FALSE)</f>
        <v>104.88257409440099</v>
      </c>
      <c r="AC32" s="53">
        <f>VLOOKUP($A32,'ADR Raw Data'!$B$6:$BE$43,'ADR Raw Data'!L$1,FALSE)</f>
        <v>102.809135636674</v>
      </c>
      <c r="AD32" s="52">
        <f>VLOOKUP($A32,'ADR Raw Data'!$B$6:$BE$43,'ADR Raw Data'!N$1,FALSE)</f>
        <v>122.031487414187</v>
      </c>
      <c r="AE32" s="52">
        <f>VLOOKUP($A32,'ADR Raw Data'!$B$6:$BE$43,'ADR Raw Data'!O$1,FALSE)</f>
        <v>118.444919510624</v>
      </c>
      <c r="AF32" s="53">
        <f>VLOOKUP($A32,'ADR Raw Data'!$B$6:$BE$43,'ADR Raw Data'!P$1,FALSE)</f>
        <v>120.344138139957</v>
      </c>
      <c r="AG32" s="54">
        <f>VLOOKUP($A32,'ADR Raw Data'!$B$6:$BE$43,'ADR Raw Data'!R$1,FALSE)</f>
        <v>107.845947615732</v>
      </c>
      <c r="AI32" s="47">
        <f>VLOOKUP($A32,'ADR Raw Data'!$B$6:$BE$43,'ADR Raw Data'!T$1,FALSE)</f>
        <v>-6.6200420061296397</v>
      </c>
      <c r="AJ32" s="48">
        <f>VLOOKUP($A32,'ADR Raw Data'!$B$6:$BE$43,'ADR Raw Data'!U$1,FALSE)</f>
        <v>1.2259879169282899</v>
      </c>
      <c r="AK32" s="48">
        <f>VLOOKUP($A32,'ADR Raw Data'!$B$6:$BE$43,'ADR Raw Data'!V$1,FALSE)</f>
        <v>0.52849424912245702</v>
      </c>
      <c r="AL32" s="48">
        <f>VLOOKUP($A32,'ADR Raw Data'!$B$6:$BE$43,'ADR Raw Data'!W$1,FALSE)</f>
        <v>-0.84882617498143598</v>
      </c>
      <c r="AM32" s="48">
        <f>VLOOKUP($A32,'ADR Raw Data'!$B$6:$BE$43,'ADR Raw Data'!X$1,FALSE)</f>
        <v>1.1637415438465</v>
      </c>
      <c r="AN32" s="49">
        <f>VLOOKUP($A32,'ADR Raw Data'!$B$6:$BE$43,'ADR Raw Data'!Y$1,FALSE)</f>
        <v>-0.250825275530068</v>
      </c>
      <c r="AO32" s="48">
        <f>VLOOKUP($A32,'ADR Raw Data'!$B$6:$BE$43,'ADR Raw Data'!AA$1,FALSE)</f>
        <v>-3.25382514911351</v>
      </c>
      <c r="AP32" s="48">
        <f>VLOOKUP($A32,'ADR Raw Data'!$B$6:$BE$43,'ADR Raw Data'!AB$1,FALSE)</f>
        <v>-2.5344120099139098</v>
      </c>
      <c r="AQ32" s="49">
        <f>VLOOKUP($A32,'ADR Raw Data'!$B$6:$BE$43,'ADR Raw Data'!AC$1,FALSE)</f>
        <v>-3.0371683062114201</v>
      </c>
      <c r="AR32" s="50">
        <f>VLOOKUP($A32,'ADR Raw Data'!$B$6:$BE$43,'ADR Raw Data'!AE$1,FALSE)</f>
        <v>-1.60530328482972</v>
      </c>
      <c r="AS32" s="40"/>
      <c r="AT32" s="51">
        <f>VLOOKUP($A32,'RevPAR Raw Data'!$B$6:$BE$43,'RevPAR Raw Data'!G$1,FALSE)</f>
        <v>28.7306321307431</v>
      </c>
      <c r="AU32" s="52">
        <f>VLOOKUP($A32,'RevPAR Raw Data'!$B$6:$BE$43,'RevPAR Raw Data'!H$1,FALSE)</f>
        <v>50.2200246685168</v>
      </c>
      <c r="AV32" s="52">
        <f>VLOOKUP($A32,'RevPAR Raw Data'!$B$6:$BE$43,'RevPAR Raw Data'!I$1,FALSE)</f>
        <v>60.9225593586185</v>
      </c>
      <c r="AW32" s="52">
        <f>VLOOKUP($A32,'RevPAR Raw Data'!$B$6:$BE$43,'RevPAR Raw Data'!J$1,FALSE)</f>
        <v>60.871026827012003</v>
      </c>
      <c r="AX32" s="52">
        <f>VLOOKUP($A32,'RevPAR Raw Data'!$B$6:$BE$43,'RevPAR Raw Data'!K$1,FALSE)</f>
        <v>58.925701510946602</v>
      </c>
      <c r="AY32" s="53">
        <f>VLOOKUP($A32,'RevPAR Raw Data'!$B$6:$BE$43,'RevPAR Raw Data'!L$1,FALSE)</f>
        <v>51.933988899167403</v>
      </c>
      <c r="AZ32" s="52">
        <f>VLOOKUP($A32,'RevPAR Raw Data'!$B$6:$BE$43,'RevPAR Raw Data'!N$1,FALSE)</f>
        <v>65.775837187788994</v>
      </c>
      <c r="BA32" s="52">
        <f>VLOOKUP($A32,'RevPAR Raw Data'!$B$6:$BE$43,'RevPAR Raw Data'!O$1,FALSE)</f>
        <v>56.720616712920098</v>
      </c>
      <c r="BB32" s="53">
        <f>VLOOKUP($A32,'RevPAR Raw Data'!$B$6:$BE$43,'RevPAR Raw Data'!P$1,FALSE)</f>
        <v>61.248226950354599</v>
      </c>
      <c r="BC32" s="54">
        <f>VLOOKUP($A32,'RevPAR Raw Data'!$B$6:$BE$43,'RevPAR Raw Data'!R$1,FALSE)</f>
        <v>54.595199770935203</v>
      </c>
      <c r="BE32" s="47">
        <f>VLOOKUP($A32,'RevPAR Raw Data'!$B$6:$BE$43,'RevPAR Raw Data'!T$1,FALSE)</f>
        <v>-16.4426182326938</v>
      </c>
      <c r="BF32" s="48">
        <f>VLOOKUP($A32,'RevPAR Raw Data'!$B$6:$BE$43,'RevPAR Raw Data'!U$1,FALSE)</f>
        <v>-10.7249526084167</v>
      </c>
      <c r="BG32" s="48">
        <f>VLOOKUP($A32,'RevPAR Raw Data'!$B$6:$BE$43,'RevPAR Raw Data'!V$1,FALSE)</f>
        <v>-4.64788257519246</v>
      </c>
      <c r="BH32" s="48">
        <f>VLOOKUP($A32,'RevPAR Raw Data'!$B$6:$BE$43,'RevPAR Raw Data'!W$1,FALSE)</f>
        <v>0.213773703480828</v>
      </c>
      <c r="BI32" s="48">
        <f>VLOOKUP($A32,'RevPAR Raw Data'!$B$6:$BE$43,'RevPAR Raw Data'!X$1,FALSE)</f>
        <v>11.886549587134899</v>
      </c>
      <c r="BJ32" s="49">
        <f>VLOOKUP($A32,'RevPAR Raw Data'!$B$6:$BE$43,'RevPAR Raw Data'!Y$1,FALSE)</f>
        <v>-3.0852357091401998</v>
      </c>
      <c r="BK32" s="48">
        <f>VLOOKUP($A32,'RevPAR Raw Data'!$B$6:$BE$43,'RevPAR Raw Data'!AA$1,FALSE)</f>
        <v>-20.716499717323501</v>
      </c>
      <c r="BL32" s="48">
        <f>VLOOKUP($A32,'RevPAR Raw Data'!$B$6:$BE$43,'RevPAR Raw Data'!AB$1,FALSE)</f>
        <v>-9.1465290884345301</v>
      </c>
      <c r="BM32" s="49">
        <f>VLOOKUP($A32,'RevPAR Raw Data'!$B$6:$BE$43,'RevPAR Raw Data'!AC$1,FALSE)</f>
        <v>-15.748448460794799</v>
      </c>
      <c r="BN32" s="50">
        <f>VLOOKUP($A32,'RevPAR Raw Data'!$B$6:$BE$43,'RevPAR Raw Data'!AE$1,FALSE)</f>
        <v>-7.53966897731397</v>
      </c>
    </row>
    <row r="33" spans="1:66" x14ac:dyDescent="0.25">
      <c r="A33" s="63" t="s">
        <v>51</v>
      </c>
      <c r="B33" s="47">
        <f>VLOOKUP($A33,'Occupancy Raw Data'!$B$8:$BE$45,'Occupancy Raw Data'!G$3,FALSE)</f>
        <v>46.288209606986797</v>
      </c>
      <c r="C33" s="48">
        <f>VLOOKUP($A33,'Occupancy Raw Data'!$B$8:$BE$45,'Occupancy Raw Data'!H$3,FALSE)</f>
        <v>46.724890829694303</v>
      </c>
      <c r="D33" s="48">
        <f>VLOOKUP($A33,'Occupancy Raw Data'!$B$8:$BE$45,'Occupancy Raw Data'!I$3,FALSE)</f>
        <v>48.670107185390997</v>
      </c>
      <c r="E33" s="48">
        <f>VLOOKUP($A33,'Occupancy Raw Data'!$B$8:$BE$45,'Occupancy Raw Data'!J$3,FALSE)</f>
        <v>50.873362445414799</v>
      </c>
      <c r="F33" s="48">
        <f>VLOOKUP($A33,'Occupancy Raw Data'!$B$8:$BE$45,'Occupancy Raw Data'!K$3,FALSE)</f>
        <v>46.466851925367202</v>
      </c>
      <c r="G33" s="49">
        <f>VLOOKUP($A33,'Occupancy Raw Data'!$B$8:$BE$45,'Occupancy Raw Data'!L$3,FALSE)</f>
        <v>47.804684398570799</v>
      </c>
      <c r="H33" s="48">
        <f>VLOOKUP($A33,'Occupancy Raw Data'!$B$8:$BE$45,'Occupancy Raw Data'!N$3,FALSE)</f>
        <v>43.171893608574798</v>
      </c>
      <c r="I33" s="48">
        <f>VLOOKUP($A33,'Occupancy Raw Data'!$B$8:$BE$45,'Occupancy Raw Data'!O$3,FALSE)</f>
        <v>41.445017864231801</v>
      </c>
      <c r="J33" s="49">
        <f>VLOOKUP($A33,'Occupancy Raw Data'!$B$8:$BE$45,'Occupancy Raw Data'!P$3,FALSE)</f>
        <v>42.308455736403303</v>
      </c>
      <c r="K33" s="50">
        <f>VLOOKUP($A33,'Occupancy Raw Data'!$B$8:$BE$45,'Occupancy Raw Data'!R$3,FALSE)</f>
        <v>46.234333352237201</v>
      </c>
      <c r="M33" s="47">
        <f>VLOOKUP($A33,'Occupancy Raw Data'!$B$8:$BE$45,'Occupancy Raw Data'!T$3,FALSE)</f>
        <v>47.093032312333499</v>
      </c>
      <c r="N33" s="48">
        <f>VLOOKUP($A33,'Occupancy Raw Data'!$B$8:$BE$45,'Occupancy Raw Data'!U$3,FALSE)</f>
        <v>12.295207502120499</v>
      </c>
      <c r="O33" s="48">
        <f>VLOOKUP($A33,'Occupancy Raw Data'!$B$8:$BE$45,'Occupancy Raw Data'!V$3,FALSE)</f>
        <v>9.1656411690789099</v>
      </c>
      <c r="P33" s="48">
        <f>VLOOKUP($A33,'Occupancy Raw Data'!$B$8:$BE$45,'Occupancy Raw Data'!W$3,FALSE)</f>
        <v>12.0849638378987</v>
      </c>
      <c r="Q33" s="48">
        <f>VLOOKUP($A33,'Occupancy Raw Data'!$B$8:$BE$45,'Occupancy Raw Data'!X$3,FALSE)</f>
        <v>-0.214815772965956</v>
      </c>
      <c r="R33" s="49">
        <f>VLOOKUP($A33,'Occupancy Raw Data'!$B$8:$BE$45,'Occupancy Raw Data'!Y$3,FALSE)</f>
        <v>14.0289352509645</v>
      </c>
      <c r="S33" s="48">
        <f>VLOOKUP($A33,'Occupancy Raw Data'!$B$8:$BE$45,'Occupancy Raw Data'!AA$3,FALSE)</f>
        <v>-8.3219025276787892</v>
      </c>
      <c r="T33" s="48">
        <f>VLOOKUP($A33,'Occupancy Raw Data'!$B$8:$BE$45,'Occupancy Raw Data'!AB$3,FALSE)</f>
        <v>-1.67615602116326</v>
      </c>
      <c r="U33" s="49">
        <f>VLOOKUP($A33,'Occupancy Raw Data'!$B$8:$BE$45,'Occupancy Raw Data'!AC$3,FALSE)</f>
        <v>-5.1829367249157903</v>
      </c>
      <c r="V33" s="50">
        <f>VLOOKUP($A33,'Occupancy Raw Data'!$B$8:$BE$45,'Occupancy Raw Data'!AE$3,FALSE)</f>
        <v>8.2920735178388494</v>
      </c>
      <c r="X33" s="51">
        <f>VLOOKUP($A33,'ADR Raw Data'!$B$6:$BE$43,'ADR Raw Data'!G$1,FALSE)</f>
        <v>94.011698113207501</v>
      </c>
      <c r="Y33" s="52">
        <f>VLOOKUP($A33,'ADR Raw Data'!$B$6:$BE$43,'ADR Raw Data'!H$1,FALSE)</f>
        <v>95.334728122344899</v>
      </c>
      <c r="Z33" s="52">
        <f>VLOOKUP($A33,'ADR Raw Data'!$B$6:$BE$43,'ADR Raw Data'!I$1,FALSE)</f>
        <v>97.134971451875998</v>
      </c>
      <c r="AA33" s="52">
        <f>VLOOKUP($A33,'ADR Raw Data'!$B$6:$BE$43,'ADR Raw Data'!J$1,FALSE)</f>
        <v>95.775146312914501</v>
      </c>
      <c r="AB33" s="52">
        <f>VLOOKUP($A33,'ADR Raw Data'!$B$6:$BE$43,'ADR Raw Data'!K$1,FALSE)</f>
        <v>94.358163178129004</v>
      </c>
      <c r="AC33" s="53">
        <f>VLOOKUP($A33,'ADR Raw Data'!$B$6:$BE$43,'ADR Raw Data'!L$1,FALSE)</f>
        <v>95.348973592426503</v>
      </c>
      <c r="AD33" s="52">
        <f>VLOOKUP($A33,'ADR Raw Data'!$B$6:$BE$43,'ADR Raw Data'!N$1,FALSE)</f>
        <v>99.865245977011398</v>
      </c>
      <c r="AE33" s="52">
        <f>VLOOKUP($A33,'ADR Raw Data'!$B$6:$BE$43,'ADR Raw Data'!O$1,FALSE)</f>
        <v>99.055742337164702</v>
      </c>
      <c r="AF33" s="53">
        <f>VLOOKUP($A33,'ADR Raw Data'!$B$6:$BE$43,'ADR Raw Data'!P$1,FALSE)</f>
        <v>99.468754398311006</v>
      </c>
      <c r="AG33" s="54">
        <f>VLOOKUP($A33,'ADR Raw Data'!$B$6:$BE$43,'ADR Raw Data'!R$1,FALSE)</f>
        <v>96.426104875804896</v>
      </c>
      <c r="AI33" s="47">
        <f>VLOOKUP($A33,'ADR Raw Data'!$B$6:$BE$43,'ADR Raw Data'!T$1,FALSE)</f>
        <v>13.4490963695935</v>
      </c>
      <c r="AJ33" s="48">
        <f>VLOOKUP($A33,'ADR Raw Data'!$B$6:$BE$43,'ADR Raw Data'!U$1,FALSE)</f>
        <v>8.0511482419302105</v>
      </c>
      <c r="AK33" s="48">
        <f>VLOOKUP($A33,'ADR Raw Data'!$B$6:$BE$43,'ADR Raw Data'!V$1,FALSE)</f>
        <v>7.5679473985023096</v>
      </c>
      <c r="AL33" s="48">
        <f>VLOOKUP($A33,'ADR Raw Data'!$B$6:$BE$43,'ADR Raw Data'!W$1,FALSE)</f>
        <v>6.10438646733426</v>
      </c>
      <c r="AM33" s="48">
        <f>VLOOKUP($A33,'ADR Raw Data'!$B$6:$BE$43,'ADR Raw Data'!X$1,FALSE)</f>
        <v>0.65491895912927001</v>
      </c>
      <c r="AN33" s="49">
        <f>VLOOKUP($A33,'ADR Raw Data'!$B$6:$BE$43,'ADR Raw Data'!Y$1,FALSE)</f>
        <v>6.4980260972522199</v>
      </c>
      <c r="AO33" s="48">
        <f>VLOOKUP($A33,'ADR Raw Data'!$B$6:$BE$43,'ADR Raw Data'!AA$1,FALSE)</f>
        <v>-4.3372377901312404</v>
      </c>
      <c r="AP33" s="48">
        <f>VLOOKUP($A33,'ADR Raw Data'!$B$6:$BE$43,'ADR Raw Data'!AB$1,FALSE)</f>
        <v>-2.6268212436290899</v>
      </c>
      <c r="AQ33" s="49">
        <f>VLOOKUP($A33,'ADR Raw Data'!$B$6:$BE$43,'ADR Raw Data'!AC$1,FALSE)</f>
        <v>-3.5540889322859202</v>
      </c>
      <c r="AR33" s="50">
        <f>VLOOKUP($A33,'ADR Raw Data'!$B$6:$BE$43,'ADR Raw Data'!AE$1,FALSE)</f>
        <v>3.0268116008494199</v>
      </c>
      <c r="AS33" s="40"/>
      <c r="AT33" s="51">
        <f>VLOOKUP($A33,'RevPAR Raw Data'!$B$6:$BE$43,'RevPAR Raw Data'!G$1,FALSE)</f>
        <v>43.516331877729201</v>
      </c>
      <c r="AU33" s="52">
        <f>VLOOKUP($A33,'RevPAR Raw Data'!$B$6:$BE$43,'RevPAR Raw Data'!H$1,FALSE)</f>
        <v>44.545047637951498</v>
      </c>
      <c r="AV33" s="52">
        <f>VLOOKUP($A33,'RevPAR Raw Data'!$B$6:$BE$43,'RevPAR Raw Data'!I$1,FALSE)</f>
        <v>47.275694720126999</v>
      </c>
      <c r="AW33" s="52">
        <f>VLOOKUP($A33,'RevPAR Raw Data'!$B$6:$BE$43,'RevPAR Raw Data'!J$1,FALSE)</f>
        <v>48.724037316395297</v>
      </c>
      <c r="AX33" s="52">
        <f>VLOOKUP($A33,'RevPAR Raw Data'!$B$6:$BE$43,'RevPAR Raw Data'!K$1,FALSE)</f>
        <v>43.845267963477497</v>
      </c>
      <c r="AY33" s="53">
        <f>VLOOKUP($A33,'RevPAR Raw Data'!$B$6:$BE$43,'RevPAR Raw Data'!L$1,FALSE)</f>
        <v>45.581275903136103</v>
      </c>
      <c r="AZ33" s="52">
        <f>VLOOKUP($A33,'RevPAR Raw Data'!$B$6:$BE$43,'RevPAR Raw Data'!N$1,FALSE)</f>
        <v>43.113717745136903</v>
      </c>
      <c r="BA33" s="52">
        <f>VLOOKUP($A33,'RevPAR Raw Data'!$B$6:$BE$43,'RevPAR Raw Data'!O$1,FALSE)</f>
        <v>41.053670107185297</v>
      </c>
      <c r="BB33" s="53">
        <f>VLOOKUP($A33,'RevPAR Raw Data'!$B$6:$BE$43,'RevPAR Raw Data'!P$1,FALSE)</f>
        <v>42.083693926161096</v>
      </c>
      <c r="BC33" s="54">
        <f>VLOOKUP($A33,'RevPAR Raw Data'!$B$6:$BE$43,'RevPAR Raw Data'!R$1,FALSE)</f>
        <v>44.581966766857498</v>
      </c>
      <c r="BE33" s="47">
        <f>VLOOKUP($A33,'RevPAR Raw Data'!$B$6:$BE$43,'RevPAR Raw Data'!T$1,FALSE)</f>
        <v>66.875715980976594</v>
      </c>
      <c r="BF33" s="48">
        <f>VLOOKUP($A33,'RevPAR Raw Data'!$B$6:$BE$43,'RevPAR Raw Data'!U$1,FALSE)</f>
        <v>21.336261126699402</v>
      </c>
      <c r="BG33" s="48">
        <f>VLOOKUP($A33,'RevPAR Raw Data'!$B$6:$BE$43,'RevPAR Raw Data'!V$1,FALSE)</f>
        <v>17.4272394699925</v>
      </c>
      <c r="BH33" s="48">
        <f>VLOOKUP($A33,'RevPAR Raw Data'!$B$6:$BE$43,'RevPAR Raw Data'!W$1,FALSE)</f>
        <v>18.927063202335901</v>
      </c>
      <c r="BI33" s="48">
        <f>VLOOKUP($A33,'RevPAR Raw Data'!$B$6:$BE$43,'RevPAR Raw Data'!X$1,FALSE)</f>
        <v>0.438696316938959</v>
      </c>
      <c r="BJ33" s="49">
        <f>VLOOKUP($A33,'RevPAR Raw Data'!$B$6:$BE$43,'RevPAR Raw Data'!Y$1,FALSE)</f>
        <v>21.438565221990999</v>
      </c>
      <c r="BK33" s="48">
        <f>VLOOKUP($A33,'RevPAR Raw Data'!$B$6:$BE$43,'RevPAR Raw Data'!AA$1,FALSE)</f>
        <v>-12.2981996165216</v>
      </c>
      <c r="BL33" s="48">
        <f>VLOOKUP($A33,'RevPAR Raw Data'!$B$6:$BE$43,'RevPAR Raw Data'!AB$1,FALSE)</f>
        <v>-4.2589476423520596</v>
      </c>
      <c r="BM33" s="49">
        <f>VLOOKUP($A33,'RevPAR Raw Data'!$B$6:$BE$43,'RevPAR Raw Data'!AC$1,FALSE)</f>
        <v>-8.5528194766941006</v>
      </c>
      <c r="BN33" s="50">
        <f>VLOOKUP($A33,'RevPAR Raw Data'!$B$6:$BE$43,'RevPAR Raw Data'!AE$1,FALSE)</f>
        <v>11.569870561877099</v>
      </c>
    </row>
    <row r="34" spans="1:66" x14ac:dyDescent="0.25">
      <c r="A34" s="63" t="s">
        <v>50</v>
      </c>
      <c r="B34" s="47">
        <f>VLOOKUP($A34,'Occupancy Raw Data'!$B$8:$BE$45,'Occupancy Raw Data'!G$3,FALSE)</f>
        <v>39.200573579494502</v>
      </c>
      <c r="C34" s="48">
        <f>VLOOKUP($A34,'Occupancy Raw Data'!$B$8:$BE$45,'Occupancy Raw Data'!H$3,FALSE)</f>
        <v>45.958056999462201</v>
      </c>
      <c r="D34" s="48">
        <f>VLOOKUP($A34,'Occupancy Raw Data'!$B$8:$BE$45,'Occupancy Raw Data'!I$3,FALSE)</f>
        <v>47.911812152715498</v>
      </c>
      <c r="E34" s="48">
        <f>VLOOKUP($A34,'Occupancy Raw Data'!$B$8:$BE$45,'Occupancy Raw Data'!J$3,FALSE)</f>
        <v>46.6929557268327</v>
      </c>
      <c r="F34" s="48">
        <f>VLOOKUP($A34,'Occupancy Raw Data'!$B$8:$BE$45,'Occupancy Raw Data'!K$3,FALSE)</f>
        <v>41.476967198422599</v>
      </c>
      <c r="G34" s="49">
        <f>VLOOKUP($A34,'Occupancy Raw Data'!$B$8:$BE$45,'Occupancy Raw Data'!L$3,FALSE)</f>
        <v>44.248073131385503</v>
      </c>
      <c r="H34" s="48">
        <f>VLOOKUP($A34,'Occupancy Raw Data'!$B$8:$BE$45,'Occupancy Raw Data'!N$3,FALSE)</f>
        <v>46.567485212403597</v>
      </c>
      <c r="I34" s="48">
        <f>VLOOKUP($A34,'Occupancy Raw Data'!$B$8:$BE$45,'Occupancy Raw Data'!O$3,FALSE)</f>
        <v>51.5683814303638</v>
      </c>
      <c r="J34" s="49">
        <f>VLOOKUP($A34,'Occupancy Raw Data'!$B$8:$BE$45,'Occupancy Raw Data'!P$3,FALSE)</f>
        <v>49.067933321383698</v>
      </c>
      <c r="K34" s="50">
        <f>VLOOKUP($A34,'Occupancy Raw Data'!$B$8:$BE$45,'Occupancy Raw Data'!R$3,FALSE)</f>
        <v>45.6251760428136</v>
      </c>
      <c r="M34" s="47">
        <f>VLOOKUP($A34,'Occupancy Raw Data'!$B$8:$BE$45,'Occupancy Raw Data'!T$3,FALSE)</f>
        <v>34.206015256501502</v>
      </c>
      <c r="N34" s="48">
        <f>VLOOKUP($A34,'Occupancy Raw Data'!$B$8:$BE$45,'Occupancy Raw Data'!U$3,FALSE)</f>
        <v>8.1012584926195998</v>
      </c>
      <c r="O34" s="48">
        <f>VLOOKUP($A34,'Occupancy Raw Data'!$B$8:$BE$45,'Occupancy Raw Data'!V$3,FALSE)</f>
        <v>8.3992601929795399</v>
      </c>
      <c r="P34" s="48">
        <f>VLOOKUP($A34,'Occupancy Raw Data'!$B$8:$BE$45,'Occupancy Raw Data'!W$3,FALSE)</f>
        <v>2.3208699758531699</v>
      </c>
      <c r="Q34" s="48">
        <f>VLOOKUP($A34,'Occupancy Raw Data'!$B$8:$BE$45,'Occupancy Raw Data'!X$3,FALSE)</f>
        <v>-1.98430251457493</v>
      </c>
      <c r="R34" s="49">
        <f>VLOOKUP($A34,'Occupancy Raw Data'!$B$8:$BE$45,'Occupancy Raw Data'!Y$3,FALSE)</f>
        <v>8.5186912285563796</v>
      </c>
      <c r="S34" s="48">
        <f>VLOOKUP($A34,'Occupancy Raw Data'!$B$8:$BE$45,'Occupancy Raw Data'!AA$3,FALSE)</f>
        <v>0.93543141452592005</v>
      </c>
      <c r="T34" s="48">
        <f>VLOOKUP($A34,'Occupancy Raw Data'!$B$8:$BE$45,'Occupancy Raw Data'!AB$3,FALSE)</f>
        <v>13.5400170695378</v>
      </c>
      <c r="U34" s="49">
        <f>VLOOKUP($A34,'Occupancy Raw Data'!$B$8:$BE$45,'Occupancy Raw Data'!AC$3,FALSE)</f>
        <v>7.18835257867498</v>
      </c>
      <c r="V34" s="50">
        <f>VLOOKUP($A34,'Occupancy Raw Data'!$B$8:$BE$45,'Occupancy Raw Data'!AE$3,FALSE)</f>
        <v>8.1064122077810499</v>
      </c>
      <c r="X34" s="51">
        <f>VLOOKUP($A34,'ADR Raw Data'!$B$6:$BE$43,'ADR Raw Data'!G$1,FALSE)</f>
        <v>88.004979423868306</v>
      </c>
      <c r="Y34" s="52">
        <f>VLOOKUP($A34,'ADR Raw Data'!$B$6:$BE$43,'ADR Raw Data'!H$1,FALSE)</f>
        <v>88.485787831513207</v>
      </c>
      <c r="Z34" s="52">
        <f>VLOOKUP($A34,'ADR Raw Data'!$B$6:$BE$43,'ADR Raw Data'!I$1,FALSE)</f>
        <v>91.699124579124501</v>
      </c>
      <c r="AA34" s="52">
        <f>VLOOKUP($A34,'ADR Raw Data'!$B$6:$BE$43,'ADR Raw Data'!J$1,FALSE)</f>
        <v>88.868905950095893</v>
      </c>
      <c r="AB34" s="52">
        <f>VLOOKUP($A34,'ADR Raw Data'!$B$6:$BE$43,'ADR Raw Data'!K$1,FALSE)</f>
        <v>87.614831460674097</v>
      </c>
      <c r="AC34" s="53">
        <f>VLOOKUP($A34,'ADR Raw Data'!$B$6:$BE$43,'ADR Raw Data'!L$1,FALSE)</f>
        <v>89.014050879040695</v>
      </c>
      <c r="AD34" s="52">
        <f>VLOOKUP($A34,'ADR Raw Data'!$B$6:$BE$43,'ADR Raw Data'!N$1,FALSE)</f>
        <v>99.006897613548801</v>
      </c>
      <c r="AE34" s="52">
        <f>VLOOKUP($A34,'ADR Raw Data'!$B$6:$BE$43,'ADR Raw Data'!O$1,FALSE)</f>
        <v>102.41209940910601</v>
      </c>
      <c r="AF34" s="53">
        <f>VLOOKUP($A34,'ADR Raw Data'!$B$6:$BE$43,'ADR Raw Data'!P$1,FALSE)</f>
        <v>100.796261187214</v>
      </c>
      <c r="AG34" s="54">
        <f>VLOOKUP($A34,'ADR Raw Data'!$B$6:$BE$43,'ADR Raw Data'!R$1,FALSE)</f>
        <v>92.634412391963096</v>
      </c>
      <c r="AI34" s="47">
        <f>VLOOKUP($A34,'ADR Raw Data'!$B$6:$BE$43,'ADR Raw Data'!T$1,FALSE)</f>
        <v>2.48290777973875</v>
      </c>
      <c r="AJ34" s="48">
        <f>VLOOKUP($A34,'ADR Raw Data'!$B$6:$BE$43,'ADR Raw Data'!U$1,FALSE)</f>
        <v>-3.3851414734277299</v>
      </c>
      <c r="AK34" s="48">
        <f>VLOOKUP($A34,'ADR Raw Data'!$B$6:$BE$43,'ADR Raw Data'!V$1,FALSE)</f>
        <v>0.389200686004751</v>
      </c>
      <c r="AL34" s="48">
        <f>VLOOKUP($A34,'ADR Raw Data'!$B$6:$BE$43,'ADR Raw Data'!W$1,FALSE)</f>
        <v>-3.1070603998354001</v>
      </c>
      <c r="AM34" s="48">
        <f>VLOOKUP($A34,'ADR Raw Data'!$B$6:$BE$43,'ADR Raw Data'!X$1,FALSE)</f>
        <v>-1.37111833543807</v>
      </c>
      <c r="AN34" s="49">
        <f>VLOOKUP($A34,'ADR Raw Data'!$B$6:$BE$43,'ADR Raw Data'!Y$1,FALSE)</f>
        <v>-1.28544230882886</v>
      </c>
      <c r="AO34" s="48">
        <f>VLOOKUP($A34,'ADR Raw Data'!$B$6:$BE$43,'ADR Raw Data'!AA$1,FALSE)</f>
        <v>1.8867566881530899</v>
      </c>
      <c r="AP34" s="48">
        <f>VLOOKUP($A34,'ADR Raw Data'!$B$6:$BE$43,'ADR Raw Data'!AB$1,FALSE)</f>
        <v>2.4291075743833699</v>
      </c>
      <c r="AQ34" s="49">
        <f>VLOOKUP($A34,'ADR Raw Data'!$B$6:$BE$43,'ADR Raw Data'!AC$1,FALSE)</f>
        <v>2.2612283875891999</v>
      </c>
      <c r="AR34" s="50">
        <f>VLOOKUP($A34,'ADR Raw Data'!$B$6:$BE$43,'ADR Raw Data'!AE$1,FALSE)</f>
        <v>-0.15110365789656999</v>
      </c>
      <c r="AS34" s="40"/>
      <c r="AT34" s="51">
        <f>VLOOKUP($A34,'RevPAR Raw Data'!$B$6:$BE$43,'RevPAR Raw Data'!G$1,FALSE)</f>
        <v>34.4984567126725</v>
      </c>
      <c r="AU34" s="52">
        <f>VLOOKUP($A34,'RevPAR Raw Data'!$B$6:$BE$43,'RevPAR Raw Data'!H$1,FALSE)</f>
        <v>40.666348808030101</v>
      </c>
      <c r="AV34" s="52">
        <f>VLOOKUP($A34,'RevPAR Raw Data'!$B$6:$BE$43,'RevPAR Raw Data'!I$1,FALSE)</f>
        <v>43.934712314034698</v>
      </c>
      <c r="AW34" s="52">
        <f>VLOOKUP($A34,'RevPAR Raw Data'!$B$6:$BE$43,'RevPAR Raw Data'!J$1,FALSE)</f>
        <v>41.495518910198903</v>
      </c>
      <c r="AX34" s="52">
        <f>VLOOKUP($A34,'RevPAR Raw Data'!$B$6:$BE$43,'RevPAR Raw Data'!K$1,FALSE)</f>
        <v>36.339974905897101</v>
      </c>
      <c r="AY34" s="53">
        <f>VLOOKUP($A34,'RevPAR Raw Data'!$B$6:$BE$43,'RevPAR Raw Data'!L$1,FALSE)</f>
        <v>39.387002330166602</v>
      </c>
      <c r="AZ34" s="52">
        <f>VLOOKUP($A34,'RevPAR Raw Data'!$B$6:$BE$43,'RevPAR Raw Data'!N$1,FALSE)</f>
        <v>46.105022405448999</v>
      </c>
      <c r="BA34" s="52">
        <f>VLOOKUP($A34,'RevPAR Raw Data'!$B$6:$BE$43,'RevPAR Raw Data'!O$1,FALSE)</f>
        <v>52.812262054131502</v>
      </c>
      <c r="BB34" s="53">
        <f>VLOOKUP($A34,'RevPAR Raw Data'!$B$6:$BE$43,'RevPAR Raw Data'!P$1,FALSE)</f>
        <v>49.4586422297902</v>
      </c>
      <c r="BC34" s="54">
        <f>VLOOKUP($A34,'RevPAR Raw Data'!$B$6:$BE$43,'RevPAR Raw Data'!R$1,FALSE)</f>
        <v>42.264613730059096</v>
      </c>
      <c r="BE34" s="47">
        <f>VLOOKUP($A34,'RevPAR Raw Data'!$B$6:$BE$43,'RevPAR Raw Data'!T$1,FALSE)</f>
        <v>37.538226850182497</v>
      </c>
      <c r="BF34" s="48">
        <f>VLOOKUP($A34,'RevPAR Raw Data'!$B$6:$BE$43,'RevPAR Raw Data'!U$1,FALSE)</f>
        <v>4.4418779580886003</v>
      </c>
      <c r="BG34" s="48">
        <f>VLOOKUP($A34,'RevPAR Raw Data'!$B$6:$BE$43,'RevPAR Raw Data'!V$1,FALSE)</f>
        <v>8.8211508572746897</v>
      </c>
      <c r="BH34" s="48">
        <f>VLOOKUP($A34,'RevPAR Raw Data'!$B$6:$BE$43,'RevPAR Raw Data'!W$1,FALSE)</f>
        <v>-0.85830125593363304</v>
      </c>
      <c r="BI34" s="48">
        <f>VLOOKUP($A34,'RevPAR Raw Data'!$B$6:$BE$43,'RevPAR Raw Data'!X$1,FALSE)</f>
        <v>-3.32821371440511</v>
      </c>
      <c r="BJ34" s="49">
        <f>VLOOKUP($A34,'RevPAR Raw Data'!$B$6:$BE$43,'RevPAR Raw Data'!Y$1,FALSE)</f>
        <v>7.1237460585171597</v>
      </c>
      <c r="BK34" s="48">
        <f>VLOOKUP($A34,'RevPAR Raw Data'!$B$6:$BE$43,'RevPAR Raw Data'!AA$1,FALSE)</f>
        <v>2.83983741745566</v>
      </c>
      <c r="BL34" s="48">
        <f>VLOOKUP($A34,'RevPAR Raw Data'!$B$6:$BE$43,'RevPAR Raw Data'!AB$1,FALSE)</f>
        <v>16.298026224130101</v>
      </c>
      <c r="BM34" s="49">
        <f>VLOOKUP($A34,'RevPAR Raw Data'!$B$6:$BE$43,'RevPAR Raw Data'!AC$1,FALSE)</f>
        <v>9.6121260353731799</v>
      </c>
      <c r="BN34" s="50">
        <f>VLOOKUP($A34,'RevPAR Raw Data'!$B$6:$BE$43,'RevPAR Raw Data'!AE$1,FALSE)</f>
        <v>7.9430594645143398</v>
      </c>
    </row>
    <row r="35" spans="1:66" x14ac:dyDescent="0.25">
      <c r="A35" s="63" t="s">
        <v>47</v>
      </c>
      <c r="B35" s="47">
        <f>VLOOKUP($A35,'Occupancy Raw Data'!$B$8:$BE$45,'Occupancy Raw Data'!G$3,FALSE)</f>
        <v>40.898345153664302</v>
      </c>
      <c r="C35" s="48">
        <f>VLOOKUP($A35,'Occupancy Raw Data'!$B$8:$BE$45,'Occupancy Raw Data'!H$3,FALSE)</f>
        <v>58.501545735588202</v>
      </c>
      <c r="D35" s="48">
        <f>VLOOKUP($A35,'Occupancy Raw Data'!$B$8:$BE$45,'Occupancy Raw Data'!I$3,FALSE)</f>
        <v>61.847608656119199</v>
      </c>
      <c r="E35" s="48">
        <f>VLOOKUP($A35,'Occupancy Raw Data'!$B$8:$BE$45,'Occupancy Raw Data'!J$3,FALSE)</f>
        <v>62.411347517730398</v>
      </c>
      <c r="F35" s="48">
        <f>VLOOKUP($A35,'Occupancy Raw Data'!$B$8:$BE$45,'Occupancy Raw Data'!K$3,FALSE)</f>
        <v>58.774322604109798</v>
      </c>
      <c r="G35" s="49">
        <f>VLOOKUP($A35,'Occupancy Raw Data'!$B$8:$BE$45,'Occupancy Raw Data'!L$3,FALSE)</f>
        <v>56.486633933442398</v>
      </c>
      <c r="H35" s="48">
        <f>VLOOKUP($A35,'Occupancy Raw Data'!$B$8:$BE$45,'Occupancy Raw Data'!N$3,FALSE)</f>
        <v>50.0636479359883</v>
      </c>
      <c r="I35" s="48">
        <f>VLOOKUP($A35,'Occupancy Raw Data'!$B$8:$BE$45,'Occupancy Raw Data'!O$3,FALSE)</f>
        <v>50.227314057101204</v>
      </c>
      <c r="J35" s="49">
        <f>VLOOKUP($A35,'Occupancy Raw Data'!$B$8:$BE$45,'Occupancy Raw Data'!P$3,FALSE)</f>
        <v>50.145480996544798</v>
      </c>
      <c r="K35" s="50">
        <f>VLOOKUP($A35,'Occupancy Raw Data'!$B$8:$BE$45,'Occupancy Raw Data'!R$3,FALSE)</f>
        <v>54.674875951471599</v>
      </c>
      <c r="M35" s="47">
        <f>VLOOKUP($A35,'Occupancy Raw Data'!$B$8:$BE$45,'Occupancy Raw Data'!T$3,FALSE)</f>
        <v>-29.004160908775901</v>
      </c>
      <c r="N35" s="48">
        <f>VLOOKUP($A35,'Occupancy Raw Data'!$B$8:$BE$45,'Occupancy Raw Data'!U$3,FALSE)</f>
        <v>-11.822334587578</v>
      </c>
      <c r="O35" s="48">
        <f>VLOOKUP($A35,'Occupancy Raw Data'!$B$8:$BE$45,'Occupancy Raw Data'!V$3,FALSE)</f>
        <v>6.8114740969186096</v>
      </c>
      <c r="P35" s="48">
        <f>VLOOKUP($A35,'Occupancy Raw Data'!$B$8:$BE$45,'Occupancy Raw Data'!W$3,FALSE)</f>
        <v>1.75352786466042</v>
      </c>
      <c r="Q35" s="48">
        <f>VLOOKUP($A35,'Occupancy Raw Data'!$B$8:$BE$45,'Occupancy Raw Data'!X$3,FALSE)</f>
        <v>2.92189695781417</v>
      </c>
      <c r="R35" s="49">
        <f>VLOOKUP($A35,'Occupancy Raw Data'!$B$8:$BE$45,'Occupancy Raw Data'!Y$3,FALSE)</f>
        <v>-5.9486726488153998</v>
      </c>
      <c r="S35" s="48">
        <f>VLOOKUP($A35,'Occupancy Raw Data'!$B$8:$BE$45,'Occupancy Raw Data'!AA$3,FALSE)</f>
        <v>-1.15638740843323</v>
      </c>
      <c r="T35" s="48">
        <f>VLOOKUP($A35,'Occupancy Raw Data'!$B$8:$BE$45,'Occupancy Raw Data'!AB$3,FALSE)</f>
        <v>-1.30323632235655</v>
      </c>
      <c r="U35" s="49">
        <f>VLOOKUP($A35,'Occupancy Raw Data'!$B$8:$BE$45,'Occupancy Raw Data'!AC$3,FALSE)</f>
        <v>-1.22998627028079</v>
      </c>
      <c r="V35" s="50">
        <f>VLOOKUP($A35,'Occupancy Raw Data'!$B$8:$BE$45,'Occupancy Raw Data'!AE$3,FALSE)</f>
        <v>-4.7563105568573203</v>
      </c>
      <c r="X35" s="51">
        <f>VLOOKUP($A35,'ADR Raw Data'!$B$6:$BE$43,'ADR Raw Data'!G$1,FALSE)</f>
        <v>90.312138728323603</v>
      </c>
      <c r="Y35" s="52">
        <f>VLOOKUP($A35,'ADR Raw Data'!$B$6:$BE$43,'ADR Raw Data'!H$1,FALSE)</f>
        <v>102.211603978862</v>
      </c>
      <c r="Z35" s="52">
        <f>VLOOKUP($A35,'ADR Raw Data'!$B$6:$BE$43,'ADR Raw Data'!I$1,FALSE)</f>
        <v>106.086559835342</v>
      </c>
      <c r="AA35" s="52">
        <f>VLOOKUP($A35,'ADR Raw Data'!$B$6:$BE$43,'ADR Raw Data'!J$1,FALSE)</f>
        <v>105.764353146853</v>
      </c>
      <c r="AB35" s="52">
        <f>VLOOKUP($A35,'ADR Raw Data'!$B$6:$BE$43,'ADR Raw Data'!K$1,FALSE)</f>
        <v>97.342292698019804</v>
      </c>
      <c r="AC35" s="53">
        <f>VLOOKUP($A35,'ADR Raw Data'!$B$6:$BE$43,'ADR Raw Data'!L$1,FALSE)</f>
        <v>101.10879338097899</v>
      </c>
      <c r="AD35" s="52">
        <f>VLOOKUP($A35,'ADR Raw Data'!$B$6:$BE$43,'ADR Raw Data'!N$1,FALSE)</f>
        <v>104.59534689429699</v>
      </c>
      <c r="AE35" s="52">
        <f>VLOOKUP($A35,'ADR Raw Data'!$B$6:$BE$43,'ADR Raw Data'!O$1,FALSE)</f>
        <v>105.99368573497399</v>
      </c>
      <c r="AF35" s="53">
        <f>VLOOKUP($A35,'ADR Raw Data'!$B$6:$BE$43,'ADR Raw Data'!P$1,FALSE)</f>
        <v>105.29565729827701</v>
      </c>
      <c r="AG35" s="54">
        <f>VLOOKUP($A35,'ADR Raw Data'!$B$6:$BE$43,'ADR Raw Data'!R$1,FALSE)</f>
        <v>102.205940321201</v>
      </c>
      <c r="AI35" s="47">
        <f>VLOOKUP($A35,'ADR Raw Data'!$B$6:$BE$43,'ADR Raw Data'!T$1,FALSE)</f>
        <v>-14.5974334108263</v>
      </c>
      <c r="AJ35" s="48">
        <f>VLOOKUP($A35,'ADR Raw Data'!$B$6:$BE$43,'ADR Raw Data'!U$1,FALSE)</f>
        <v>-7.8480121288767002</v>
      </c>
      <c r="AK35" s="48">
        <f>VLOOKUP($A35,'ADR Raw Data'!$B$6:$BE$43,'ADR Raw Data'!V$1,FALSE)</f>
        <v>7.1015122404942703</v>
      </c>
      <c r="AL35" s="48">
        <f>VLOOKUP($A35,'ADR Raw Data'!$B$6:$BE$43,'ADR Raw Data'!W$1,FALSE)</f>
        <v>0.26860253252162503</v>
      </c>
      <c r="AM35" s="48">
        <f>VLOOKUP($A35,'ADR Raw Data'!$B$6:$BE$43,'ADR Raw Data'!X$1,FALSE)</f>
        <v>-5.0190094045943399</v>
      </c>
      <c r="AN35" s="49">
        <f>VLOOKUP($A35,'ADR Raw Data'!$B$6:$BE$43,'ADR Raw Data'!Y$1,FALSE)</f>
        <v>-3.6362514263344199</v>
      </c>
      <c r="AO35" s="48">
        <f>VLOOKUP($A35,'ADR Raw Data'!$B$6:$BE$43,'ADR Raw Data'!AA$1,FALSE)</f>
        <v>1.3455981999586599</v>
      </c>
      <c r="AP35" s="48">
        <f>VLOOKUP($A35,'ADR Raw Data'!$B$6:$BE$43,'ADR Raw Data'!AB$1,FALSE)</f>
        <v>-0.87271629293756003</v>
      </c>
      <c r="AQ35" s="49">
        <f>VLOOKUP($A35,'ADR Raw Data'!$B$6:$BE$43,'ADR Raw Data'!AC$1,FALSE)</f>
        <v>0.21367586026774499</v>
      </c>
      <c r="AR35" s="50">
        <f>VLOOKUP($A35,'ADR Raw Data'!$B$6:$BE$43,'ADR Raw Data'!AE$1,FALSE)</f>
        <v>-2.6250777840445401</v>
      </c>
      <c r="AS35" s="40"/>
      <c r="AT35" s="51">
        <f>VLOOKUP($A35,'RevPAR Raw Data'!$B$6:$BE$43,'RevPAR Raw Data'!G$1,FALSE)</f>
        <v>36.936170212765902</v>
      </c>
      <c r="AU35" s="52">
        <f>VLOOKUP($A35,'RevPAR Raw Data'!$B$6:$BE$43,'RevPAR Raw Data'!H$1,FALSE)</f>
        <v>59.795368248772498</v>
      </c>
      <c r="AV35" s="52">
        <f>VLOOKUP($A35,'RevPAR Raw Data'!$B$6:$BE$43,'RevPAR Raw Data'!I$1,FALSE)</f>
        <v>65.612000363702407</v>
      </c>
      <c r="AW35" s="52">
        <f>VLOOKUP($A35,'RevPAR Raw Data'!$B$6:$BE$43,'RevPAR Raw Data'!J$1,FALSE)</f>
        <v>66.008957992362198</v>
      </c>
      <c r="AX35" s="52">
        <f>VLOOKUP($A35,'RevPAR Raw Data'!$B$6:$BE$43,'RevPAR Raw Data'!K$1,FALSE)</f>
        <v>57.212273140571</v>
      </c>
      <c r="AY35" s="53">
        <f>VLOOKUP($A35,'RevPAR Raw Data'!$B$6:$BE$43,'RevPAR Raw Data'!L$1,FALSE)</f>
        <v>57.112953991634797</v>
      </c>
      <c r="AZ35" s="52">
        <f>VLOOKUP($A35,'RevPAR Raw Data'!$B$6:$BE$43,'RevPAR Raw Data'!N$1,FALSE)</f>
        <v>52.364246226586602</v>
      </c>
      <c r="BA35" s="52">
        <f>VLOOKUP($A35,'RevPAR Raw Data'!$B$6:$BE$43,'RevPAR Raw Data'!O$1,FALSE)</f>
        <v>53.237781414802598</v>
      </c>
      <c r="BB35" s="53">
        <f>VLOOKUP($A35,'RevPAR Raw Data'!$B$6:$BE$43,'RevPAR Raw Data'!P$1,FALSE)</f>
        <v>52.8010138206946</v>
      </c>
      <c r="BC35" s="54">
        <f>VLOOKUP($A35,'RevPAR Raw Data'!$B$6:$BE$43,'RevPAR Raw Data'!R$1,FALSE)</f>
        <v>55.8809710856519</v>
      </c>
      <c r="BE35" s="47">
        <f>VLOOKUP($A35,'RevPAR Raw Data'!$B$6:$BE$43,'RevPAR Raw Data'!T$1,FALSE)</f>
        <v>-39.367731244574799</v>
      </c>
      <c r="BF35" s="48">
        <f>VLOOKUP($A35,'RevPAR Raw Data'!$B$6:$BE$43,'RevPAR Raw Data'!U$1,FALSE)</f>
        <v>-18.742528464105199</v>
      </c>
      <c r="BG35" s="48">
        <f>VLOOKUP($A35,'RevPAR Raw Data'!$B$6:$BE$43,'RevPAR Raw Data'!V$1,FALSE)</f>
        <v>14.396704004163601</v>
      </c>
      <c r="BH35" s="48">
        <f>VLOOKUP($A35,'RevPAR Raw Data'!$B$6:$BE$43,'RevPAR Raw Data'!W$1,FALSE)</f>
        <v>2.0268404174349999</v>
      </c>
      <c r="BI35" s="48">
        <f>VLOOKUP($A35,'RevPAR Raw Data'!$B$6:$BE$43,'RevPAR Raw Data'!X$1,FALSE)</f>
        <v>-2.2437627298854101</v>
      </c>
      <c r="BJ35" s="49">
        <f>VLOOKUP($A35,'RevPAR Raw Data'!$B$6:$BE$43,'RevPAR Raw Data'!Y$1,FALSE)</f>
        <v>-9.3686153811093096</v>
      </c>
      <c r="BK35" s="48">
        <f>VLOOKUP($A35,'RevPAR Raw Data'!$B$6:$BE$43,'RevPAR Raw Data'!AA$1,FALSE)</f>
        <v>0.173650463372999</v>
      </c>
      <c r="BL35" s="48">
        <f>VLOOKUP($A35,'RevPAR Raw Data'!$B$6:$BE$43,'RevPAR Raw Data'!AB$1,FALSE)</f>
        <v>-2.16457905957343</v>
      </c>
      <c r="BM35" s="49">
        <f>VLOOKUP($A35,'RevPAR Raw Data'!$B$6:$BE$43,'RevPAR Raw Data'!AC$1,FALSE)</f>
        <v>-1.0189385937572399</v>
      </c>
      <c r="BN35" s="50">
        <f>VLOOKUP($A35,'RevPAR Raw Data'!$B$6:$BE$43,'RevPAR Raw Data'!AE$1,FALSE)</f>
        <v>-7.2565314891336401</v>
      </c>
    </row>
    <row r="36" spans="1:66" x14ac:dyDescent="0.25">
      <c r="A36" s="63" t="s">
        <v>48</v>
      </c>
      <c r="B36" s="47">
        <f>VLOOKUP($A36,'Occupancy Raw Data'!$B$8:$BE$45,'Occupancy Raw Data'!G$3,FALSE)</f>
        <v>33.899504600141498</v>
      </c>
      <c r="C36" s="48">
        <f>VLOOKUP($A36,'Occupancy Raw Data'!$B$8:$BE$45,'Occupancy Raw Data'!H$3,FALSE)</f>
        <v>50.651813225882897</v>
      </c>
      <c r="D36" s="48">
        <f>VLOOKUP($A36,'Occupancy Raw Data'!$B$8:$BE$45,'Occupancy Raw Data'!I$3,FALSE)</f>
        <v>58.410002359046899</v>
      </c>
      <c r="E36" s="48">
        <f>VLOOKUP($A36,'Occupancy Raw Data'!$B$8:$BE$45,'Occupancy Raw Data'!J$3,FALSE)</f>
        <v>61.240858693087901</v>
      </c>
      <c r="F36" s="48">
        <f>VLOOKUP($A36,'Occupancy Raw Data'!$B$8:$BE$45,'Occupancy Raw Data'!K$3,FALSE)</f>
        <v>58.386411889596602</v>
      </c>
      <c r="G36" s="49">
        <f>VLOOKUP($A36,'Occupancy Raw Data'!$B$8:$BE$45,'Occupancy Raw Data'!L$3,FALSE)</f>
        <v>52.517718153551101</v>
      </c>
      <c r="H36" s="48">
        <f>VLOOKUP($A36,'Occupancy Raw Data'!$B$8:$BE$45,'Occupancy Raw Data'!N$3,FALSE)</f>
        <v>65.652276480301893</v>
      </c>
      <c r="I36" s="48">
        <f>VLOOKUP($A36,'Occupancy Raw Data'!$B$8:$BE$45,'Occupancy Raw Data'!O$3,FALSE)</f>
        <v>67.704647322481705</v>
      </c>
      <c r="J36" s="49">
        <f>VLOOKUP($A36,'Occupancy Raw Data'!$B$8:$BE$45,'Occupancy Raw Data'!P$3,FALSE)</f>
        <v>66.678461901391799</v>
      </c>
      <c r="K36" s="50">
        <f>VLOOKUP($A36,'Occupancy Raw Data'!$B$8:$BE$45,'Occupancy Raw Data'!R$3,FALSE)</f>
        <v>56.563644938648501</v>
      </c>
      <c r="M36" s="47">
        <f>VLOOKUP($A36,'Occupancy Raw Data'!$B$8:$BE$45,'Occupancy Raw Data'!T$3,FALSE)</f>
        <v>-19.1553410384853</v>
      </c>
      <c r="N36" s="48">
        <f>VLOOKUP($A36,'Occupancy Raw Data'!$B$8:$BE$45,'Occupancy Raw Data'!U$3,FALSE)</f>
        <v>-14.4159017907495</v>
      </c>
      <c r="O36" s="48">
        <f>VLOOKUP($A36,'Occupancy Raw Data'!$B$8:$BE$45,'Occupancy Raw Data'!V$3,FALSE)</f>
        <v>-15.153481578413</v>
      </c>
      <c r="P36" s="48">
        <f>VLOOKUP($A36,'Occupancy Raw Data'!$B$8:$BE$45,'Occupancy Raw Data'!W$3,FALSE)</f>
        <v>-8.4861778252933302</v>
      </c>
      <c r="Q36" s="48">
        <f>VLOOKUP($A36,'Occupancy Raw Data'!$B$8:$BE$45,'Occupancy Raw Data'!X$3,FALSE)</f>
        <v>-3.5514152478400201</v>
      </c>
      <c r="R36" s="49">
        <f>VLOOKUP($A36,'Occupancy Raw Data'!$B$8:$BE$45,'Occupancy Raw Data'!Y$3,FALSE)</f>
        <v>-11.7092219344671</v>
      </c>
      <c r="S36" s="48">
        <f>VLOOKUP($A36,'Occupancy Raw Data'!$B$8:$BE$45,'Occupancy Raw Data'!AA$3,FALSE)</f>
        <v>-0.73243879153482205</v>
      </c>
      <c r="T36" s="48">
        <f>VLOOKUP($A36,'Occupancy Raw Data'!$B$8:$BE$45,'Occupancy Raw Data'!AB$3,FALSE)</f>
        <v>-6.5178952107018402</v>
      </c>
      <c r="U36" s="49">
        <f>VLOOKUP($A36,'Occupancy Raw Data'!$B$8:$BE$45,'Occupancy Raw Data'!AC$3,FALSE)</f>
        <v>-3.7564519772340401</v>
      </c>
      <c r="V36" s="50">
        <f>VLOOKUP($A36,'Occupancy Raw Data'!$B$8:$BE$45,'Occupancy Raw Data'!AE$3,FALSE)</f>
        <v>-9.1816678423549796</v>
      </c>
      <c r="X36" s="51">
        <f>VLOOKUP($A36,'ADR Raw Data'!$B$6:$BE$43,'ADR Raw Data'!G$1,FALSE)</f>
        <v>119.469234516353</v>
      </c>
      <c r="Y36" s="52">
        <f>VLOOKUP($A36,'ADR Raw Data'!$B$6:$BE$43,'ADR Raw Data'!H$1,FALSE)</f>
        <v>125.564113242863</v>
      </c>
      <c r="Z36" s="52">
        <f>VLOOKUP($A36,'ADR Raw Data'!$B$6:$BE$43,'ADR Raw Data'!I$1,FALSE)</f>
        <v>126.282790791599</v>
      </c>
      <c r="AA36" s="52">
        <f>VLOOKUP($A36,'ADR Raw Data'!$B$6:$BE$43,'ADR Raw Data'!J$1,FALSE)</f>
        <v>127.698293528505</v>
      </c>
      <c r="AB36" s="52">
        <f>VLOOKUP($A36,'ADR Raw Data'!$B$6:$BE$43,'ADR Raw Data'!K$1,FALSE)</f>
        <v>131.607515151515</v>
      </c>
      <c r="AC36" s="53">
        <f>VLOOKUP($A36,'ADR Raw Data'!$B$6:$BE$43,'ADR Raw Data'!L$1,FALSE)</f>
        <v>126.77862211893201</v>
      </c>
      <c r="AD36" s="52">
        <f>VLOOKUP($A36,'ADR Raw Data'!$B$6:$BE$43,'ADR Raw Data'!N$1,FALSE)</f>
        <v>155.972676967301</v>
      </c>
      <c r="AE36" s="52">
        <f>VLOOKUP($A36,'ADR Raw Data'!$B$6:$BE$43,'ADR Raw Data'!O$1,FALSE)</f>
        <v>162.56997909407599</v>
      </c>
      <c r="AF36" s="53">
        <f>VLOOKUP($A36,'ADR Raw Data'!$B$6:$BE$43,'ADR Raw Data'!P$1,FALSE)</f>
        <v>159.322094463116</v>
      </c>
      <c r="AG36" s="54">
        <f>VLOOKUP($A36,'ADR Raw Data'!$B$6:$BE$43,'ADR Raw Data'!R$1,FALSE)</f>
        <v>137.73946698767301</v>
      </c>
      <c r="AI36" s="47">
        <f>VLOOKUP($A36,'ADR Raw Data'!$B$6:$BE$43,'ADR Raw Data'!T$1,FALSE)</f>
        <v>-4.8948569946256102</v>
      </c>
      <c r="AJ36" s="48">
        <f>VLOOKUP($A36,'ADR Raw Data'!$B$6:$BE$43,'ADR Raw Data'!U$1,FALSE)</f>
        <v>1.6972160542324599</v>
      </c>
      <c r="AK36" s="48">
        <f>VLOOKUP($A36,'ADR Raw Data'!$B$6:$BE$43,'ADR Raw Data'!V$1,FALSE)</f>
        <v>-2.68090755940807</v>
      </c>
      <c r="AL36" s="48">
        <f>VLOOKUP($A36,'ADR Raw Data'!$B$6:$BE$43,'ADR Raw Data'!W$1,FALSE)</f>
        <v>-2.02158040018382</v>
      </c>
      <c r="AM36" s="48">
        <f>VLOOKUP($A36,'ADR Raw Data'!$B$6:$BE$43,'ADR Raw Data'!X$1,FALSE)</f>
        <v>-1.9123867336478599</v>
      </c>
      <c r="AN36" s="49">
        <f>VLOOKUP($A36,'ADR Raw Data'!$B$6:$BE$43,'ADR Raw Data'!Y$1,FALSE)</f>
        <v>-1.6851968246360101</v>
      </c>
      <c r="AO36" s="48">
        <f>VLOOKUP($A36,'ADR Raw Data'!$B$6:$BE$43,'ADR Raw Data'!AA$1,FALSE)</f>
        <v>2.43612749752165</v>
      </c>
      <c r="AP36" s="48">
        <f>VLOOKUP($A36,'ADR Raw Data'!$B$6:$BE$43,'ADR Raw Data'!AB$1,FALSE)</f>
        <v>4.2469168833325197</v>
      </c>
      <c r="AQ36" s="49">
        <f>VLOOKUP($A36,'ADR Raw Data'!$B$6:$BE$43,'ADR Raw Data'!AC$1,FALSE)</f>
        <v>3.3292372443102001</v>
      </c>
      <c r="AR36" s="50">
        <f>VLOOKUP($A36,'ADR Raw Data'!$B$6:$BE$43,'ADR Raw Data'!AE$1,FALSE)</f>
        <v>0.55988836801171604</v>
      </c>
      <c r="AS36" s="40"/>
      <c r="AT36" s="51">
        <f>VLOOKUP($A36,'RevPAR Raw Data'!$B$6:$BE$43,'RevPAR Raw Data'!G$1,FALSE)</f>
        <v>40.4994786506251</v>
      </c>
      <c r="AU36" s="52">
        <f>VLOOKUP($A36,'RevPAR Raw Data'!$B$6:$BE$43,'RevPAR Raw Data'!H$1,FALSE)</f>
        <v>63.600500118511398</v>
      </c>
      <c r="AV36" s="52">
        <f>VLOOKUP($A36,'RevPAR Raw Data'!$B$6:$BE$43,'RevPAR Raw Data'!I$1,FALSE)</f>
        <v>73.761781080443498</v>
      </c>
      <c r="AW36" s="52">
        <f>VLOOKUP($A36,'RevPAR Raw Data'!$B$6:$BE$43,'RevPAR Raw Data'!J$1,FALSE)</f>
        <v>78.203531493276699</v>
      </c>
      <c r="AX36" s="52">
        <f>VLOOKUP($A36,'RevPAR Raw Data'!$B$6:$BE$43,'RevPAR Raw Data'!K$1,FALSE)</f>
        <v>76.840905874026802</v>
      </c>
      <c r="AY36" s="53">
        <f>VLOOKUP($A36,'RevPAR Raw Data'!$B$6:$BE$43,'RevPAR Raw Data'!L$1,FALSE)</f>
        <v>66.581239443376703</v>
      </c>
      <c r="AZ36" s="52">
        <f>VLOOKUP($A36,'RevPAR Raw Data'!$B$6:$BE$43,'RevPAR Raw Data'!N$1,FALSE)</f>
        <v>102.399613116301</v>
      </c>
      <c r="BA36" s="52">
        <f>VLOOKUP($A36,'RevPAR Raw Data'!$B$6:$BE$43,'RevPAR Raw Data'!O$1,FALSE)</f>
        <v>110.067430997876</v>
      </c>
      <c r="BB36" s="53">
        <f>VLOOKUP($A36,'RevPAR Raw Data'!$B$6:$BE$43,'RevPAR Raw Data'!P$1,FALSE)</f>
        <v>106.233522057088</v>
      </c>
      <c r="BC36" s="54">
        <f>VLOOKUP($A36,'RevPAR Raw Data'!$B$6:$BE$43,'RevPAR Raw Data'!R$1,FALSE)</f>
        <v>77.910463047294499</v>
      </c>
      <c r="BE36" s="47">
        <f>VLOOKUP($A36,'RevPAR Raw Data'!$B$6:$BE$43,'RevPAR Raw Data'!T$1,FALSE)</f>
        <v>-23.112571482444199</v>
      </c>
      <c r="BF36" s="48">
        <f>VLOOKUP($A36,'RevPAR Raw Data'!$B$6:$BE$43,'RevPAR Raw Data'!U$1,FALSE)</f>
        <v>-12.963354736072001</v>
      </c>
      <c r="BG36" s="48">
        <f>VLOOKUP($A36,'RevPAR Raw Data'!$B$6:$BE$43,'RevPAR Raw Data'!V$1,FALSE)</f>
        <v>-17.428138304671901</v>
      </c>
      <c r="BH36" s="48">
        <f>VLOOKUP($A36,'RevPAR Raw Data'!$B$6:$BE$43,'RevPAR Raw Data'!W$1,FALSE)</f>
        <v>-10.336203317836199</v>
      </c>
      <c r="BI36" s="48">
        <f>VLOOKUP($A36,'RevPAR Raw Data'!$B$6:$BE$43,'RevPAR Raw Data'!X$1,FALSE)</f>
        <v>-5.3958851874314497</v>
      </c>
      <c r="BJ36" s="49">
        <f>VLOOKUP($A36,'RevPAR Raw Data'!$B$6:$BE$43,'RevPAR Raw Data'!Y$1,FALSE)</f>
        <v>-13.1970953228738</v>
      </c>
      <c r="BK36" s="48">
        <f>VLOOKUP($A36,'RevPAR Raw Data'!$B$6:$BE$43,'RevPAR Raw Data'!AA$1,FALSE)</f>
        <v>1.6858455631837399</v>
      </c>
      <c r="BL36" s="48">
        <f>VLOOKUP($A36,'RevPAR Raw Data'!$B$6:$BE$43,'RevPAR Raw Data'!AB$1,FALSE)</f>
        <v>-2.54778791951053</v>
      </c>
      <c r="BM36" s="49">
        <f>VLOOKUP($A36,'RevPAR Raw Data'!$B$6:$BE$43,'RevPAR Raw Data'!AC$1,FALSE)</f>
        <v>-0.55227593121454599</v>
      </c>
      <c r="BN36" s="50">
        <f>VLOOKUP($A36,'RevPAR Raw Data'!$B$6:$BE$43,'RevPAR Raw Data'!AE$1,FALSE)</f>
        <v>-8.67318656458208</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47.085911641962802</v>
      </c>
      <c r="C38" s="48">
        <f>VLOOKUP($A38,'Occupancy Raw Data'!$B$8:$BE$45,'Occupancy Raw Data'!H$3,FALSE)</f>
        <v>65.664124334436593</v>
      </c>
      <c r="D38" s="48">
        <f>VLOOKUP($A38,'Occupancy Raw Data'!$B$8:$BE$45,'Occupancy Raw Data'!I$3,FALSE)</f>
        <v>69.822996114548801</v>
      </c>
      <c r="E38" s="48">
        <f>VLOOKUP($A38,'Occupancy Raw Data'!$B$8:$BE$45,'Occupancy Raw Data'!J$3,FALSE)</f>
        <v>68.311987336307297</v>
      </c>
      <c r="F38" s="48">
        <f>VLOOKUP($A38,'Occupancy Raw Data'!$B$8:$BE$45,'Occupancy Raw Data'!K$3,FALSE)</f>
        <v>61.231831918261598</v>
      </c>
      <c r="G38" s="49">
        <f>VLOOKUP($A38,'Occupancy Raw Data'!$B$8:$BE$45,'Occupancy Raw Data'!L$3,FALSE)</f>
        <v>62.423370269103401</v>
      </c>
      <c r="H38" s="48">
        <f>VLOOKUP($A38,'Occupancy Raw Data'!$B$8:$BE$45,'Occupancy Raw Data'!N$3,FALSE)</f>
        <v>60.656209526550498</v>
      </c>
      <c r="I38" s="48">
        <f>VLOOKUP($A38,'Occupancy Raw Data'!$B$8:$BE$45,'Occupancy Raw Data'!O$3,FALSE)</f>
        <v>57.691754209238702</v>
      </c>
      <c r="J38" s="49">
        <f>VLOOKUP($A38,'Occupancy Raw Data'!$B$8:$BE$45,'Occupancy Raw Data'!P$3,FALSE)</f>
        <v>59.173981867894597</v>
      </c>
      <c r="K38" s="50">
        <f>VLOOKUP($A38,'Occupancy Raw Data'!$B$8:$BE$45,'Occupancy Raw Data'!R$3,FALSE)</f>
        <v>61.494973583043802</v>
      </c>
      <c r="M38" s="47">
        <f>VLOOKUP($A38,'Occupancy Raw Data'!$B$8:$BE$45,'Occupancy Raw Data'!T$3,FALSE)</f>
        <v>31.856189263877699</v>
      </c>
      <c r="N38" s="48">
        <f>VLOOKUP($A38,'Occupancy Raw Data'!$B$8:$BE$45,'Occupancy Raw Data'!U$3,FALSE)</f>
        <v>24.499770309193099</v>
      </c>
      <c r="O38" s="48">
        <f>VLOOKUP($A38,'Occupancy Raw Data'!$B$8:$BE$45,'Occupancy Raw Data'!V$3,FALSE)</f>
        <v>24.841222313476401</v>
      </c>
      <c r="P38" s="48">
        <f>VLOOKUP($A38,'Occupancy Raw Data'!$B$8:$BE$45,'Occupancy Raw Data'!W$3,FALSE)</f>
        <v>30.473574906774999</v>
      </c>
      <c r="Q38" s="48">
        <f>VLOOKUP($A38,'Occupancy Raw Data'!$B$8:$BE$45,'Occupancy Raw Data'!X$3,FALSE)</f>
        <v>29.326843494236901</v>
      </c>
      <c r="R38" s="49">
        <f>VLOOKUP($A38,'Occupancy Raw Data'!$B$8:$BE$45,'Occupancy Raw Data'!Y$3,FALSE)</f>
        <v>27.871995577362998</v>
      </c>
      <c r="S38" s="48">
        <f>VLOOKUP($A38,'Occupancy Raw Data'!$B$8:$BE$45,'Occupancy Raw Data'!AA$3,FALSE)</f>
        <v>28.0709826185008</v>
      </c>
      <c r="T38" s="48">
        <f>VLOOKUP($A38,'Occupancy Raw Data'!$B$8:$BE$45,'Occupancy Raw Data'!AB$3,FALSE)</f>
        <v>23.945405699211602</v>
      </c>
      <c r="U38" s="49">
        <f>VLOOKUP($A38,'Occupancy Raw Data'!$B$8:$BE$45,'Occupancy Raw Data'!AC$3,FALSE)</f>
        <v>26.026103135222499</v>
      </c>
      <c r="V38" s="50">
        <f>VLOOKUP($A38,'Occupancy Raw Data'!$B$8:$BE$45,'Occupancy Raw Data'!AE$3,FALSE)</f>
        <v>27.359135236984901</v>
      </c>
      <c r="X38" s="51">
        <f>VLOOKUP($A38,'ADR Raw Data'!$B$6:$BE$43,'ADR Raw Data'!G$1,FALSE)</f>
        <v>98.025614303178401</v>
      </c>
      <c r="Y38" s="52">
        <f>VLOOKUP($A38,'ADR Raw Data'!$B$6:$BE$43,'ADR Raw Data'!H$1,FALSE)</f>
        <v>107.061744466359</v>
      </c>
      <c r="Z38" s="52">
        <f>VLOOKUP($A38,'ADR Raw Data'!$B$6:$BE$43,'ADR Raw Data'!I$1,FALSE)</f>
        <v>110.93567600989201</v>
      </c>
      <c r="AA38" s="52">
        <f>VLOOKUP($A38,'ADR Raw Data'!$B$6:$BE$43,'ADR Raw Data'!J$1,FALSE)</f>
        <v>110.14852959764001</v>
      </c>
      <c r="AB38" s="52">
        <f>VLOOKUP($A38,'ADR Raw Data'!$B$6:$BE$43,'ADR Raw Data'!K$1,FALSE)</f>
        <v>104.458589894242</v>
      </c>
      <c r="AC38" s="53">
        <f>VLOOKUP($A38,'ADR Raw Data'!$B$6:$BE$43,'ADR Raw Data'!L$1,FALSE)</f>
        <v>106.730085296694</v>
      </c>
      <c r="AD38" s="52">
        <f>VLOOKUP($A38,'ADR Raw Data'!$B$6:$BE$43,'ADR Raw Data'!N$1,FALSE)</f>
        <v>102.799722419928</v>
      </c>
      <c r="AE38" s="52">
        <f>VLOOKUP($A38,'ADR Raw Data'!$B$6:$BE$43,'ADR Raw Data'!O$1,FALSE)</f>
        <v>103.444901471688</v>
      </c>
      <c r="AF38" s="53">
        <f>VLOOKUP($A38,'ADR Raw Data'!$B$6:$BE$43,'ADR Raw Data'!P$1,FALSE)</f>
        <v>103.114231517509</v>
      </c>
      <c r="AG38" s="54">
        <f>VLOOKUP($A38,'ADR Raw Data'!$B$6:$BE$43,'ADR Raw Data'!R$1,FALSE)</f>
        <v>105.73597633136001</v>
      </c>
      <c r="AH38" s="65"/>
      <c r="AI38" s="47">
        <f>VLOOKUP($A38,'ADR Raw Data'!$B$6:$BE$43,'ADR Raw Data'!T$1,FALSE)</f>
        <v>11.7302818504527</v>
      </c>
      <c r="AJ38" s="48">
        <f>VLOOKUP($A38,'ADR Raw Data'!$B$6:$BE$43,'ADR Raw Data'!U$1,FALSE)</f>
        <v>7.3167620299593699</v>
      </c>
      <c r="AK38" s="48">
        <f>VLOOKUP($A38,'ADR Raw Data'!$B$6:$BE$43,'ADR Raw Data'!V$1,FALSE)</f>
        <v>10.5305564730758</v>
      </c>
      <c r="AL38" s="48">
        <f>VLOOKUP($A38,'ADR Raw Data'!$B$6:$BE$43,'ADR Raw Data'!W$1,FALSE)</f>
        <v>10.427625102670699</v>
      </c>
      <c r="AM38" s="48">
        <f>VLOOKUP($A38,'ADR Raw Data'!$B$6:$BE$43,'ADR Raw Data'!X$1,FALSE)</f>
        <v>10.9971970715252</v>
      </c>
      <c r="AN38" s="49">
        <f>VLOOKUP($A38,'ADR Raw Data'!$B$6:$BE$43,'ADR Raw Data'!Y$1,FALSE)</f>
        <v>9.9842511747911704</v>
      </c>
      <c r="AO38" s="48">
        <f>VLOOKUP($A38,'ADR Raw Data'!$B$6:$BE$43,'ADR Raw Data'!AA$1,FALSE)</f>
        <v>3.0142823082068202</v>
      </c>
      <c r="AP38" s="48">
        <f>VLOOKUP($A38,'ADR Raw Data'!$B$6:$BE$43,'ADR Raw Data'!AB$1,FALSE)</f>
        <v>1.4544333412249499</v>
      </c>
      <c r="AQ38" s="49">
        <f>VLOOKUP($A38,'ADR Raw Data'!$B$6:$BE$43,'ADR Raw Data'!AC$1,FALSE)</f>
        <v>2.2275051355133599</v>
      </c>
      <c r="AR38" s="50">
        <f>VLOOKUP($A38,'ADR Raw Data'!$B$6:$BE$43,'ADR Raw Data'!AE$1,FALSE)</f>
        <v>7.7791462834091201</v>
      </c>
      <c r="AS38" s="40"/>
      <c r="AT38" s="51">
        <f>VLOOKUP($A38,'RevPAR Raw Data'!$B$6:$BE$43,'RevPAR Raw Data'!G$1,FALSE)</f>
        <v>46.156254137285899</v>
      </c>
      <c r="AU38" s="52">
        <f>VLOOKUP($A38,'RevPAR Raw Data'!$B$6:$BE$43,'RevPAR Raw Data'!H$1,FALSE)</f>
        <v>70.301157001007297</v>
      </c>
      <c r="AV38" s="52">
        <f>VLOOKUP($A38,'RevPAR Raw Data'!$B$6:$BE$43,'RevPAR Raw Data'!I$1,FALSE)</f>
        <v>77.458612750035897</v>
      </c>
      <c r="AW38" s="52">
        <f>VLOOKUP($A38,'RevPAR Raw Data'!$B$6:$BE$43,'RevPAR Raw Data'!J$1,FALSE)</f>
        <v>75.244649589868999</v>
      </c>
      <c r="AX38" s="52">
        <f>VLOOKUP($A38,'RevPAR Raw Data'!$B$6:$BE$43,'RevPAR Raw Data'!K$1,FALSE)</f>
        <v>63.961908188228499</v>
      </c>
      <c r="AY38" s="53">
        <f>VLOOKUP($A38,'RevPAR Raw Data'!$B$6:$BE$43,'RevPAR Raw Data'!L$1,FALSE)</f>
        <v>66.6245163332853</v>
      </c>
      <c r="AZ38" s="52">
        <f>VLOOKUP($A38,'RevPAR Raw Data'!$B$6:$BE$43,'RevPAR Raw Data'!N$1,FALSE)</f>
        <v>62.354415023744401</v>
      </c>
      <c r="BA38" s="52">
        <f>VLOOKUP($A38,'RevPAR Raw Data'!$B$6:$BE$43,'RevPAR Raw Data'!O$1,FALSE)</f>
        <v>59.679178299035797</v>
      </c>
      <c r="BB38" s="53">
        <f>VLOOKUP($A38,'RevPAR Raw Data'!$B$6:$BE$43,'RevPAR Raw Data'!P$1,FALSE)</f>
        <v>61.016796661390103</v>
      </c>
      <c r="BC38" s="54">
        <f>VLOOKUP($A38,'RevPAR Raw Data'!$B$6:$BE$43,'RevPAR Raw Data'!R$1,FALSE)</f>
        <v>65.022310712743803</v>
      </c>
      <c r="BE38" s="47">
        <f>VLOOKUP($A38,'RevPAR Raw Data'!$B$6:$BE$43,'RevPAR Raw Data'!T$1,FALSE)</f>
        <v>47.323291901796999</v>
      </c>
      <c r="BF38" s="48">
        <f>VLOOKUP($A38,'RevPAR Raw Data'!$B$6:$BE$43,'RevPAR Raw Data'!U$1,FALSE)</f>
        <v>33.609122230562797</v>
      </c>
      <c r="BG38" s="48">
        <f>VLOOKUP($A38,'RevPAR Raw Data'!$B$6:$BE$43,'RevPAR Raw Data'!V$1,FALSE)</f>
        <v>37.987697730875198</v>
      </c>
      <c r="BH38" s="48">
        <f>VLOOKUP($A38,'RevPAR Raw Data'!$B$6:$BE$43,'RevPAR Raw Data'!W$1,FALSE)</f>
        <v>44.0788701561059</v>
      </c>
      <c r="BI38" s="48">
        <f>VLOOKUP($A38,'RevPAR Raw Data'!$B$6:$BE$43,'RevPAR Raw Data'!X$1,FALSE)</f>
        <v>43.549171339681202</v>
      </c>
      <c r="BJ38" s="49">
        <f>VLOOKUP($A38,'RevPAR Raw Data'!$B$6:$BE$43,'RevPAR Raw Data'!Y$1,FALSE)</f>
        <v>40.639056798024797</v>
      </c>
      <c r="BK38" s="48">
        <f>VLOOKUP($A38,'RevPAR Raw Data'!$B$6:$BE$43,'RevPAR Raw Data'!AA$1,FALSE)</f>
        <v>31.931403589516901</v>
      </c>
      <c r="BL38" s="48">
        <f>VLOOKUP($A38,'RevPAR Raw Data'!$B$6:$BE$43,'RevPAR Raw Data'!AB$1,FALSE)</f>
        <v>25.748109004617501</v>
      </c>
      <c r="BM38" s="49">
        <f>VLOOKUP($A38,'RevPAR Raw Data'!$B$6:$BE$43,'RevPAR Raw Data'!AC$1,FALSE)</f>
        <v>28.833341054646901</v>
      </c>
      <c r="BN38" s="50">
        <f>VLOOKUP($A38,'RevPAR Raw Data'!$B$6:$BE$43,'RevPAR Raw Data'!AE$1,FALSE)</f>
        <v>37.266588672354899</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39.323843416370103</v>
      </c>
      <c r="C40" s="48">
        <f>VLOOKUP($A40,'Occupancy Raw Data'!$B$8:$BE$45,'Occupancy Raw Data'!H$3,FALSE)</f>
        <v>58.1156149639788</v>
      </c>
      <c r="D40" s="48">
        <f>VLOOKUP($A40,'Occupancy Raw Data'!$B$8:$BE$45,'Occupancy Raw Data'!I$3,FALSE)</f>
        <v>68.080027775366702</v>
      </c>
      <c r="E40" s="48">
        <f>VLOOKUP($A40,'Occupancy Raw Data'!$B$8:$BE$45,'Occupancy Raw Data'!J$3,FALSE)</f>
        <v>67.663397274542106</v>
      </c>
      <c r="F40" s="48">
        <f>VLOOKUP($A40,'Occupancy Raw Data'!$B$8:$BE$45,'Occupancy Raw Data'!K$3,FALSE)</f>
        <v>59.243989237045298</v>
      </c>
      <c r="G40" s="49">
        <f>VLOOKUP($A40,'Occupancy Raw Data'!$B$8:$BE$45,'Occupancy Raw Data'!L$3,FALSE)</f>
        <v>58.4853745334606</v>
      </c>
      <c r="H40" s="48">
        <f>VLOOKUP($A40,'Occupancy Raw Data'!$B$8:$BE$45,'Occupancy Raw Data'!N$3,FALSE)</f>
        <v>58.671122298411497</v>
      </c>
      <c r="I40" s="48">
        <f>VLOOKUP($A40,'Occupancy Raw Data'!$B$8:$BE$45,'Occupancy Raw Data'!O$3,FALSE)</f>
        <v>62.182102248068702</v>
      </c>
      <c r="J40" s="49">
        <f>VLOOKUP($A40,'Occupancy Raw Data'!$B$8:$BE$45,'Occupancy Raw Data'!P$3,FALSE)</f>
        <v>60.426612273240103</v>
      </c>
      <c r="K40" s="50">
        <f>VLOOKUP($A40,'Occupancy Raw Data'!$B$8:$BE$45,'Occupancy Raw Data'!R$3,FALSE)</f>
        <v>59.040013887683301</v>
      </c>
      <c r="M40" s="47">
        <f>VLOOKUP($A40,'Occupancy Raw Data'!$B$8:$BE$45,'Occupancy Raw Data'!T$3,FALSE)</f>
        <v>-17.6582883331962</v>
      </c>
      <c r="N40" s="48">
        <f>VLOOKUP($A40,'Occupancy Raw Data'!$B$8:$BE$45,'Occupancy Raw Data'!U$3,FALSE)</f>
        <v>-5.90884645392706</v>
      </c>
      <c r="O40" s="48">
        <f>VLOOKUP($A40,'Occupancy Raw Data'!$B$8:$BE$45,'Occupancy Raw Data'!V$3,FALSE)</f>
        <v>-2.6034204365345901</v>
      </c>
      <c r="P40" s="48">
        <f>VLOOKUP($A40,'Occupancy Raw Data'!$B$8:$BE$45,'Occupancy Raw Data'!W$3,FALSE)</f>
        <v>-1.3411598656116801</v>
      </c>
      <c r="Q40" s="48">
        <f>VLOOKUP($A40,'Occupancy Raw Data'!$B$8:$BE$45,'Occupancy Raw Data'!X$3,FALSE)</f>
        <v>-2.1435227934927101</v>
      </c>
      <c r="R40" s="49">
        <f>VLOOKUP($A40,'Occupancy Raw Data'!$B$8:$BE$45,'Occupancy Raw Data'!Y$3,FALSE)</f>
        <v>-5.2244850201283599</v>
      </c>
      <c r="S40" s="48">
        <f>VLOOKUP($A40,'Occupancy Raw Data'!$B$8:$BE$45,'Occupancy Raw Data'!AA$3,FALSE)</f>
        <v>-5.3694282276870497</v>
      </c>
      <c r="T40" s="48">
        <f>VLOOKUP($A40,'Occupancy Raw Data'!$B$8:$BE$45,'Occupancy Raw Data'!AB$3,FALSE)</f>
        <v>-5.8145529771077102</v>
      </c>
      <c r="U40" s="49">
        <f>VLOOKUP($A40,'Occupancy Raw Data'!$B$8:$BE$45,'Occupancy Raw Data'!AC$3,FALSE)</f>
        <v>-5.59898059768331</v>
      </c>
      <c r="V40" s="50">
        <f>VLOOKUP($A40,'Occupancy Raw Data'!$B$8:$BE$45,'Occupancy Raw Data'!AE$3,FALSE)</f>
        <v>-5.3343037443920203</v>
      </c>
      <c r="X40" s="51">
        <f>VLOOKUP($A40,'ADR Raw Data'!$B$6:$BE$43,'ADR Raw Data'!G$1,FALSE)</f>
        <v>88.2493599823419</v>
      </c>
      <c r="Y40" s="52">
        <f>VLOOKUP($A40,'ADR Raw Data'!$B$6:$BE$43,'ADR Raw Data'!H$1,FALSE)</f>
        <v>106.715855522365</v>
      </c>
      <c r="Z40" s="52">
        <f>VLOOKUP($A40,'ADR Raw Data'!$B$6:$BE$43,'ADR Raw Data'!I$1,FALSE)</f>
        <v>113.623730024861</v>
      </c>
      <c r="AA40" s="52">
        <f>VLOOKUP($A40,'ADR Raw Data'!$B$6:$BE$43,'ADR Raw Data'!J$1,FALSE)</f>
        <v>113.361793868257</v>
      </c>
      <c r="AB40" s="52">
        <f>VLOOKUP($A40,'ADR Raw Data'!$B$6:$BE$43,'ADR Raw Data'!K$1,FALSE)</f>
        <v>104.075295458208</v>
      </c>
      <c r="AC40" s="53">
        <f>VLOOKUP($A40,'ADR Raw Data'!$B$6:$BE$43,'ADR Raw Data'!L$1,FALSE)</f>
        <v>106.84362819637499</v>
      </c>
      <c r="AD40" s="52">
        <f>VLOOKUP($A40,'ADR Raw Data'!$B$6:$BE$43,'ADR Raw Data'!N$1,FALSE)</f>
        <v>106.378754508469</v>
      </c>
      <c r="AE40" s="52">
        <f>VLOOKUP($A40,'ADR Raw Data'!$B$6:$BE$43,'ADR Raw Data'!O$1,FALSE)</f>
        <v>109.66670240787199</v>
      </c>
      <c r="AF40" s="53">
        <f>VLOOKUP($A40,'ADR Raw Data'!$B$6:$BE$43,'ADR Raw Data'!P$1,FALSE)</f>
        <v>108.070488537364</v>
      </c>
      <c r="AG40" s="54">
        <f>VLOOKUP($A40,'ADR Raw Data'!$B$6:$BE$43,'ADR Raw Data'!R$1,FALSE)</f>
        <v>107.202392214474</v>
      </c>
      <c r="AI40" s="47">
        <f>VLOOKUP($A40,'ADR Raw Data'!$B$6:$BE$43,'ADR Raw Data'!T$1,FALSE)</f>
        <v>-11.9455028054042</v>
      </c>
      <c r="AJ40" s="48">
        <f>VLOOKUP($A40,'ADR Raw Data'!$B$6:$BE$43,'ADR Raw Data'!U$1,FALSE)</f>
        <v>-1.31508445883345</v>
      </c>
      <c r="AK40" s="48">
        <f>VLOOKUP($A40,'ADR Raw Data'!$B$6:$BE$43,'ADR Raw Data'!V$1,FALSE)</f>
        <v>-0.72536543992805103</v>
      </c>
      <c r="AL40" s="48">
        <f>VLOOKUP($A40,'ADR Raw Data'!$B$6:$BE$43,'ADR Raw Data'!W$1,FALSE)</f>
        <v>-0.294930403047864</v>
      </c>
      <c r="AM40" s="48">
        <f>VLOOKUP($A40,'ADR Raw Data'!$B$6:$BE$43,'ADR Raw Data'!X$1,FALSE)</f>
        <v>-2.3622347160249699</v>
      </c>
      <c r="AN40" s="49">
        <f>VLOOKUP($A40,'ADR Raw Data'!$B$6:$BE$43,'ADR Raw Data'!Y$1,FALSE)</f>
        <v>-2.2259539838209199</v>
      </c>
      <c r="AO40" s="48">
        <f>VLOOKUP($A40,'ADR Raw Data'!$B$6:$BE$43,'ADR Raw Data'!AA$1,FALSE)</f>
        <v>-5.0538456223709698</v>
      </c>
      <c r="AP40" s="48">
        <f>VLOOKUP($A40,'ADR Raw Data'!$B$6:$BE$43,'ADR Raw Data'!AB$1,FALSE)</f>
        <v>-3.73891338346019</v>
      </c>
      <c r="AQ40" s="49">
        <f>VLOOKUP($A40,'ADR Raw Data'!$B$6:$BE$43,'ADR Raw Data'!AC$1,FALSE)</f>
        <v>-4.3736785547238801</v>
      </c>
      <c r="AR40" s="50">
        <f>VLOOKUP($A40,'ADR Raw Data'!$B$6:$BE$43,'ADR Raw Data'!AE$1,FALSE)</f>
        <v>-2.8717455658618798</v>
      </c>
      <c r="AS40" s="40"/>
      <c r="AT40" s="51">
        <f>VLOOKUP($A40,'RevPAR Raw Data'!$B$6:$BE$43,'RevPAR Raw Data'!G$1,FALSE)</f>
        <v>34.703040135404898</v>
      </c>
      <c r="AU40" s="52">
        <f>VLOOKUP($A40,'RevPAR Raw Data'!$B$6:$BE$43,'RevPAR Raw Data'!H$1,FALSE)</f>
        <v>62.018575700893997</v>
      </c>
      <c r="AV40" s="52">
        <f>VLOOKUP($A40,'RevPAR Raw Data'!$B$6:$BE$43,'RevPAR Raw Data'!I$1,FALSE)</f>
        <v>77.355066960333303</v>
      </c>
      <c r="AW40" s="52">
        <f>VLOOKUP($A40,'RevPAR Raw Data'!$B$6:$BE$43,'RevPAR Raw Data'!J$1,FALSE)</f>
        <v>76.704440942626505</v>
      </c>
      <c r="AX40" s="52">
        <f>VLOOKUP($A40,'RevPAR Raw Data'!$B$6:$BE$43,'RevPAR Raw Data'!K$1,FALSE)</f>
        <v>61.658356839683996</v>
      </c>
      <c r="AY40" s="53">
        <f>VLOOKUP($A40,'RevPAR Raw Data'!$B$6:$BE$43,'RevPAR Raw Data'!L$1,FALSE)</f>
        <v>62.487896115788502</v>
      </c>
      <c r="AZ40" s="52">
        <f>VLOOKUP($A40,'RevPAR Raw Data'!$B$6:$BE$43,'RevPAR Raw Data'!N$1,FALSE)</f>
        <v>62.413609157191203</v>
      </c>
      <c r="BA40" s="52">
        <f>VLOOKUP($A40,'RevPAR Raw Data'!$B$6:$BE$43,'RevPAR Raw Data'!O$1,FALSE)</f>
        <v>68.193061023348605</v>
      </c>
      <c r="BB40" s="53">
        <f>VLOOKUP($A40,'RevPAR Raw Data'!$B$6:$BE$43,'RevPAR Raw Data'!P$1,FALSE)</f>
        <v>65.303335090269897</v>
      </c>
      <c r="BC40" s="54">
        <f>VLOOKUP($A40,'RevPAR Raw Data'!$B$6:$BE$43,'RevPAR Raw Data'!R$1,FALSE)</f>
        <v>63.2923072513546</v>
      </c>
      <c r="BD40" s="65"/>
      <c r="BE40" s="47">
        <f>VLOOKUP($A40,'RevPAR Raw Data'!$B$6:$BE$43,'RevPAR Raw Data'!T$1,FALSE)</f>
        <v>-27.494419810372101</v>
      </c>
      <c r="BF40" s="48">
        <f>VLOOKUP($A40,'RevPAR Raw Data'!$B$6:$BE$43,'RevPAR Raw Data'!U$1,FALSE)</f>
        <v>-7.14622459134858</v>
      </c>
      <c r="BG40" s="48">
        <f>VLOOKUP($A40,'RevPAR Raw Data'!$B$6:$BE$43,'RevPAR Raw Data'!V$1,FALSE)</f>
        <v>-3.30990156436</v>
      </c>
      <c r="BH40" s="48">
        <f>VLOOKUP($A40,'RevPAR Raw Data'!$B$6:$BE$43,'RevPAR Raw Data'!W$1,FALSE)</f>
        <v>-1.63213478046238</v>
      </c>
      <c r="BI40" s="48">
        <f>VLOOKUP($A40,'RevPAR Raw Data'!$B$6:$BE$43,'RevPAR Raw Data'!X$1,FALSE)</f>
        <v>-4.4551224699438903</v>
      </c>
      <c r="BJ40" s="49">
        <f>VLOOKUP($A40,'RevPAR Raw Data'!$B$6:$BE$43,'RevPAR Raw Data'!Y$1,FALSE)</f>
        <v>-7.33414437150961</v>
      </c>
      <c r="BK40" s="48">
        <f>VLOOKUP($A40,'RevPAR Raw Data'!$B$6:$BE$43,'RevPAR Raw Data'!AA$1,FALSE)</f>
        <v>-10.151911236626701</v>
      </c>
      <c r="BL40" s="48">
        <f>VLOOKUP($A40,'RevPAR Raw Data'!$B$6:$BE$43,'RevPAR Raw Data'!AB$1,FALSE)</f>
        <v>-9.3360652611184491</v>
      </c>
      <c r="BM40" s="49">
        <f>VLOOKUP($A40,'RevPAR Raw Data'!$B$6:$BE$43,'RevPAR Raw Data'!AC$1,FALSE)</f>
        <v>-9.7277777387231694</v>
      </c>
      <c r="BN40" s="50">
        <f>VLOOKUP($A40,'RevPAR Raw Data'!$B$6:$BE$43,'RevPAR Raw Data'!AE$1,FALSE)</f>
        <v>-8.0528616790047192</v>
      </c>
    </row>
    <row r="41" spans="1:66" x14ac:dyDescent="0.25">
      <c r="A41" s="63" t="s">
        <v>45</v>
      </c>
      <c r="B41" s="47">
        <f>VLOOKUP($A41,'Occupancy Raw Data'!$B$8:$BE$45,'Occupancy Raw Data'!G$3,FALSE)</f>
        <v>45.540438397581198</v>
      </c>
      <c r="C41" s="48">
        <f>VLOOKUP($A41,'Occupancy Raw Data'!$B$8:$BE$45,'Occupancy Raw Data'!H$3,FALSE)</f>
        <v>58.956916099773203</v>
      </c>
      <c r="D41" s="48">
        <f>VLOOKUP($A41,'Occupancy Raw Data'!$B$8:$BE$45,'Occupancy Raw Data'!I$3,FALSE)</f>
        <v>62.962962962962898</v>
      </c>
      <c r="E41" s="48">
        <f>VLOOKUP($A41,'Occupancy Raw Data'!$B$8:$BE$45,'Occupancy Raw Data'!J$3,FALSE)</f>
        <v>62.717309145880499</v>
      </c>
      <c r="F41" s="48">
        <f>VLOOKUP($A41,'Occupancy Raw Data'!$B$8:$BE$45,'Occupancy Raw Data'!K$3,FALSE)</f>
        <v>56.519274376417201</v>
      </c>
      <c r="G41" s="49">
        <f>VLOOKUP($A41,'Occupancy Raw Data'!$B$8:$BE$45,'Occupancy Raw Data'!L$3,FALSE)</f>
        <v>57.339380196523003</v>
      </c>
      <c r="H41" s="48">
        <f>VLOOKUP($A41,'Occupancy Raw Data'!$B$8:$BE$45,'Occupancy Raw Data'!N$3,FALSE)</f>
        <v>51.455026455026399</v>
      </c>
      <c r="I41" s="48">
        <f>VLOOKUP($A41,'Occupancy Raw Data'!$B$8:$BE$45,'Occupancy Raw Data'!O$3,FALSE)</f>
        <v>51.927437641723301</v>
      </c>
      <c r="J41" s="49">
        <f>VLOOKUP($A41,'Occupancy Raw Data'!$B$8:$BE$45,'Occupancy Raw Data'!P$3,FALSE)</f>
        <v>51.6912320483749</v>
      </c>
      <c r="K41" s="50">
        <f>VLOOKUP($A41,'Occupancy Raw Data'!$B$8:$BE$45,'Occupancy Raw Data'!R$3,FALSE)</f>
        <v>55.725623582766403</v>
      </c>
      <c r="M41" s="47">
        <f>VLOOKUP($A41,'Occupancy Raw Data'!$B$8:$BE$45,'Occupancy Raw Data'!T$3,FALSE)</f>
        <v>-12.752548835847699</v>
      </c>
      <c r="N41" s="48">
        <f>VLOOKUP($A41,'Occupancy Raw Data'!$B$8:$BE$45,'Occupancy Raw Data'!U$3,FALSE)</f>
        <v>-9.1138005589832805</v>
      </c>
      <c r="O41" s="48">
        <f>VLOOKUP($A41,'Occupancy Raw Data'!$B$8:$BE$45,'Occupancy Raw Data'!V$3,FALSE)</f>
        <v>-8.0439017921805007</v>
      </c>
      <c r="P41" s="48">
        <f>VLOOKUP($A41,'Occupancy Raw Data'!$B$8:$BE$45,'Occupancy Raw Data'!W$3,FALSE)</f>
        <v>-6.2863087065075502</v>
      </c>
      <c r="Q41" s="48">
        <f>VLOOKUP($A41,'Occupancy Raw Data'!$B$8:$BE$45,'Occupancy Raw Data'!X$3,FALSE)</f>
        <v>-10.182285880089699</v>
      </c>
      <c r="R41" s="49">
        <f>VLOOKUP($A41,'Occupancy Raw Data'!$B$8:$BE$45,'Occupancy Raw Data'!Y$3,FALSE)</f>
        <v>-9.0969407527169608</v>
      </c>
      <c r="S41" s="48">
        <f>VLOOKUP($A41,'Occupancy Raw Data'!$B$8:$BE$45,'Occupancy Raw Data'!AA$3,FALSE)</f>
        <v>-9.6170899996670105</v>
      </c>
      <c r="T41" s="48">
        <f>VLOOKUP($A41,'Occupancy Raw Data'!$B$8:$BE$45,'Occupancy Raw Data'!AB$3,FALSE)</f>
        <v>-9.7439522077813905</v>
      </c>
      <c r="U41" s="49">
        <f>VLOOKUP($A41,'Occupancy Raw Data'!$B$8:$BE$45,'Occupancy Raw Data'!AC$3,FALSE)</f>
        <v>-9.6808555016368594</v>
      </c>
      <c r="V41" s="50">
        <f>VLOOKUP($A41,'Occupancy Raw Data'!$B$8:$BE$45,'Occupancy Raw Data'!AE$3,FALSE)</f>
        <v>-9.2524293478450002</v>
      </c>
      <c r="X41" s="51">
        <f>VLOOKUP($A41,'ADR Raw Data'!$B$6:$BE$43,'ADR Raw Data'!G$1,FALSE)</f>
        <v>83.814264771784195</v>
      </c>
      <c r="Y41" s="52">
        <f>VLOOKUP($A41,'ADR Raw Data'!$B$6:$BE$43,'ADR Raw Data'!H$1,FALSE)</f>
        <v>92.662424423076899</v>
      </c>
      <c r="Z41" s="52">
        <f>VLOOKUP($A41,'ADR Raw Data'!$B$6:$BE$43,'ADR Raw Data'!I$1,FALSE)</f>
        <v>92.461585504201594</v>
      </c>
      <c r="AA41" s="52">
        <f>VLOOKUP($A41,'ADR Raw Data'!$B$6:$BE$43,'ADR Raw Data'!J$1,FALSE)</f>
        <v>92.242189002711598</v>
      </c>
      <c r="AB41" s="52">
        <f>VLOOKUP($A41,'ADR Raw Data'!$B$6:$BE$43,'ADR Raw Data'!K$1,FALSE)</f>
        <v>88.380613607489096</v>
      </c>
      <c r="AC41" s="53">
        <f>VLOOKUP($A41,'ADR Raw Data'!$B$6:$BE$43,'ADR Raw Data'!L$1,FALSE)</f>
        <v>90.276785249143103</v>
      </c>
      <c r="AD41" s="52">
        <f>VLOOKUP($A41,'ADR Raw Data'!$B$6:$BE$43,'ADR Raw Data'!N$1,FALSE)</f>
        <v>89.951029562982001</v>
      </c>
      <c r="AE41" s="52">
        <f>VLOOKUP($A41,'ADR Raw Data'!$B$6:$BE$43,'ADR Raw Data'!O$1,FALSE)</f>
        <v>89.558530567685494</v>
      </c>
      <c r="AF41" s="53">
        <f>VLOOKUP($A41,'ADR Raw Data'!$B$6:$BE$43,'ADR Raw Data'!P$1,FALSE)</f>
        <v>89.753883293730496</v>
      </c>
      <c r="AG41" s="54">
        <f>VLOOKUP($A41,'ADR Raw Data'!$B$6:$BE$43,'ADR Raw Data'!R$1,FALSE)</f>
        <v>90.138200905876005</v>
      </c>
      <c r="AI41" s="47">
        <f>VLOOKUP($A41,'ADR Raw Data'!$B$6:$BE$43,'ADR Raw Data'!T$1,FALSE)</f>
        <v>2.7929195378382801</v>
      </c>
      <c r="AJ41" s="48">
        <f>VLOOKUP($A41,'ADR Raw Data'!$B$6:$BE$43,'ADR Raw Data'!U$1,FALSE)</f>
        <v>5.5191603215289797</v>
      </c>
      <c r="AK41" s="48">
        <f>VLOOKUP($A41,'ADR Raw Data'!$B$6:$BE$43,'ADR Raw Data'!V$1,FALSE)</f>
        <v>2.50259625645127</v>
      </c>
      <c r="AL41" s="48">
        <f>VLOOKUP($A41,'ADR Raw Data'!$B$6:$BE$43,'ADR Raw Data'!W$1,FALSE)</f>
        <v>2.5928371134876098</v>
      </c>
      <c r="AM41" s="48">
        <f>VLOOKUP($A41,'ADR Raw Data'!$B$6:$BE$43,'ADR Raw Data'!X$1,FALSE)</f>
        <v>2.3562499000227701</v>
      </c>
      <c r="AN41" s="49">
        <f>VLOOKUP($A41,'ADR Raw Data'!$B$6:$BE$43,'ADR Raw Data'!Y$1,FALSE)</f>
        <v>3.23659847835523</v>
      </c>
      <c r="AO41" s="48">
        <f>VLOOKUP($A41,'ADR Raw Data'!$B$6:$BE$43,'ADR Raw Data'!AA$1,FALSE)</f>
        <v>5.62615788756169</v>
      </c>
      <c r="AP41" s="48">
        <f>VLOOKUP($A41,'ADR Raw Data'!$B$6:$BE$43,'ADR Raw Data'!AB$1,FALSE)</f>
        <v>4.1283370008168996</v>
      </c>
      <c r="AQ41" s="49">
        <f>VLOOKUP($A41,'ADR Raw Data'!$B$6:$BE$43,'ADR Raw Data'!AC$1,FALSE)</f>
        <v>4.8697501493294197</v>
      </c>
      <c r="AR41" s="50">
        <f>VLOOKUP($A41,'ADR Raw Data'!$B$6:$BE$43,'ADR Raw Data'!AE$1,FALSE)</f>
        <v>3.66541349678258</v>
      </c>
      <c r="AS41" s="40"/>
      <c r="AT41" s="51">
        <f>VLOOKUP($A41,'RevPAR Raw Data'!$B$6:$BE$43,'RevPAR Raw Data'!G$1,FALSE)</f>
        <v>38.169383616780003</v>
      </c>
      <c r="AU41" s="52">
        <f>VLOOKUP($A41,'RevPAR Raw Data'!$B$6:$BE$43,'RevPAR Raw Data'!H$1,FALSE)</f>
        <v>54.630907823129199</v>
      </c>
      <c r="AV41" s="52">
        <f>VLOOKUP($A41,'RevPAR Raw Data'!$B$6:$BE$43,'RevPAR Raw Data'!I$1,FALSE)</f>
        <v>58.2165538359788</v>
      </c>
      <c r="AW41" s="52">
        <f>VLOOKUP($A41,'RevPAR Raw Data'!$B$6:$BE$43,'RevPAR Raw Data'!J$1,FALSE)</f>
        <v>57.851818839758103</v>
      </c>
      <c r="AX41" s="52">
        <f>VLOOKUP($A41,'RevPAR Raw Data'!$B$6:$BE$43,'RevPAR Raw Data'!K$1,FALSE)</f>
        <v>49.952081500377901</v>
      </c>
      <c r="AY41" s="53">
        <f>VLOOKUP($A41,'RevPAR Raw Data'!$B$6:$BE$43,'RevPAR Raw Data'!L$1,FALSE)</f>
        <v>51.764149123204803</v>
      </c>
      <c r="AZ41" s="52">
        <f>VLOOKUP($A41,'RevPAR Raw Data'!$B$6:$BE$43,'RevPAR Raw Data'!N$1,FALSE)</f>
        <v>46.284326058201003</v>
      </c>
      <c r="BA41" s="52">
        <f>VLOOKUP($A41,'RevPAR Raw Data'!$B$6:$BE$43,'RevPAR Raw Data'!O$1,FALSE)</f>
        <v>46.5054501133786</v>
      </c>
      <c r="BB41" s="53">
        <f>VLOOKUP($A41,'RevPAR Raw Data'!$B$6:$BE$43,'RevPAR Raw Data'!P$1,FALSE)</f>
        <v>46.394888085789802</v>
      </c>
      <c r="BC41" s="54">
        <f>VLOOKUP($A41,'RevPAR Raw Data'!$B$6:$BE$43,'RevPAR Raw Data'!R$1,FALSE)</f>
        <v>50.230074541086204</v>
      </c>
      <c r="BE41" s="47">
        <f>VLOOKUP($A41,'RevPAR Raw Data'!$B$6:$BE$43,'RevPAR Raw Data'!T$1,FALSE)</f>
        <v>-10.3157977260182</v>
      </c>
      <c r="BF41" s="48">
        <f>VLOOKUP($A41,'RevPAR Raw Data'!$B$6:$BE$43,'RevPAR Raw Data'!U$1,FALSE)</f>
        <v>-4.0976455016889801</v>
      </c>
      <c r="BG41" s="48">
        <f>VLOOKUP($A41,'RevPAR Raw Data'!$B$6:$BE$43,'RevPAR Raw Data'!V$1,FALSE)</f>
        <v>-5.7426119208529496</v>
      </c>
      <c r="BH41" s="48">
        <f>VLOOKUP($A41,'RevPAR Raw Data'!$B$6:$BE$43,'RevPAR Raw Data'!W$1,FALSE)</f>
        <v>-3.85646533823066</v>
      </c>
      <c r="BI41" s="48">
        <f>VLOOKUP($A41,'RevPAR Raw Data'!$B$6:$BE$43,'RevPAR Raw Data'!X$1,FALSE)</f>
        <v>-8.0659560809365907</v>
      </c>
      <c r="BJ41" s="49">
        <f>VLOOKUP($A41,'RevPAR Raw Data'!$B$6:$BE$43,'RevPAR Raw Data'!Y$1,FALSE)</f>
        <v>-6.1547737203410398</v>
      </c>
      <c r="BK41" s="48">
        <f>VLOOKUP($A41,'RevPAR Raw Data'!$B$6:$BE$43,'RevPAR Raw Data'!AA$1,FALSE)</f>
        <v>-4.5320047796754803</v>
      </c>
      <c r="BL41" s="48">
        <f>VLOOKUP($A41,'RevPAR Raw Data'!$B$6:$BE$43,'RevPAR Raw Data'!AB$1,FALSE)</f>
        <v>-6.0178783913002398</v>
      </c>
      <c r="BM41" s="49">
        <f>VLOOKUP($A41,'RevPAR Raw Data'!$B$6:$BE$43,'RevPAR Raw Data'!AC$1,FALSE)</f>
        <v>-5.2825388275547596</v>
      </c>
      <c r="BN41" s="50">
        <f>VLOOKUP($A41,'RevPAR Raw Data'!$B$6:$BE$43,'RevPAR Raw Data'!AE$1,FALSE)</f>
        <v>-5.9261556451586097</v>
      </c>
    </row>
    <row r="42" spans="1:66" x14ac:dyDescent="0.25">
      <c r="A42" s="63" t="s">
        <v>109</v>
      </c>
      <c r="B42" s="47">
        <f>VLOOKUP($A42,'Occupancy Raw Data'!$B$8:$BE$45,'Occupancy Raw Data'!G$3,FALSE)</f>
        <v>27.202937249666199</v>
      </c>
      <c r="C42" s="48">
        <f>VLOOKUP($A42,'Occupancy Raw Data'!$B$8:$BE$45,'Occupancy Raw Data'!H$3,FALSE)</f>
        <v>66.622162883845107</v>
      </c>
      <c r="D42" s="48">
        <f>VLOOKUP($A42,'Occupancy Raw Data'!$B$8:$BE$45,'Occupancy Raw Data'!I$3,FALSE)</f>
        <v>86.7489986648865</v>
      </c>
      <c r="E42" s="48">
        <f>VLOOKUP($A42,'Occupancy Raw Data'!$B$8:$BE$45,'Occupancy Raw Data'!J$3,FALSE)</f>
        <v>85.046728971962594</v>
      </c>
      <c r="F42" s="48">
        <f>VLOOKUP($A42,'Occupancy Raw Data'!$B$8:$BE$45,'Occupancy Raw Data'!K$3,FALSE)</f>
        <v>65.854472630173504</v>
      </c>
      <c r="G42" s="49">
        <f>VLOOKUP($A42,'Occupancy Raw Data'!$B$8:$BE$45,'Occupancy Raw Data'!L$3,FALSE)</f>
        <v>66.295060080106794</v>
      </c>
      <c r="H42" s="48">
        <f>VLOOKUP($A42,'Occupancy Raw Data'!$B$8:$BE$45,'Occupancy Raw Data'!N$3,FALSE)</f>
        <v>64.4192256341789</v>
      </c>
      <c r="I42" s="48">
        <f>VLOOKUP($A42,'Occupancy Raw Data'!$B$8:$BE$45,'Occupancy Raw Data'!O$3,FALSE)</f>
        <v>66.355140186915804</v>
      </c>
      <c r="J42" s="49">
        <f>VLOOKUP($A42,'Occupancy Raw Data'!$B$8:$BE$45,'Occupancy Raw Data'!P$3,FALSE)</f>
        <v>65.387182910547295</v>
      </c>
      <c r="K42" s="50">
        <f>VLOOKUP($A42,'Occupancy Raw Data'!$B$8:$BE$45,'Occupancy Raw Data'!R$3,FALSE)</f>
        <v>66.035666603089794</v>
      </c>
      <c r="M42" s="47">
        <f>VLOOKUP($A42,'Occupancy Raw Data'!$B$8:$BE$45,'Occupancy Raw Data'!T$3,FALSE)</f>
        <v>-53.348597595878601</v>
      </c>
      <c r="N42" s="48">
        <f>VLOOKUP($A42,'Occupancy Raw Data'!$B$8:$BE$45,'Occupancy Raw Data'!U$3,FALSE)</f>
        <v>0.75719333669863698</v>
      </c>
      <c r="O42" s="48">
        <f>VLOOKUP($A42,'Occupancy Raw Data'!$B$8:$BE$45,'Occupancy Raw Data'!V$3,FALSE)</f>
        <v>6.2551103843008899</v>
      </c>
      <c r="P42" s="48">
        <f>VLOOKUP($A42,'Occupancy Raw Data'!$B$8:$BE$45,'Occupancy Raw Data'!W$3,FALSE)</f>
        <v>5.5072463768115902</v>
      </c>
      <c r="Q42" s="48">
        <f>VLOOKUP($A42,'Occupancy Raw Data'!$B$8:$BE$45,'Occupancy Raw Data'!X$3,FALSE)</f>
        <v>5.2266666666666604</v>
      </c>
      <c r="R42" s="49">
        <f>VLOOKUP($A42,'Occupancy Raw Data'!$B$8:$BE$45,'Occupancy Raw Data'!Y$3,FALSE)</f>
        <v>-5.0936544342507597</v>
      </c>
      <c r="S42" s="48">
        <f>VLOOKUP($A42,'Occupancy Raw Data'!$B$8:$BE$45,'Occupancy Raw Data'!AA$3,FALSE)</f>
        <v>-4.9261083743842304</v>
      </c>
      <c r="T42" s="48">
        <f>VLOOKUP($A42,'Occupancy Raw Data'!$B$8:$BE$45,'Occupancy Raw Data'!AB$3,FALSE)</f>
        <v>-5.3333333333333304</v>
      </c>
      <c r="U42" s="49">
        <f>VLOOKUP($A42,'Occupancy Raw Data'!$B$8:$BE$45,'Occupancy Raw Data'!AC$3,FALSE)</f>
        <v>-5.1331719128329203</v>
      </c>
      <c r="V42" s="50">
        <f>VLOOKUP($A42,'Occupancy Raw Data'!$B$8:$BE$45,'Occupancy Raw Data'!AE$3,FALSE)</f>
        <v>-5.1048376044949899</v>
      </c>
      <c r="X42" s="51">
        <f>VLOOKUP($A42,'ADR Raw Data'!$B$6:$BE$43,'ADR Raw Data'!G$1,FALSE)</f>
        <v>136.61784049079699</v>
      </c>
      <c r="Y42" s="52">
        <f>VLOOKUP($A42,'ADR Raw Data'!$B$6:$BE$43,'ADR Raw Data'!H$1,FALSE)</f>
        <v>165.82227955911799</v>
      </c>
      <c r="Z42" s="52">
        <f>VLOOKUP($A42,'ADR Raw Data'!$B$6:$BE$43,'ADR Raw Data'!I$1,FALSE)</f>
        <v>183.19267025779101</v>
      </c>
      <c r="AA42" s="52">
        <f>VLOOKUP($A42,'ADR Raw Data'!$B$6:$BE$43,'ADR Raw Data'!J$1,FALSE)</f>
        <v>183.60846546310799</v>
      </c>
      <c r="AB42" s="52">
        <f>VLOOKUP($A42,'ADR Raw Data'!$B$6:$BE$43,'ADR Raw Data'!K$1,FALSE)</f>
        <v>164.88126710592999</v>
      </c>
      <c r="AC42" s="53">
        <f>VLOOKUP($A42,'ADR Raw Data'!$B$6:$BE$43,'ADR Raw Data'!L$1,FALSE)</f>
        <v>172.347967979055</v>
      </c>
      <c r="AD42" s="52">
        <f>VLOOKUP($A42,'ADR Raw Data'!$B$6:$BE$43,'ADR Raw Data'!N$1,FALSE)</f>
        <v>160.98643005181299</v>
      </c>
      <c r="AE42" s="52">
        <f>VLOOKUP($A42,'ADR Raw Data'!$B$6:$BE$43,'ADR Raw Data'!O$1,FALSE)</f>
        <v>164.60989939637801</v>
      </c>
      <c r="AF42" s="53">
        <f>VLOOKUP($A42,'ADR Raw Data'!$B$6:$BE$43,'ADR Raw Data'!P$1,FALSE)</f>
        <v>162.824984686064</v>
      </c>
      <c r="AG42" s="54">
        <f>VLOOKUP($A42,'ADR Raw Data'!$B$6:$BE$43,'ADR Raw Data'!R$1,FALSE)</f>
        <v>169.65383493393</v>
      </c>
      <c r="AI42" s="47">
        <f>VLOOKUP($A42,'ADR Raw Data'!$B$6:$BE$43,'ADR Raw Data'!T$1,FALSE)</f>
        <v>-19.0937441631105</v>
      </c>
      <c r="AJ42" s="48">
        <f>VLOOKUP($A42,'ADR Raw Data'!$B$6:$BE$43,'ADR Raw Data'!U$1,FALSE)</f>
        <v>-5.2523730228961396</v>
      </c>
      <c r="AK42" s="48">
        <f>VLOOKUP($A42,'ADR Raw Data'!$B$6:$BE$43,'ADR Raw Data'!V$1,FALSE)</f>
        <v>-1.8242500148257601</v>
      </c>
      <c r="AL42" s="48">
        <f>VLOOKUP($A42,'ADR Raw Data'!$B$6:$BE$43,'ADR Raw Data'!W$1,FALSE)</f>
        <v>-1.4706035336888901</v>
      </c>
      <c r="AM42" s="48">
        <f>VLOOKUP($A42,'ADR Raw Data'!$B$6:$BE$43,'ADR Raw Data'!X$1,FALSE)</f>
        <v>-7.8673013764758197</v>
      </c>
      <c r="AN42" s="49">
        <f>VLOOKUP($A42,'ADR Raw Data'!$B$6:$BE$43,'ADR Raw Data'!Y$1,FALSE)</f>
        <v>-4.2603200155300298</v>
      </c>
      <c r="AO42" s="48">
        <f>VLOOKUP($A42,'ADR Raw Data'!$B$6:$BE$43,'ADR Raw Data'!AA$1,FALSE)</f>
        <v>-12.9939839291985</v>
      </c>
      <c r="AP42" s="48">
        <f>VLOOKUP($A42,'ADR Raw Data'!$B$6:$BE$43,'ADR Raw Data'!AB$1,FALSE)</f>
        <v>-10.7349202624104</v>
      </c>
      <c r="AQ42" s="49">
        <f>VLOOKUP($A42,'ADR Raw Data'!$B$6:$BE$43,'ADR Raw Data'!AC$1,FALSE)</f>
        <v>-11.8493175115286</v>
      </c>
      <c r="AR42" s="50">
        <f>VLOOKUP($A42,'ADR Raw Data'!$B$6:$BE$43,'ADR Raw Data'!AE$1,FALSE)</f>
        <v>-6.4473748937209496</v>
      </c>
      <c r="AS42" s="40"/>
      <c r="AT42" s="51">
        <f>VLOOKUP($A42,'RevPAR Raw Data'!$B$6:$BE$43,'RevPAR Raw Data'!G$1,FALSE)</f>
        <v>37.164065420560704</v>
      </c>
      <c r="AU42" s="52">
        <f>VLOOKUP($A42,'RevPAR Raw Data'!$B$6:$BE$43,'RevPAR Raw Data'!H$1,FALSE)</f>
        <v>110.47438918557999</v>
      </c>
      <c r="AV42" s="52">
        <f>VLOOKUP($A42,'RevPAR Raw Data'!$B$6:$BE$43,'RevPAR Raw Data'!I$1,FALSE)</f>
        <v>158.91780707610101</v>
      </c>
      <c r="AW42" s="52">
        <f>VLOOKUP($A42,'RevPAR Raw Data'!$B$6:$BE$43,'RevPAR Raw Data'!J$1,FALSE)</f>
        <v>156.15299399198901</v>
      </c>
      <c r="AX42" s="52">
        <f>VLOOKUP($A42,'RevPAR Raw Data'!$B$6:$BE$43,'RevPAR Raw Data'!K$1,FALSE)</f>
        <v>108.581688918558</v>
      </c>
      <c r="AY42" s="53">
        <f>VLOOKUP($A42,'RevPAR Raw Data'!$B$6:$BE$43,'RevPAR Raw Data'!L$1,FALSE)</f>
        <v>114.25818891855801</v>
      </c>
      <c r="AZ42" s="52">
        <f>VLOOKUP($A42,'RevPAR Raw Data'!$B$6:$BE$43,'RevPAR Raw Data'!N$1,FALSE)</f>
        <v>103.70621161548701</v>
      </c>
      <c r="BA42" s="52">
        <f>VLOOKUP($A42,'RevPAR Raw Data'!$B$6:$BE$43,'RevPAR Raw Data'!O$1,FALSE)</f>
        <v>109.227129506008</v>
      </c>
      <c r="BB42" s="53">
        <f>VLOOKUP($A42,'RevPAR Raw Data'!$B$6:$BE$43,'RevPAR Raw Data'!P$1,FALSE)</f>
        <v>106.466670560747</v>
      </c>
      <c r="BC42" s="54">
        <f>VLOOKUP($A42,'RevPAR Raw Data'!$B$6:$BE$43,'RevPAR Raw Data'!R$1,FALSE)</f>
        <v>112.032040816326</v>
      </c>
      <c r="BE42" s="47">
        <f>VLOOKUP($A42,'RevPAR Raw Data'!$B$6:$BE$43,'RevPAR Raw Data'!T$1,FALSE)</f>
        <v>-62.256097019424701</v>
      </c>
      <c r="BF42" s="48">
        <f>VLOOKUP($A42,'RevPAR Raw Data'!$B$6:$BE$43,'RevPAR Raw Data'!U$1,FALSE)</f>
        <v>-4.53495030474543</v>
      </c>
      <c r="BG42" s="48">
        <f>VLOOKUP($A42,'RevPAR Raw Data'!$B$6:$BE$43,'RevPAR Raw Data'!V$1,FALSE)</f>
        <v>4.3167515173621496</v>
      </c>
      <c r="BH42" s="48">
        <f>VLOOKUP($A42,'RevPAR Raw Data'!$B$6:$BE$43,'RevPAR Raw Data'!W$1,FALSE)</f>
        <v>3.9556530832963501</v>
      </c>
      <c r="BI42" s="48">
        <f>VLOOKUP($A42,'RevPAR Raw Data'!$B$6:$BE$43,'RevPAR Raw Data'!X$1,FALSE)</f>
        <v>-3.05183232841962</v>
      </c>
      <c r="BJ42" s="49">
        <f>VLOOKUP($A42,'RevPAR Raw Data'!$B$6:$BE$43,'RevPAR Raw Data'!Y$1,FALSE)</f>
        <v>-9.1369684703964804</v>
      </c>
      <c r="BK42" s="48">
        <f>VLOOKUP($A42,'RevPAR Raw Data'!$B$6:$BE$43,'RevPAR Raw Data'!AA$1,FALSE)</f>
        <v>-17.279994573080401</v>
      </c>
      <c r="BL42" s="48">
        <f>VLOOKUP($A42,'RevPAR Raw Data'!$B$6:$BE$43,'RevPAR Raw Data'!AB$1,FALSE)</f>
        <v>-15.4957245150818</v>
      </c>
      <c r="BM42" s="49">
        <f>VLOOKUP($A42,'RevPAR Raw Data'!$B$6:$BE$43,'RevPAR Raw Data'!AC$1,FALSE)</f>
        <v>-16.374243585997402</v>
      </c>
      <c r="BN42" s="50">
        <f>VLOOKUP($A42,'RevPAR Raw Data'!$B$6:$BE$43,'RevPAR Raw Data'!AE$1,FALSE)</f>
        <v>-11.2230844801385</v>
      </c>
    </row>
    <row r="43" spans="1:66" x14ac:dyDescent="0.25">
      <c r="A43" s="63" t="s">
        <v>94</v>
      </c>
      <c r="B43" s="47">
        <f>VLOOKUP($A43,'Occupancy Raw Data'!$B$8:$BE$45,'Occupancy Raw Data'!G$3,FALSE)</f>
        <v>36.1818393210091</v>
      </c>
      <c r="C43" s="48">
        <f>VLOOKUP($A43,'Occupancy Raw Data'!$B$8:$BE$45,'Occupancy Raw Data'!H$3,FALSE)</f>
        <v>54.772700848738502</v>
      </c>
      <c r="D43" s="48">
        <f>VLOOKUP($A43,'Occupancy Raw Data'!$B$8:$BE$45,'Occupancy Raw Data'!I$3,FALSE)</f>
        <v>67.631670735960896</v>
      </c>
      <c r="E43" s="48">
        <f>VLOOKUP($A43,'Occupancy Raw Data'!$B$8:$BE$45,'Occupancy Raw Data'!J$3,FALSE)</f>
        <v>66.364376235321402</v>
      </c>
      <c r="F43" s="48">
        <f>VLOOKUP($A43,'Occupancy Raw Data'!$B$8:$BE$45,'Occupancy Raw Data'!K$3,FALSE)</f>
        <v>58.446692245087704</v>
      </c>
      <c r="G43" s="49">
        <f>VLOOKUP($A43,'Occupancy Raw Data'!$B$8:$BE$45,'Occupancy Raw Data'!L$3,FALSE)</f>
        <v>56.679455877223504</v>
      </c>
      <c r="H43" s="48">
        <f>VLOOKUP($A43,'Occupancy Raw Data'!$B$8:$BE$45,'Occupancy Raw Data'!N$3,FALSE)</f>
        <v>61.737007324729603</v>
      </c>
      <c r="I43" s="48">
        <f>VLOOKUP($A43,'Occupancy Raw Data'!$B$8:$BE$45,'Occupancy Raw Data'!O$3,FALSE)</f>
        <v>67.689803511219594</v>
      </c>
      <c r="J43" s="49">
        <f>VLOOKUP($A43,'Occupancy Raw Data'!$B$8:$BE$45,'Occupancy Raw Data'!P$3,FALSE)</f>
        <v>64.713405417974599</v>
      </c>
      <c r="K43" s="50">
        <f>VLOOKUP($A43,'Occupancy Raw Data'!$B$8:$BE$45,'Occupancy Raw Data'!R$3,FALSE)</f>
        <v>58.974870031723803</v>
      </c>
      <c r="M43" s="47">
        <f>VLOOKUP($A43,'Occupancy Raw Data'!$B$8:$BE$45,'Occupancy Raw Data'!T$3,FALSE)</f>
        <v>-12.280633582487001</v>
      </c>
      <c r="N43" s="48">
        <f>VLOOKUP($A43,'Occupancy Raw Data'!$B$8:$BE$45,'Occupancy Raw Data'!U$3,FALSE)</f>
        <v>-8.4785217993656108</v>
      </c>
      <c r="O43" s="48">
        <f>VLOOKUP($A43,'Occupancy Raw Data'!$B$8:$BE$45,'Occupancy Raw Data'!V$3,FALSE)</f>
        <v>-3.7310739792326202</v>
      </c>
      <c r="P43" s="48">
        <f>VLOOKUP($A43,'Occupancy Raw Data'!$B$8:$BE$45,'Occupancy Raw Data'!W$3,FALSE)</f>
        <v>-1.74345591941064</v>
      </c>
      <c r="Q43" s="48">
        <f>VLOOKUP($A43,'Occupancy Raw Data'!$B$8:$BE$45,'Occupancy Raw Data'!X$3,FALSE)</f>
        <v>2.0986388634725102</v>
      </c>
      <c r="R43" s="49">
        <f>VLOOKUP($A43,'Occupancy Raw Data'!$B$8:$BE$45,'Occupancy Raw Data'!Y$3,FALSE)</f>
        <v>-4.3010664930128897</v>
      </c>
      <c r="S43" s="48">
        <f>VLOOKUP($A43,'Occupancy Raw Data'!$B$8:$BE$45,'Occupancy Raw Data'!AA$3,FALSE)</f>
        <v>-1.48426338443717</v>
      </c>
      <c r="T43" s="48">
        <f>VLOOKUP($A43,'Occupancy Raw Data'!$B$8:$BE$45,'Occupancy Raw Data'!AB$3,FALSE)</f>
        <v>-3.4143410783534001</v>
      </c>
      <c r="U43" s="49">
        <f>VLOOKUP($A43,'Occupancy Raw Data'!$B$8:$BE$45,'Occupancy Raw Data'!AC$3,FALSE)</f>
        <v>-2.5032100790733498</v>
      </c>
      <c r="V43" s="50">
        <f>VLOOKUP($A43,'Occupancy Raw Data'!$B$8:$BE$45,'Occupancy Raw Data'!AE$3,FALSE)</f>
        <v>-3.74458712679351</v>
      </c>
      <c r="X43" s="51">
        <f>VLOOKUP($A43,'ADR Raw Data'!$B$6:$BE$43,'ADR Raw Data'!G$1,FALSE)</f>
        <v>83.559023136246694</v>
      </c>
      <c r="Y43" s="52">
        <f>VLOOKUP($A43,'ADR Raw Data'!$B$6:$BE$43,'ADR Raw Data'!H$1,FALSE)</f>
        <v>103.084432180004</v>
      </c>
      <c r="Z43" s="52">
        <f>VLOOKUP($A43,'ADR Raw Data'!$B$6:$BE$43,'ADR Raw Data'!I$1,FALSE)</f>
        <v>107.824026130307</v>
      </c>
      <c r="AA43" s="52">
        <f>VLOOKUP($A43,'ADR Raw Data'!$B$6:$BE$43,'ADR Raw Data'!J$1,FALSE)</f>
        <v>107.637762789067</v>
      </c>
      <c r="AB43" s="52">
        <f>VLOOKUP($A43,'ADR Raw Data'!$B$6:$BE$43,'ADR Raw Data'!K$1,FALSE)</f>
        <v>98.801340759896505</v>
      </c>
      <c r="AC43" s="53">
        <f>VLOOKUP($A43,'ADR Raw Data'!$B$6:$BE$43,'ADR Raw Data'!L$1,FALSE)</f>
        <v>101.905620102564</v>
      </c>
      <c r="AD43" s="52">
        <f>VLOOKUP($A43,'ADR Raw Data'!$B$6:$BE$43,'ADR Raw Data'!N$1,FALSE)</f>
        <v>103.018163841807</v>
      </c>
      <c r="AE43" s="52">
        <f>VLOOKUP($A43,'ADR Raw Data'!$B$6:$BE$43,'ADR Raw Data'!O$1,FALSE)</f>
        <v>108.726585365853</v>
      </c>
      <c r="AF43" s="53">
        <f>VLOOKUP($A43,'ADR Raw Data'!$B$6:$BE$43,'ADR Raw Data'!P$1,FALSE)</f>
        <v>106.00364983830301</v>
      </c>
      <c r="AG43" s="54">
        <f>VLOOKUP($A43,'ADR Raw Data'!$B$6:$BE$43,'ADR Raw Data'!R$1,FALSE)</f>
        <v>103.190416537584</v>
      </c>
      <c r="AI43" s="47">
        <f>VLOOKUP($A43,'ADR Raw Data'!$B$6:$BE$43,'ADR Raw Data'!T$1,FALSE)</f>
        <v>-6.92650678877229</v>
      </c>
      <c r="AJ43" s="48">
        <f>VLOOKUP($A43,'ADR Raw Data'!$B$6:$BE$43,'ADR Raw Data'!U$1,FALSE)</f>
        <v>-1.3194043801117801</v>
      </c>
      <c r="AK43" s="48">
        <f>VLOOKUP($A43,'ADR Raw Data'!$B$6:$BE$43,'ADR Raw Data'!V$1,FALSE)</f>
        <v>-1.7829600203332701</v>
      </c>
      <c r="AL43" s="48">
        <f>VLOOKUP($A43,'ADR Raw Data'!$B$6:$BE$43,'ADR Raw Data'!W$1,FALSE)</f>
        <v>-1.14332218114283</v>
      </c>
      <c r="AM43" s="48">
        <f>VLOOKUP($A43,'ADR Raw Data'!$B$6:$BE$43,'ADR Raw Data'!X$1,FALSE)</f>
        <v>-2.8762254592678</v>
      </c>
      <c r="AN43" s="49">
        <f>VLOOKUP($A43,'ADR Raw Data'!$B$6:$BE$43,'ADR Raw Data'!Y$1,FALSE)</f>
        <v>-2.1627808085263101</v>
      </c>
      <c r="AO43" s="48">
        <f>VLOOKUP($A43,'ADR Raw Data'!$B$6:$BE$43,'ADR Raw Data'!AA$1,FALSE)</f>
        <v>-3.0798260110829401</v>
      </c>
      <c r="AP43" s="48">
        <f>VLOOKUP($A43,'ADR Raw Data'!$B$6:$BE$43,'ADR Raw Data'!AB$1,FALSE)</f>
        <v>-1.3494407286915899</v>
      </c>
      <c r="AQ43" s="49">
        <f>VLOOKUP($A43,'ADR Raw Data'!$B$6:$BE$43,'ADR Raw Data'!AC$1,FALSE)</f>
        <v>-2.1766842941831599</v>
      </c>
      <c r="AR43" s="50">
        <f>VLOOKUP($A43,'ADR Raw Data'!$B$6:$BE$43,'ADR Raw Data'!AE$1,FALSE)</f>
        <v>-2.1516909396906598</v>
      </c>
      <c r="AS43" s="40"/>
      <c r="AT43" s="51">
        <f>VLOOKUP($A43,'RevPAR Raw Data'!$B$6:$BE$43,'RevPAR Raw Data'!G$1,FALSE)</f>
        <v>30.233191489361701</v>
      </c>
      <c r="AU43" s="52">
        <f>VLOOKUP($A43,'RevPAR Raw Data'!$B$6:$BE$43,'RevPAR Raw Data'!H$1,FALSE)</f>
        <v>56.462127659574399</v>
      </c>
      <c r="AV43" s="52">
        <f>VLOOKUP($A43,'RevPAR Raw Data'!$B$6:$BE$43,'RevPAR Raw Data'!I$1,FALSE)</f>
        <v>72.923190326706106</v>
      </c>
      <c r="AW43" s="52">
        <f>VLOOKUP($A43,'RevPAR Raw Data'!$B$6:$BE$43,'RevPAR Raw Data'!J$1,FALSE)</f>
        <v>71.433129868619901</v>
      </c>
      <c r="AX43" s="52">
        <f>VLOOKUP($A43,'RevPAR Raw Data'!$B$6:$BE$43,'RevPAR Raw Data'!K$1,FALSE)</f>
        <v>57.746115567957197</v>
      </c>
      <c r="AY43" s="53">
        <f>VLOOKUP($A43,'RevPAR Raw Data'!$B$6:$BE$43,'RevPAR Raw Data'!L$1,FALSE)</f>
        <v>57.759550982443898</v>
      </c>
      <c r="AZ43" s="52">
        <f>VLOOKUP($A43,'RevPAR Raw Data'!$B$6:$BE$43,'RevPAR Raw Data'!N$1,FALSE)</f>
        <v>63.600331356818899</v>
      </c>
      <c r="BA43" s="52">
        <f>VLOOKUP($A43,'RevPAR Raw Data'!$B$6:$BE$43,'RevPAR Raw Data'!O$1,FALSE)</f>
        <v>73.596811998604807</v>
      </c>
      <c r="BB43" s="53">
        <f>VLOOKUP($A43,'RevPAR Raw Data'!$B$6:$BE$43,'RevPAR Raw Data'!P$1,FALSE)</f>
        <v>68.598571677711803</v>
      </c>
      <c r="BC43" s="54">
        <f>VLOOKUP($A43,'RevPAR Raw Data'!$B$6:$BE$43,'RevPAR Raw Data'!R$1,FALSE)</f>
        <v>60.856414038234703</v>
      </c>
      <c r="BE43" s="47">
        <f>VLOOKUP($A43,'RevPAR Raw Data'!$B$6:$BE$43,'RevPAR Raw Data'!T$1,FALSE)</f>
        <v>-18.356521452464001</v>
      </c>
      <c r="BF43" s="48">
        <f>VLOOKUP($A43,'RevPAR Raw Data'!$B$6:$BE$43,'RevPAR Raw Data'!U$1,FALSE)</f>
        <v>-9.6860601914878295</v>
      </c>
      <c r="BG43" s="48">
        <f>VLOOKUP($A43,'RevPAR Raw Data'!$B$6:$BE$43,'RevPAR Raw Data'!V$1,FALSE)</f>
        <v>-5.4475104421871201</v>
      </c>
      <c r="BH43" s="48">
        <f>VLOOKUP($A43,'RevPAR Raw Data'!$B$6:$BE$43,'RevPAR Raw Data'!W$1,FALSE)</f>
        <v>-2.86684478230841</v>
      </c>
      <c r="BI43" s="48">
        <f>VLOOKUP($A43,'RevPAR Raw Data'!$B$6:$BE$43,'RevPAR Raw Data'!X$1,FALSE)</f>
        <v>-0.83794818108457403</v>
      </c>
      <c r="BJ43" s="49">
        <f>VLOOKUP($A43,'RevPAR Raw Data'!$B$6:$BE$43,'RevPAR Raw Data'!Y$1,FALSE)</f>
        <v>-6.3708246608663703</v>
      </c>
      <c r="BK43" s="48">
        <f>VLOOKUP($A43,'RevPAR Raw Data'!$B$6:$BE$43,'RevPAR Raw Data'!AA$1,FALSE)</f>
        <v>-4.51837666573324</v>
      </c>
      <c r="BL43" s="48">
        <f>VLOOKUP($A43,'RevPAR Raw Data'!$B$6:$BE$43,'RevPAR Raw Data'!AB$1,FALSE)</f>
        <v>-4.7177072979172499</v>
      </c>
      <c r="BM43" s="49">
        <f>VLOOKUP($A43,'RevPAR Raw Data'!$B$6:$BE$43,'RevPAR Raw Data'!AC$1,FALSE)</f>
        <v>-4.6254073926149202</v>
      </c>
      <c r="BN43" s="50">
        <f>VLOOKUP($A43,'RevPAR Raw Data'!$B$6:$BE$43,'RevPAR Raw Data'!AE$1,FALSE)</f>
        <v>-5.8157061245481403</v>
      </c>
    </row>
    <row r="44" spans="1:66" x14ac:dyDescent="0.25">
      <c r="A44" s="63" t="s">
        <v>44</v>
      </c>
      <c r="B44" s="47">
        <f>VLOOKUP($A44,'Occupancy Raw Data'!$B$8:$BE$45,'Occupancy Raw Data'!G$3,FALSE)</f>
        <v>42.482915717539797</v>
      </c>
      <c r="C44" s="48">
        <f>VLOOKUP($A44,'Occupancy Raw Data'!$B$8:$BE$45,'Occupancy Raw Data'!H$3,FALSE)</f>
        <v>52.705011389521601</v>
      </c>
      <c r="D44" s="48">
        <f>VLOOKUP($A44,'Occupancy Raw Data'!$B$8:$BE$45,'Occupancy Raw Data'!I$3,FALSE)</f>
        <v>59.994305239179901</v>
      </c>
      <c r="E44" s="48">
        <f>VLOOKUP($A44,'Occupancy Raw Data'!$B$8:$BE$45,'Occupancy Raw Data'!J$3,FALSE)</f>
        <v>59.140091116173103</v>
      </c>
      <c r="F44" s="48">
        <f>VLOOKUP($A44,'Occupancy Raw Data'!$B$8:$BE$45,'Occupancy Raw Data'!K$3,FALSE)</f>
        <v>54.242596810933897</v>
      </c>
      <c r="G44" s="49">
        <f>VLOOKUP($A44,'Occupancy Raw Data'!$B$8:$BE$45,'Occupancy Raw Data'!L$3,FALSE)</f>
        <v>53.712984054669697</v>
      </c>
      <c r="H44" s="48">
        <f>VLOOKUP($A44,'Occupancy Raw Data'!$B$8:$BE$45,'Occupancy Raw Data'!N$3,FALSE)</f>
        <v>56.862186788154801</v>
      </c>
      <c r="I44" s="48">
        <f>VLOOKUP($A44,'Occupancy Raw Data'!$B$8:$BE$45,'Occupancy Raw Data'!O$3,FALSE)</f>
        <v>64.123006833712907</v>
      </c>
      <c r="J44" s="49">
        <f>VLOOKUP($A44,'Occupancy Raw Data'!$B$8:$BE$45,'Occupancy Raw Data'!P$3,FALSE)</f>
        <v>60.492596810933897</v>
      </c>
      <c r="K44" s="50">
        <f>VLOOKUP($A44,'Occupancy Raw Data'!$B$8:$BE$45,'Occupancy Raw Data'!R$3,FALSE)</f>
        <v>55.650016270745198</v>
      </c>
      <c r="M44" s="47">
        <f>VLOOKUP($A44,'Occupancy Raw Data'!$B$8:$BE$45,'Occupancy Raw Data'!T$3,FALSE)</f>
        <v>-2.8013029315960898</v>
      </c>
      <c r="N44" s="48">
        <f>VLOOKUP($A44,'Occupancy Raw Data'!$B$8:$BE$45,'Occupancy Raw Data'!U$3,FALSE)</f>
        <v>-7.4962518740629598</v>
      </c>
      <c r="O44" s="48">
        <f>VLOOKUP($A44,'Occupancy Raw Data'!$B$8:$BE$45,'Occupancy Raw Data'!V$3,FALSE)</f>
        <v>-2.4085224641037501</v>
      </c>
      <c r="P44" s="48">
        <f>VLOOKUP($A44,'Occupancy Raw Data'!$B$8:$BE$45,'Occupancy Raw Data'!W$3,FALSE)</f>
        <v>-3.48513011152416</v>
      </c>
      <c r="Q44" s="48">
        <f>VLOOKUP($A44,'Occupancy Raw Data'!$B$8:$BE$45,'Occupancy Raw Data'!X$3,FALSE)</f>
        <v>-11.3128491620111</v>
      </c>
      <c r="R44" s="49">
        <f>VLOOKUP($A44,'Occupancy Raw Data'!$B$8:$BE$45,'Occupancy Raw Data'!Y$3,FALSE)</f>
        <v>-5.6328164082040999</v>
      </c>
      <c r="S44" s="48">
        <f>VLOOKUP($A44,'Occupancy Raw Data'!$B$8:$BE$45,'Occupancy Raw Data'!AA$3,FALSE)</f>
        <v>-17.649484536082401</v>
      </c>
      <c r="T44" s="48">
        <f>VLOOKUP($A44,'Occupancy Raw Data'!$B$8:$BE$45,'Occupancy Raw Data'!AB$3,FALSE)</f>
        <v>-12.9493621955933</v>
      </c>
      <c r="U44" s="49">
        <f>VLOOKUP($A44,'Occupancy Raw Data'!$B$8:$BE$45,'Occupancy Raw Data'!AC$3,FALSE)</f>
        <v>-15.223463687150799</v>
      </c>
      <c r="V44" s="50">
        <f>VLOOKUP($A44,'Occupancy Raw Data'!$B$8:$BE$45,'Occupancy Raw Data'!AE$3,FALSE)</f>
        <v>-8.8358765909242294</v>
      </c>
      <c r="X44" s="51">
        <f>VLOOKUP($A44,'ADR Raw Data'!$B$6:$BE$43,'ADR Raw Data'!G$1,FALSE)</f>
        <v>76.627682774798899</v>
      </c>
      <c r="Y44" s="52">
        <f>VLOOKUP($A44,'ADR Raw Data'!$B$6:$BE$43,'ADR Raw Data'!H$1,FALSE)</f>
        <v>83.562197244732502</v>
      </c>
      <c r="Z44" s="52">
        <f>VLOOKUP($A44,'ADR Raw Data'!$B$6:$BE$43,'ADR Raw Data'!I$1,FALSE)</f>
        <v>84.586644518272394</v>
      </c>
      <c r="AA44" s="52">
        <f>VLOOKUP($A44,'ADR Raw Data'!$B$6:$BE$43,'ADR Raw Data'!J$1,FALSE)</f>
        <v>83.516082282137603</v>
      </c>
      <c r="AB44" s="52">
        <f>VLOOKUP($A44,'ADR Raw Data'!$B$6:$BE$43,'ADR Raw Data'!K$1,FALSE)</f>
        <v>80.438411023621995</v>
      </c>
      <c r="AC44" s="53">
        <f>VLOOKUP($A44,'ADR Raw Data'!$B$6:$BE$43,'ADR Raw Data'!L$1,FALSE)</f>
        <v>82.053039196352799</v>
      </c>
      <c r="AD44" s="52">
        <f>VLOOKUP($A44,'ADR Raw Data'!$B$6:$BE$43,'ADR Raw Data'!N$1,FALSE)</f>
        <v>89.930199649474204</v>
      </c>
      <c r="AE44" s="52">
        <f>VLOOKUP($A44,'ADR Raw Data'!$B$6:$BE$43,'ADR Raw Data'!O$1,FALSE)</f>
        <v>93.670679440497295</v>
      </c>
      <c r="AF44" s="53">
        <f>VLOOKUP($A44,'ADR Raw Data'!$B$6:$BE$43,'ADR Raw Data'!P$1,FALSE)</f>
        <v>91.912680348317195</v>
      </c>
      <c r="AG44" s="54">
        <f>VLOOKUP($A44,'ADR Raw Data'!$B$6:$BE$43,'ADR Raw Data'!R$1,FALSE)</f>
        <v>85.115214129084094</v>
      </c>
      <c r="AI44" s="47">
        <f>VLOOKUP($A44,'ADR Raw Data'!$B$6:$BE$43,'ADR Raw Data'!T$1,FALSE)</f>
        <v>-5.3246793543323001</v>
      </c>
      <c r="AJ44" s="48">
        <f>VLOOKUP($A44,'ADR Raw Data'!$B$6:$BE$43,'ADR Raw Data'!U$1,FALSE)</f>
        <v>-4.44747379919834</v>
      </c>
      <c r="AK44" s="48">
        <f>VLOOKUP($A44,'ADR Raw Data'!$B$6:$BE$43,'ADR Raw Data'!V$1,FALSE)</f>
        <v>-5.1707478086308898</v>
      </c>
      <c r="AL44" s="48">
        <f>VLOOKUP($A44,'ADR Raw Data'!$B$6:$BE$43,'ADR Raw Data'!W$1,FALSE)</f>
        <v>-6.4081848250729001</v>
      </c>
      <c r="AM44" s="48">
        <f>VLOOKUP($A44,'ADR Raw Data'!$B$6:$BE$43,'ADR Raw Data'!X$1,FALSE)</f>
        <v>-10.2450396812301</v>
      </c>
      <c r="AN44" s="49">
        <f>VLOOKUP($A44,'ADR Raw Data'!$B$6:$BE$43,'ADR Raw Data'!Y$1,FALSE)</f>
        <v>-6.41594885284968</v>
      </c>
      <c r="AO44" s="48">
        <f>VLOOKUP($A44,'ADR Raw Data'!$B$6:$BE$43,'ADR Raw Data'!AA$1,FALSE)</f>
        <v>-15.1585239980263</v>
      </c>
      <c r="AP44" s="48">
        <f>VLOOKUP($A44,'ADR Raw Data'!$B$6:$BE$43,'ADR Raw Data'!AB$1,FALSE)</f>
        <v>-13.9144858208727</v>
      </c>
      <c r="AQ44" s="49">
        <f>VLOOKUP($A44,'ADR Raw Data'!$B$6:$BE$43,'ADR Raw Data'!AC$1,FALSE)</f>
        <v>-14.4600660796018</v>
      </c>
      <c r="AR44" s="50">
        <f>VLOOKUP($A44,'ADR Raw Data'!$B$6:$BE$43,'ADR Raw Data'!AE$1,FALSE)</f>
        <v>-9.72245038816971</v>
      </c>
      <c r="AS44" s="40"/>
      <c r="AT44" s="51">
        <f>VLOOKUP($A44,'RevPAR Raw Data'!$B$6:$BE$43,'RevPAR Raw Data'!G$1,FALSE)</f>
        <v>32.553673889521598</v>
      </c>
      <c r="AU44" s="52">
        <f>VLOOKUP($A44,'RevPAR Raw Data'!$B$6:$BE$43,'RevPAR Raw Data'!H$1,FALSE)</f>
        <v>44.041465575170797</v>
      </c>
      <c r="AV44" s="52">
        <f>VLOOKUP($A44,'RevPAR Raw Data'!$B$6:$BE$43,'RevPAR Raw Data'!I$1,FALSE)</f>
        <v>50.747169703872402</v>
      </c>
      <c r="AW44" s="52">
        <f>VLOOKUP($A44,'RevPAR Raw Data'!$B$6:$BE$43,'RevPAR Raw Data'!J$1,FALSE)</f>
        <v>49.391487158314298</v>
      </c>
      <c r="AX44" s="52">
        <f>VLOOKUP($A44,'RevPAR Raw Data'!$B$6:$BE$43,'RevPAR Raw Data'!K$1,FALSE)</f>
        <v>43.631882972665103</v>
      </c>
      <c r="AY44" s="53">
        <f>VLOOKUP($A44,'RevPAR Raw Data'!$B$6:$BE$43,'RevPAR Raw Data'!L$1,FALSE)</f>
        <v>44.073135859908803</v>
      </c>
      <c r="AZ44" s="52">
        <f>VLOOKUP($A44,'RevPAR Raw Data'!$B$6:$BE$43,'RevPAR Raw Data'!N$1,FALSE)</f>
        <v>51.136278103644599</v>
      </c>
      <c r="BA44" s="52">
        <f>VLOOKUP($A44,'RevPAR Raw Data'!$B$6:$BE$43,'RevPAR Raw Data'!O$1,FALSE)</f>
        <v>60.064456178815398</v>
      </c>
      <c r="BB44" s="53">
        <f>VLOOKUP($A44,'RevPAR Raw Data'!$B$6:$BE$43,'RevPAR Raw Data'!P$1,FALSE)</f>
        <v>55.600367141230002</v>
      </c>
      <c r="BC44" s="54">
        <f>VLOOKUP($A44,'RevPAR Raw Data'!$B$6:$BE$43,'RevPAR Raw Data'!R$1,FALSE)</f>
        <v>47.366630511714902</v>
      </c>
      <c r="BE44" s="47">
        <f>VLOOKUP($A44,'RevPAR Raw Data'!$B$6:$BE$43,'RevPAR Raw Data'!T$1,FALSE)</f>
        <v>-7.9768218870773904</v>
      </c>
      <c r="BF44" s="48">
        <f>VLOOKUP($A44,'RevPAR Raw Data'!$B$6:$BE$43,'RevPAR Raw Data'!U$1,FALSE)</f>
        <v>-11.6103318352404</v>
      </c>
      <c r="BG44" s="48">
        <f>VLOOKUP($A44,'RevPAR Raw Data'!$B$6:$BE$43,'RevPAR Raw Data'!V$1,FALSE)</f>
        <v>-7.4547316502016203</v>
      </c>
      <c r="BH44" s="48">
        <f>VLOOKUP($A44,'RevPAR Raw Data'!$B$6:$BE$43,'RevPAR Raw Data'!W$1,FALSE)</f>
        <v>-9.6699813576563294</v>
      </c>
      <c r="BI44" s="48">
        <f>VLOOKUP($A44,'RevPAR Raw Data'!$B$6:$BE$43,'RevPAR Raw Data'!X$1,FALSE)</f>
        <v>-20.3988829575155</v>
      </c>
      <c r="BJ44" s="49">
        <f>VLOOKUP($A44,'RevPAR Raw Data'!$B$6:$BE$43,'RevPAR Raw Data'!Y$1,FALSE)</f>
        <v>-11.687366641328399</v>
      </c>
      <c r="BK44" s="48">
        <f>VLOOKUP($A44,'RevPAR Raw Data'!$B$6:$BE$43,'RevPAR Raw Data'!AA$1,FALSE)</f>
        <v>-30.132607185178699</v>
      </c>
      <c r="BL44" s="48">
        <f>VLOOKUP($A44,'RevPAR Raw Data'!$B$6:$BE$43,'RevPAR Raw Data'!AB$1,FALSE)</f>
        <v>-25.062010849866802</v>
      </c>
      <c r="BM44" s="49">
        <f>VLOOKUP($A44,'RevPAR Raw Data'!$B$6:$BE$43,'RevPAR Raw Data'!AC$1,FALSE)</f>
        <v>-27.482206857986402</v>
      </c>
      <c r="BN44" s="50">
        <f>VLOOKUP($A44,'RevPAR Raw Data'!$B$6:$BE$43,'RevPAR Raw Data'!AE$1,FALSE)</f>
        <v>-17.6992632611814</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37.908516769881601</v>
      </c>
      <c r="C47" s="48">
        <f>VLOOKUP($A47,'Occupancy Raw Data'!$B$8:$BE$45,'Occupancy Raw Data'!H$3,FALSE)</f>
        <v>56.435097185602999</v>
      </c>
      <c r="D47" s="48">
        <f>VLOOKUP($A47,'Occupancy Raw Data'!$B$8:$BE$45,'Occupancy Raw Data'!I$3,FALSE)</f>
        <v>65.647801827211893</v>
      </c>
      <c r="E47" s="48">
        <f>VLOOKUP($A47,'Occupancy Raw Data'!$B$8:$BE$45,'Occupancy Raw Data'!J$3,FALSE)</f>
        <v>65.748972959715402</v>
      </c>
      <c r="F47" s="48">
        <f>VLOOKUP($A47,'Occupancy Raw Data'!$B$8:$BE$45,'Occupancy Raw Data'!K$3,FALSE)</f>
        <v>58.6118094303758</v>
      </c>
      <c r="G47" s="49">
        <f>VLOOKUP($A47,'Occupancy Raw Data'!$B$8:$BE$45,'Occupancy Raw Data'!L$3,FALSE)</f>
        <v>56.870439634557599</v>
      </c>
      <c r="H47" s="48">
        <f>VLOOKUP($A47,'Occupancy Raw Data'!$B$8:$BE$45,'Occupancy Raw Data'!N$3,FALSE)</f>
        <v>59.497823287755203</v>
      </c>
      <c r="I47" s="48">
        <f>VLOOKUP($A47,'Occupancy Raw Data'!$B$8:$BE$45,'Occupancy Raw Data'!O$3,FALSE)</f>
        <v>61.650009197375603</v>
      </c>
      <c r="J47" s="49">
        <f>VLOOKUP($A47,'Occupancy Raw Data'!$B$8:$BE$45,'Occupancy Raw Data'!P$3,FALSE)</f>
        <v>60.573916242565403</v>
      </c>
      <c r="K47" s="50">
        <f>VLOOKUP($A47,'Occupancy Raw Data'!$B$8:$BE$45,'Occupancy Raw Data'!R$3,FALSE)</f>
        <v>57.928575808274097</v>
      </c>
      <c r="M47" s="47">
        <f>VLOOKUP($A47,'Occupancy Raw Data'!$B$8:$BE$45,'Occupancy Raw Data'!T$3,FALSE)</f>
        <v>-16.556277147350301</v>
      </c>
      <c r="N47" s="48">
        <f>VLOOKUP($A47,'Occupancy Raw Data'!$B$8:$BE$45,'Occupancy Raw Data'!U$3,FALSE)</f>
        <v>-6.7144012947785301</v>
      </c>
      <c r="O47" s="48">
        <f>VLOOKUP($A47,'Occupancy Raw Data'!$B$8:$BE$45,'Occupancy Raw Data'!V$3,FALSE)</f>
        <v>-3.7044841611323802</v>
      </c>
      <c r="P47" s="48">
        <f>VLOOKUP($A47,'Occupancy Raw Data'!$B$8:$BE$45,'Occupancy Raw Data'!W$3,FALSE)</f>
        <v>-1.2031257862300699</v>
      </c>
      <c r="Q47" s="48">
        <f>VLOOKUP($A47,'Occupancy Raw Data'!$B$8:$BE$45,'Occupancy Raw Data'!X$3,FALSE)</f>
        <v>-0.65605014786635296</v>
      </c>
      <c r="R47" s="49">
        <f>VLOOKUP($A47,'Occupancy Raw Data'!$B$8:$BE$45,'Occupancy Raw Data'!Y$3,FALSE)</f>
        <v>-5.1048898482779297</v>
      </c>
      <c r="S47" s="48">
        <f>VLOOKUP($A47,'Occupancy Raw Data'!$B$8:$BE$45,'Occupancy Raw Data'!AA$3,FALSE)</f>
        <v>-4.2367796300805702</v>
      </c>
      <c r="T47" s="48">
        <f>VLOOKUP($A47,'Occupancy Raw Data'!$B$8:$BE$45,'Occupancy Raw Data'!AB$3,FALSE)</f>
        <v>-4.7929767446113596</v>
      </c>
      <c r="U47" s="49">
        <f>VLOOKUP($A47,'Occupancy Raw Data'!$B$8:$BE$45,'Occupancy Raw Data'!AC$3,FALSE)</f>
        <v>-4.5206282550920998</v>
      </c>
      <c r="V47" s="50">
        <f>VLOOKUP($A47,'Occupancy Raw Data'!$B$8:$BE$45,'Occupancy Raw Data'!AE$3,FALSE)</f>
        <v>-4.9310853233717697</v>
      </c>
      <c r="X47" s="51">
        <f>VLOOKUP($A47,'ADR Raw Data'!$B$6:$BE$43,'ADR Raw Data'!G$1,FALSE)</f>
        <v>93.320474727052101</v>
      </c>
      <c r="Y47" s="52">
        <f>VLOOKUP($A47,'ADR Raw Data'!$B$6:$BE$43,'ADR Raw Data'!H$1,FALSE)</f>
        <v>109.39180084745701</v>
      </c>
      <c r="Z47" s="52">
        <f>VLOOKUP($A47,'ADR Raw Data'!$B$6:$BE$43,'ADR Raw Data'!I$1,FALSE)</f>
        <v>114.72369074861</v>
      </c>
      <c r="AA47" s="52">
        <f>VLOOKUP($A47,'ADR Raw Data'!$B$6:$BE$43,'ADR Raw Data'!J$1,FALSE)</f>
        <v>114.629825142217</v>
      </c>
      <c r="AB47" s="52">
        <f>VLOOKUP($A47,'ADR Raw Data'!$B$6:$BE$43,'ADR Raw Data'!K$1,FALSE)</f>
        <v>108.26430693587101</v>
      </c>
      <c r="AC47" s="53">
        <f>VLOOKUP($A47,'ADR Raw Data'!$B$6:$BE$43,'ADR Raw Data'!L$1,FALSE)</f>
        <v>109.45896043126599</v>
      </c>
      <c r="AD47" s="52">
        <f>VLOOKUP($A47,'ADR Raw Data'!$B$6:$BE$43,'ADR Raw Data'!N$1,FALSE)</f>
        <v>117.385136806307</v>
      </c>
      <c r="AE47" s="52">
        <f>VLOOKUP($A47,'ADR Raw Data'!$B$6:$BE$43,'ADR Raw Data'!O$1,FALSE)</f>
        <v>120.35409468397199</v>
      </c>
      <c r="AF47" s="53">
        <f>VLOOKUP($A47,'ADR Raw Data'!$B$6:$BE$43,'ADR Raw Data'!P$1,FALSE)</f>
        <v>118.895987448122</v>
      </c>
      <c r="AG47" s="54">
        <f>VLOOKUP($A47,'ADR Raw Data'!$B$6:$BE$43,'ADR Raw Data'!R$1,FALSE)</f>
        <v>112.27838159466501</v>
      </c>
      <c r="AI47" s="47">
        <f>VLOOKUP($A47,'ADR Raw Data'!$B$6:$BE$43,'ADR Raw Data'!T$1,FALSE)</f>
        <v>-10.596040469338</v>
      </c>
      <c r="AJ47" s="48">
        <f>VLOOKUP($A47,'ADR Raw Data'!$B$6:$BE$43,'ADR Raw Data'!U$1,FALSE)</f>
        <v>-0.75578514594632895</v>
      </c>
      <c r="AK47" s="48">
        <f>VLOOKUP($A47,'ADR Raw Data'!$B$6:$BE$43,'ADR Raw Data'!V$1,FALSE)</f>
        <v>-1.0313623789083299</v>
      </c>
      <c r="AL47" s="48">
        <f>VLOOKUP($A47,'ADR Raw Data'!$B$6:$BE$43,'ADR Raw Data'!W$1,FALSE)</f>
        <v>-0.17654234243453301</v>
      </c>
      <c r="AM47" s="48">
        <f>VLOOKUP($A47,'ADR Raw Data'!$B$6:$BE$43,'ADR Raw Data'!X$1,FALSE)</f>
        <v>-1.92875167821869</v>
      </c>
      <c r="AN47" s="49">
        <f>VLOOKUP($A47,'ADR Raw Data'!$B$6:$BE$43,'ADR Raw Data'!Y$1,FALSE)</f>
        <v>-1.9983123136716701</v>
      </c>
      <c r="AO47" s="48">
        <f>VLOOKUP($A47,'ADR Raw Data'!$B$6:$BE$43,'ADR Raw Data'!AA$1,FALSE)</f>
        <v>-2.4655983053831401</v>
      </c>
      <c r="AP47" s="48">
        <f>VLOOKUP($A47,'ADR Raw Data'!$B$6:$BE$43,'ADR Raw Data'!AB$1,FALSE)</f>
        <v>-1.3070884967311001</v>
      </c>
      <c r="AQ47" s="49">
        <f>VLOOKUP($A47,'ADR Raw Data'!$B$6:$BE$43,'ADR Raw Data'!AC$1,FALSE)</f>
        <v>-1.8741212732246499</v>
      </c>
      <c r="AR47" s="50">
        <f>VLOOKUP($A47,'ADR Raw Data'!$B$6:$BE$43,'ADR Raw Data'!AE$1,FALSE)</f>
        <v>-1.9486359322087601</v>
      </c>
      <c r="AS47" s="40"/>
      <c r="AT47" s="51">
        <f>VLOOKUP($A47,'RevPAR Raw Data'!$B$6:$BE$43,'RevPAR Raw Data'!G$1,FALSE)</f>
        <v>35.376407811637698</v>
      </c>
      <c r="AU47" s="52">
        <f>VLOOKUP($A47,'RevPAR Raw Data'!$B$6:$BE$43,'RevPAR Raw Data'!H$1,FALSE)</f>
        <v>61.735369121344</v>
      </c>
      <c r="AV47" s="52">
        <f>VLOOKUP($A47,'RevPAR Raw Data'!$B$6:$BE$43,'RevPAR Raw Data'!I$1,FALSE)</f>
        <v>75.3135811515114</v>
      </c>
      <c r="AW47" s="52">
        <f>VLOOKUP($A47,'RevPAR Raw Data'!$B$6:$BE$43,'RevPAR Raw Data'!J$1,FALSE)</f>
        <v>75.367932736525802</v>
      </c>
      <c r="AX47" s="52">
        <f>VLOOKUP($A47,'RevPAR Raw Data'!$B$6:$BE$43,'RevPAR Raw Data'!K$1,FALSE)</f>
        <v>63.4556692623704</v>
      </c>
      <c r="AY47" s="53">
        <f>VLOOKUP($A47,'RevPAR Raw Data'!$B$6:$BE$43,'RevPAR Raw Data'!L$1,FALSE)</f>
        <v>62.249792016677901</v>
      </c>
      <c r="AZ47" s="52">
        <f>VLOOKUP($A47,'RevPAR Raw Data'!$B$6:$BE$43,'RevPAR Raw Data'!N$1,FALSE)</f>
        <v>69.841601263106199</v>
      </c>
      <c r="BA47" s="52">
        <f>VLOOKUP($A47,'RevPAR Raw Data'!$B$6:$BE$43,'RevPAR Raw Data'!O$1,FALSE)</f>
        <v>74.198310442087106</v>
      </c>
      <c r="BB47" s="53">
        <f>VLOOKUP($A47,'RevPAR Raw Data'!$B$6:$BE$43,'RevPAR Raw Data'!P$1,FALSE)</f>
        <v>72.019955852596695</v>
      </c>
      <c r="BC47" s="54">
        <f>VLOOKUP($A47,'RevPAR Raw Data'!$B$6:$BE$43,'RevPAR Raw Data'!R$1,FALSE)</f>
        <v>65.041267398368902</v>
      </c>
      <c r="BE47" s="47">
        <f>VLOOKUP($A47,'RevPAR Raw Data'!$B$6:$BE$43,'RevPAR Raw Data'!T$1,FALSE)</f>
        <v>-25.3980077899393</v>
      </c>
      <c r="BF47" s="48">
        <f>VLOOKUP($A47,'RevPAR Raw Data'!$B$6:$BE$43,'RevPAR Raw Data'!U$1,FALSE)</f>
        <v>-7.4194399930996999</v>
      </c>
      <c r="BG47" s="48">
        <f>VLOOKUP($A47,'RevPAR Raw Data'!$B$6:$BE$43,'RevPAR Raw Data'!V$1,FALSE)</f>
        <v>-4.6976398840701803</v>
      </c>
      <c r="BH47" s="48">
        <f>VLOOKUP($A47,'RevPAR Raw Data'!$B$6:$BE$43,'RevPAR Raw Data'!W$1,FALSE)</f>
        <v>-1.3775441022191499</v>
      </c>
      <c r="BI47" s="48">
        <f>VLOOKUP($A47,'RevPAR Raw Data'!$B$6:$BE$43,'RevPAR Raw Data'!X$1,FALSE)</f>
        <v>-2.5721482478481099</v>
      </c>
      <c r="BJ47" s="49">
        <f>VLOOKUP($A47,'RevPAR Raw Data'!$B$6:$BE$43,'RevPAR Raw Data'!Y$1,FALSE)</f>
        <v>-7.0011905195120896</v>
      </c>
      <c r="BK47" s="48">
        <f>VLOOKUP($A47,'RevPAR Raw Data'!$B$6:$BE$43,'RevPAR Raw Data'!AA$1,FALSE)</f>
        <v>-6.5979159687016304</v>
      </c>
      <c r="BL47" s="48">
        <f>VLOOKUP($A47,'RevPAR Raw Data'!$B$6:$BE$43,'RevPAR Raw Data'!AB$1,FALSE)</f>
        <v>-6.0374167936626604</v>
      </c>
      <c r="BM47" s="49">
        <f>VLOOKUP($A47,'RevPAR Raw Data'!$B$6:$BE$43,'RevPAR Raw Data'!AC$1,FALSE)</f>
        <v>-6.3100274725046699</v>
      </c>
      <c r="BN47" s="50">
        <f>VLOOKUP($A47,'RevPAR Raw Data'!$B$6:$BE$43,'RevPAR Raw Data'!AE$1,FALSE)</f>
        <v>-6.7836323551214397</v>
      </c>
    </row>
    <row r="48" spans="1:66" x14ac:dyDescent="0.25">
      <c r="A48" s="63" t="s">
        <v>78</v>
      </c>
      <c r="B48" s="47">
        <f>VLOOKUP($A48,'Occupancy Raw Data'!$B$8:$BE$45,'Occupancy Raw Data'!G$3,FALSE)</f>
        <v>32.212666145426098</v>
      </c>
      <c r="C48" s="48">
        <f>VLOOKUP($A48,'Occupancy Raw Data'!$B$8:$BE$45,'Occupancy Raw Data'!H$3,FALSE)</f>
        <v>49.960906958561303</v>
      </c>
      <c r="D48" s="48">
        <f>VLOOKUP($A48,'Occupancy Raw Data'!$B$8:$BE$45,'Occupancy Raw Data'!I$3,FALSE)</f>
        <v>54.573885848318902</v>
      </c>
      <c r="E48" s="48">
        <f>VLOOKUP($A48,'Occupancy Raw Data'!$B$8:$BE$45,'Occupancy Raw Data'!J$3,FALSE)</f>
        <v>55.433932759968698</v>
      </c>
      <c r="F48" s="48">
        <f>VLOOKUP($A48,'Occupancy Raw Data'!$B$8:$BE$45,'Occupancy Raw Data'!K$3,FALSE)</f>
        <v>50.1172791243158</v>
      </c>
      <c r="G48" s="49">
        <f>VLOOKUP($A48,'Occupancy Raw Data'!$B$8:$BE$45,'Occupancy Raw Data'!L$3,FALSE)</f>
        <v>48.459734167318203</v>
      </c>
      <c r="H48" s="48">
        <f>VLOOKUP($A48,'Occupancy Raw Data'!$B$8:$BE$45,'Occupancy Raw Data'!N$3,FALSE)</f>
        <v>43.080531665363502</v>
      </c>
      <c r="I48" s="48">
        <f>VLOOKUP($A48,'Occupancy Raw Data'!$B$8:$BE$45,'Occupancy Raw Data'!O$3,FALSE)</f>
        <v>47.146207974980399</v>
      </c>
      <c r="J48" s="49">
        <f>VLOOKUP($A48,'Occupancy Raw Data'!$B$8:$BE$45,'Occupancy Raw Data'!P$3,FALSE)</f>
        <v>45.113369820171997</v>
      </c>
      <c r="K48" s="50">
        <f>VLOOKUP($A48,'Occupancy Raw Data'!$B$8:$BE$45,'Occupancy Raw Data'!R$3,FALSE)</f>
        <v>47.503630068133504</v>
      </c>
      <c r="M48" s="47">
        <f>VLOOKUP($A48,'Occupancy Raw Data'!$B$8:$BE$45,'Occupancy Raw Data'!T$3,FALSE)</f>
        <v>-24.403669724770602</v>
      </c>
      <c r="N48" s="48">
        <f>VLOOKUP($A48,'Occupancy Raw Data'!$B$8:$BE$45,'Occupancy Raw Data'!U$3,FALSE)</f>
        <v>-13.061224489795899</v>
      </c>
      <c r="O48" s="48">
        <f>VLOOKUP($A48,'Occupancy Raw Data'!$B$8:$BE$45,'Occupancy Raw Data'!V$3,FALSE)</f>
        <v>-8.7581699346405202</v>
      </c>
      <c r="P48" s="48">
        <f>VLOOKUP($A48,'Occupancy Raw Data'!$B$8:$BE$45,'Occupancy Raw Data'!W$3,FALSE)</f>
        <v>-6.34081902245706</v>
      </c>
      <c r="Q48" s="48">
        <f>VLOOKUP($A48,'Occupancy Raw Data'!$B$8:$BE$45,'Occupancy Raw Data'!X$3,FALSE)</f>
        <v>-7.2358900144717797</v>
      </c>
      <c r="R48" s="49">
        <f>VLOOKUP($A48,'Occupancy Raw Data'!$B$8:$BE$45,'Occupancy Raw Data'!Y$3,FALSE)</f>
        <v>-11.279702261666101</v>
      </c>
      <c r="S48" s="48">
        <f>VLOOKUP($A48,'Occupancy Raw Data'!$B$8:$BE$45,'Occupancy Raw Data'!AA$3,FALSE)</f>
        <v>-19.208211143694999</v>
      </c>
      <c r="T48" s="48">
        <f>VLOOKUP($A48,'Occupancy Raw Data'!$B$8:$BE$45,'Occupancy Raw Data'!AB$3,FALSE)</f>
        <v>-4.5886075949366996</v>
      </c>
      <c r="U48" s="49">
        <f>VLOOKUP($A48,'Occupancy Raw Data'!$B$8:$BE$45,'Occupancy Raw Data'!AC$3,FALSE)</f>
        <v>-12.176560121765601</v>
      </c>
      <c r="V48" s="50">
        <f>VLOOKUP($A48,'Occupancy Raw Data'!$B$8:$BE$45,'Occupancy Raw Data'!AE$3,FALSE)</f>
        <v>-11.524859579779401</v>
      </c>
      <c r="X48" s="51">
        <f>VLOOKUP($A48,'ADR Raw Data'!$B$6:$BE$43,'ADR Raw Data'!G$1,FALSE)</f>
        <v>93.793276699029093</v>
      </c>
      <c r="Y48" s="52">
        <f>VLOOKUP($A48,'ADR Raw Data'!$B$6:$BE$43,'ADR Raw Data'!H$1,FALSE)</f>
        <v>99.217652582159602</v>
      </c>
      <c r="Z48" s="52">
        <f>VLOOKUP($A48,'ADR Raw Data'!$B$6:$BE$43,'ADR Raw Data'!I$1,FALSE)</f>
        <v>100.297148997134</v>
      </c>
      <c r="AA48" s="52">
        <f>VLOOKUP($A48,'ADR Raw Data'!$B$6:$BE$43,'ADR Raw Data'!J$1,FALSE)</f>
        <v>98.753060648801096</v>
      </c>
      <c r="AB48" s="52">
        <f>VLOOKUP($A48,'ADR Raw Data'!$B$6:$BE$43,'ADR Raw Data'!K$1,FALSE)</f>
        <v>98.287004680187195</v>
      </c>
      <c r="AC48" s="53">
        <f>VLOOKUP($A48,'ADR Raw Data'!$B$6:$BE$43,'ADR Raw Data'!L$1,FALSE)</f>
        <v>98.440855114553003</v>
      </c>
      <c r="AD48" s="52">
        <f>VLOOKUP($A48,'ADR Raw Data'!$B$6:$BE$43,'ADR Raw Data'!N$1,FALSE)</f>
        <v>105.292323049001</v>
      </c>
      <c r="AE48" s="52">
        <f>VLOOKUP($A48,'ADR Raw Data'!$B$6:$BE$43,'ADR Raw Data'!O$1,FALSE)</f>
        <v>116.273067993366</v>
      </c>
      <c r="AF48" s="53">
        <f>VLOOKUP($A48,'ADR Raw Data'!$B$6:$BE$43,'ADR Raw Data'!P$1,FALSE)</f>
        <v>111.030095320623</v>
      </c>
      <c r="AG48" s="54">
        <f>VLOOKUP($A48,'ADR Raw Data'!$B$6:$BE$43,'ADR Raw Data'!R$1,FALSE)</f>
        <v>101.85679285210399</v>
      </c>
      <c r="AI48" s="47">
        <f>VLOOKUP($A48,'ADR Raw Data'!$B$6:$BE$43,'ADR Raw Data'!T$1,FALSE)</f>
        <v>11.112565592807</v>
      </c>
      <c r="AJ48" s="48">
        <f>VLOOKUP($A48,'ADR Raw Data'!$B$6:$BE$43,'ADR Raw Data'!U$1,FALSE)</f>
        <v>6.9754072333844404</v>
      </c>
      <c r="AK48" s="48">
        <f>VLOOKUP($A48,'ADR Raw Data'!$B$6:$BE$43,'ADR Raw Data'!V$1,FALSE)</f>
        <v>9.1271161029179009</v>
      </c>
      <c r="AL48" s="48">
        <f>VLOOKUP($A48,'ADR Raw Data'!$B$6:$BE$43,'ADR Raw Data'!W$1,FALSE)</f>
        <v>7.6239311883848302</v>
      </c>
      <c r="AM48" s="48">
        <f>VLOOKUP($A48,'ADR Raw Data'!$B$6:$BE$43,'ADR Raw Data'!X$1,FALSE)</f>
        <v>3.7530486121427802</v>
      </c>
      <c r="AN48" s="49">
        <f>VLOOKUP($A48,'ADR Raw Data'!$B$6:$BE$43,'ADR Raw Data'!Y$1,FALSE)</f>
        <v>7.65453962001585</v>
      </c>
      <c r="AO48" s="48">
        <f>VLOOKUP($A48,'ADR Raw Data'!$B$6:$BE$43,'ADR Raw Data'!AA$1,FALSE)</f>
        <v>3.5123209285419001</v>
      </c>
      <c r="AP48" s="48">
        <f>VLOOKUP($A48,'ADR Raw Data'!$B$6:$BE$43,'ADR Raw Data'!AB$1,FALSE)</f>
        <v>12.485596100243701</v>
      </c>
      <c r="AQ48" s="49">
        <f>VLOOKUP($A48,'ADR Raw Data'!$B$6:$BE$43,'ADR Raw Data'!AC$1,FALSE)</f>
        <v>8.30937052715948</v>
      </c>
      <c r="AR48" s="50">
        <f>VLOOKUP($A48,'ADR Raw Data'!$B$6:$BE$43,'ADR Raw Data'!AE$1,FALSE)</f>
        <v>7.82194850720012</v>
      </c>
      <c r="AS48" s="40"/>
      <c r="AT48" s="51">
        <f>VLOOKUP($A48,'RevPAR Raw Data'!$B$6:$BE$43,'RevPAR Raw Data'!G$1,FALSE)</f>
        <v>30.213315089913898</v>
      </c>
      <c r="AU48" s="52">
        <f>VLOOKUP($A48,'RevPAR Raw Data'!$B$6:$BE$43,'RevPAR Raw Data'!H$1,FALSE)</f>
        <v>49.570039093041402</v>
      </c>
      <c r="AV48" s="52">
        <f>VLOOKUP($A48,'RevPAR Raw Data'!$B$6:$BE$43,'RevPAR Raw Data'!I$1,FALSE)</f>
        <v>54.736051602814598</v>
      </c>
      <c r="AW48" s="52">
        <f>VLOOKUP($A48,'RevPAR Raw Data'!$B$6:$BE$43,'RevPAR Raw Data'!J$1,FALSE)</f>
        <v>54.742705238467501</v>
      </c>
      <c r="AX48" s="52">
        <f>VLOOKUP($A48,'RevPAR Raw Data'!$B$6:$BE$43,'RevPAR Raw Data'!K$1,FALSE)</f>
        <v>49.258772478498798</v>
      </c>
      <c r="AY48" s="53">
        <f>VLOOKUP($A48,'RevPAR Raw Data'!$B$6:$BE$43,'RevPAR Raw Data'!L$1,FALSE)</f>
        <v>47.704176700547301</v>
      </c>
      <c r="AZ48" s="52">
        <f>VLOOKUP($A48,'RevPAR Raw Data'!$B$6:$BE$43,'RevPAR Raw Data'!N$1,FALSE)</f>
        <v>45.360492572322102</v>
      </c>
      <c r="BA48" s="52">
        <f>VLOOKUP($A48,'RevPAR Raw Data'!$B$6:$BE$43,'RevPAR Raw Data'!O$1,FALSE)</f>
        <v>54.818342455043002</v>
      </c>
      <c r="BB48" s="53">
        <f>VLOOKUP($A48,'RevPAR Raw Data'!$B$6:$BE$43,'RevPAR Raw Data'!P$1,FALSE)</f>
        <v>50.089417513682498</v>
      </c>
      <c r="BC48" s="54">
        <f>VLOOKUP($A48,'RevPAR Raw Data'!$B$6:$BE$43,'RevPAR Raw Data'!R$1,FALSE)</f>
        <v>48.385674075728801</v>
      </c>
      <c r="BE48" s="47">
        <f>VLOOKUP($A48,'RevPAR Raw Data'!$B$6:$BE$43,'RevPAR Raw Data'!T$1,FALSE)</f>
        <v>-16.002977937180699</v>
      </c>
      <c r="BF48" s="48">
        <f>VLOOKUP($A48,'RevPAR Raw Data'!$B$6:$BE$43,'RevPAR Raw Data'!U$1,FALSE)</f>
        <v>-6.99689085424128</v>
      </c>
      <c r="BG48" s="48">
        <f>VLOOKUP($A48,'RevPAR Raw Data'!$B$6:$BE$43,'RevPAR Raw Data'!V$1,FALSE)</f>
        <v>-0.43042217014810402</v>
      </c>
      <c r="BH48" s="48">
        <f>VLOOKUP($A48,'RevPAR Raw Data'!$B$6:$BE$43,'RevPAR Raw Data'!W$1,FALSE)</f>
        <v>0.799692486875624</v>
      </c>
      <c r="BI48" s="48">
        <f>VLOOKUP($A48,'RevPAR Raw Data'!$B$6:$BE$43,'RevPAR Raw Data'!X$1,FALSE)</f>
        <v>-3.7544078720932998</v>
      </c>
      <c r="BJ48" s="49">
        <f>VLOOKUP($A48,'RevPAR Raw Data'!$B$6:$BE$43,'RevPAR Raw Data'!Y$1,FALSE)</f>
        <v>-4.4885719202893899</v>
      </c>
      <c r="BK48" s="48">
        <f>VLOOKUP($A48,'RevPAR Raw Data'!$B$6:$BE$43,'RevPAR Raw Data'!AA$1,FALSE)</f>
        <v>-16.370544235151598</v>
      </c>
      <c r="BL48" s="48">
        <f>VLOOKUP($A48,'RevPAR Raw Data'!$B$6:$BE$43,'RevPAR Raw Data'!AB$1,FALSE)</f>
        <v>7.3240734943781298</v>
      </c>
      <c r="BM48" s="49">
        <f>VLOOKUP($A48,'RevPAR Raw Data'!$B$6:$BE$43,'RevPAR Raw Data'!AC$1,FALSE)</f>
        <v>-4.8789850925859604</v>
      </c>
      <c r="BN48" s="50">
        <f>VLOOKUP($A48,'RevPAR Raw Data'!$B$6:$BE$43,'RevPAR Raw Data'!AE$1,FALSE)</f>
        <v>-4.6043796544368298</v>
      </c>
    </row>
    <row r="49" spans="1:66" x14ac:dyDescent="0.25">
      <c r="A49" s="63" t="s">
        <v>79</v>
      </c>
      <c r="B49" s="47">
        <f>VLOOKUP($A49,'Occupancy Raw Data'!$B$8:$BE$45,'Occupancy Raw Data'!G$3,FALSE)</f>
        <v>30.574198359433201</v>
      </c>
      <c r="C49" s="48">
        <f>VLOOKUP($A49,'Occupancy Raw Data'!$B$8:$BE$45,'Occupancy Raw Data'!H$3,FALSE)</f>
        <v>41.909023117076799</v>
      </c>
      <c r="D49" s="48">
        <f>VLOOKUP($A49,'Occupancy Raw Data'!$B$8:$BE$45,'Occupancy Raw Data'!I$3,FALSE)</f>
        <v>44.146159582401097</v>
      </c>
      <c r="E49" s="48">
        <f>VLOOKUP($A49,'Occupancy Raw Data'!$B$8:$BE$45,'Occupancy Raw Data'!J$3,FALSE)</f>
        <v>43.549589858314597</v>
      </c>
      <c r="F49" s="48">
        <f>VLOOKUP($A49,'Occupancy Raw Data'!$B$8:$BE$45,'Occupancy Raw Data'!K$3,FALSE)</f>
        <v>41.461595824011901</v>
      </c>
      <c r="G49" s="49">
        <f>VLOOKUP($A49,'Occupancy Raw Data'!$B$8:$BE$45,'Occupancy Raw Data'!L$3,FALSE)</f>
        <v>40.328113348247498</v>
      </c>
      <c r="H49" s="48">
        <f>VLOOKUP($A49,'Occupancy Raw Data'!$B$8:$BE$45,'Occupancy Raw Data'!N$3,FALSE)</f>
        <v>44.680851063829699</v>
      </c>
      <c r="I49" s="48">
        <f>VLOOKUP($A49,'Occupancy Raw Data'!$B$8:$BE$45,'Occupancy Raw Data'!O$3,FALSE)</f>
        <v>46.955245781364603</v>
      </c>
      <c r="J49" s="49">
        <f>VLOOKUP($A49,'Occupancy Raw Data'!$B$8:$BE$45,'Occupancy Raw Data'!P$3,FALSE)</f>
        <v>45.818048422597201</v>
      </c>
      <c r="K49" s="50">
        <f>VLOOKUP($A49,'Occupancy Raw Data'!$B$8:$BE$45,'Occupancy Raw Data'!R$3,FALSE)</f>
        <v>41.914961297847498</v>
      </c>
      <c r="M49" s="47">
        <f>VLOOKUP($A49,'Occupancy Raw Data'!$B$8:$BE$45,'Occupancy Raw Data'!T$3,FALSE)</f>
        <v>5.5397808753513402</v>
      </c>
      <c r="N49" s="48">
        <f>VLOOKUP($A49,'Occupancy Raw Data'!$B$8:$BE$45,'Occupancy Raw Data'!U$3,FALSE)</f>
        <v>-1.8248659117091399</v>
      </c>
      <c r="O49" s="48">
        <f>VLOOKUP($A49,'Occupancy Raw Data'!$B$8:$BE$45,'Occupancy Raw Data'!V$3,FALSE)</f>
        <v>-2.16993030813562</v>
      </c>
      <c r="P49" s="48">
        <f>VLOOKUP($A49,'Occupancy Raw Data'!$B$8:$BE$45,'Occupancy Raw Data'!W$3,FALSE)</f>
        <v>-2.28560775540641</v>
      </c>
      <c r="Q49" s="48">
        <f>VLOOKUP($A49,'Occupancy Raw Data'!$B$8:$BE$45,'Occupancy Raw Data'!X$3,FALSE)</f>
        <v>5.00679295111311</v>
      </c>
      <c r="R49" s="49">
        <f>VLOOKUP($A49,'Occupancy Raw Data'!$B$8:$BE$45,'Occupancy Raw Data'!Y$3,FALSE)</f>
        <v>0.40078149806435398</v>
      </c>
      <c r="S49" s="48">
        <f>VLOOKUP($A49,'Occupancy Raw Data'!$B$8:$BE$45,'Occupancy Raw Data'!AA$3,FALSE)</f>
        <v>14.3702355216748</v>
      </c>
      <c r="T49" s="48">
        <f>VLOOKUP($A49,'Occupancy Raw Data'!$B$8:$BE$45,'Occupancy Raw Data'!AB$3,FALSE)</f>
        <v>22.819185686775199</v>
      </c>
      <c r="U49" s="49">
        <f>VLOOKUP($A49,'Occupancy Raw Data'!$B$8:$BE$45,'Occupancy Raw Data'!AC$3,FALSE)</f>
        <v>18.5490406033326</v>
      </c>
      <c r="V49" s="50">
        <f>VLOOKUP($A49,'Occupancy Raw Data'!$B$8:$BE$45,'Occupancy Raw Data'!AE$3,FALSE)</f>
        <v>5.4905335418035301</v>
      </c>
      <c r="X49" s="51">
        <f>VLOOKUP($A49,'ADR Raw Data'!$B$6:$BE$43,'ADR Raw Data'!G$1,FALSE)</f>
        <v>88.911000000000001</v>
      </c>
      <c r="Y49" s="52">
        <f>VLOOKUP($A49,'ADR Raw Data'!$B$6:$BE$43,'ADR Raw Data'!H$1,FALSE)</f>
        <v>94.097491103202799</v>
      </c>
      <c r="Z49" s="52">
        <f>VLOOKUP($A49,'ADR Raw Data'!$B$6:$BE$43,'ADR Raw Data'!I$1,FALSE)</f>
        <v>92.886824324324294</v>
      </c>
      <c r="AA49" s="52">
        <f>VLOOKUP($A49,'ADR Raw Data'!$B$6:$BE$43,'ADR Raw Data'!J$1,FALSE)</f>
        <v>95.608938356164302</v>
      </c>
      <c r="AB49" s="52">
        <f>VLOOKUP($A49,'ADR Raw Data'!$B$6:$BE$43,'ADR Raw Data'!K$1,FALSE)</f>
        <v>94.398776978417203</v>
      </c>
      <c r="AC49" s="53">
        <f>VLOOKUP($A49,'ADR Raw Data'!$B$6:$BE$43,'ADR Raw Data'!L$1,FALSE)</f>
        <v>93.434408284023604</v>
      </c>
      <c r="AD49" s="52">
        <f>VLOOKUP($A49,'ADR Raw Data'!$B$6:$BE$43,'ADR Raw Data'!N$1,FALSE)</f>
        <v>106.527422003284</v>
      </c>
      <c r="AE49" s="52">
        <f>VLOOKUP($A49,'ADR Raw Data'!$B$6:$BE$43,'ADR Raw Data'!O$1,FALSE)</f>
        <v>109.172234375</v>
      </c>
      <c r="AF49" s="53">
        <f>VLOOKUP($A49,'ADR Raw Data'!$B$6:$BE$43,'ADR Raw Data'!P$1,FALSE)</f>
        <v>107.882650120096</v>
      </c>
      <c r="AG49" s="54">
        <f>VLOOKUP($A49,'ADR Raw Data'!$B$6:$BE$43,'ADR Raw Data'!R$1,FALSE)</f>
        <v>97.999511763217797</v>
      </c>
      <c r="AI49" s="47">
        <f>VLOOKUP($A49,'ADR Raw Data'!$B$6:$BE$43,'ADR Raw Data'!T$1,FALSE)</f>
        <v>0.47925377935027302</v>
      </c>
      <c r="AJ49" s="48">
        <f>VLOOKUP($A49,'ADR Raw Data'!$B$6:$BE$43,'ADR Raw Data'!U$1,FALSE)</f>
        <v>-1.55622422604897</v>
      </c>
      <c r="AK49" s="48">
        <f>VLOOKUP($A49,'ADR Raw Data'!$B$6:$BE$43,'ADR Raw Data'!V$1,FALSE)</f>
        <v>-3.69923940649343</v>
      </c>
      <c r="AL49" s="48">
        <f>VLOOKUP($A49,'ADR Raw Data'!$B$6:$BE$43,'ADR Raw Data'!W$1,FALSE)</f>
        <v>1.6574789327580699</v>
      </c>
      <c r="AM49" s="48">
        <f>VLOOKUP($A49,'ADR Raw Data'!$B$6:$BE$43,'ADR Raw Data'!X$1,FALSE)</f>
        <v>2.4912668835999301</v>
      </c>
      <c r="AN49" s="49">
        <f>VLOOKUP($A49,'ADR Raw Data'!$B$6:$BE$43,'ADR Raw Data'!Y$1,FALSE)</f>
        <v>-0.31712779268722002</v>
      </c>
      <c r="AO49" s="48">
        <f>VLOOKUP($A49,'ADR Raw Data'!$B$6:$BE$43,'ADR Raw Data'!AA$1,FALSE)</f>
        <v>-3.9383029701958199</v>
      </c>
      <c r="AP49" s="48">
        <f>VLOOKUP($A49,'ADR Raw Data'!$B$6:$BE$43,'ADR Raw Data'!AB$1,FALSE)</f>
        <v>-2.6814487869432702</v>
      </c>
      <c r="AQ49" s="49">
        <f>VLOOKUP($A49,'ADR Raw Data'!$B$6:$BE$43,'ADR Raw Data'!AC$1,FALSE)</f>
        <v>-3.2708016018013</v>
      </c>
      <c r="AR49" s="50">
        <f>VLOOKUP($A49,'ADR Raw Data'!$B$6:$BE$43,'ADR Raw Data'!AE$1,FALSE)</f>
        <v>-0.68786225676650403</v>
      </c>
      <c r="AS49" s="40"/>
      <c r="AT49" s="51">
        <f>VLOOKUP($A49,'RevPAR Raw Data'!$B$6:$BE$43,'RevPAR Raw Data'!G$1,FALSE)</f>
        <v>27.183825503355699</v>
      </c>
      <c r="AU49" s="52">
        <f>VLOOKUP($A49,'RevPAR Raw Data'!$B$6:$BE$43,'RevPAR Raw Data'!H$1,FALSE)</f>
        <v>39.435339299030503</v>
      </c>
      <c r="AV49" s="52">
        <f>VLOOKUP($A49,'RevPAR Raw Data'!$B$6:$BE$43,'RevPAR Raw Data'!I$1,FALSE)</f>
        <v>41.005965697240804</v>
      </c>
      <c r="AW49" s="52">
        <f>VLOOKUP($A49,'RevPAR Raw Data'!$B$6:$BE$43,'RevPAR Raw Data'!J$1,FALSE)</f>
        <v>41.637300521998498</v>
      </c>
      <c r="AX49" s="52">
        <f>VLOOKUP($A49,'RevPAR Raw Data'!$B$6:$BE$43,'RevPAR Raw Data'!K$1,FALSE)</f>
        <v>39.139239373601697</v>
      </c>
      <c r="AY49" s="53">
        <f>VLOOKUP($A49,'RevPAR Raw Data'!$B$6:$BE$43,'RevPAR Raw Data'!L$1,FALSE)</f>
        <v>37.680334079045402</v>
      </c>
      <c r="AZ49" s="52">
        <f>VLOOKUP($A49,'RevPAR Raw Data'!$B$6:$BE$43,'RevPAR Raw Data'!N$1,FALSE)</f>
        <v>47.597358767424701</v>
      </c>
      <c r="BA49" s="52">
        <f>VLOOKUP($A49,'RevPAR Raw Data'!$B$6:$BE$43,'RevPAR Raw Data'!O$1,FALSE)</f>
        <v>51.262090975788702</v>
      </c>
      <c r="BB49" s="53">
        <f>VLOOKUP($A49,'RevPAR Raw Data'!$B$6:$BE$43,'RevPAR Raw Data'!P$1,FALSE)</f>
        <v>49.429724871606702</v>
      </c>
      <c r="BC49" s="54">
        <f>VLOOKUP($A49,'RevPAR Raw Data'!$B$6:$BE$43,'RevPAR Raw Data'!R$1,FALSE)</f>
        <v>41.076457427632199</v>
      </c>
      <c r="BE49" s="47">
        <f>VLOOKUP($A49,'RevPAR Raw Data'!$B$6:$BE$43,'RevPAR Raw Data'!T$1,FALSE)</f>
        <v>6.0455842639144599</v>
      </c>
      <c r="BF49" s="48">
        <f>VLOOKUP($A49,'RevPAR Raw Data'!$B$6:$BE$43,'RevPAR Raw Data'!U$1,FALSE)</f>
        <v>-3.35269113234718</v>
      </c>
      <c r="BG49" s="48">
        <f>VLOOKUP($A49,'RevPAR Raw Data'!$B$6:$BE$43,'RevPAR Raw Data'!V$1,FALSE)</f>
        <v>-5.7888987975770601</v>
      </c>
      <c r="BH49" s="48">
        <f>VLOOKUP($A49,'RevPAR Raw Data'!$B$6:$BE$43,'RevPAR Raw Data'!W$1,FALSE)</f>
        <v>-0.66601228967968595</v>
      </c>
      <c r="BI49" s="48">
        <f>VLOOKUP($A49,'RevPAR Raw Data'!$B$6:$BE$43,'RevPAR Raw Data'!X$1,FALSE)</f>
        <v>7.6227924094345401</v>
      </c>
      <c r="BJ49" s="49">
        <f>VLOOKUP($A49,'RevPAR Raw Data'!$B$6:$BE$43,'RevPAR Raw Data'!Y$1,FALSE)</f>
        <v>8.2382715858824299E-2</v>
      </c>
      <c r="BK49" s="48">
        <f>VLOOKUP($A49,'RevPAR Raw Data'!$B$6:$BE$43,'RevPAR Raw Data'!AA$1,FALSE)</f>
        <v>9.8659891391047303</v>
      </c>
      <c r="BL49" s="48">
        <f>VLOOKUP($A49,'RevPAR Raw Data'!$B$6:$BE$43,'RevPAR Raw Data'!AB$1,FALSE)</f>
        <v>19.525852122043599</v>
      </c>
      <c r="BM49" s="49">
        <f>VLOOKUP($A49,'RevPAR Raw Data'!$B$6:$BE$43,'RevPAR Raw Data'!AC$1,FALSE)</f>
        <v>14.671536684358699</v>
      </c>
      <c r="BN49" s="50">
        <f>VLOOKUP($A49,'RevPAR Raw Data'!$B$6:$BE$43,'RevPAR Raw Data'!AE$1,FALSE)</f>
        <v>4.7649039771078501</v>
      </c>
    </row>
    <row r="50" spans="1:66" x14ac:dyDescent="0.25">
      <c r="A50" s="63" t="s">
        <v>80</v>
      </c>
      <c r="B50" s="47">
        <f>VLOOKUP($A50,'Occupancy Raw Data'!$B$8:$BE$45,'Occupancy Raw Data'!G$3,FALSE)</f>
        <v>37.748633318789601</v>
      </c>
      <c r="C50" s="48">
        <f>VLOOKUP($A50,'Occupancy Raw Data'!$B$8:$BE$45,'Occupancy Raw Data'!H$3,FALSE)</f>
        <v>47.1960577984241</v>
      </c>
      <c r="D50" s="48">
        <f>VLOOKUP($A50,'Occupancy Raw Data'!$B$8:$BE$45,'Occupancy Raw Data'!I$3,FALSE)</f>
        <v>53.1093601622051</v>
      </c>
      <c r="E50" s="48">
        <f>VLOOKUP($A50,'Occupancy Raw Data'!$B$8:$BE$45,'Occupancy Raw Data'!J$3,FALSE)</f>
        <v>54.056412493904404</v>
      </c>
      <c r="F50" s="48">
        <f>VLOOKUP($A50,'Occupancy Raw Data'!$B$8:$BE$45,'Occupancy Raw Data'!K$3,FALSE)</f>
        <v>53.750994533275097</v>
      </c>
      <c r="G50" s="49">
        <f>VLOOKUP($A50,'Occupancy Raw Data'!$B$8:$BE$45,'Occupancy Raw Data'!L$3,FALSE)</f>
        <v>49.172291661319697</v>
      </c>
      <c r="H50" s="48">
        <f>VLOOKUP($A50,'Occupancy Raw Data'!$B$8:$BE$45,'Occupancy Raw Data'!N$3,FALSE)</f>
        <v>62.597849241588101</v>
      </c>
      <c r="I50" s="48">
        <f>VLOOKUP($A50,'Occupancy Raw Data'!$B$8:$BE$45,'Occupancy Raw Data'!O$3,FALSE)</f>
        <v>66.822369940712903</v>
      </c>
      <c r="J50" s="49">
        <f>VLOOKUP($A50,'Occupancy Raw Data'!$B$8:$BE$45,'Occupancy Raw Data'!P$3,FALSE)</f>
        <v>64.710109591150498</v>
      </c>
      <c r="K50" s="50">
        <f>VLOOKUP($A50,'Occupancy Raw Data'!$B$8:$BE$45,'Occupancy Raw Data'!R$3,FALSE)</f>
        <v>53.611668212699897</v>
      </c>
      <c r="M50" s="47">
        <f>VLOOKUP($A50,'Occupancy Raw Data'!$B$8:$BE$45,'Occupancy Raw Data'!T$3,FALSE)</f>
        <v>-9.4107605666500191</v>
      </c>
      <c r="N50" s="48">
        <f>VLOOKUP($A50,'Occupancy Raw Data'!$B$8:$BE$45,'Occupancy Raw Data'!U$3,FALSE)</f>
        <v>-6.0298190513007999</v>
      </c>
      <c r="O50" s="48">
        <f>VLOOKUP($A50,'Occupancy Raw Data'!$B$8:$BE$45,'Occupancy Raw Data'!V$3,FALSE)</f>
        <v>-1.2999268652515401</v>
      </c>
      <c r="P50" s="48">
        <f>VLOOKUP($A50,'Occupancy Raw Data'!$B$8:$BE$45,'Occupancy Raw Data'!W$3,FALSE)</f>
        <v>1.5706990381975401</v>
      </c>
      <c r="Q50" s="48">
        <f>VLOOKUP($A50,'Occupancy Raw Data'!$B$8:$BE$45,'Occupancy Raw Data'!X$3,FALSE)</f>
        <v>-0.71694279535371996</v>
      </c>
      <c r="R50" s="49">
        <f>VLOOKUP($A50,'Occupancy Raw Data'!$B$8:$BE$45,'Occupancy Raw Data'!Y$3,FALSE)</f>
        <v>-2.8457765374967301</v>
      </c>
      <c r="S50" s="48">
        <f>VLOOKUP($A50,'Occupancy Raw Data'!$B$8:$BE$45,'Occupancy Raw Data'!AA$3,FALSE)</f>
        <v>-4.5226963510046403</v>
      </c>
      <c r="T50" s="48">
        <f>VLOOKUP($A50,'Occupancy Raw Data'!$B$8:$BE$45,'Occupancy Raw Data'!AB$3,FALSE)</f>
        <v>-1.2583229764534001</v>
      </c>
      <c r="U50" s="49">
        <f>VLOOKUP($A50,'Occupancy Raw Data'!$B$8:$BE$45,'Occupancy Raw Data'!AC$3,FALSE)</f>
        <v>-2.8646511126329699</v>
      </c>
      <c r="V50" s="50">
        <f>VLOOKUP($A50,'Occupancy Raw Data'!$B$8:$BE$45,'Occupancy Raw Data'!AE$3,FALSE)</f>
        <v>-2.8522864812066699</v>
      </c>
      <c r="X50" s="51">
        <f>VLOOKUP($A50,'ADR Raw Data'!$B$6:$BE$43,'ADR Raw Data'!G$1,FALSE)</f>
        <v>90.918851645363006</v>
      </c>
      <c r="Y50" s="52">
        <f>VLOOKUP($A50,'ADR Raw Data'!$B$6:$BE$43,'ADR Raw Data'!H$1,FALSE)</f>
        <v>93.779949426287402</v>
      </c>
      <c r="Z50" s="52">
        <f>VLOOKUP($A50,'ADR Raw Data'!$B$6:$BE$43,'ADR Raw Data'!I$1,FALSE)</f>
        <v>98.674326583868904</v>
      </c>
      <c r="AA50" s="52">
        <f>VLOOKUP($A50,'ADR Raw Data'!$B$6:$BE$43,'ADR Raw Data'!J$1,FALSE)</f>
        <v>98.217775614851305</v>
      </c>
      <c r="AB50" s="52">
        <f>VLOOKUP($A50,'ADR Raw Data'!$B$6:$BE$43,'ADR Raw Data'!K$1,FALSE)</f>
        <v>100.25878049945</v>
      </c>
      <c r="AC50" s="53">
        <f>VLOOKUP($A50,'ADR Raw Data'!$B$6:$BE$43,'ADR Raw Data'!L$1,FALSE)</f>
        <v>96.790064512761603</v>
      </c>
      <c r="AD50" s="52">
        <f>VLOOKUP($A50,'ADR Raw Data'!$B$6:$BE$43,'ADR Raw Data'!N$1,FALSE)</f>
        <v>119.10479253792499</v>
      </c>
      <c r="AE50" s="52">
        <f>VLOOKUP($A50,'ADR Raw Data'!$B$6:$BE$43,'ADR Raw Data'!O$1,FALSE)</f>
        <v>125.917832616377</v>
      </c>
      <c r="AF50" s="53">
        <f>VLOOKUP($A50,'ADR Raw Data'!$B$6:$BE$43,'ADR Raw Data'!P$1,FALSE)</f>
        <v>122.62250783326</v>
      </c>
      <c r="AG50" s="54">
        <f>VLOOKUP($A50,'ADR Raw Data'!$B$6:$BE$43,'ADR Raw Data'!R$1,FALSE)</f>
        <v>105.698680832438</v>
      </c>
      <c r="AI50" s="47">
        <f>VLOOKUP($A50,'ADR Raw Data'!$B$6:$BE$43,'ADR Raw Data'!T$1,FALSE)</f>
        <v>-4.4709238973758998</v>
      </c>
      <c r="AJ50" s="48">
        <f>VLOOKUP($A50,'ADR Raw Data'!$B$6:$BE$43,'ADR Raw Data'!U$1,FALSE)</f>
        <v>-3.74403133330184</v>
      </c>
      <c r="AK50" s="48">
        <f>VLOOKUP($A50,'ADR Raw Data'!$B$6:$BE$43,'ADR Raw Data'!V$1,FALSE)</f>
        <v>-1.32045123686479</v>
      </c>
      <c r="AL50" s="48">
        <f>VLOOKUP($A50,'ADR Raw Data'!$B$6:$BE$43,'ADR Raw Data'!W$1,FALSE)</f>
        <v>0.206914944262586</v>
      </c>
      <c r="AM50" s="48">
        <f>VLOOKUP($A50,'ADR Raw Data'!$B$6:$BE$43,'ADR Raw Data'!X$1,FALSE)</f>
        <v>2.0472549501572499</v>
      </c>
      <c r="AN50" s="49">
        <f>VLOOKUP($A50,'ADR Raw Data'!$B$6:$BE$43,'ADR Raw Data'!Y$1,FALSE)</f>
        <v>-1.1350447028241299</v>
      </c>
      <c r="AO50" s="48">
        <f>VLOOKUP($A50,'ADR Raw Data'!$B$6:$BE$43,'ADR Raw Data'!AA$1,FALSE)</f>
        <v>-2.9738869184697201</v>
      </c>
      <c r="AP50" s="48">
        <f>VLOOKUP($A50,'ADR Raw Data'!$B$6:$BE$43,'ADR Raw Data'!AB$1,FALSE)</f>
        <v>-4.4316922822251703</v>
      </c>
      <c r="AQ50" s="49">
        <f>VLOOKUP($A50,'ADR Raw Data'!$B$6:$BE$43,'ADR Raw Data'!AC$1,FALSE)</f>
        <v>-3.6951521000926002</v>
      </c>
      <c r="AR50" s="50">
        <f>VLOOKUP($A50,'ADR Raw Data'!$B$6:$BE$43,'ADR Raw Data'!AE$1,FALSE)</f>
        <v>-2.1766212513330601</v>
      </c>
      <c r="AS50" s="40"/>
      <c r="AT50" s="51">
        <f>VLOOKUP($A50,'RevPAR Raw Data'!$B$6:$BE$43,'RevPAR Raw Data'!G$1,FALSE)</f>
        <v>34.320623925262403</v>
      </c>
      <c r="AU50" s="52">
        <f>VLOOKUP($A50,'RevPAR Raw Data'!$B$6:$BE$43,'RevPAR Raw Data'!H$1,FALSE)</f>
        <v>44.260439134563498</v>
      </c>
      <c r="AV50" s="52">
        <f>VLOOKUP($A50,'RevPAR Raw Data'!$B$6:$BE$43,'RevPAR Raw Data'!I$1,FALSE)</f>
        <v>52.405303493057502</v>
      </c>
      <c r="AW50" s="52">
        <f>VLOOKUP($A50,'RevPAR Raw Data'!$B$6:$BE$43,'RevPAR Raw Data'!J$1,FALSE)</f>
        <v>53.093005928701501</v>
      </c>
      <c r="AX50" s="52">
        <f>VLOOKUP($A50,'RevPAR Raw Data'!$B$6:$BE$43,'RevPAR Raw Data'!K$1,FALSE)</f>
        <v>53.890091625388102</v>
      </c>
      <c r="AY50" s="53">
        <f>VLOOKUP($A50,'RevPAR Raw Data'!$B$6:$BE$43,'RevPAR Raw Data'!L$1,FALSE)</f>
        <v>47.593892821394597</v>
      </c>
      <c r="AZ50" s="52">
        <f>VLOOKUP($A50,'RevPAR Raw Data'!$B$6:$BE$43,'RevPAR Raw Data'!N$1,FALSE)</f>
        <v>74.557038472396798</v>
      </c>
      <c r="BA50" s="52">
        <f>VLOOKUP($A50,'RevPAR Raw Data'!$B$6:$BE$43,'RevPAR Raw Data'!O$1,FALSE)</f>
        <v>84.141279932243407</v>
      </c>
      <c r="BB50" s="53">
        <f>VLOOKUP($A50,'RevPAR Raw Data'!$B$6:$BE$43,'RevPAR Raw Data'!P$1,FALSE)</f>
        <v>79.349159202320095</v>
      </c>
      <c r="BC50" s="54">
        <f>VLOOKUP($A50,'RevPAR Raw Data'!$B$6:$BE$43,'RevPAR Raw Data'!R$1,FALSE)</f>
        <v>56.666826073087599</v>
      </c>
      <c r="BE50" s="47">
        <f>VLOOKUP($A50,'RevPAR Raw Data'!$B$6:$BE$43,'RevPAR Raw Data'!T$1,FALSE)</f>
        <v>-13.460936520926699</v>
      </c>
      <c r="BF50" s="48">
        <f>VLOOKUP($A50,'RevPAR Raw Data'!$B$6:$BE$43,'RevPAR Raw Data'!U$1,FALSE)</f>
        <v>-9.5480920699805303</v>
      </c>
      <c r="BG50" s="48">
        <f>VLOOKUP($A50,'RevPAR Raw Data'!$B$6:$BE$43,'RevPAR Raw Data'!V$1,FALSE)</f>
        <v>-2.6032132017457901</v>
      </c>
      <c r="BH50" s="48">
        <f>VLOOKUP($A50,'RevPAR Raw Data'!$B$6:$BE$43,'RevPAR Raw Data'!W$1,FALSE)</f>
        <v>1.78086399349955</v>
      </c>
      <c r="BI50" s="48">
        <f>VLOOKUP($A50,'RevPAR Raw Data'!$B$6:$BE$43,'RevPAR Raw Data'!X$1,FALSE)</f>
        <v>1.31563450793586</v>
      </c>
      <c r="BJ50" s="49">
        <f>VLOOKUP($A50,'RevPAR Raw Data'!$B$6:$BE$43,'RevPAR Raw Data'!Y$1,FALSE)</f>
        <v>-3.9485204044777999</v>
      </c>
      <c r="BK50" s="48">
        <f>VLOOKUP($A50,'RevPAR Raw Data'!$B$6:$BE$43,'RevPAR Raw Data'!AA$1,FALSE)</f>
        <v>-7.3620833943297299</v>
      </c>
      <c r="BL50" s="48">
        <f>VLOOKUP($A50,'RevPAR Raw Data'!$B$6:$BE$43,'RevPAR Raw Data'!AB$1,FALSE)</f>
        <v>-5.6342502564456103</v>
      </c>
      <c r="BM50" s="49">
        <f>VLOOKUP($A50,'RevPAR Raw Data'!$B$6:$BE$43,'RevPAR Raw Data'!AC$1,FALSE)</f>
        <v>-6.4539499969767897</v>
      </c>
      <c r="BN50" s="50">
        <f>VLOOKUP($A50,'RevPAR Raw Data'!$B$6:$BE$43,'RevPAR Raw Data'!AE$1,FALSE)</f>
        <v>-4.96682425884089</v>
      </c>
    </row>
    <row r="51" spans="1:66" x14ac:dyDescent="0.25">
      <c r="A51" s="66" t="s">
        <v>81</v>
      </c>
      <c r="B51" s="47">
        <f>VLOOKUP($A51,'Occupancy Raw Data'!$B$8:$BE$45,'Occupancy Raw Data'!G$3,FALSE)</f>
        <v>42.016981524555099</v>
      </c>
      <c r="C51" s="48">
        <f>VLOOKUP($A51,'Occupancy Raw Data'!$B$8:$BE$45,'Occupancy Raw Data'!H$3,FALSE)</f>
        <v>63.413896138280499</v>
      </c>
      <c r="D51" s="48">
        <f>VLOOKUP($A51,'Occupancy Raw Data'!$B$8:$BE$45,'Occupancy Raw Data'!I$3,FALSE)</f>
        <v>75.558833541359306</v>
      </c>
      <c r="E51" s="48">
        <f>VLOOKUP($A51,'Occupancy Raw Data'!$B$8:$BE$45,'Occupancy Raw Data'!J$3,FALSE)</f>
        <v>77.383789099436399</v>
      </c>
      <c r="F51" s="48">
        <f>VLOOKUP($A51,'Occupancy Raw Data'!$B$8:$BE$45,'Occupancy Raw Data'!K$3,FALSE)</f>
        <v>69.533643481220906</v>
      </c>
      <c r="G51" s="49">
        <f>VLOOKUP($A51,'Occupancy Raw Data'!$B$8:$BE$45,'Occupancy Raw Data'!L$3,FALSE)</f>
        <v>65.581161377192203</v>
      </c>
      <c r="H51" s="48">
        <f>VLOOKUP($A51,'Occupancy Raw Data'!$B$8:$BE$45,'Occupancy Raw Data'!N$3,FALSE)</f>
        <v>62.421044668860297</v>
      </c>
      <c r="I51" s="48">
        <f>VLOOKUP($A51,'Occupancy Raw Data'!$B$8:$BE$45,'Occupancy Raw Data'!O$3,FALSE)</f>
        <v>65.535761564355596</v>
      </c>
      <c r="J51" s="49">
        <f>VLOOKUP($A51,'Occupancy Raw Data'!$B$8:$BE$45,'Occupancy Raw Data'!P$3,FALSE)</f>
        <v>63.978403116608</v>
      </c>
      <c r="K51" s="50">
        <f>VLOOKUP($A51,'Occupancy Raw Data'!$B$8:$BE$45,'Occupancy Raw Data'!R$3,FALSE)</f>
        <v>65.123234157055606</v>
      </c>
      <c r="M51" s="47">
        <f>VLOOKUP($A51,'Occupancy Raw Data'!$B$8:$BE$45,'Occupancy Raw Data'!T$3,FALSE)</f>
        <v>-13.735177523953</v>
      </c>
      <c r="N51" s="48">
        <f>VLOOKUP($A51,'Occupancy Raw Data'!$B$8:$BE$45,'Occupancy Raw Data'!U$3,FALSE)</f>
        <v>-7.7212179557837199</v>
      </c>
      <c r="O51" s="48">
        <f>VLOOKUP($A51,'Occupancy Raw Data'!$B$8:$BE$45,'Occupancy Raw Data'!V$3,FALSE)</f>
        <v>-3.8736228379699398</v>
      </c>
      <c r="P51" s="48">
        <f>VLOOKUP($A51,'Occupancy Raw Data'!$B$8:$BE$45,'Occupancy Raw Data'!W$3,FALSE)</f>
        <v>-0.46272179746703501</v>
      </c>
      <c r="Q51" s="48">
        <f>VLOOKUP($A51,'Occupancy Raw Data'!$B$8:$BE$45,'Occupancy Raw Data'!X$3,FALSE)</f>
        <v>5.2104027693311599</v>
      </c>
      <c r="R51" s="49">
        <f>VLOOKUP($A51,'Occupancy Raw Data'!$B$8:$BE$45,'Occupancy Raw Data'!Y$3,FALSE)</f>
        <v>-3.5185604995231898</v>
      </c>
      <c r="S51" s="48">
        <f>VLOOKUP($A51,'Occupancy Raw Data'!$B$8:$BE$45,'Occupancy Raw Data'!AA$3,FALSE)</f>
        <v>11.426621773609201</v>
      </c>
      <c r="T51" s="48">
        <f>VLOOKUP($A51,'Occupancy Raw Data'!$B$8:$BE$45,'Occupancy Raw Data'!AB$3,FALSE)</f>
        <v>10.362424084100899</v>
      </c>
      <c r="U51" s="49">
        <f>VLOOKUP($A51,'Occupancy Raw Data'!$B$8:$BE$45,'Occupancy Raw Data'!AC$3,FALSE)</f>
        <v>10.8790192820799</v>
      </c>
      <c r="V51" s="50">
        <f>VLOOKUP($A51,'Occupancy Raw Data'!$B$8:$BE$45,'Occupancy Raw Data'!AE$3,FALSE)</f>
        <v>0.13098407633963299</v>
      </c>
      <c r="X51" s="51">
        <f>VLOOKUP($A51,'ADR Raw Data'!$B$6:$BE$43,'ADR Raw Data'!G$1,FALSE)</f>
        <v>117.760587785228</v>
      </c>
      <c r="Y51" s="52">
        <f>VLOOKUP($A51,'ADR Raw Data'!$B$6:$BE$43,'ADR Raw Data'!H$1,FALSE)</f>
        <v>146.97430215913101</v>
      </c>
      <c r="Z51" s="52">
        <f>VLOOKUP($A51,'ADR Raw Data'!$B$6:$BE$43,'ADR Raw Data'!I$1,FALSE)</f>
        <v>162.55852029834301</v>
      </c>
      <c r="AA51" s="52">
        <f>VLOOKUP($A51,'ADR Raw Data'!$B$6:$BE$43,'ADR Raw Data'!J$1,FALSE)</f>
        <v>162.65149734842001</v>
      </c>
      <c r="AB51" s="52">
        <f>VLOOKUP($A51,'ADR Raw Data'!$B$6:$BE$43,'ADR Raw Data'!K$1,FALSE)</f>
        <v>141.45171807006</v>
      </c>
      <c r="AC51" s="53">
        <f>VLOOKUP($A51,'ADR Raw Data'!$B$6:$BE$43,'ADR Raw Data'!L$1,FALSE)</f>
        <v>149.35038127479899</v>
      </c>
      <c r="AD51" s="52">
        <f>VLOOKUP($A51,'ADR Raw Data'!$B$6:$BE$43,'ADR Raw Data'!N$1,FALSE)</f>
        <v>126.257758354288</v>
      </c>
      <c r="AE51" s="52">
        <f>VLOOKUP($A51,'ADR Raw Data'!$B$6:$BE$43,'ADR Raw Data'!O$1,FALSE)</f>
        <v>126.563312748889</v>
      </c>
      <c r="AF51" s="53">
        <f>VLOOKUP($A51,'ADR Raw Data'!$B$6:$BE$43,'ADR Raw Data'!P$1,FALSE)</f>
        <v>126.414254444953</v>
      </c>
      <c r="AG51" s="54">
        <f>VLOOKUP($A51,'ADR Raw Data'!$B$6:$BE$43,'ADR Raw Data'!R$1,FALSE)</f>
        <v>142.91245568401899</v>
      </c>
      <c r="AI51" s="47">
        <f>VLOOKUP($A51,'ADR Raw Data'!$B$6:$BE$43,'ADR Raw Data'!T$1,FALSE)</f>
        <v>-6.6366066518528299</v>
      </c>
      <c r="AJ51" s="48">
        <f>VLOOKUP($A51,'ADR Raw Data'!$B$6:$BE$43,'ADR Raw Data'!U$1,FALSE)</f>
        <v>-1.65450217185661</v>
      </c>
      <c r="AK51" s="48">
        <f>VLOOKUP($A51,'ADR Raw Data'!$B$6:$BE$43,'ADR Raw Data'!V$1,FALSE)</f>
        <v>1.11244416384665</v>
      </c>
      <c r="AL51" s="48">
        <f>VLOOKUP($A51,'ADR Raw Data'!$B$6:$BE$43,'ADR Raw Data'!W$1,FALSE)</f>
        <v>2.88128441933025</v>
      </c>
      <c r="AM51" s="48">
        <f>VLOOKUP($A51,'ADR Raw Data'!$B$6:$BE$43,'ADR Raw Data'!X$1,FALSE)</f>
        <v>1.75858310330296</v>
      </c>
      <c r="AN51" s="49">
        <f>VLOOKUP($A51,'ADR Raw Data'!$B$6:$BE$43,'ADR Raw Data'!Y$1,FALSE)</f>
        <v>0.45580320124400697</v>
      </c>
      <c r="AO51" s="48">
        <f>VLOOKUP($A51,'ADR Raw Data'!$B$6:$BE$43,'ADR Raw Data'!AA$1,FALSE)</f>
        <v>5.0384675772176504</v>
      </c>
      <c r="AP51" s="48">
        <f>VLOOKUP($A51,'ADR Raw Data'!$B$6:$BE$43,'ADR Raw Data'!AB$1,FALSE)</f>
        <v>7.0897343328338902</v>
      </c>
      <c r="AQ51" s="49">
        <f>VLOOKUP($A51,'ADR Raw Data'!$B$6:$BE$43,'ADR Raw Data'!AC$1,FALSE)</f>
        <v>6.0846967470703897</v>
      </c>
      <c r="AR51" s="50">
        <f>VLOOKUP($A51,'ADR Raw Data'!$B$6:$BE$43,'ADR Raw Data'!AE$1,FALSE)</f>
        <v>1.21805689124007</v>
      </c>
      <c r="AS51" s="40"/>
      <c r="AT51" s="51">
        <f>VLOOKUP($A51,'RevPAR Raw Data'!$B$6:$BE$43,'RevPAR Raw Data'!G$1,FALSE)</f>
        <v>49.479444412927101</v>
      </c>
      <c r="AU51" s="52">
        <f>VLOOKUP($A51,'RevPAR Raw Data'!$B$6:$BE$43,'RevPAR Raw Data'!H$1,FALSE)</f>
        <v>93.202131321154297</v>
      </c>
      <c r="AV51" s="52">
        <f>VLOOKUP($A51,'RevPAR Raw Data'!$B$6:$BE$43,'RevPAR Raw Data'!I$1,FALSE)</f>
        <v>122.827321759521</v>
      </c>
      <c r="AW51" s="52">
        <f>VLOOKUP($A51,'RevPAR Raw Data'!$B$6:$BE$43,'RevPAR Raw Data'!J$1,FALSE)</f>
        <v>125.865891675176</v>
      </c>
      <c r="AX51" s="52">
        <f>VLOOKUP($A51,'RevPAR Raw Data'!$B$6:$BE$43,'RevPAR Raw Data'!K$1,FALSE)</f>
        <v>98.356533340897897</v>
      </c>
      <c r="AY51" s="53">
        <f>VLOOKUP($A51,'RevPAR Raw Data'!$B$6:$BE$43,'RevPAR Raw Data'!L$1,FALSE)</f>
        <v>97.945714561277995</v>
      </c>
      <c r="AZ51" s="52">
        <f>VLOOKUP($A51,'RevPAR Raw Data'!$B$6:$BE$43,'RevPAR Raw Data'!N$1,FALSE)</f>
        <v>78.811411740232202</v>
      </c>
      <c r="BA51" s="52">
        <f>VLOOKUP($A51,'RevPAR Raw Data'!$B$6:$BE$43,'RevPAR Raw Data'!O$1,FALSE)</f>
        <v>82.944230871061606</v>
      </c>
      <c r="BB51" s="53">
        <f>VLOOKUP($A51,'RevPAR Raw Data'!$B$6:$BE$43,'RevPAR Raw Data'!P$1,FALSE)</f>
        <v>80.877821305646904</v>
      </c>
      <c r="BC51" s="54">
        <f>VLOOKUP($A51,'RevPAR Raw Data'!$B$6:$BE$43,'RevPAR Raw Data'!R$1,FALSE)</f>
        <v>93.069213154702496</v>
      </c>
      <c r="BE51" s="47">
        <f>VLOOKUP($A51,'RevPAR Raw Data'!$B$6:$BE$43,'RevPAR Raw Data'!T$1,FALSE)</f>
        <v>-19.4602344706074</v>
      </c>
      <c r="BF51" s="48">
        <f>VLOOKUP($A51,'RevPAR Raw Data'!$B$6:$BE$43,'RevPAR Raw Data'!U$1,FALSE)</f>
        <v>-9.2479724088681099</v>
      </c>
      <c r="BG51" s="48">
        <f>VLOOKUP($A51,'RevPAR Raw Data'!$B$6:$BE$43,'RevPAR Raw Data'!V$1,FALSE)</f>
        <v>-2.8042705653137099</v>
      </c>
      <c r="BH51" s="48">
        <f>VLOOKUP($A51,'RevPAR Raw Data'!$B$6:$BE$43,'RevPAR Raw Data'!W$1,FALSE)</f>
        <v>2.4052302908079599</v>
      </c>
      <c r="BI51" s="48">
        <f>VLOOKUP($A51,'RevPAR Raw Data'!$B$6:$BE$43,'RevPAR Raw Data'!X$1,FALSE)</f>
        <v>7.06061513534961</v>
      </c>
      <c r="BJ51" s="49">
        <f>VLOOKUP($A51,'RevPAR Raw Data'!$B$6:$BE$43,'RevPAR Raw Data'!Y$1,FALSE)</f>
        <v>-3.0787950096737098</v>
      </c>
      <c r="BK51" s="48">
        <f>VLOOKUP($A51,'RevPAR Raw Data'!$B$6:$BE$43,'RevPAR Raw Data'!AA$1,FALSE)</f>
        <v>17.0408159840614</v>
      </c>
      <c r="BL51" s="48">
        <f>VLOOKUP($A51,'RevPAR Raw Data'!$B$6:$BE$43,'RevPAR Raw Data'!AB$1,FALSE)</f>
        <v>18.186826754939201</v>
      </c>
      <c r="BM51" s="49">
        <f>VLOOKUP($A51,'RevPAR Raw Data'!$B$6:$BE$43,'RevPAR Raw Data'!AC$1,FALSE)</f>
        <v>17.625671361520201</v>
      </c>
      <c r="BN51" s="50">
        <f>VLOOKUP($A51,'RevPAR Raw Data'!$B$6:$BE$43,'RevPAR Raw Data'!AE$1,FALSE)</f>
        <v>1.3506364281479899</v>
      </c>
    </row>
    <row r="52" spans="1:66" x14ac:dyDescent="0.25">
      <c r="A52" s="63" t="s">
        <v>82</v>
      </c>
      <c r="B52" s="47">
        <f>VLOOKUP($A52,'Occupancy Raw Data'!$B$8:$BE$45,'Occupancy Raw Data'!G$3,FALSE)</f>
        <v>40.2201524132091</v>
      </c>
      <c r="C52" s="48">
        <f>VLOOKUP($A52,'Occupancy Raw Data'!$B$8:$BE$45,'Occupancy Raw Data'!H$3,FALSE)</f>
        <v>48.077900084673999</v>
      </c>
      <c r="D52" s="48">
        <f>VLOOKUP($A52,'Occupancy Raw Data'!$B$8:$BE$45,'Occupancy Raw Data'!I$3,FALSE)</f>
        <v>48.560541913632498</v>
      </c>
      <c r="E52" s="48">
        <f>VLOOKUP($A52,'Occupancy Raw Data'!$B$8:$BE$45,'Occupancy Raw Data'!J$3,FALSE)</f>
        <v>47.688399661303897</v>
      </c>
      <c r="F52" s="48">
        <f>VLOOKUP($A52,'Occupancy Raw Data'!$B$8:$BE$45,'Occupancy Raw Data'!K$3,FALSE)</f>
        <v>42.032176121930497</v>
      </c>
      <c r="G52" s="49">
        <f>VLOOKUP($A52,'Occupancy Raw Data'!$B$8:$BE$45,'Occupancy Raw Data'!L$3,FALSE)</f>
        <v>45.315834038950001</v>
      </c>
      <c r="H52" s="48">
        <f>VLOOKUP($A52,'Occupancy Raw Data'!$B$8:$BE$45,'Occupancy Raw Data'!N$3,FALSE)</f>
        <v>46.570702794242102</v>
      </c>
      <c r="I52" s="48">
        <f>VLOOKUP($A52,'Occupancy Raw Data'!$B$8:$BE$45,'Occupancy Raw Data'!O$3,FALSE)</f>
        <v>49.712108382726498</v>
      </c>
      <c r="J52" s="49">
        <f>VLOOKUP($A52,'Occupancy Raw Data'!$B$8:$BE$45,'Occupancy Raw Data'!P$3,FALSE)</f>
        <v>48.141405588484297</v>
      </c>
      <c r="K52" s="50">
        <f>VLOOKUP($A52,'Occupancy Raw Data'!$B$8:$BE$45,'Occupancy Raw Data'!R$3,FALSE)</f>
        <v>46.123140195959799</v>
      </c>
      <c r="M52" s="47">
        <f>VLOOKUP($A52,'Occupancy Raw Data'!$B$8:$BE$45,'Occupancy Raw Data'!T$3,FALSE)</f>
        <v>25.141245290979299</v>
      </c>
      <c r="N52" s="48">
        <f>VLOOKUP($A52,'Occupancy Raw Data'!$B$8:$BE$45,'Occupancy Raw Data'!U$3,FALSE)</f>
        <v>8.4649290130817807</v>
      </c>
      <c r="O52" s="48">
        <f>VLOOKUP($A52,'Occupancy Raw Data'!$B$8:$BE$45,'Occupancy Raw Data'!V$3,FALSE)</f>
        <v>6.3551303524850598</v>
      </c>
      <c r="P52" s="48">
        <f>VLOOKUP($A52,'Occupancy Raw Data'!$B$8:$BE$45,'Occupancy Raw Data'!W$3,FALSE)</f>
        <v>3.74598491105766</v>
      </c>
      <c r="Q52" s="48">
        <f>VLOOKUP($A52,'Occupancy Raw Data'!$B$8:$BE$45,'Occupancy Raw Data'!X$3,FALSE)</f>
        <v>-2.0783346647757299</v>
      </c>
      <c r="R52" s="49">
        <f>VLOOKUP($A52,'Occupancy Raw Data'!$B$8:$BE$45,'Occupancy Raw Data'!Y$3,FALSE)</f>
        <v>7.3757522220453904</v>
      </c>
      <c r="S52" s="48">
        <f>VLOOKUP($A52,'Occupancy Raw Data'!$B$8:$BE$45,'Occupancy Raw Data'!AA$3,FALSE)</f>
        <v>5.2472700073815801</v>
      </c>
      <c r="T52" s="48">
        <f>VLOOKUP($A52,'Occupancy Raw Data'!$B$8:$BE$45,'Occupancy Raw Data'!AB$3,FALSE)</f>
        <v>12.935564413641099</v>
      </c>
      <c r="U52" s="49">
        <f>VLOOKUP($A52,'Occupancy Raw Data'!$B$8:$BE$45,'Occupancy Raw Data'!AC$3,FALSE)</f>
        <v>9.0813686119553996</v>
      </c>
      <c r="V52" s="50">
        <f>VLOOKUP($A52,'Occupancy Raw Data'!$B$8:$BE$45,'Occupancy Raw Data'!AE$3,FALSE)</f>
        <v>7.87878779087014</v>
      </c>
      <c r="X52" s="51">
        <f>VLOOKUP($A52,'ADR Raw Data'!$B$6:$BE$43,'ADR Raw Data'!G$1,FALSE)</f>
        <v>87.0007242105263</v>
      </c>
      <c r="Y52" s="52">
        <f>VLOOKUP($A52,'ADR Raw Data'!$B$6:$BE$43,'ADR Raw Data'!H$1,FALSE)</f>
        <v>89.513818245861202</v>
      </c>
      <c r="Z52" s="52">
        <f>VLOOKUP($A52,'ADR Raw Data'!$B$6:$BE$43,'ADR Raw Data'!I$1,FALSE)</f>
        <v>91.321780296425402</v>
      </c>
      <c r="AA52" s="52">
        <f>VLOOKUP($A52,'ADR Raw Data'!$B$6:$BE$43,'ADR Raw Data'!J$1,FALSE)</f>
        <v>90.287033025568107</v>
      </c>
      <c r="AB52" s="52">
        <f>VLOOKUP($A52,'ADR Raw Data'!$B$6:$BE$43,'ADR Raw Data'!K$1,FALSE)</f>
        <v>88.203418614020904</v>
      </c>
      <c r="AC52" s="53">
        <f>VLOOKUP($A52,'ADR Raw Data'!$B$6:$BE$43,'ADR Raw Data'!L$1,FALSE)</f>
        <v>89.374851451847903</v>
      </c>
      <c r="AD52" s="52">
        <f>VLOOKUP($A52,'ADR Raw Data'!$B$6:$BE$43,'ADR Raw Data'!N$1,FALSE)</f>
        <v>99.293787272727201</v>
      </c>
      <c r="AE52" s="52">
        <f>VLOOKUP($A52,'ADR Raw Data'!$B$6:$BE$43,'ADR Raw Data'!O$1,FALSE)</f>
        <v>100.745796286833</v>
      </c>
      <c r="AF52" s="53">
        <f>VLOOKUP($A52,'ADR Raw Data'!$B$6:$BE$43,'ADR Raw Data'!P$1,FALSE)</f>
        <v>100.043479025591</v>
      </c>
      <c r="AG52" s="54">
        <f>VLOOKUP($A52,'ADR Raw Data'!$B$6:$BE$43,'ADR Raw Data'!R$1,FALSE)</f>
        <v>92.556413585103499</v>
      </c>
      <c r="AI52" s="47">
        <f>VLOOKUP($A52,'ADR Raw Data'!$B$6:$BE$43,'ADR Raw Data'!T$1,FALSE)</f>
        <v>1.30082045832784</v>
      </c>
      <c r="AJ52" s="48">
        <f>VLOOKUP($A52,'ADR Raw Data'!$B$6:$BE$43,'ADR Raw Data'!U$1,FALSE)</f>
        <v>-3.7978551419944599</v>
      </c>
      <c r="AK52" s="48">
        <f>VLOOKUP($A52,'ADR Raw Data'!$B$6:$BE$43,'ADR Raw Data'!V$1,FALSE)</f>
        <v>-0.28354832048133</v>
      </c>
      <c r="AL52" s="48">
        <f>VLOOKUP($A52,'ADR Raw Data'!$B$6:$BE$43,'ADR Raw Data'!W$1,FALSE)</f>
        <v>-1.2969111205413</v>
      </c>
      <c r="AM52" s="48">
        <f>VLOOKUP($A52,'ADR Raw Data'!$B$6:$BE$43,'ADR Raw Data'!X$1,FALSE)</f>
        <v>-2.8541715265858301</v>
      </c>
      <c r="AN52" s="49">
        <f>VLOOKUP($A52,'ADR Raw Data'!$B$6:$BE$43,'ADR Raw Data'!Y$1,FALSE)</f>
        <v>-1.6107592198376099</v>
      </c>
      <c r="AO52" s="48">
        <f>VLOOKUP($A52,'ADR Raw Data'!$B$6:$BE$43,'ADR Raw Data'!AA$1,FALSE)</f>
        <v>1.3011743166788301</v>
      </c>
      <c r="AP52" s="48">
        <f>VLOOKUP($A52,'ADR Raw Data'!$B$6:$BE$43,'ADR Raw Data'!AB$1,FALSE)</f>
        <v>0.81748023584616603</v>
      </c>
      <c r="AQ52" s="49">
        <f>VLOOKUP($A52,'ADR Raw Data'!$B$6:$BE$43,'ADR Raw Data'!AC$1,FALSE)</f>
        <v>1.08347620909347</v>
      </c>
      <c r="AR52" s="50">
        <f>VLOOKUP($A52,'ADR Raw Data'!$B$6:$BE$43,'ADR Raw Data'!AE$1,FALSE)</f>
        <v>-0.72965995730424704</v>
      </c>
      <c r="AS52" s="40"/>
      <c r="AT52" s="51">
        <f>VLOOKUP($A52,'RevPAR Raw Data'!$B$6:$BE$43,'RevPAR Raw Data'!G$1,FALSE)</f>
        <v>34.991823878069397</v>
      </c>
      <c r="AU52" s="52">
        <f>VLOOKUP($A52,'RevPAR Raw Data'!$B$6:$BE$43,'RevPAR Raw Data'!H$1,FALSE)</f>
        <v>43.036364098221803</v>
      </c>
      <c r="AV52" s="52">
        <f>VLOOKUP($A52,'RevPAR Raw Data'!$B$6:$BE$43,'RevPAR Raw Data'!I$1,FALSE)</f>
        <v>44.346351397120998</v>
      </c>
      <c r="AW52" s="52">
        <f>VLOOKUP($A52,'RevPAR Raw Data'!$B$6:$BE$43,'RevPAR Raw Data'!J$1,FALSE)</f>
        <v>43.056441151566403</v>
      </c>
      <c r="AX52" s="52">
        <f>VLOOKUP($A52,'RevPAR Raw Data'!$B$6:$BE$43,'RevPAR Raw Data'!K$1,FALSE)</f>
        <v>37.0738162574089</v>
      </c>
      <c r="AY52" s="53">
        <f>VLOOKUP($A52,'RevPAR Raw Data'!$B$6:$BE$43,'RevPAR Raw Data'!L$1,FALSE)</f>
        <v>40.500959356477502</v>
      </c>
      <c r="AZ52" s="52">
        <f>VLOOKUP($A52,'RevPAR Raw Data'!$B$6:$BE$43,'RevPAR Raw Data'!N$1,FALSE)</f>
        <v>46.241814563928799</v>
      </c>
      <c r="BA52" s="52">
        <f>VLOOKUP($A52,'RevPAR Raw Data'!$B$6:$BE$43,'RevPAR Raw Data'!O$1,FALSE)</f>
        <v>50.082859441151498</v>
      </c>
      <c r="BB52" s="53">
        <f>VLOOKUP($A52,'RevPAR Raw Data'!$B$6:$BE$43,'RevPAR Raw Data'!P$1,FALSE)</f>
        <v>48.162337002540198</v>
      </c>
      <c r="BC52" s="54">
        <f>VLOOKUP($A52,'RevPAR Raw Data'!$B$6:$BE$43,'RevPAR Raw Data'!R$1,FALSE)</f>
        <v>42.689924398209698</v>
      </c>
      <c r="BE52" s="47">
        <f>VLOOKUP($A52,'RevPAR Raw Data'!$B$6:$BE$43,'RevPAR Raw Data'!T$1,FALSE)</f>
        <v>26.7691082115306</v>
      </c>
      <c r="BF52" s="48">
        <f>VLOOKUP($A52,'RevPAR Raw Data'!$B$6:$BE$43,'RevPAR Raw Data'!U$1,FALSE)</f>
        <v>4.3455881292978003</v>
      </c>
      <c r="BG52" s="48">
        <f>VLOOKUP($A52,'RevPAR Raw Data'!$B$6:$BE$43,'RevPAR Raw Data'!V$1,FALSE)</f>
        <v>6.05356216662486</v>
      </c>
      <c r="BH52" s="48">
        <f>VLOOKUP($A52,'RevPAR Raw Data'!$B$6:$BE$43,'RevPAR Raw Data'!W$1,FALSE)</f>
        <v>2.4004916956310498</v>
      </c>
      <c r="BI52" s="48">
        <f>VLOOKUP($A52,'RevPAR Raw Data'!$B$6:$BE$43,'RevPAR Raw Data'!X$1,FALSE)</f>
        <v>-4.8731869551323701</v>
      </c>
      <c r="BJ52" s="49">
        <f>VLOOKUP($A52,'RevPAR Raw Data'!$B$6:$BE$43,'RevPAR Raw Data'!Y$1,FALSE)</f>
        <v>5.6461873932588</v>
      </c>
      <c r="BK52" s="48">
        <f>VLOOKUP($A52,'RevPAR Raw Data'!$B$6:$BE$43,'RevPAR Raw Data'!AA$1,FALSE)</f>
        <v>6.6167204537232598</v>
      </c>
      <c r="BL52" s="48">
        <f>VLOOKUP($A52,'RevPAR Raw Data'!$B$6:$BE$43,'RevPAR Raw Data'!AB$1,FALSE)</f>
        <v>13.858790331963901</v>
      </c>
      <c r="BM52" s="49">
        <f>VLOOKUP($A52,'RevPAR Raw Data'!$B$6:$BE$43,'RevPAR Raw Data'!AC$1,FALSE)</f>
        <v>10.263239289419399</v>
      </c>
      <c r="BN52" s="50">
        <f>VLOOKUP($A52,'RevPAR Raw Data'!$B$6:$BE$43,'RevPAR Raw Data'!AE$1,FALSE)</f>
        <v>7.09163947393494</v>
      </c>
    </row>
    <row r="53" spans="1:66" x14ac:dyDescent="0.25">
      <c r="A53" s="63" t="s">
        <v>83</v>
      </c>
      <c r="B53" s="47">
        <f>VLOOKUP($A53,'Occupancy Raw Data'!$B$8:$BE$45,'Occupancy Raw Data'!G$3,FALSE)</f>
        <v>44.131006454697498</v>
      </c>
      <c r="C53" s="48">
        <f>VLOOKUP($A53,'Occupancy Raw Data'!$B$8:$BE$45,'Occupancy Raw Data'!H$3,FALSE)</f>
        <v>65.216351900549796</v>
      </c>
      <c r="D53" s="48">
        <f>VLOOKUP($A53,'Occupancy Raw Data'!$B$8:$BE$45,'Occupancy Raw Data'!I$3,FALSE)</f>
        <v>65.837915371742696</v>
      </c>
      <c r="E53" s="48">
        <f>VLOOKUP($A53,'Occupancy Raw Data'!$B$8:$BE$45,'Occupancy Raw Data'!J$3,FALSE)</f>
        <v>64.953382739660498</v>
      </c>
      <c r="F53" s="48">
        <f>VLOOKUP($A53,'Occupancy Raw Data'!$B$8:$BE$45,'Occupancy Raw Data'!K$3,FALSE)</f>
        <v>59.0485297633277</v>
      </c>
      <c r="G53" s="49">
        <f>VLOOKUP($A53,'Occupancy Raw Data'!$B$8:$BE$45,'Occupancy Raw Data'!L$3,FALSE)</f>
        <v>59.837437245995602</v>
      </c>
      <c r="H53" s="48">
        <f>VLOOKUP($A53,'Occupancy Raw Data'!$B$8:$BE$45,'Occupancy Raw Data'!N$3,FALSE)</f>
        <v>52.402581879034102</v>
      </c>
      <c r="I53" s="48">
        <f>VLOOKUP($A53,'Occupancy Raw Data'!$B$8:$BE$45,'Occupancy Raw Data'!O$3,FALSE)</f>
        <v>53.000239062873497</v>
      </c>
      <c r="J53" s="49">
        <f>VLOOKUP($A53,'Occupancy Raw Data'!$B$8:$BE$45,'Occupancy Raw Data'!P$3,FALSE)</f>
        <v>52.701410470953803</v>
      </c>
      <c r="K53" s="50">
        <f>VLOOKUP($A53,'Occupancy Raw Data'!$B$8:$BE$45,'Occupancy Raw Data'!R$3,FALSE)</f>
        <v>57.798572453126603</v>
      </c>
      <c r="M53" s="47">
        <f>VLOOKUP($A53,'Occupancy Raw Data'!$B$8:$BE$45,'Occupancy Raw Data'!T$3,FALSE)</f>
        <v>-1.62888134905622</v>
      </c>
      <c r="N53" s="48">
        <f>VLOOKUP($A53,'Occupancy Raw Data'!$B$8:$BE$45,'Occupancy Raw Data'!U$3,FALSE)</f>
        <v>5.2972348394294304</v>
      </c>
      <c r="O53" s="48">
        <f>VLOOKUP($A53,'Occupancy Raw Data'!$B$8:$BE$45,'Occupancy Raw Data'!V$3,FALSE)</f>
        <v>1.97592887700343</v>
      </c>
      <c r="P53" s="48">
        <f>VLOOKUP($A53,'Occupancy Raw Data'!$B$8:$BE$45,'Occupancy Raw Data'!W$3,FALSE)</f>
        <v>1.32914489220945</v>
      </c>
      <c r="Q53" s="48">
        <f>VLOOKUP($A53,'Occupancy Raw Data'!$B$8:$BE$45,'Occupancy Raw Data'!X$3,FALSE)</f>
        <v>4.1750484442448998</v>
      </c>
      <c r="R53" s="49">
        <f>VLOOKUP($A53,'Occupancy Raw Data'!$B$8:$BE$45,'Occupancy Raw Data'!Y$3,FALSE)</f>
        <v>2.4112617902126798</v>
      </c>
      <c r="S53" s="48">
        <f>VLOOKUP($A53,'Occupancy Raw Data'!$B$8:$BE$45,'Occupancy Raw Data'!AA$3,FALSE)</f>
        <v>2.7687326502523102</v>
      </c>
      <c r="T53" s="48">
        <f>VLOOKUP($A53,'Occupancy Raw Data'!$B$8:$BE$45,'Occupancy Raw Data'!AB$3,FALSE)</f>
        <v>3.6130799697617699</v>
      </c>
      <c r="U53" s="49">
        <f>VLOOKUP($A53,'Occupancy Raw Data'!$B$8:$BE$45,'Occupancy Raw Data'!AC$3,FALSE)</f>
        <v>3.1915729501194399</v>
      </c>
      <c r="V53" s="50">
        <f>VLOOKUP($A53,'Occupancy Raw Data'!$B$8:$BE$45,'Occupancy Raw Data'!AE$3,FALSE)</f>
        <v>2.6134076160580899</v>
      </c>
      <c r="X53" s="51">
        <f>VLOOKUP($A53,'ADR Raw Data'!$B$6:$BE$43,'ADR Raw Data'!G$1,FALSE)</f>
        <v>93.834203683640297</v>
      </c>
      <c r="Y53" s="52">
        <f>VLOOKUP($A53,'ADR Raw Data'!$B$6:$BE$43,'ADR Raw Data'!H$1,FALSE)</f>
        <v>107.862349706744</v>
      </c>
      <c r="Z53" s="52">
        <f>VLOOKUP($A53,'ADR Raw Data'!$B$6:$BE$43,'ADR Raw Data'!I$1,FALSE)</f>
        <v>109.85425199709501</v>
      </c>
      <c r="AA53" s="52">
        <f>VLOOKUP($A53,'ADR Raw Data'!$B$6:$BE$43,'ADR Raw Data'!J$1,FALSE)</f>
        <v>109.721192491718</v>
      </c>
      <c r="AB53" s="52">
        <f>VLOOKUP($A53,'ADR Raw Data'!$B$6:$BE$43,'ADR Raw Data'!K$1,FALSE)</f>
        <v>106.067194331983</v>
      </c>
      <c r="AC53" s="53">
        <f>VLOOKUP($A53,'ADR Raw Data'!$B$6:$BE$43,'ADR Raw Data'!L$1,FALSE)</f>
        <v>106.280742309228</v>
      </c>
      <c r="AD53" s="52">
        <f>VLOOKUP($A53,'ADR Raw Data'!$B$6:$BE$43,'ADR Raw Data'!N$1,FALSE)</f>
        <v>102.686893248175</v>
      </c>
      <c r="AE53" s="52">
        <f>VLOOKUP($A53,'ADR Raw Data'!$B$6:$BE$43,'ADR Raw Data'!O$1,FALSE)</f>
        <v>98.555534506089302</v>
      </c>
      <c r="AF53" s="53">
        <f>VLOOKUP($A53,'ADR Raw Data'!$B$6:$BE$43,'ADR Raw Data'!P$1,FALSE)</f>
        <v>100.609501020639</v>
      </c>
      <c r="AG53" s="54">
        <f>VLOOKUP($A53,'ADR Raw Data'!$B$6:$BE$43,'ADR Raw Data'!R$1,FALSE)</f>
        <v>104.803284093594</v>
      </c>
      <c r="AI53" s="47">
        <f>VLOOKUP($A53,'ADR Raw Data'!$B$6:$BE$43,'ADR Raw Data'!T$1,FALSE)</f>
        <v>5.1491606677968402</v>
      </c>
      <c r="AJ53" s="48">
        <f>VLOOKUP($A53,'ADR Raw Data'!$B$6:$BE$43,'ADR Raw Data'!U$1,FALSE)</f>
        <v>6.5978681866314597</v>
      </c>
      <c r="AK53" s="48">
        <f>VLOOKUP($A53,'ADR Raw Data'!$B$6:$BE$43,'ADR Raw Data'!V$1,FALSE)</f>
        <v>8.4649331076612206</v>
      </c>
      <c r="AL53" s="48">
        <f>VLOOKUP($A53,'ADR Raw Data'!$B$6:$BE$43,'ADR Raw Data'!W$1,FALSE)</f>
        <v>7.3398226435411198</v>
      </c>
      <c r="AM53" s="48">
        <f>VLOOKUP($A53,'ADR Raw Data'!$B$6:$BE$43,'ADR Raw Data'!X$1,FALSE)</f>
        <v>11.665173758035801</v>
      </c>
      <c r="AN53" s="49">
        <f>VLOOKUP($A53,'ADR Raw Data'!$B$6:$BE$43,'ADR Raw Data'!Y$1,FALSE)</f>
        <v>8.0130279738776302</v>
      </c>
      <c r="AO53" s="48">
        <f>VLOOKUP($A53,'ADR Raw Data'!$B$6:$BE$43,'ADR Raw Data'!AA$1,FALSE)</f>
        <v>4.8514430266739996</v>
      </c>
      <c r="AP53" s="48">
        <f>VLOOKUP($A53,'ADR Raw Data'!$B$6:$BE$43,'ADR Raw Data'!AB$1,FALSE)</f>
        <v>2.78598816915685</v>
      </c>
      <c r="AQ53" s="49">
        <f>VLOOKUP($A53,'ADR Raw Data'!$B$6:$BE$43,'ADR Raw Data'!AC$1,FALSE)</f>
        <v>3.8192947805598498</v>
      </c>
      <c r="AR53" s="50">
        <f>VLOOKUP($A53,'ADR Raw Data'!$B$6:$BE$43,'ADR Raw Data'!AE$1,FALSE)</f>
        <v>6.9303826071995003</v>
      </c>
      <c r="AS53" s="40"/>
      <c r="AT53" s="51">
        <f>VLOOKUP($A53,'RevPAR Raw Data'!$B$6:$BE$43,'RevPAR Raw Data'!G$1,FALSE)</f>
        <v>41.409978484341302</v>
      </c>
      <c r="AU53" s="52">
        <f>VLOOKUP($A53,'RevPAR Raw Data'!$B$6:$BE$43,'RevPAR Raw Data'!H$1,FALSE)</f>
        <v>70.343889552952405</v>
      </c>
      <c r="AV53" s="52">
        <f>VLOOKUP($A53,'RevPAR Raw Data'!$B$6:$BE$43,'RevPAR Raw Data'!I$1,FALSE)</f>
        <v>72.325749462108504</v>
      </c>
      <c r="AW53" s="52">
        <f>VLOOKUP($A53,'RevPAR Raw Data'!$B$6:$BE$43,'RevPAR Raw Data'!J$1,FALSE)</f>
        <v>71.267626105665698</v>
      </c>
      <c r="AX53" s="52">
        <f>VLOOKUP($A53,'RevPAR Raw Data'!$B$6:$BE$43,'RevPAR Raw Data'!K$1,FALSE)</f>
        <v>62.631118814248097</v>
      </c>
      <c r="AY53" s="53">
        <f>VLOOKUP($A53,'RevPAR Raw Data'!$B$6:$BE$43,'RevPAR Raw Data'!L$1,FALSE)</f>
        <v>63.595672483863197</v>
      </c>
      <c r="AZ53" s="52">
        <f>VLOOKUP($A53,'RevPAR Raw Data'!$B$6:$BE$43,'RevPAR Raw Data'!N$1,FALSE)</f>
        <v>53.810583313411399</v>
      </c>
      <c r="BA53" s="52">
        <f>VLOOKUP($A53,'RevPAR Raw Data'!$B$6:$BE$43,'RevPAR Raw Data'!O$1,FALSE)</f>
        <v>52.234668897920102</v>
      </c>
      <c r="BB53" s="53">
        <f>VLOOKUP($A53,'RevPAR Raw Data'!$B$6:$BE$43,'RevPAR Raw Data'!P$1,FALSE)</f>
        <v>53.022626105665701</v>
      </c>
      <c r="BC53" s="54">
        <f>VLOOKUP($A53,'RevPAR Raw Data'!$B$6:$BE$43,'RevPAR Raw Data'!R$1,FALSE)</f>
        <v>60.574802090092497</v>
      </c>
      <c r="BE53" s="47">
        <f>VLOOKUP($A53,'RevPAR Raw Data'!$B$6:$BE$43,'RevPAR Raw Data'!T$1,FALSE)</f>
        <v>3.43640560098993</v>
      </c>
      <c r="BF53" s="48">
        <f>VLOOKUP($A53,'RevPAR Raw Data'!$B$6:$BE$43,'RevPAR Raw Data'!U$1,FALSE)</f>
        <v>12.2446075983027</v>
      </c>
      <c r="BG53" s="48">
        <f>VLOOKUP($A53,'RevPAR Raw Data'!$B$6:$BE$43,'RevPAR Raw Data'!V$1,FALSE)</f>
        <v>10.608123042357899</v>
      </c>
      <c r="BH53" s="48">
        <f>VLOOKUP($A53,'RevPAR Raw Data'!$B$6:$BE$43,'RevPAR Raw Data'!W$1,FALSE)</f>
        <v>8.7665244135144391</v>
      </c>
      <c r="BI53" s="48">
        <f>VLOOKUP($A53,'RevPAR Raw Data'!$B$6:$BE$43,'RevPAR Raw Data'!X$1,FALSE)</f>
        <v>16.327248857784099</v>
      </c>
      <c r="BJ53" s="49">
        <f>VLOOKUP($A53,'RevPAR Raw Data'!$B$6:$BE$43,'RevPAR Raw Data'!Y$1,FALSE)</f>
        <v>10.617504845863399</v>
      </c>
      <c r="BK53" s="48">
        <f>VLOOKUP($A53,'RevPAR Raw Data'!$B$6:$BE$43,'RevPAR Raw Data'!AA$1,FALSE)</f>
        <v>7.7544991640142298</v>
      </c>
      <c r="BL53" s="48">
        <f>VLOOKUP($A53,'RevPAR Raw Data'!$B$6:$BE$43,'RevPAR Raw Data'!AB$1,FALSE)</f>
        <v>6.4997281194183598</v>
      </c>
      <c r="BM53" s="49">
        <f>VLOOKUP($A53,'RevPAR Raw Data'!$B$6:$BE$43,'RevPAR Raw Data'!AC$1,FALSE)</f>
        <v>7.1327633097809704</v>
      </c>
      <c r="BN53" s="50">
        <f>VLOOKUP($A53,'RevPAR Raw Data'!$B$6:$BE$43,'RevPAR Raw Data'!AE$1,FALSE)</f>
        <v>9.7249093701361105</v>
      </c>
    </row>
    <row r="54" spans="1:66" x14ac:dyDescent="0.25">
      <c r="A54" s="66" t="s">
        <v>84</v>
      </c>
      <c r="B54" s="47">
        <f>VLOOKUP($A54,'Occupancy Raw Data'!$B$8:$BE$45,'Occupancy Raw Data'!G$3,FALSE)</f>
        <v>47.278756002744103</v>
      </c>
      <c r="C54" s="48">
        <f>VLOOKUP($A54,'Occupancy Raw Data'!$B$8:$BE$45,'Occupancy Raw Data'!H$3,FALSE)</f>
        <v>52.343928653098502</v>
      </c>
      <c r="D54" s="48">
        <f>VLOOKUP($A54,'Occupancy Raw Data'!$B$8:$BE$45,'Occupancy Raw Data'!I$3,FALSE)</f>
        <v>55.762634347130103</v>
      </c>
      <c r="E54" s="48">
        <f>VLOOKUP($A54,'Occupancy Raw Data'!$B$8:$BE$45,'Occupancy Raw Data'!J$3,FALSE)</f>
        <v>56.357191859135597</v>
      </c>
      <c r="F54" s="48">
        <f>VLOOKUP($A54,'Occupancy Raw Data'!$B$8:$BE$45,'Occupancy Raw Data'!K$3,FALSE)</f>
        <v>51.520695174937103</v>
      </c>
      <c r="G54" s="49">
        <f>VLOOKUP($A54,'Occupancy Raw Data'!$B$8:$BE$45,'Occupancy Raw Data'!L$3,FALSE)</f>
        <v>52.652641207409097</v>
      </c>
      <c r="H54" s="48">
        <f>VLOOKUP($A54,'Occupancy Raw Data'!$B$8:$BE$45,'Occupancy Raw Data'!N$3,FALSE)</f>
        <v>48.650811799679801</v>
      </c>
      <c r="I54" s="48">
        <f>VLOOKUP($A54,'Occupancy Raw Data'!$B$8:$BE$45,'Occupancy Raw Data'!O$3,FALSE)</f>
        <v>48.033386691058702</v>
      </c>
      <c r="J54" s="49">
        <f>VLOOKUP($A54,'Occupancy Raw Data'!$B$8:$BE$45,'Occupancy Raw Data'!P$3,FALSE)</f>
        <v>48.342099245369297</v>
      </c>
      <c r="K54" s="50">
        <f>VLOOKUP($A54,'Occupancy Raw Data'!$B$8:$BE$45,'Occupancy Raw Data'!R$3,FALSE)</f>
        <v>51.421057789683402</v>
      </c>
      <c r="M54" s="47">
        <f>VLOOKUP($A54,'Occupancy Raw Data'!$B$8:$BE$45,'Occupancy Raw Data'!T$3,FALSE)</f>
        <v>48.451264409184397</v>
      </c>
      <c r="N54" s="48">
        <f>VLOOKUP($A54,'Occupancy Raw Data'!$B$8:$BE$45,'Occupancy Raw Data'!U$3,FALSE)</f>
        <v>21.828117175756098</v>
      </c>
      <c r="O54" s="48">
        <f>VLOOKUP($A54,'Occupancy Raw Data'!$B$8:$BE$45,'Occupancy Raw Data'!V$3,FALSE)</f>
        <v>21.5914211830639</v>
      </c>
      <c r="P54" s="48">
        <f>VLOOKUP($A54,'Occupancy Raw Data'!$B$8:$BE$45,'Occupancy Raw Data'!W$3,FALSE)</f>
        <v>22.254732683630198</v>
      </c>
      <c r="Q54" s="48">
        <f>VLOOKUP($A54,'Occupancy Raw Data'!$B$8:$BE$45,'Occupancy Raw Data'!X$3,FALSE)</f>
        <v>13.291715179505999</v>
      </c>
      <c r="R54" s="49">
        <f>VLOOKUP($A54,'Occupancy Raw Data'!$B$8:$BE$45,'Occupancy Raw Data'!Y$3,FALSE)</f>
        <v>24.035448807990399</v>
      </c>
      <c r="S54" s="48">
        <f>VLOOKUP($A54,'Occupancy Raw Data'!$B$8:$BE$45,'Occupancy Raw Data'!AA$3,FALSE)</f>
        <v>10.018025046744</v>
      </c>
      <c r="T54" s="48">
        <f>VLOOKUP($A54,'Occupancy Raw Data'!$B$8:$BE$45,'Occupancy Raw Data'!AB$3,FALSE)</f>
        <v>11.3850524842228</v>
      </c>
      <c r="U54" s="49">
        <f>VLOOKUP($A54,'Occupancy Raw Data'!$B$8:$BE$45,'Occupancy Raw Data'!AC$3,FALSE)</f>
        <v>10.692953911059201</v>
      </c>
      <c r="V54" s="50">
        <f>VLOOKUP($A54,'Occupancy Raw Data'!$B$8:$BE$45,'Occupancy Raw Data'!AE$3,FALSE)</f>
        <v>20.1455247578205</v>
      </c>
      <c r="X54" s="51">
        <f>VLOOKUP($A54,'ADR Raw Data'!$B$6:$BE$43,'ADR Raw Data'!G$1,FALSE)</f>
        <v>99.148106408706099</v>
      </c>
      <c r="Y54" s="52">
        <f>VLOOKUP($A54,'ADR Raw Data'!$B$6:$BE$43,'ADR Raw Data'!H$1,FALSE)</f>
        <v>103.256304062909</v>
      </c>
      <c r="Z54" s="52">
        <f>VLOOKUP($A54,'ADR Raw Data'!$B$6:$BE$43,'ADR Raw Data'!I$1,FALSE)</f>
        <v>106.113163830223</v>
      </c>
      <c r="AA54" s="52">
        <f>VLOOKUP($A54,'ADR Raw Data'!$B$6:$BE$43,'ADR Raw Data'!J$1,FALSE)</f>
        <v>104.16412862649599</v>
      </c>
      <c r="AB54" s="52">
        <f>VLOOKUP($A54,'ADR Raw Data'!$B$6:$BE$43,'ADR Raw Data'!K$1,FALSE)</f>
        <v>101.862006213936</v>
      </c>
      <c r="AC54" s="53">
        <f>VLOOKUP($A54,'ADR Raw Data'!$B$6:$BE$43,'ADR Raw Data'!L$1,FALSE)</f>
        <v>103.045119218241</v>
      </c>
      <c r="AD54" s="52">
        <f>VLOOKUP($A54,'ADR Raw Data'!$B$6:$BE$43,'ADR Raw Data'!N$1,FALSE)</f>
        <v>112.98591304347801</v>
      </c>
      <c r="AE54" s="52">
        <f>VLOOKUP($A54,'ADR Raw Data'!$B$6:$BE$43,'ADR Raw Data'!O$1,FALSE)</f>
        <v>112.530430849797</v>
      </c>
      <c r="AF54" s="53">
        <f>VLOOKUP($A54,'ADR Raw Data'!$B$6:$BE$43,'ADR Raw Data'!P$1,FALSE)</f>
        <v>112.759626300851</v>
      </c>
      <c r="AG54" s="54">
        <f>VLOOKUP($A54,'ADR Raw Data'!$B$6:$BE$43,'ADR Raw Data'!R$1,FALSE)</f>
        <v>105.654498586448</v>
      </c>
      <c r="AI54" s="47">
        <f>VLOOKUP($A54,'ADR Raw Data'!$B$6:$BE$43,'ADR Raw Data'!T$1,FALSE)</f>
        <v>8.4269843157070099</v>
      </c>
      <c r="AJ54" s="48">
        <f>VLOOKUP($A54,'ADR Raw Data'!$B$6:$BE$43,'ADR Raw Data'!U$1,FALSE)</f>
        <v>3.78341398512636</v>
      </c>
      <c r="AK54" s="48">
        <f>VLOOKUP($A54,'ADR Raw Data'!$B$6:$BE$43,'ADR Raw Data'!V$1,FALSE)</f>
        <v>9.0439644117617295</v>
      </c>
      <c r="AL54" s="48">
        <f>VLOOKUP($A54,'ADR Raw Data'!$B$6:$BE$43,'ADR Raw Data'!W$1,FALSE)</f>
        <v>7.6103528155099296</v>
      </c>
      <c r="AM54" s="48">
        <f>VLOOKUP($A54,'ADR Raw Data'!$B$6:$BE$43,'ADR Raw Data'!X$1,FALSE)</f>
        <v>-0.90101207629270597</v>
      </c>
      <c r="AN54" s="49">
        <f>VLOOKUP($A54,'ADR Raw Data'!$B$6:$BE$43,'ADR Raw Data'!Y$1,FALSE)</f>
        <v>5.2187375073506299</v>
      </c>
      <c r="AO54" s="48">
        <f>VLOOKUP($A54,'ADR Raw Data'!$B$6:$BE$43,'ADR Raw Data'!AA$1,FALSE)</f>
        <v>-0.90940409458498805</v>
      </c>
      <c r="AP54" s="48">
        <f>VLOOKUP($A54,'ADR Raw Data'!$B$6:$BE$43,'ADR Raw Data'!AB$1,FALSE)</f>
        <v>7.1959987283276294E-2</v>
      </c>
      <c r="AQ54" s="49">
        <f>VLOOKUP($A54,'ADR Raw Data'!$B$6:$BE$43,'ADR Raw Data'!AC$1,FALSE)</f>
        <v>-0.42953453982001999</v>
      </c>
      <c r="AR54" s="50">
        <f>VLOOKUP($A54,'ADR Raw Data'!$B$6:$BE$43,'ADR Raw Data'!AE$1,FALSE)</f>
        <v>3.1799611170064201</v>
      </c>
      <c r="AS54" s="40"/>
      <c r="AT54" s="51">
        <f>VLOOKUP($A54,'RevPAR Raw Data'!$B$6:$BE$43,'RevPAR Raw Data'!G$1,FALSE)</f>
        <v>46.875991310313204</v>
      </c>
      <c r="AU54" s="52">
        <f>VLOOKUP($A54,'RevPAR Raw Data'!$B$6:$BE$43,'RevPAR Raw Data'!H$1,FALSE)</f>
        <v>54.048406128515801</v>
      </c>
      <c r="AV54" s="52">
        <f>VLOOKUP($A54,'RevPAR Raw Data'!$B$6:$BE$43,'RevPAR Raw Data'!I$1,FALSE)</f>
        <v>59.171495540818597</v>
      </c>
      <c r="AW54" s="52">
        <f>VLOOKUP($A54,'RevPAR Raw Data'!$B$6:$BE$43,'RevPAR Raw Data'!J$1,FALSE)</f>
        <v>58.703977818431198</v>
      </c>
      <c r="AX54" s="52">
        <f>VLOOKUP($A54,'RevPAR Raw Data'!$B$6:$BE$43,'RevPAR Raw Data'!K$1,FALSE)</f>
        <v>52.480013720557899</v>
      </c>
      <c r="AY54" s="53">
        <f>VLOOKUP($A54,'RevPAR Raw Data'!$B$6:$BE$43,'RevPAR Raw Data'!L$1,FALSE)</f>
        <v>54.255976903727401</v>
      </c>
      <c r="AZ54" s="52">
        <f>VLOOKUP($A54,'RevPAR Raw Data'!$B$6:$BE$43,'RevPAR Raw Data'!N$1,FALSE)</f>
        <v>54.968563914932503</v>
      </c>
      <c r="BA54" s="52">
        <f>VLOOKUP($A54,'RevPAR Raw Data'!$B$6:$BE$43,'RevPAR Raw Data'!O$1,FALSE)</f>
        <v>54.052176995197797</v>
      </c>
      <c r="BB54" s="53">
        <f>VLOOKUP($A54,'RevPAR Raw Data'!$B$6:$BE$43,'RevPAR Raw Data'!P$1,FALSE)</f>
        <v>54.5103704550651</v>
      </c>
      <c r="BC54" s="54">
        <f>VLOOKUP($A54,'RevPAR Raw Data'!$B$6:$BE$43,'RevPAR Raw Data'!R$1,FALSE)</f>
        <v>54.328660775538197</v>
      </c>
      <c r="BE54" s="47">
        <f>VLOOKUP($A54,'RevPAR Raw Data'!$B$6:$BE$43,'RevPAR Raw Data'!T$1,FALSE)</f>
        <v>60.961229177415099</v>
      </c>
      <c r="BF54" s="48">
        <f>VLOOKUP($A54,'RevPAR Raw Data'!$B$6:$BE$43,'RevPAR Raw Data'!U$1,FALSE)</f>
        <v>26.4373791987998</v>
      </c>
      <c r="BG54" s="48">
        <f>VLOOKUP($A54,'RevPAR Raw Data'!$B$6:$BE$43,'RevPAR Raw Data'!V$1,FALSE)</f>
        <v>32.5881060426156</v>
      </c>
      <c r="BH54" s="48">
        <f>VLOOKUP($A54,'RevPAR Raw Data'!$B$6:$BE$43,'RevPAR Raw Data'!W$1,FALSE)</f>
        <v>31.558749174513</v>
      </c>
      <c r="BI54" s="48">
        <f>VLOOKUP($A54,'RevPAR Raw Data'!$B$6:$BE$43,'RevPAR Raw Data'!X$1,FALSE)</f>
        <v>12.270943144299499</v>
      </c>
      <c r="BJ54" s="49">
        <f>VLOOKUP($A54,'RevPAR Raw Data'!$B$6:$BE$43,'RevPAR Raw Data'!Y$1,FALSE)</f>
        <v>30.5085332973437</v>
      </c>
      <c r="BK54" s="48">
        <f>VLOOKUP($A54,'RevPAR Raw Data'!$B$6:$BE$43,'RevPAR Raw Data'!AA$1,FALSE)</f>
        <v>9.0175166221874203</v>
      </c>
      <c r="BL54" s="48">
        <f>VLOOKUP($A54,'RevPAR Raw Data'!$B$6:$BE$43,'RevPAR Raw Data'!AB$1,FALSE)</f>
        <v>11.465205153825901</v>
      </c>
      <c r="BM54" s="49">
        <f>VLOOKUP($A54,'RevPAR Raw Data'!$B$6:$BE$43,'RevPAR Raw Data'!AC$1,FALSE)</f>
        <v>10.217489440864201</v>
      </c>
      <c r="BN54" s="50">
        <f>VLOOKUP($A54,'RevPAR Raw Data'!$B$6:$BE$43,'RevPAR Raw Data'!AE$1,FALSE)</f>
        <v>23.966105728942601</v>
      </c>
    </row>
    <row r="55" spans="1:66" x14ac:dyDescent="0.25">
      <c r="A55" s="63" t="s">
        <v>85</v>
      </c>
      <c r="B55" s="47">
        <f>VLOOKUP($A55,'Occupancy Raw Data'!$B$8:$BE$45,'Occupancy Raw Data'!G$3,FALSE)</f>
        <v>31.524547803617502</v>
      </c>
      <c r="C55" s="48">
        <f>VLOOKUP($A55,'Occupancy Raw Data'!$B$8:$BE$45,'Occupancy Raw Data'!H$3,FALSE)</f>
        <v>44.896640826873302</v>
      </c>
      <c r="D55" s="48">
        <f>VLOOKUP($A55,'Occupancy Raw Data'!$B$8:$BE$45,'Occupancy Raw Data'!I$3,FALSE)</f>
        <v>47.674418604651102</v>
      </c>
      <c r="E55" s="48">
        <f>VLOOKUP($A55,'Occupancy Raw Data'!$B$8:$BE$45,'Occupancy Raw Data'!J$3,FALSE)</f>
        <v>48.901808785529703</v>
      </c>
      <c r="F55" s="48">
        <f>VLOOKUP($A55,'Occupancy Raw Data'!$B$8:$BE$45,'Occupancy Raw Data'!K$3,FALSE)</f>
        <v>43.540051679586497</v>
      </c>
      <c r="G55" s="49">
        <f>VLOOKUP($A55,'Occupancy Raw Data'!$B$8:$BE$45,'Occupancy Raw Data'!L$3,FALSE)</f>
        <v>43.307493540051603</v>
      </c>
      <c r="H55" s="48">
        <f>VLOOKUP($A55,'Occupancy Raw Data'!$B$8:$BE$45,'Occupancy Raw Data'!N$3,FALSE)</f>
        <v>40.310077519379803</v>
      </c>
      <c r="I55" s="48">
        <f>VLOOKUP($A55,'Occupancy Raw Data'!$B$8:$BE$45,'Occupancy Raw Data'!O$3,FALSE)</f>
        <v>36.757105943152403</v>
      </c>
      <c r="J55" s="49">
        <f>VLOOKUP($A55,'Occupancy Raw Data'!$B$8:$BE$45,'Occupancy Raw Data'!P$3,FALSE)</f>
        <v>38.5335917312661</v>
      </c>
      <c r="K55" s="50">
        <f>VLOOKUP($A55,'Occupancy Raw Data'!$B$8:$BE$45,'Occupancy Raw Data'!R$3,FALSE)</f>
        <v>41.943521594684299</v>
      </c>
      <c r="M55" s="47">
        <f>VLOOKUP($A55,'Occupancy Raw Data'!$B$8:$BE$45,'Occupancy Raw Data'!T$3,FALSE)</f>
        <v>-14.542597092058999</v>
      </c>
      <c r="N55" s="48">
        <f>VLOOKUP($A55,'Occupancy Raw Data'!$B$8:$BE$45,'Occupancy Raw Data'!U$3,FALSE)</f>
        <v>-21.213986568300601</v>
      </c>
      <c r="O55" s="48">
        <f>VLOOKUP($A55,'Occupancy Raw Data'!$B$8:$BE$45,'Occupancy Raw Data'!V$3,FALSE)</f>
        <v>-17.239031980217199</v>
      </c>
      <c r="P55" s="48">
        <f>VLOOKUP($A55,'Occupancy Raw Data'!$B$8:$BE$45,'Occupancy Raw Data'!W$3,FALSE)</f>
        <v>-14.0818280950729</v>
      </c>
      <c r="Q55" s="48">
        <f>VLOOKUP($A55,'Occupancy Raw Data'!$B$8:$BE$45,'Occupancy Raw Data'!X$3,FALSE)</f>
        <v>-5.1518814236292698</v>
      </c>
      <c r="R55" s="49">
        <f>VLOOKUP($A55,'Occupancy Raw Data'!$B$8:$BE$45,'Occupancy Raw Data'!Y$3,FALSE)</f>
        <v>-14.850083743308399</v>
      </c>
      <c r="S55" s="48">
        <f>VLOOKUP($A55,'Occupancy Raw Data'!$B$8:$BE$45,'Occupancy Raw Data'!AA$3,FALSE)</f>
        <v>-11.7913514523209</v>
      </c>
      <c r="T55" s="48">
        <f>VLOOKUP($A55,'Occupancy Raw Data'!$B$8:$BE$45,'Occupancy Raw Data'!AB$3,FALSE)</f>
        <v>-10.9865417743324</v>
      </c>
      <c r="U55" s="49">
        <f>VLOOKUP($A55,'Occupancy Raw Data'!$B$8:$BE$45,'Occupancy Raw Data'!AC$3,FALSE)</f>
        <v>-11.409321541883299</v>
      </c>
      <c r="V55" s="50">
        <f>VLOOKUP($A55,'Occupancy Raw Data'!$B$8:$BE$45,'Occupancy Raw Data'!AE$3,FALSE)</f>
        <v>-13.9730675258046</v>
      </c>
      <c r="X55" s="51">
        <f>VLOOKUP($A55,'ADR Raw Data'!$B$6:$BE$43,'ADR Raw Data'!G$1,FALSE)</f>
        <v>78.797008196721293</v>
      </c>
      <c r="Y55" s="52">
        <f>VLOOKUP($A55,'ADR Raw Data'!$B$6:$BE$43,'ADR Raw Data'!H$1,FALSE)</f>
        <v>84.650604316546705</v>
      </c>
      <c r="Z55" s="52">
        <f>VLOOKUP($A55,'ADR Raw Data'!$B$6:$BE$43,'ADR Raw Data'!I$1,FALSE)</f>
        <v>85.3075203252032</v>
      </c>
      <c r="AA55" s="52">
        <f>VLOOKUP($A55,'ADR Raw Data'!$B$6:$BE$43,'ADR Raw Data'!J$1,FALSE)</f>
        <v>85.368652575957697</v>
      </c>
      <c r="AB55" s="52">
        <f>VLOOKUP($A55,'ADR Raw Data'!$B$6:$BE$43,'ADR Raw Data'!K$1,FALSE)</f>
        <v>84.640801186943605</v>
      </c>
      <c r="AC55" s="53">
        <f>VLOOKUP($A55,'ADR Raw Data'!$B$6:$BE$43,'ADR Raw Data'!L$1,FALSE)</f>
        <v>84.103230906921198</v>
      </c>
      <c r="AD55" s="52">
        <f>VLOOKUP($A55,'ADR Raw Data'!$B$6:$BE$43,'ADR Raw Data'!N$1,FALSE)</f>
        <v>81.988124999999997</v>
      </c>
      <c r="AE55" s="52">
        <f>VLOOKUP($A55,'ADR Raw Data'!$B$6:$BE$43,'ADR Raw Data'!O$1,FALSE)</f>
        <v>82.578558875219599</v>
      </c>
      <c r="AF55" s="53">
        <f>VLOOKUP($A55,'ADR Raw Data'!$B$6:$BE$43,'ADR Raw Data'!P$1,FALSE)</f>
        <v>82.269731768650402</v>
      </c>
      <c r="AG55" s="54">
        <f>VLOOKUP($A55,'ADR Raw Data'!$B$6:$BE$43,'ADR Raw Data'!R$1,FALSE)</f>
        <v>83.621962596259607</v>
      </c>
      <c r="AI55" s="47">
        <f>VLOOKUP($A55,'ADR Raw Data'!$B$6:$BE$43,'ADR Raw Data'!T$1,FALSE)</f>
        <v>-0.92562878343378396</v>
      </c>
      <c r="AJ55" s="48">
        <f>VLOOKUP($A55,'ADR Raw Data'!$B$6:$BE$43,'ADR Raw Data'!U$1,FALSE)</f>
        <v>-3.0259095272173302</v>
      </c>
      <c r="AK55" s="48">
        <f>VLOOKUP($A55,'ADR Raw Data'!$B$6:$BE$43,'ADR Raw Data'!V$1,FALSE)</f>
        <v>-0.34282243641188898</v>
      </c>
      <c r="AL55" s="48">
        <f>VLOOKUP($A55,'ADR Raw Data'!$B$6:$BE$43,'ADR Raw Data'!W$1,FALSE)</f>
        <v>-2.4449121196836598</v>
      </c>
      <c r="AM55" s="48">
        <f>VLOOKUP($A55,'ADR Raw Data'!$B$6:$BE$43,'ADR Raw Data'!X$1,FALSE)</f>
        <v>0.40653971011951801</v>
      </c>
      <c r="AN55" s="49">
        <f>VLOOKUP($A55,'ADR Raw Data'!$B$6:$BE$43,'ADR Raw Data'!Y$1,FALSE)</f>
        <v>-1.39304424972245</v>
      </c>
      <c r="AO55" s="48">
        <f>VLOOKUP($A55,'ADR Raw Data'!$B$6:$BE$43,'ADR Raw Data'!AA$1,FALSE)</f>
        <v>-7.3187791437049503</v>
      </c>
      <c r="AP55" s="48">
        <f>VLOOKUP($A55,'ADR Raw Data'!$B$6:$BE$43,'ADR Raw Data'!AB$1,FALSE)</f>
        <v>-2.8741593372795999</v>
      </c>
      <c r="AQ55" s="49">
        <f>VLOOKUP($A55,'ADR Raw Data'!$B$6:$BE$43,'ADR Raw Data'!AC$1,FALSE)</f>
        <v>-5.2513630170097496</v>
      </c>
      <c r="AR55" s="50">
        <f>VLOOKUP($A55,'ADR Raw Data'!$B$6:$BE$43,'ADR Raw Data'!AE$1,FALSE)</f>
        <v>-2.4059000528186298</v>
      </c>
      <c r="AS55" s="40"/>
      <c r="AT55" s="51">
        <f>VLOOKUP($A55,'RevPAR Raw Data'!$B$6:$BE$43,'RevPAR Raw Data'!G$1,FALSE)</f>
        <v>24.8404005167958</v>
      </c>
      <c r="AU55" s="52">
        <f>VLOOKUP($A55,'RevPAR Raw Data'!$B$6:$BE$43,'RevPAR Raw Data'!H$1,FALSE)</f>
        <v>38.0052777777777</v>
      </c>
      <c r="AV55" s="52">
        <f>VLOOKUP($A55,'RevPAR Raw Data'!$B$6:$BE$43,'RevPAR Raw Data'!I$1,FALSE)</f>
        <v>40.669864341085201</v>
      </c>
      <c r="AW55" s="52">
        <f>VLOOKUP($A55,'RevPAR Raw Data'!$B$6:$BE$43,'RevPAR Raw Data'!J$1,FALSE)</f>
        <v>41.746815245477997</v>
      </c>
      <c r="AX55" s="52">
        <f>VLOOKUP($A55,'RevPAR Raw Data'!$B$6:$BE$43,'RevPAR Raw Data'!K$1,FALSE)</f>
        <v>36.852648578811298</v>
      </c>
      <c r="AY55" s="53">
        <f>VLOOKUP($A55,'RevPAR Raw Data'!$B$6:$BE$43,'RevPAR Raw Data'!L$1,FALSE)</f>
        <v>36.4230012919896</v>
      </c>
      <c r="AZ55" s="52">
        <f>VLOOKUP($A55,'RevPAR Raw Data'!$B$6:$BE$43,'RevPAR Raw Data'!N$1,FALSE)</f>
        <v>33.049476744186002</v>
      </c>
      <c r="BA55" s="52">
        <f>VLOOKUP($A55,'RevPAR Raw Data'!$B$6:$BE$43,'RevPAR Raw Data'!O$1,FALSE)</f>
        <v>30.353488372093</v>
      </c>
      <c r="BB55" s="53">
        <f>VLOOKUP($A55,'RevPAR Raw Data'!$B$6:$BE$43,'RevPAR Raw Data'!P$1,FALSE)</f>
        <v>31.701482558139499</v>
      </c>
      <c r="BC55" s="54">
        <f>VLOOKUP($A55,'RevPAR Raw Data'!$B$6:$BE$43,'RevPAR Raw Data'!R$1,FALSE)</f>
        <v>35.073995939461</v>
      </c>
      <c r="BE55" s="47">
        <f>VLOOKUP($A55,'RevPAR Raw Data'!$B$6:$BE$43,'RevPAR Raw Data'!T$1,FALSE)</f>
        <v>-15.3336154109499</v>
      </c>
      <c r="BF55" s="48">
        <f>VLOOKUP($A55,'RevPAR Raw Data'!$B$6:$BE$43,'RevPAR Raw Data'!U$1,FALSE)</f>
        <v>-23.597980054845198</v>
      </c>
      <c r="BG55" s="48">
        <f>VLOOKUP($A55,'RevPAR Raw Data'!$B$6:$BE$43,'RevPAR Raw Data'!V$1,FALSE)</f>
        <v>-17.5227551471807</v>
      </c>
      <c r="BH55" s="48">
        <f>VLOOKUP($A55,'RevPAR Raw Data'!$B$6:$BE$43,'RevPAR Raw Data'!W$1,FALSE)</f>
        <v>-16.1824518929871</v>
      </c>
      <c r="BI55" s="48">
        <f>VLOOKUP($A55,'RevPAR Raw Data'!$B$6:$BE$43,'RevPAR Raw Data'!X$1,FALSE)</f>
        <v>-4.7662861573150703</v>
      </c>
      <c r="BJ55" s="49">
        <f>VLOOKUP($A55,'RevPAR Raw Data'!$B$6:$BE$43,'RevPAR Raw Data'!Y$1,FALSE)</f>
        <v>-16.036259755365698</v>
      </c>
      <c r="BK55" s="48">
        <f>VLOOKUP($A55,'RevPAR Raw Data'!$B$6:$BE$43,'RevPAR Raw Data'!AA$1,FALSE)</f>
        <v>-18.247147625172399</v>
      </c>
      <c r="BL55" s="48">
        <f>VLOOKUP($A55,'RevPAR Raw Data'!$B$6:$BE$43,'RevPAR Raw Data'!AB$1,FALSE)</f>
        <v>-13.5449303953609</v>
      </c>
      <c r="BM55" s="49">
        <f>VLOOKUP($A55,'RevPAR Raw Data'!$B$6:$BE$43,'RevPAR Raw Data'!AC$1,FALSE)</f>
        <v>-16.0615396669509</v>
      </c>
      <c r="BN55" s="50">
        <f>VLOOKUP($A55,'RevPAR Raw Data'!$B$6:$BE$43,'RevPAR Raw Data'!AE$1,FALSE)</f>
        <v>-16.0427895396395</v>
      </c>
    </row>
    <row r="56" spans="1:66" ht="15" thickBot="1" x14ac:dyDescent="0.3">
      <c r="A56" s="63" t="s">
        <v>86</v>
      </c>
      <c r="B56" s="67">
        <f>VLOOKUP($A56,'Occupancy Raw Data'!$B$8:$BE$45,'Occupancy Raw Data'!G$3,FALSE)</f>
        <v>37.296551724137899</v>
      </c>
      <c r="C56" s="68">
        <f>VLOOKUP($A56,'Occupancy Raw Data'!$B$8:$BE$45,'Occupancy Raw Data'!H$3,FALSE)</f>
        <v>57.834482758620602</v>
      </c>
      <c r="D56" s="68">
        <f>VLOOKUP($A56,'Occupancy Raw Data'!$B$8:$BE$45,'Occupancy Raw Data'!I$3,FALSE)</f>
        <v>61.3379310344827</v>
      </c>
      <c r="E56" s="68">
        <f>VLOOKUP($A56,'Occupancy Raw Data'!$B$8:$BE$45,'Occupancy Raw Data'!J$3,FALSE)</f>
        <v>60.634482758620599</v>
      </c>
      <c r="F56" s="68">
        <f>VLOOKUP($A56,'Occupancy Raw Data'!$B$8:$BE$45,'Occupancy Raw Data'!K$3,FALSE)</f>
        <v>53.048275862068898</v>
      </c>
      <c r="G56" s="69">
        <f>VLOOKUP($A56,'Occupancy Raw Data'!$B$8:$BE$45,'Occupancy Raw Data'!L$3,FALSE)</f>
        <v>54.030344827586198</v>
      </c>
      <c r="H56" s="68">
        <f>VLOOKUP($A56,'Occupancy Raw Data'!$B$8:$BE$45,'Occupancy Raw Data'!N$3,FALSE)</f>
        <v>50.179310344827499</v>
      </c>
      <c r="I56" s="68">
        <f>VLOOKUP($A56,'Occupancy Raw Data'!$B$8:$BE$45,'Occupancy Raw Data'!O$3,FALSE)</f>
        <v>51.075862068965499</v>
      </c>
      <c r="J56" s="69">
        <f>VLOOKUP($A56,'Occupancy Raw Data'!$B$8:$BE$45,'Occupancy Raw Data'!P$3,FALSE)</f>
        <v>50.627586206896503</v>
      </c>
      <c r="K56" s="70">
        <f>VLOOKUP($A56,'Occupancy Raw Data'!$B$8:$BE$45,'Occupancy Raw Data'!R$3,FALSE)</f>
        <v>53.058128078817703</v>
      </c>
      <c r="M56" s="67">
        <f>VLOOKUP($A56,'Occupancy Raw Data'!$B$8:$BE$45,'Occupancy Raw Data'!T$3,FALSE)</f>
        <v>-32.319619500594499</v>
      </c>
      <c r="N56" s="68">
        <f>VLOOKUP($A56,'Occupancy Raw Data'!$B$8:$BE$45,'Occupancy Raw Data'!U$3,FALSE)</f>
        <v>-10.8312380216612</v>
      </c>
      <c r="O56" s="68">
        <f>VLOOKUP($A56,'Occupancy Raw Data'!$B$8:$BE$45,'Occupancy Raw Data'!V$3,FALSE)</f>
        <v>4.1507882357753498</v>
      </c>
      <c r="P56" s="68">
        <f>VLOOKUP($A56,'Occupancy Raw Data'!$B$8:$BE$45,'Occupancy Raw Data'!W$3,FALSE)</f>
        <v>4.94824500687987</v>
      </c>
      <c r="Q56" s="68">
        <f>VLOOKUP($A56,'Occupancy Raw Data'!$B$8:$BE$45,'Occupancy Raw Data'!X$3,FALSE)</f>
        <v>-1.6917373524527199</v>
      </c>
      <c r="R56" s="69">
        <f>VLOOKUP($A56,'Occupancy Raw Data'!$B$8:$BE$45,'Occupancy Raw Data'!Y$3,FALSE)</f>
        <v>-7.0354894867212003</v>
      </c>
      <c r="S56" s="68">
        <f>VLOOKUP($A56,'Occupancy Raw Data'!$B$8:$BE$45,'Occupancy Raw Data'!AA$3,FALSE)</f>
        <v>-0.32380678936135499</v>
      </c>
      <c r="T56" s="68">
        <f>VLOOKUP($A56,'Occupancy Raw Data'!$B$8:$BE$45,'Occupancy Raw Data'!AB$3,FALSE)</f>
        <v>0.75797817739421303</v>
      </c>
      <c r="U56" s="69">
        <f>VLOOKUP($A56,'Occupancy Raw Data'!$B$8:$BE$45,'Occupancy Raw Data'!AC$3,FALSE)</f>
        <v>0.21895574132446899</v>
      </c>
      <c r="V56" s="70">
        <f>VLOOKUP($A56,'Occupancy Raw Data'!$B$8:$BE$45,'Occupancy Raw Data'!AE$3,FALSE)</f>
        <v>-5.1639673687719903</v>
      </c>
      <c r="X56" s="71">
        <f>VLOOKUP($A56,'ADR Raw Data'!$B$6:$BE$43,'ADR Raw Data'!G$1,FALSE)</f>
        <v>94.944408284023595</v>
      </c>
      <c r="Y56" s="72">
        <f>VLOOKUP($A56,'ADR Raw Data'!$B$6:$BE$43,'ADR Raw Data'!H$1,FALSE)</f>
        <v>112.83698545194299</v>
      </c>
      <c r="Z56" s="72">
        <f>VLOOKUP($A56,'ADR Raw Data'!$B$6:$BE$43,'ADR Raw Data'!I$1,FALSE)</f>
        <v>115.928059365864</v>
      </c>
      <c r="AA56" s="72">
        <f>VLOOKUP($A56,'ADR Raw Data'!$B$6:$BE$43,'ADR Raw Data'!J$1,FALSE)</f>
        <v>116.201619654231</v>
      </c>
      <c r="AB56" s="72">
        <f>VLOOKUP($A56,'ADR Raw Data'!$B$6:$BE$43,'ADR Raw Data'!K$1,FALSE)</f>
        <v>107.59094123764901</v>
      </c>
      <c r="AC56" s="73">
        <f>VLOOKUP($A56,'ADR Raw Data'!$B$6:$BE$43,'ADR Raw Data'!L$1,FALSE)</f>
        <v>110.793644439906</v>
      </c>
      <c r="AD56" s="72">
        <f>VLOOKUP($A56,'ADR Raw Data'!$B$6:$BE$43,'ADR Raw Data'!N$1,FALSE)</f>
        <v>130.45436503573299</v>
      </c>
      <c r="AE56" s="72">
        <f>VLOOKUP($A56,'ADR Raw Data'!$B$6:$BE$43,'ADR Raw Data'!O$1,FALSE)</f>
        <v>134.376656764785</v>
      </c>
      <c r="AF56" s="73">
        <f>VLOOKUP($A56,'ADR Raw Data'!$B$6:$BE$43,'ADR Raw Data'!P$1,FALSE)</f>
        <v>132.43287563002301</v>
      </c>
      <c r="AG56" s="74">
        <f>VLOOKUP($A56,'ADR Raw Data'!$B$6:$BE$43,'ADR Raw Data'!R$1,FALSE)</f>
        <v>116.69306123964699</v>
      </c>
      <c r="AI56" s="67">
        <f>VLOOKUP($A56,'ADR Raw Data'!$B$6:$BE$43,'ADR Raw Data'!T$1,FALSE)</f>
        <v>-23.778986150545698</v>
      </c>
      <c r="AJ56" s="68">
        <f>VLOOKUP($A56,'ADR Raw Data'!$B$6:$BE$43,'ADR Raw Data'!U$1,FALSE)</f>
        <v>-10.8362586973369</v>
      </c>
      <c r="AK56" s="68">
        <f>VLOOKUP($A56,'ADR Raw Data'!$B$6:$BE$43,'ADR Raw Data'!V$1,FALSE)</f>
        <v>-2.9125724902753101</v>
      </c>
      <c r="AL56" s="68">
        <f>VLOOKUP($A56,'ADR Raw Data'!$B$6:$BE$43,'ADR Raw Data'!W$1,FALSE)</f>
        <v>11.064000440065501</v>
      </c>
      <c r="AM56" s="68">
        <f>VLOOKUP($A56,'ADR Raw Data'!$B$6:$BE$43,'ADR Raw Data'!X$1,FALSE)</f>
        <v>-0.80939122001802899</v>
      </c>
      <c r="AN56" s="69">
        <f>VLOOKUP($A56,'ADR Raw Data'!$B$6:$BE$43,'ADR Raw Data'!Y$1,FALSE)</f>
        <v>-5.3121077120330202</v>
      </c>
      <c r="AO56" s="68">
        <f>VLOOKUP($A56,'ADR Raw Data'!$B$6:$BE$43,'ADR Raw Data'!AA$1,FALSE)</f>
        <v>4.4680075875297698</v>
      </c>
      <c r="AP56" s="68">
        <f>VLOOKUP($A56,'ADR Raw Data'!$B$6:$BE$43,'ADR Raw Data'!AB$1,FALSE)</f>
        <v>5.0259822782851202</v>
      </c>
      <c r="AQ56" s="69">
        <f>VLOOKUP($A56,'ADR Raw Data'!$B$6:$BE$43,'ADR Raw Data'!AC$1,FALSE)</f>
        <v>4.7597210017162404</v>
      </c>
      <c r="AR56" s="70">
        <f>VLOOKUP($A56,'ADR Raw Data'!$B$6:$BE$43,'ADR Raw Data'!AE$1,FALSE)</f>
        <v>-2.2965988564050699</v>
      </c>
      <c r="AS56" s="40"/>
      <c r="AT56" s="71">
        <f>VLOOKUP($A56,'RevPAR Raw Data'!$B$6:$BE$43,'RevPAR Raw Data'!G$1,FALSE)</f>
        <v>35.410990344827503</v>
      </c>
      <c r="AU56" s="72">
        <f>VLOOKUP($A56,'RevPAR Raw Data'!$B$6:$BE$43,'RevPAR Raw Data'!H$1,FALSE)</f>
        <v>65.258686896551694</v>
      </c>
      <c r="AV56" s="72">
        <f>VLOOKUP($A56,'RevPAR Raw Data'!$B$6:$BE$43,'RevPAR Raw Data'!I$1,FALSE)</f>
        <v>71.107873103448199</v>
      </c>
      <c r="AW56" s="72">
        <f>VLOOKUP($A56,'RevPAR Raw Data'!$B$6:$BE$43,'RevPAR Raw Data'!J$1,FALSE)</f>
        <v>70.4582510344827</v>
      </c>
      <c r="AX56" s="72">
        <f>VLOOKUP($A56,'RevPAR Raw Data'!$B$6:$BE$43,'RevPAR Raw Data'!K$1,FALSE)</f>
        <v>57.075139310344802</v>
      </c>
      <c r="AY56" s="73">
        <f>VLOOKUP($A56,'RevPAR Raw Data'!$B$6:$BE$43,'RevPAR Raw Data'!L$1,FALSE)</f>
        <v>59.862188137931</v>
      </c>
      <c r="AZ56" s="72">
        <f>VLOOKUP($A56,'RevPAR Raw Data'!$B$6:$BE$43,'RevPAR Raw Data'!N$1,FALSE)</f>
        <v>65.461100689655098</v>
      </c>
      <c r="BA56" s="72">
        <f>VLOOKUP($A56,'RevPAR Raw Data'!$B$6:$BE$43,'RevPAR Raw Data'!O$1,FALSE)</f>
        <v>68.634035862068899</v>
      </c>
      <c r="BB56" s="73">
        <f>VLOOKUP($A56,'RevPAR Raw Data'!$B$6:$BE$43,'RevPAR Raw Data'!P$1,FALSE)</f>
        <v>67.047568275862005</v>
      </c>
      <c r="BC56" s="74">
        <f>VLOOKUP($A56,'RevPAR Raw Data'!$B$6:$BE$43,'RevPAR Raw Data'!R$1,FALSE)</f>
        <v>61.9151538916256</v>
      </c>
      <c r="BE56" s="67">
        <f>VLOOKUP($A56,'RevPAR Raw Data'!$B$6:$BE$43,'RevPAR Raw Data'!T$1,FALSE)</f>
        <v>-48.413327806184803</v>
      </c>
      <c r="BF56" s="68">
        <f>VLOOKUP($A56,'RevPAR Raw Data'!$B$6:$BE$43,'RevPAR Raw Data'!U$1,FALSE)</f>
        <v>-20.493795746846601</v>
      </c>
      <c r="BG56" s="68">
        <f>VLOOKUP($A56,'RevPAR Raw Data'!$B$6:$BE$43,'RevPAR Raw Data'!V$1,FALSE)</f>
        <v>1.11732102921525</v>
      </c>
      <c r="BH56" s="68">
        <f>VLOOKUP($A56,'RevPAR Raw Data'!$B$6:$BE$43,'RevPAR Raw Data'!W$1,FALSE)</f>
        <v>16.5597192962821</v>
      </c>
      <c r="BI56" s="68">
        <f>VLOOKUP($A56,'RevPAR Raw Data'!$B$6:$BE$43,'RevPAR Raw Data'!X$1,FALSE)</f>
        <v>-2.4874357988742299</v>
      </c>
      <c r="BJ56" s="69">
        <f>VLOOKUP($A56,'RevPAR Raw Data'!$B$6:$BE$43,'RevPAR Raw Data'!Y$1,FALSE)</f>
        <v>-11.9738644191508</v>
      </c>
      <c r="BK56" s="68">
        <f>VLOOKUP($A56,'RevPAR Raw Data'!$B$6:$BE$43,'RevPAR Raw Data'!AA$1,FALSE)</f>
        <v>4.1297330862508099</v>
      </c>
      <c r="BL56" s="68">
        <f>VLOOKUP($A56,'RevPAR Raw Data'!$B$6:$BE$43,'RevPAR Raw Data'!AB$1,FALSE)</f>
        <v>5.8220563045484397</v>
      </c>
      <c r="BM56" s="69">
        <f>VLOOKUP($A56,'RevPAR Raw Data'!$B$6:$BE$43,'RevPAR Raw Data'!AC$1,FALSE)</f>
        <v>4.9890984254450004</v>
      </c>
      <c r="BN56" s="70">
        <f>VLOOKUP($A56,'RevPAR Raw Data'!$B$6:$BE$43,'RevPAR Raw Data'!AE$1,FALSE)</f>
        <v>-7.34197060964072</v>
      </c>
    </row>
    <row r="57" spans="1:66" ht="14.25" customHeight="1" x14ac:dyDescent="0.25">
      <c r="A57" s="172" t="s">
        <v>123</v>
      </c>
      <c r="B57" s="172"/>
      <c r="C57" s="172"/>
      <c r="D57" s="172"/>
      <c r="E57" s="172"/>
      <c r="F57" s="172"/>
      <c r="G57" s="172"/>
      <c r="H57" s="172"/>
      <c r="I57" s="172"/>
      <c r="J57" s="172"/>
      <c r="K57" s="172"/>
      <c r="AS57" s="40"/>
    </row>
    <row r="58" spans="1:66" x14ac:dyDescent="0.25">
      <c r="A58" s="172"/>
      <c r="B58" s="172"/>
      <c r="C58" s="172"/>
      <c r="D58" s="172"/>
      <c r="E58" s="172"/>
      <c r="F58" s="172"/>
      <c r="G58" s="172"/>
      <c r="H58" s="172"/>
      <c r="I58" s="172"/>
      <c r="J58" s="172"/>
      <c r="K58" s="172"/>
      <c r="AS58" s="40"/>
    </row>
    <row r="59" spans="1:66" x14ac:dyDescent="0.25">
      <c r="A59" s="172"/>
      <c r="B59" s="172"/>
      <c r="C59" s="172"/>
      <c r="D59" s="172"/>
      <c r="E59" s="172"/>
      <c r="F59" s="172"/>
      <c r="G59" s="172"/>
      <c r="H59" s="172"/>
      <c r="I59" s="172"/>
      <c r="J59" s="172"/>
      <c r="K59" s="172"/>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zmQuAtUAOzOeu5SBBpjtRnPwPsBF26FhElKD8D3pVghK+EsuxK6vn5zcnPS7vGYdYmxvZNj+ehiKmGprP9j2FA==" saltValue="96YTKGE9GkbsUNmnKjkePw=="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39" style="41" bestFit="1" customWidth="1"/>
    <col min="2" max="2" width="6.85546875" style="41" bestFit="1" customWidth="1"/>
    <col min="3" max="3" width="7.5703125" style="41" customWidth="1"/>
    <col min="4" max="4" width="6.85546875" style="41" customWidth="1"/>
    <col min="5" max="5" width="7.42578125" style="4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4" t="str">
        <f>'Occupancy Raw Data'!B2</f>
        <v>November 10, 2024 - December 07, 2024
Rolling-28 Day Period</v>
      </c>
      <c r="B1" s="169" t="s">
        <v>66</v>
      </c>
      <c r="C1" s="170"/>
      <c r="D1" s="170"/>
      <c r="E1" s="170"/>
      <c r="F1" s="170"/>
      <c r="G1" s="170"/>
      <c r="H1" s="170"/>
      <c r="I1" s="170"/>
      <c r="J1" s="170"/>
      <c r="K1" s="171"/>
      <c r="L1" s="40"/>
      <c r="M1" s="169" t="s">
        <v>73</v>
      </c>
      <c r="N1" s="170"/>
      <c r="O1" s="170"/>
      <c r="P1" s="170"/>
      <c r="Q1" s="170"/>
      <c r="R1" s="170"/>
      <c r="S1" s="170"/>
      <c r="T1" s="170"/>
      <c r="U1" s="170"/>
      <c r="V1" s="171"/>
      <c r="X1" s="169" t="s">
        <v>67</v>
      </c>
      <c r="Y1" s="170"/>
      <c r="Z1" s="170"/>
      <c r="AA1" s="170"/>
      <c r="AB1" s="170"/>
      <c r="AC1" s="170"/>
      <c r="AD1" s="170"/>
      <c r="AE1" s="170"/>
      <c r="AF1" s="170"/>
      <c r="AG1" s="171"/>
      <c r="AI1" s="169" t="s">
        <v>74</v>
      </c>
      <c r="AJ1" s="170"/>
      <c r="AK1" s="170"/>
      <c r="AL1" s="170"/>
      <c r="AM1" s="170"/>
      <c r="AN1" s="170"/>
      <c r="AO1" s="170"/>
      <c r="AP1" s="170"/>
      <c r="AQ1" s="170"/>
      <c r="AR1" s="171"/>
      <c r="AS1" s="40"/>
      <c r="AT1" s="169" t="s">
        <v>68</v>
      </c>
      <c r="AU1" s="170"/>
      <c r="AV1" s="170"/>
      <c r="AW1" s="170"/>
      <c r="AX1" s="170"/>
      <c r="AY1" s="170"/>
      <c r="AZ1" s="170"/>
      <c r="BA1" s="170"/>
      <c r="BB1" s="170"/>
      <c r="BC1" s="171"/>
      <c r="BE1" s="169" t="s">
        <v>75</v>
      </c>
      <c r="BF1" s="170"/>
      <c r="BG1" s="170"/>
      <c r="BH1" s="170"/>
      <c r="BI1" s="170"/>
      <c r="BJ1" s="170"/>
      <c r="BK1" s="170"/>
      <c r="BL1" s="170"/>
      <c r="BM1" s="170"/>
      <c r="BN1" s="171"/>
    </row>
    <row r="2" spans="1:66" x14ac:dyDescent="0.25">
      <c r="A2" s="174"/>
      <c r="B2" s="42"/>
      <c r="C2" s="43"/>
      <c r="D2" s="43"/>
      <c r="E2" s="43"/>
      <c r="F2" s="43"/>
      <c r="G2" s="167" t="s">
        <v>64</v>
      </c>
      <c r="H2" s="43"/>
      <c r="I2" s="43"/>
      <c r="J2" s="167" t="s">
        <v>65</v>
      </c>
      <c r="K2" s="168" t="s">
        <v>56</v>
      </c>
      <c r="L2" s="44"/>
      <c r="M2" s="42"/>
      <c r="N2" s="43"/>
      <c r="O2" s="43"/>
      <c r="P2" s="43"/>
      <c r="Q2" s="43"/>
      <c r="R2" s="167" t="s">
        <v>64</v>
      </c>
      <c r="S2" s="43"/>
      <c r="T2" s="43"/>
      <c r="U2" s="167" t="s">
        <v>65</v>
      </c>
      <c r="V2" s="168" t="s">
        <v>56</v>
      </c>
      <c r="X2" s="42"/>
      <c r="Y2" s="43"/>
      <c r="Z2" s="43"/>
      <c r="AA2" s="43"/>
      <c r="AB2" s="43"/>
      <c r="AC2" s="167" t="s">
        <v>64</v>
      </c>
      <c r="AD2" s="43"/>
      <c r="AE2" s="43"/>
      <c r="AF2" s="167" t="s">
        <v>65</v>
      </c>
      <c r="AG2" s="168" t="s">
        <v>56</v>
      </c>
      <c r="AI2" s="42"/>
      <c r="AJ2" s="43"/>
      <c r="AK2" s="43"/>
      <c r="AL2" s="43"/>
      <c r="AM2" s="43"/>
      <c r="AN2" s="167" t="s">
        <v>64</v>
      </c>
      <c r="AO2" s="43"/>
      <c r="AP2" s="43"/>
      <c r="AQ2" s="167" t="s">
        <v>65</v>
      </c>
      <c r="AR2" s="168" t="s">
        <v>56</v>
      </c>
      <c r="AS2" s="44"/>
      <c r="AT2" s="42"/>
      <c r="AU2" s="43"/>
      <c r="AV2" s="43"/>
      <c r="AW2" s="43"/>
      <c r="AX2" s="43"/>
      <c r="AY2" s="167" t="s">
        <v>64</v>
      </c>
      <c r="AZ2" s="43"/>
      <c r="BA2" s="43"/>
      <c r="BB2" s="167" t="s">
        <v>65</v>
      </c>
      <c r="BC2" s="168" t="s">
        <v>56</v>
      </c>
      <c r="BE2" s="42"/>
      <c r="BF2" s="43"/>
      <c r="BG2" s="43"/>
      <c r="BH2" s="43"/>
      <c r="BI2" s="43"/>
      <c r="BJ2" s="167" t="s">
        <v>64</v>
      </c>
      <c r="BK2" s="43"/>
      <c r="BL2" s="43"/>
      <c r="BM2" s="167" t="s">
        <v>65</v>
      </c>
      <c r="BN2" s="168" t="s">
        <v>56</v>
      </c>
    </row>
    <row r="3" spans="1:66" x14ac:dyDescent="0.25">
      <c r="A3" s="174"/>
      <c r="B3" s="45" t="s">
        <v>57</v>
      </c>
      <c r="C3" s="44" t="s">
        <v>58</v>
      </c>
      <c r="D3" s="44" t="s">
        <v>59</v>
      </c>
      <c r="E3" s="44" t="s">
        <v>60</v>
      </c>
      <c r="F3" s="44" t="s">
        <v>61</v>
      </c>
      <c r="G3" s="167"/>
      <c r="H3" s="44" t="s">
        <v>62</v>
      </c>
      <c r="I3" s="44" t="s">
        <v>63</v>
      </c>
      <c r="J3" s="167"/>
      <c r="K3" s="168"/>
      <c r="L3" s="44"/>
      <c r="M3" s="45" t="s">
        <v>57</v>
      </c>
      <c r="N3" s="44" t="s">
        <v>58</v>
      </c>
      <c r="O3" s="44" t="s">
        <v>59</v>
      </c>
      <c r="P3" s="44" t="s">
        <v>60</v>
      </c>
      <c r="Q3" s="44" t="s">
        <v>61</v>
      </c>
      <c r="R3" s="167"/>
      <c r="S3" s="44" t="s">
        <v>62</v>
      </c>
      <c r="T3" s="44" t="s">
        <v>63</v>
      </c>
      <c r="U3" s="167"/>
      <c r="V3" s="168"/>
      <c r="X3" s="45" t="s">
        <v>57</v>
      </c>
      <c r="Y3" s="44" t="s">
        <v>58</v>
      </c>
      <c r="Z3" s="44" t="s">
        <v>59</v>
      </c>
      <c r="AA3" s="44" t="s">
        <v>60</v>
      </c>
      <c r="AB3" s="44" t="s">
        <v>61</v>
      </c>
      <c r="AC3" s="167"/>
      <c r="AD3" s="44" t="s">
        <v>62</v>
      </c>
      <c r="AE3" s="44" t="s">
        <v>63</v>
      </c>
      <c r="AF3" s="167"/>
      <c r="AG3" s="168"/>
      <c r="AI3" s="45" t="s">
        <v>57</v>
      </c>
      <c r="AJ3" s="44" t="s">
        <v>58</v>
      </c>
      <c r="AK3" s="44" t="s">
        <v>59</v>
      </c>
      <c r="AL3" s="44" t="s">
        <v>60</v>
      </c>
      <c r="AM3" s="44" t="s">
        <v>61</v>
      </c>
      <c r="AN3" s="167"/>
      <c r="AO3" s="44" t="s">
        <v>62</v>
      </c>
      <c r="AP3" s="44" t="s">
        <v>63</v>
      </c>
      <c r="AQ3" s="167"/>
      <c r="AR3" s="168"/>
      <c r="AS3" s="44"/>
      <c r="AT3" s="45" t="s">
        <v>57</v>
      </c>
      <c r="AU3" s="44" t="s">
        <v>58</v>
      </c>
      <c r="AV3" s="44" t="s">
        <v>59</v>
      </c>
      <c r="AW3" s="44" t="s">
        <v>60</v>
      </c>
      <c r="AX3" s="44" t="s">
        <v>61</v>
      </c>
      <c r="AY3" s="167"/>
      <c r="AZ3" s="44" t="s">
        <v>62</v>
      </c>
      <c r="BA3" s="44" t="s">
        <v>63</v>
      </c>
      <c r="BB3" s="167"/>
      <c r="BC3" s="168"/>
      <c r="BE3" s="45" t="s">
        <v>57</v>
      </c>
      <c r="BF3" s="44" t="s">
        <v>58</v>
      </c>
      <c r="BG3" s="44" t="s">
        <v>59</v>
      </c>
      <c r="BH3" s="44" t="s">
        <v>60</v>
      </c>
      <c r="BI3" s="44" t="s">
        <v>61</v>
      </c>
      <c r="BJ3" s="167"/>
      <c r="BK3" s="44" t="s">
        <v>62</v>
      </c>
      <c r="BL3" s="44" t="s">
        <v>63</v>
      </c>
      <c r="BM3" s="167"/>
      <c r="BN3" s="168"/>
    </row>
    <row r="4" spans="1:66" x14ac:dyDescent="0.25">
      <c r="A4" s="46" t="s">
        <v>15</v>
      </c>
      <c r="B4" s="47">
        <f>VLOOKUP($A4,'Occupancy Raw Data'!$B$8:$BE$45,'Occupancy Raw Data'!AG$3,FALSE)</f>
        <v>46.214681146704002</v>
      </c>
      <c r="C4" s="48">
        <f>VLOOKUP($A4,'Occupancy Raw Data'!$B$8:$BE$45,'Occupancy Raw Data'!AH$3,FALSE)</f>
        <v>54.354301193674502</v>
      </c>
      <c r="D4" s="48">
        <f>VLOOKUP($A4,'Occupancy Raw Data'!$B$8:$BE$45,'Occupancy Raw Data'!AI$3,FALSE)</f>
        <v>59.051677727435603</v>
      </c>
      <c r="E4" s="48">
        <f>VLOOKUP($A4,'Occupancy Raw Data'!$B$8:$BE$45,'Occupancy Raw Data'!AJ$3,FALSE)</f>
        <v>60.236875718508699</v>
      </c>
      <c r="F4" s="48">
        <f>VLOOKUP($A4,'Occupancy Raw Data'!$B$8:$BE$45,'Occupancy Raw Data'!AK$3,FALSE)</f>
        <v>59.363602907007802</v>
      </c>
      <c r="G4" s="49">
        <f>VLOOKUP($A4,'Occupancy Raw Data'!$B$8:$BE$45,'Occupancy Raw Data'!AL$3,FALSE)</f>
        <v>55.844247194209302</v>
      </c>
      <c r="H4" s="48">
        <f>VLOOKUP($A4,'Occupancy Raw Data'!$B$8:$BE$45,'Occupancy Raw Data'!AN$3,FALSE)</f>
        <v>63.410040591281998</v>
      </c>
      <c r="I4" s="48">
        <f>VLOOKUP($A4,'Occupancy Raw Data'!$B$8:$BE$45,'Occupancy Raw Data'!AO$3,FALSE)</f>
        <v>63.187202641558997</v>
      </c>
      <c r="J4" s="49">
        <f>VLOOKUP($A4,'Occupancy Raw Data'!$B$8:$BE$45,'Occupancy Raw Data'!AP$3,FALSE)</f>
        <v>63.298621502240799</v>
      </c>
      <c r="K4" s="50">
        <f>VLOOKUP($A4,'Occupancy Raw Data'!$B$8:$BE$45,'Occupancy Raw Data'!AR$3,FALSE)</f>
        <v>57.974167852933199</v>
      </c>
      <c r="M4" s="47">
        <f>VLOOKUP($A4,'Occupancy Raw Data'!$B$8:$BE$45,'Occupancy Raw Data'!AT$3,FALSE)</f>
        <v>3.98099819065343</v>
      </c>
      <c r="N4" s="48">
        <f>VLOOKUP($A4,'Occupancy Raw Data'!$B$8:$BE$45,'Occupancy Raw Data'!AU$3,FALSE)</f>
        <v>2.3066415584325202</v>
      </c>
      <c r="O4" s="48">
        <f>VLOOKUP($A4,'Occupancy Raw Data'!$B$8:$BE$45,'Occupancy Raw Data'!AV$3,FALSE)</f>
        <v>3.5659797235164499</v>
      </c>
      <c r="P4" s="48">
        <f>VLOOKUP($A4,'Occupancy Raw Data'!$B$8:$BE$45,'Occupancy Raw Data'!AW$3,FALSE)</f>
        <v>4.1703310861030598</v>
      </c>
      <c r="Q4" s="48">
        <f>VLOOKUP($A4,'Occupancy Raw Data'!$B$8:$BE$45,'Occupancy Raw Data'!AX$3,FALSE)</f>
        <v>3.59848499619345</v>
      </c>
      <c r="R4" s="49">
        <f>VLOOKUP($A4,'Occupancy Raw Data'!$B$8:$BE$45,'Occupancy Raw Data'!AY$3,FALSE)</f>
        <v>3.5228161896150598</v>
      </c>
      <c r="S4" s="48">
        <f>VLOOKUP($A4,'Occupancy Raw Data'!$B$8:$BE$45,'Occupancy Raw Data'!BA$3,FALSE)</f>
        <v>2.5639284720975901</v>
      </c>
      <c r="T4" s="48">
        <f>VLOOKUP($A4,'Occupancy Raw Data'!$B$8:$BE$45,'Occupancy Raw Data'!BB$3,FALSE)</f>
        <v>2.2398558312386401</v>
      </c>
      <c r="U4" s="49">
        <f>VLOOKUP($A4,'Occupancy Raw Data'!$B$8:$BE$45,'Occupancy Raw Data'!BC$3,FALSE)</f>
        <v>2.4019210082904299</v>
      </c>
      <c r="V4" s="50">
        <f>VLOOKUP($A4,'Occupancy Raw Data'!$B$8:$BE$45,'Occupancy Raw Data'!BE$3,FALSE)</f>
        <v>3.1703772186306902</v>
      </c>
      <c r="X4" s="51">
        <f>VLOOKUP($A4,'ADR Raw Data'!$B$6:$BE$43,'ADR Raw Data'!AG$1,FALSE)</f>
        <v>136.95917265663499</v>
      </c>
      <c r="Y4" s="52">
        <f>VLOOKUP($A4,'ADR Raw Data'!$B$6:$BE$43,'ADR Raw Data'!AH$1,FALSE)</f>
        <v>142.616502653152</v>
      </c>
      <c r="Z4" s="52">
        <f>VLOOKUP($A4,'ADR Raw Data'!$B$6:$BE$43,'ADR Raw Data'!AI$1,FALSE)</f>
        <v>151.47443439517301</v>
      </c>
      <c r="AA4" s="52">
        <f>VLOOKUP($A4,'ADR Raw Data'!$B$6:$BE$43,'ADR Raw Data'!AJ$1,FALSE)</f>
        <v>154.94537252236401</v>
      </c>
      <c r="AB4" s="52">
        <f>VLOOKUP($A4,'ADR Raw Data'!$B$6:$BE$43,'ADR Raw Data'!AK$1,FALSE)</f>
        <v>152.21007607187801</v>
      </c>
      <c r="AC4" s="53">
        <f>VLOOKUP($A4,'ADR Raw Data'!$B$6:$BE$43,'ADR Raw Data'!AL$1,FALSE)</f>
        <v>148.25288410613999</v>
      </c>
      <c r="AD4" s="52">
        <f>VLOOKUP($A4,'ADR Raw Data'!$B$6:$BE$43,'ADR Raw Data'!AN$1,FALSE)</f>
        <v>160.11517767618199</v>
      </c>
      <c r="AE4" s="52">
        <f>VLOOKUP($A4,'ADR Raw Data'!$B$6:$BE$43,'ADR Raw Data'!AO$1,FALSE)</f>
        <v>161.22450257625999</v>
      </c>
      <c r="AF4" s="53">
        <f>VLOOKUP($A4,'ADR Raw Data'!$B$6:$BE$43,'ADR Raw Data'!AP$1,FALSE)</f>
        <v>160.66886437128699</v>
      </c>
      <c r="AG4" s="54">
        <f>VLOOKUP($A4,'ADR Raw Data'!$B$6:$BE$43,'ADR Raw Data'!AR$1,FALSE)</f>
        <v>152.12628966813699</v>
      </c>
      <c r="AI4" s="47">
        <f>VLOOKUP($A4,'ADR Raw Data'!$B$6:$BE$43,'ADR Raw Data'!AT$1,FALSE)</f>
        <v>0.94270098286886905</v>
      </c>
      <c r="AJ4" s="48">
        <f>VLOOKUP($A4,'ADR Raw Data'!$B$6:$BE$43,'ADR Raw Data'!AU$1,FALSE)</f>
        <v>2.4760331526257402</v>
      </c>
      <c r="AK4" s="48">
        <f>VLOOKUP($A4,'ADR Raw Data'!$B$6:$BE$43,'ADR Raw Data'!AV$1,FALSE)</f>
        <v>3.87996865535683</v>
      </c>
      <c r="AL4" s="48">
        <f>VLOOKUP($A4,'ADR Raw Data'!$B$6:$BE$43,'ADR Raw Data'!AW$1,FALSE)</f>
        <v>3.88282654637255</v>
      </c>
      <c r="AM4" s="48">
        <f>VLOOKUP($A4,'ADR Raw Data'!$B$6:$BE$43,'ADR Raw Data'!AX$1,FALSE)</f>
        <v>2.02167908173343</v>
      </c>
      <c r="AN4" s="49">
        <f>VLOOKUP($A4,'ADR Raw Data'!$B$6:$BE$43,'ADR Raw Data'!AY$1,FALSE)</f>
        <v>2.7605662568254301</v>
      </c>
      <c r="AO4" s="48">
        <f>VLOOKUP($A4,'ADR Raw Data'!$B$6:$BE$43,'ADR Raw Data'!BA$1,FALSE)</f>
        <v>0.10799863545202799</v>
      </c>
      <c r="AP4" s="48">
        <f>VLOOKUP($A4,'ADR Raw Data'!$B$6:$BE$43,'ADR Raw Data'!BB$1,FALSE)</f>
        <v>0.56465915735648597</v>
      </c>
      <c r="AQ4" s="49">
        <f>VLOOKUP($A4,'ADR Raw Data'!$B$6:$BE$43,'ADR Raw Data'!BC$1,FALSE)</f>
        <v>0.33600774445893</v>
      </c>
      <c r="AR4" s="50">
        <f>VLOOKUP($A4,'ADR Raw Data'!$B$6:$BE$43,'ADR Raw Data'!BE$1,FALSE)</f>
        <v>1.92339294239146</v>
      </c>
      <c r="AT4" s="51">
        <f>VLOOKUP($A4,'RevPAR Raw Data'!$B$6:$BE$43,'RevPAR Raw Data'!AG$1,FALSE)</f>
        <v>63.295244944427999</v>
      </c>
      <c r="AU4" s="52">
        <f>VLOOKUP($A4,'RevPAR Raw Data'!$B$6:$BE$43,'RevPAR Raw Data'!AH$1,FALSE)</f>
        <v>77.518203403979399</v>
      </c>
      <c r="AV4" s="52">
        <f>VLOOKUP($A4,'RevPAR Raw Data'!$B$6:$BE$43,'RevPAR Raw Data'!AI$1,FALSE)</f>
        <v>89.448194838493805</v>
      </c>
      <c r="AW4" s="52">
        <f>VLOOKUP($A4,'RevPAR Raw Data'!$B$6:$BE$43,'RevPAR Raw Data'!AJ$1,FALSE)</f>
        <v>93.334251477877402</v>
      </c>
      <c r="AX4" s="52">
        <f>VLOOKUP($A4,'RevPAR Raw Data'!$B$6:$BE$43,'RevPAR Raw Data'!AK$1,FALSE)</f>
        <v>90.357385143764404</v>
      </c>
      <c r="AY4" s="53">
        <f>VLOOKUP($A4,'RevPAR Raw Data'!$B$6:$BE$43,'RevPAR Raw Data'!AL$1,FALSE)</f>
        <v>82.790707072777494</v>
      </c>
      <c r="AZ4" s="52">
        <f>VLOOKUP($A4,'RevPAR Raw Data'!$B$6:$BE$43,'RevPAR Raw Data'!AN$1,FALSE)</f>
        <v>101.52909915727</v>
      </c>
      <c r="BA4" s="52">
        <f>VLOOKUP($A4,'RevPAR Raw Data'!$B$6:$BE$43,'RevPAR Raw Data'!AO$1,FALSE)</f>
        <v>101.873253150707</v>
      </c>
      <c r="BB4" s="53">
        <f>VLOOKUP($A4,'RevPAR Raw Data'!$B$6:$BE$43,'RevPAR Raw Data'!AP$1,FALSE)</f>
        <v>101.70117633032901</v>
      </c>
      <c r="BC4" s="54">
        <f>VLOOKUP($A4,'RevPAR Raw Data'!$B$6:$BE$43,'RevPAR Raw Data'!AR$1,FALSE)</f>
        <v>88.193950520645203</v>
      </c>
      <c r="BE4" s="47">
        <f>VLOOKUP($A4,'RevPAR Raw Data'!$B$6:$BE$43,'RevPAR Raw Data'!AT$1,FALSE)</f>
        <v>4.9612280825935802</v>
      </c>
      <c r="BF4" s="48">
        <f>VLOOKUP($A4,'RevPAR Raw Data'!$B$6:$BE$43,'RevPAR Raw Data'!AU$1,FALSE)</f>
        <v>4.8397879207572903</v>
      </c>
      <c r="BG4" s="48">
        <f>VLOOKUP($A4,'RevPAR Raw Data'!$B$6:$BE$43,'RevPAR Raw Data'!AV$1,FALSE)</f>
        <v>7.5843072744021001</v>
      </c>
      <c r="BH4" s="48">
        <f>VLOOKUP($A4,'RevPAR Raw Data'!$B$6:$BE$43,'RevPAR Raw Data'!AW$1,FALSE)</f>
        <v>8.2150843549584494</v>
      </c>
      <c r="BI4" s="48">
        <f>VLOOKUP($A4,'RevPAR Raw Data'!$B$6:$BE$43,'RevPAR Raw Data'!AX$1,FALSE)</f>
        <v>5.6929138963542396</v>
      </c>
      <c r="BJ4" s="49">
        <f>VLOOKUP($A4,'RevPAR Raw Data'!$B$6:$BE$43,'RevPAR Raw Data'!AY$1,FALSE)</f>
        <v>6.38063212146099</v>
      </c>
      <c r="BK4" s="48">
        <f>VLOOKUP($A4,'RevPAR Raw Data'!$B$6:$BE$43,'RevPAR Raw Data'!BA$1,FALSE)</f>
        <v>2.6746961153134499</v>
      </c>
      <c r="BL4" s="48">
        <f>VLOOKUP($A4,'RevPAR Raw Data'!$B$6:$BE$43,'RevPAR Raw Data'!BB$1,FALSE)</f>
        <v>2.8171625396577902</v>
      </c>
      <c r="BM4" s="49">
        <f>VLOOKUP($A4,'RevPAR Raw Data'!$B$6:$BE$43,'RevPAR Raw Data'!BC$1,FALSE)</f>
        <v>2.74599939335301</v>
      </c>
      <c r="BN4" s="50">
        <f>VLOOKUP($A4,'RevPAR Raw Data'!$B$6:$BE$43,'RevPAR Raw Data'!BE$1,FALSE)</f>
        <v>5.15474897269248</v>
      </c>
    </row>
    <row r="5" spans="1:66" x14ac:dyDescent="0.25">
      <c r="A5" s="46" t="s">
        <v>69</v>
      </c>
      <c r="B5" s="47">
        <f>VLOOKUP($A5,'Occupancy Raw Data'!$B$8:$BE$45,'Occupancy Raw Data'!AG$3,FALSE)</f>
        <v>42.933830658507702</v>
      </c>
      <c r="C5" s="48">
        <f>VLOOKUP($A5,'Occupancy Raw Data'!$B$8:$BE$45,'Occupancy Raw Data'!AH$3,FALSE)</f>
        <v>53.632179545594902</v>
      </c>
      <c r="D5" s="48">
        <f>VLOOKUP($A5,'Occupancy Raw Data'!$B$8:$BE$45,'Occupancy Raw Data'!AI$3,FALSE)</f>
        <v>59.807433556984797</v>
      </c>
      <c r="E5" s="48">
        <f>VLOOKUP($A5,'Occupancy Raw Data'!$B$8:$BE$45,'Occupancy Raw Data'!AJ$3,FALSE)</f>
        <v>61.063290363871303</v>
      </c>
      <c r="F5" s="48">
        <f>VLOOKUP($A5,'Occupancy Raw Data'!$B$8:$BE$45,'Occupancy Raw Data'!AK$3,FALSE)</f>
        <v>58.961794189340203</v>
      </c>
      <c r="G5" s="49">
        <f>VLOOKUP($A5,'Occupancy Raw Data'!$B$8:$BE$45,'Occupancy Raw Data'!AL$3,FALSE)</f>
        <v>55.279809510615102</v>
      </c>
      <c r="H5" s="48">
        <f>VLOOKUP($A5,'Occupancy Raw Data'!$B$8:$BE$45,'Occupancy Raw Data'!AN$3,FALSE)</f>
        <v>60.736228808572001</v>
      </c>
      <c r="I5" s="48">
        <f>VLOOKUP($A5,'Occupancy Raw Data'!$B$8:$BE$45,'Occupancy Raw Data'!AO$3,FALSE)</f>
        <v>60.113567815737298</v>
      </c>
      <c r="J5" s="49">
        <f>VLOOKUP($A5,'Occupancy Raw Data'!$B$8:$BE$45,'Occupancy Raw Data'!AP$3,FALSE)</f>
        <v>60.424898312154703</v>
      </c>
      <c r="K5" s="50">
        <f>VLOOKUP($A5,'Occupancy Raw Data'!$B$8:$BE$45,'Occupancy Raw Data'!AR$3,FALSE)</f>
        <v>56.749879697497903</v>
      </c>
      <c r="M5" s="47">
        <f>VLOOKUP($A5,'Occupancy Raw Data'!$B$8:$BE$45,'Occupancy Raw Data'!AT$3,FALSE)</f>
        <v>2.2049621343288499</v>
      </c>
      <c r="N5" s="48">
        <f>VLOOKUP($A5,'Occupancy Raw Data'!$B$8:$BE$45,'Occupancy Raw Data'!AU$3,FALSE)</f>
        <v>0.76556585363349805</v>
      </c>
      <c r="O5" s="48">
        <f>VLOOKUP($A5,'Occupancy Raw Data'!$B$8:$BE$45,'Occupancy Raw Data'!AV$3,FALSE)</f>
        <v>3.23352880491968</v>
      </c>
      <c r="P5" s="48">
        <f>VLOOKUP($A5,'Occupancy Raw Data'!$B$8:$BE$45,'Occupancy Raw Data'!AW$3,FALSE)</f>
        <v>4.2756920150339797</v>
      </c>
      <c r="Q5" s="48">
        <f>VLOOKUP($A5,'Occupancy Raw Data'!$B$8:$BE$45,'Occupancy Raw Data'!AX$3,FALSE)</f>
        <v>4.3287180196871899</v>
      </c>
      <c r="R5" s="49">
        <f>VLOOKUP($A5,'Occupancy Raw Data'!$B$8:$BE$45,'Occupancy Raw Data'!AY$3,FALSE)</f>
        <v>3.0412067943405998</v>
      </c>
      <c r="S5" s="48">
        <f>VLOOKUP($A5,'Occupancy Raw Data'!$B$8:$BE$45,'Occupancy Raw Data'!BA$3,FALSE)</f>
        <v>3.4678897840884799</v>
      </c>
      <c r="T5" s="48">
        <f>VLOOKUP($A5,'Occupancy Raw Data'!$B$8:$BE$45,'Occupancy Raw Data'!BB$3,FALSE)</f>
        <v>2.7357615820563099</v>
      </c>
      <c r="U5" s="49">
        <f>VLOOKUP($A5,'Occupancy Raw Data'!$B$8:$BE$45,'Occupancy Raw Data'!BC$3,FALSE)</f>
        <v>3.10241168291134</v>
      </c>
      <c r="V5" s="50">
        <f>VLOOKUP($A5,'Occupancy Raw Data'!$B$8:$BE$45,'Occupancy Raw Data'!BE$3,FALSE)</f>
        <v>3.0610890917251199</v>
      </c>
      <c r="X5" s="51">
        <f>VLOOKUP($A5,'ADR Raw Data'!$B$6:$BE$43,'ADR Raw Data'!AG$1,FALSE)</f>
        <v>106.635491144337</v>
      </c>
      <c r="Y5" s="52">
        <f>VLOOKUP($A5,'ADR Raw Data'!$B$6:$BE$43,'ADR Raw Data'!AH$1,FALSE)</f>
        <v>118.207791304512</v>
      </c>
      <c r="Z5" s="52">
        <f>VLOOKUP($A5,'ADR Raw Data'!$B$6:$BE$43,'ADR Raw Data'!AI$1,FALSE)</f>
        <v>126.732344631941</v>
      </c>
      <c r="AA5" s="52">
        <f>VLOOKUP($A5,'ADR Raw Data'!$B$6:$BE$43,'ADR Raw Data'!AJ$1,FALSE)</f>
        <v>128.13880403973499</v>
      </c>
      <c r="AB5" s="52">
        <f>VLOOKUP($A5,'ADR Raw Data'!$B$6:$BE$43,'ADR Raw Data'!AK$1,FALSE)</f>
        <v>121.090191761703</v>
      </c>
      <c r="AC5" s="53">
        <f>VLOOKUP($A5,'ADR Raw Data'!$B$6:$BE$43,'ADR Raw Data'!AL$1,FALSE)</f>
        <v>121.06376291838301</v>
      </c>
      <c r="AD5" s="52">
        <f>VLOOKUP($A5,'ADR Raw Data'!$B$6:$BE$43,'ADR Raw Data'!AN$1,FALSE)</f>
        <v>124.988433733138</v>
      </c>
      <c r="AE5" s="52">
        <f>VLOOKUP($A5,'ADR Raw Data'!$B$6:$BE$43,'ADR Raw Data'!AO$1,FALSE)</f>
        <v>124.105411422934</v>
      </c>
      <c r="AF5" s="53">
        <f>VLOOKUP($A5,'ADR Raw Data'!$B$6:$BE$43,'ADR Raw Data'!AP$1,FALSE)</f>
        <v>124.54919740002001</v>
      </c>
      <c r="AG5" s="54">
        <f>VLOOKUP($A5,'ADR Raw Data'!$B$6:$BE$43,'ADR Raw Data'!AR$1,FALSE)</f>
        <v>122.124122345144</v>
      </c>
      <c r="AI5" s="47">
        <f>VLOOKUP($A5,'ADR Raw Data'!$B$6:$BE$43,'ADR Raw Data'!AT$1,FALSE)</f>
        <v>0.79780631854319095</v>
      </c>
      <c r="AJ5" s="48">
        <f>VLOOKUP($A5,'ADR Raw Data'!$B$6:$BE$43,'ADR Raw Data'!AU$1,FALSE)</f>
        <v>1.1430173603077001</v>
      </c>
      <c r="AK5" s="48">
        <f>VLOOKUP($A5,'ADR Raw Data'!$B$6:$BE$43,'ADR Raw Data'!AV$1,FALSE)</f>
        <v>3.6930001114356199</v>
      </c>
      <c r="AL5" s="48">
        <f>VLOOKUP($A5,'ADR Raw Data'!$B$6:$BE$43,'ADR Raw Data'!AW$1,FALSE)</f>
        <v>4.8876036256065296</v>
      </c>
      <c r="AM5" s="48">
        <f>VLOOKUP($A5,'ADR Raw Data'!$B$6:$BE$43,'ADR Raw Data'!AX$1,FALSE)</f>
        <v>3.7783360703149</v>
      </c>
      <c r="AN5" s="49">
        <f>VLOOKUP($A5,'ADR Raw Data'!$B$6:$BE$43,'ADR Raw Data'!AY$1,FALSE)</f>
        <v>3.1141574010866901</v>
      </c>
      <c r="AO5" s="48">
        <f>VLOOKUP($A5,'ADR Raw Data'!$B$6:$BE$43,'ADR Raw Data'!BA$1,FALSE)</f>
        <v>2.1809706405853602</v>
      </c>
      <c r="AP5" s="48">
        <f>VLOOKUP($A5,'ADR Raw Data'!$B$6:$BE$43,'ADR Raw Data'!BB$1,FALSE)</f>
        <v>1.3982132607887501</v>
      </c>
      <c r="AQ5" s="49">
        <f>VLOOKUP($A5,'ADR Raw Data'!$B$6:$BE$43,'ADR Raw Data'!BC$1,FALSE)</f>
        <v>1.79138267834775</v>
      </c>
      <c r="AR5" s="50">
        <f>VLOOKUP($A5,'ADR Raw Data'!$B$6:$BE$43,'ADR Raw Data'!BE$1,FALSE)</f>
        <v>2.70122405773767</v>
      </c>
      <c r="AT5" s="51">
        <f>VLOOKUP($A5,'RevPAR Raw Data'!$B$6:$BE$43,'RevPAR Raw Data'!AG$1,FALSE)</f>
        <v>45.782701189778102</v>
      </c>
      <c r="AU5" s="52">
        <f>VLOOKUP($A5,'RevPAR Raw Data'!$B$6:$BE$43,'RevPAR Raw Data'!AH$1,FALSE)</f>
        <v>63.397414869318503</v>
      </c>
      <c r="AV5" s="52">
        <f>VLOOKUP($A5,'RevPAR Raw Data'!$B$6:$BE$43,'RevPAR Raw Data'!AI$1,FALSE)</f>
        <v>75.7953628109574</v>
      </c>
      <c r="AW5" s="52">
        <f>VLOOKUP($A5,'RevPAR Raw Data'!$B$6:$BE$43,'RevPAR Raw Data'!AJ$1,FALSE)</f>
        <v>78.245769979575698</v>
      </c>
      <c r="AX5" s="52">
        <f>VLOOKUP($A5,'RevPAR Raw Data'!$B$6:$BE$43,'RevPAR Raw Data'!AK$1,FALSE)</f>
        <v>71.396949650013099</v>
      </c>
      <c r="AY5" s="53">
        <f>VLOOKUP($A5,'RevPAR Raw Data'!$B$6:$BE$43,'RevPAR Raw Data'!AL$1,FALSE)</f>
        <v>66.923817527665307</v>
      </c>
      <c r="AZ5" s="52">
        <f>VLOOKUP($A5,'RevPAR Raw Data'!$B$6:$BE$43,'RevPAR Raw Data'!AN$1,FALSE)</f>
        <v>75.9132610964094</v>
      </c>
      <c r="BA5" s="52">
        <f>VLOOKUP($A5,'RevPAR Raw Data'!$B$6:$BE$43,'RevPAR Raw Data'!AO$1,FALSE)</f>
        <v>74.6041906587255</v>
      </c>
      <c r="BB5" s="53">
        <f>VLOOKUP($A5,'RevPAR Raw Data'!$B$6:$BE$43,'RevPAR Raw Data'!AP$1,FALSE)</f>
        <v>75.2587258775675</v>
      </c>
      <c r="BC5" s="54">
        <f>VLOOKUP($A5,'RevPAR Raw Data'!$B$6:$BE$43,'RevPAR Raw Data'!AR$1,FALSE)</f>
        <v>69.305292512494503</v>
      </c>
      <c r="BE5" s="47">
        <f>VLOOKUP($A5,'RevPAR Raw Data'!$B$6:$BE$43,'RevPAR Raw Data'!AT$1,FALSE)</f>
        <v>3.0203597801012099</v>
      </c>
      <c r="BF5" s="48">
        <f>VLOOKUP($A5,'RevPAR Raw Data'!$B$6:$BE$43,'RevPAR Raw Data'!AU$1,FALSE)</f>
        <v>1.9173337645528099</v>
      </c>
      <c r="BG5" s="48">
        <f>VLOOKUP($A5,'RevPAR Raw Data'!$B$6:$BE$43,'RevPAR Raw Data'!AV$1,FALSE)</f>
        <v>7.0459431387242901</v>
      </c>
      <c r="BH5" s="48">
        <f>VLOOKUP($A5,'RevPAR Raw Data'!$B$6:$BE$43,'RevPAR Raw Data'!AW$1,FALSE)</f>
        <v>9.3722745185870799</v>
      </c>
      <c r="BI5" s="48">
        <f>VLOOKUP($A5,'RevPAR Raw Data'!$B$6:$BE$43,'RevPAR Raw Data'!AX$1,FALSE)</f>
        <v>8.2706076043221604</v>
      </c>
      <c r="BJ5" s="49">
        <f>VLOOKUP($A5,'RevPAR Raw Data'!$B$6:$BE$43,'RevPAR Raw Data'!AY$1,FALSE)</f>
        <v>6.2500721618956101</v>
      </c>
      <c r="BK5" s="48">
        <f>VLOOKUP($A5,'RevPAR Raw Data'!$B$6:$BE$43,'RevPAR Raw Data'!BA$1,FALSE)</f>
        <v>5.7244940827126696</v>
      </c>
      <c r="BL5" s="48">
        <f>VLOOKUP($A5,'RevPAR Raw Data'!$B$6:$BE$43,'RevPAR Raw Data'!BB$1,FALSE)</f>
        <v>4.1722266240689398</v>
      </c>
      <c r="BM5" s="49">
        <f>VLOOKUP($A5,'RevPAR Raw Data'!$B$6:$BE$43,'RevPAR Raw Data'!BC$1,FALSE)</f>
        <v>4.9493704267577998</v>
      </c>
      <c r="BN5" s="50">
        <f>VLOOKUP($A5,'RevPAR Raw Data'!$B$6:$BE$43,'RevPAR Raw Data'!BE$1,FALSE)</f>
        <v>5.8450000244372502</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37.696009936345199</v>
      </c>
      <c r="C8" s="48">
        <f>VLOOKUP($A8,'Occupancy Raw Data'!$B$8:$BE$51,'Occupancy Raw Data'!AH$3,FALSE)</f>
        <v>50.574444961962399</v>
      </c>
      <c r="D8" s="48">
        <f>VLOOKUP($A8,'Occupancy Raw Data'!$B$8:$BE$51,'Occupancy Raw Data'!AI$3,FALSE)</f>
        <v>60.1459400714174</v>
      </c>
      <c r="E8" s="48">
        <f>VLOOKUP($A8,'Occupancy Raw Data'!$B$8:$BE$51,'Occupancy Raw Data'!AJ$3,FALSE)</f>
        <v>68.622884645241399</v>
      </c>
      <c r="F8" s="48">
        <f>VLOOKUP($A8,'Occupancy Raw Data'!$B$8:$BE$51,'Occupancy Raw Data'!AK$3,FALSE)</f>
        <v>66.876261450085295</v>
      </c>
      <c r="G8" s="49">
        <f>VLOOKUP($A8,'Occupancy Raw Data'!$B$8:$BE$51,'Occupancy Raw Data'!AL$3,FALSE)</f>
        <v>56.783108213010401</v>
      </c>
      <c r="H8" s="48">
        <f>VLOOKUP($A8,'Occupancy Raw Data'!$B$8:$BE$51,'Occupancy Raw Data'!AN$3,FALSE)</f>
        <v>64.584624922504602</v>
      </c>
      <c r="I8" s="48">
        <f>VLOOKUP($A8,'Occupancy Raw Data'!$B$8:$BE$51,'Occupancy Raw Data'!AO$3,FALSE)</f>
        <v>66.506509609423404</v>
      </c>
      <c r="J8" s="49">
        <f>VLOOKUP($A8,'Occupancy Raw Data'!$B$8:$BE$51,'Occupancy Raw Data'!AP$3,FALSE)</f>
        <v>65.545567265963996</v>
      </c>
      <c r="K8" s="50">
        <f>VLOOKUP($A8,'Occupancy Raw Data'!$B$8:$BE$51,'Occupancy Raw Data'!AR$3,FALSE)</f>
        <v>59.289720454898102</v>
      </c>
      <c r="M8" s="47">
        <f>VLOOKUP($A8,'Occupancy Raw Data'!$B$8:$BE$51,'Occupancy Raw Data'!AT$3,FALSE)</f>
        <v>-2.3822371626330301</v>
      </c>
      <c r="N8" s="48">
        <f>VLOOKUP($A8,'Occupancy Raw Data'!$B$8:$BE$51,'Occupancy Raw Data'!AU$3,FALSE)</f>
        <v>2.5636708768133198</v>
      </c>
      <c r="O8" s="48">
        <f>VLOOKUP($A8,'Occupancy Raw Data'!$B$8:$BE$51,'Occupancy Raw Data'!AV$3,FALSE)</f>
        <v>7.63045495514785</v>
      </c>
      <c r="P8" s="48">
        <f>VLOOKUP($A8,'Occupancy Raw Data'!$B$8:$BE$51,'Occupancy Raw Data'!AW$3,FALSE)</f>
        <v>15.075984855386</v>
      </c>
      <c r="Q8" s="48">
        <f>VLOOKUP($A8,'Occupancy Raw Data'!$B$8:$BE$51,'Occupancy Raw Data'!AX$3,FALSE)</f>
        <v>11.9723988259896</v>
      </c>
      <c r="R8" s="49">
        <f>VLOOKUP($A8,'Occupancy Raw Data'!$B$8:$BE$51,'Occupancy Raw Data'!AY$3,FALSE)</f>
        <v>7.8843941783748299</v>
      </c>
      <c r="S8" s="48">
        <f>VLOOKUP($A8,'Occupancy Raw Data'!$B$8:$BE$51,'Occupancy Raw Data'!BA$3,FALSE)</f>
        <v>-1.0331314570715999</v>
      </c>
      <c r="T8" s="48">
        <f>VLOOKUP($A8,'Occupancy Raw Data'!$B$8:$BE$51,'Occupancy Raw Data'!BB$3,FALSE)</f>
        <v>4.3531128404669204</v>
      </c>
      <c r="U8" s="49">
        <f>VLOOKUP($A8,'Occupancy Raw Data'!$B$8:$BE$51,'Occupancy Raw Data'!BC$3,FALSE)</f>
        <v>1.62811655151697</v>
      </c>
      <c r="V8" s="50">
        <f>VLOOKUP($A8,'Occupancy Raw Data'!$B$8:$BE$51,'Occupancy Raw Data'!BE$3,FALSE)</f>
        <v>5.8319869822551302</v>
      </c>
      <c r="X8" s="51">
        <f>VLOOKUP($A8,'ADR Raw Data'!$B$6:$BE$49,'ADR Raw Data'!AG$1,FALSE)</f>
        <v>294.669707578253</v>
      </c>
      <c r="Y8" s="52">
        <f>VLOOKUP($A8,'ADR Raw Data'!$B$6:$BE$49,'ADR Raw Data'!AH$1,FALSE)</f>
        <v>285.05967152724401</v>
      </c>
      <c r="Z8" s="52">
        <f>VLOOKUP($A8,'ADR Raw Data'!$B$6:$BE$49,'ADR Raw Data'!AI$1,FALSE)</f>
        <v>291.98543753226602</v>
      </c>
      <c r="AA8" s="52">
        <f>VLOOKUP($A8,'ADR Raw Data'!$B$6:$BE$49,'ADR Raw Data'!AJ$1,FALSE)</f>
        <v>303.33271832579101</v>
      </c>
      <c r="AB8" s="52">
        <f>VLOOKUP($A8,'ADR Raw Data'!$B$6:$BE$49,'ADR Raw Data'!AK$1,FALSE)</f>
        <v>315.51636215902403</v>
      </c>
      <c r="AC8" s="53">
        <f>VLOOKUP($A8,'ADR Raw Data'!$B$6:$BE$49,'ADR Raw Data'!AL$1,FALSE)</f>
        <v>299.39349592606698</v>
      </c>
      <c r="AD8" s="52">
        <f>VLOOKUP($A8,'ADR Raw Data'!$B$6:$BE$49,'ADR Raw Data'!AN$1,FALSE)</f>
        <v>358.837920566354</v>
      </c>
      <c r="AE8" s="52">
        <f>VLOOKUP($A8,'ADR Raw Data'!$B$6:$BE$49,'ADR Raw Data'!AO$1,FALSE)</f>
        <v>353.82180261011399</v>
      </c>
      <c r="AF8" s="53">
        <f>VLOOKUP($A8,'ADR Raw Data'!$B$6:$BE$49,'ADR Raw Data'!AP$1,FALSE)</f>
        <v>356.29309174745799</v>
      </c>
      <c r="AG8" s="54">
        <f>VLOOKUP($A8,'ADR Raw Data'!$B$6:$BE$49,'ADR Raw Data'!AR$1,FALSE)</f>
        <v>317.38776705926301</v>
      </c>
      <c r="AI8" s="47">
        <f>VLOOKUP($A8,'ADR Raw Data'!$B$6:$BE$49,'ADR Raw Data'!AT$1,FALSE)</f>
        <v>5.6477428250696597</v>
      </c>
      <c r="AJ8" s="48">
        <f>VLOOKUP($A8,'ADR Raw Data'!$B$6:$BE$49,'ADR Raw Data'!AU$1,FALSE)</f>
        <v>2.54901513289659</v>
      </c>
      <c r="AK8" s="48">
        <f>VLOOKUP($A8,'ADR Raw Data'!$B$6:$BE$49,'ADR Raw Data'!AV$1,FALSE)</f>
        <v>3.7426529539506501</v>
      </c>
      <c r="AL8" s="48">
        <f>VLOOKUP($A8,'ADR Raw Data'!$B$6:$BE$49,'ADR Raw Data'!AW$1,FALSE)</f>
        <v>3.0255665300710199</v>
      </c>
      <c r="AM8" s="48">
        <f>VLOOKUP($A8,'ADR Raw Data'!$B$6:$BE$49,'ADR Raw Data'!AX$1,FALSE)</f>
        <v>4.5410389183557403</v>
      </c>
      <c r="AN8" s="49">
        <f>VLOOKUP($A8,'ADR Raw Data'!$B$6:$BE$49,'ADR Raw Data'!AY$1,FALSE)</f>
        <v>3.9602747594209502</v>
      </c>
      <c r="AO8" s="48">
        <f>VLOOKUP($A8,'ADR Raw Data'!$B$6:$BE$49,'ADR Raw Data'!BA$1,FALSE)</f>
        <v>3.8658400255852401</v>
      </c>
      <c r="AP8" s="48">
        <f>VLOOKUP($A8,'ADR Raw Data'!$B$6:$BE$49,'ADR Raw Data'!BB$1,FALSE)</f>
        <v>4.5605273165027898</v>
      </c>
      <c r="AQ8" s="49">
        <f>VLOOKUP($A8,'ADR Raw Data'!$B$6:$BE$49,'ADR Raw Data'!BC$1,FALSE)</f>
        <v>4.1860390816035604</v>
      </c>
      <c r="AR8" s="50">
        <f>VLOOKUP($A8,'ADR Raw Data'!$B$6:$BE$49,'ADR Raw Data'!BE$1,FALSE)</f>
        <v>3.8073491620210498</v>
      </c>
      <c r="AT8" s="51">
        <f>VLOOKUP($A8,'RevPAR Raw Data'!$B$6:$BE$49,'RevPAR Raw Data'!AG$1,FALSE)</f>
        <v>111.078722248098</v>
      </c>
      <c r="AU8" s="52">
        <f>VLOOKUP($A8,'RevPAR Raw Data'!$B$6:$BE$49,'RevPAR Raw Data'!AH$1,FALSE)</f>
        <v>144.16734668529699</v>
      </c>
      <c r="AV8" s="52">
        <f>VLOOKUP($A8,'RevPAR Raw Data'!$B$6:$BE$49,'RevPAR Raw Data'!AI$1,FALSE)</f>
        <v>175.617386275423</v>
      </c>
      <c r="AW8" s="52">
        <f>VLOOKUP($A8,'RevPAR Raw Data'!$B$6:$BE$49,'RevPAR Raw Data'!AJ$1,FALSE)</f>
        <v>208.155661387983</v>
      </c>
      <c r="AX8" s="52">
        <f>VLOOKUP($A8,'RevPAR Raw Data'!$B$6:$BE$49,'RevPAR Raw Data'!AK$1,FALSE)</f>
        <v>211.00554727526699</v>
      </c>
      <c r="AY8" s="53">
        <f>VLOOKUP($A8,'RevPAR Raw Data'!$B$6:$BE$49,'RevPAR Raw Data'!AL$1,FALSE)</f>
        <v>170.00493277441299</v>
      </c>
      <c r="AZ8" s="52">
        <f>VLOOKUP($A8,'RevPAR Raw Data'!$B$6:$BE$49,'RevPAR Raw Data'!AN$1,FALSE)</f>
        <v>231.75412507749499</v>
      </c>
      <c r="BA8" s="52">
        <f>VLOOKUP($A8,'RevPAR Raw Data'!$B$6:$BE$49,'RevPAR Raw Data'!AO$1,FALSE)</f>
        <v>235.31453115312999</v>
      </c>
      <c r="BB8" s="53">
        <f>VLOOKUP($A8,'RevPAR Raw Data'!$B$6:$BE$49,'RevPAR Raw Data'!AP$1,FALSE)</f>
        <v>233.534328115313</v>
      </c>
      <c r="BC8" s="54">
        <f>VLOOKUP($A8,'RevPAR Raw Data'!$B$6:$BE$49,'RevPAR Raw Data'!AR$1,FALSE)</f>
        <v>188.17831984748</v>
      </c>
      <c r="BE8" s="47">
        <f>VLOOKUP($A8,'RevPAR Raw Data'!$B$6:$BE$49,'RevPAR Raw Data'!AT$1,FALSE)</f>
        <v>3.1309630340078698</v>
      </c>
      <c r="BF8" s="48">
        <f>VLOOKUP($A8,'RevPAR Raw Data'!$B$6:$BE$49,'RevPAR Raw Data'!AU$1,FALSE)</f>
        <v>5.17803436831755</v>
      </c>
      <c r="BG8" s="48">
        <f>VLOOKUP($A8,'RevPAR Raw Data'!$B$6:$BE$49,'RevPAR Raw Data'!AV$1,FALSE)</f>
        <v>11.658689356877201</v>
      </c>
      <c r="BH8" s="48">
        <f>VLOOKUP($A8,'RevPAR Raw Data'!$B$6:$BE$49,'RevPAR Raw Data'!AW$1,FALSE)</f>
        <v>18.557685337320098</v>
      </c>
      <c r="BI8" s="48">
        <f>VLOOKUP($A8,'RevPAR Raw Data'!$B$6:$BE$49,'RevPAR Raw Data'!AX$1,FALSE)</f>
        <v>17.0571090344942</v>
      </c>
      <c r="BJ8" s="49">
        <f>VLOOKUP($A8,'RevPAR Raw Data'!$B$6:$BE$49,'RevPAR Raw Data'!AY$1,FALSE)</f>
        <v>12.156912610375199</v>
      </c>
      <c r="BK8" s="48">
        <f>VLOOKUP($A8,'RevPAR Raw Data'!$B$6:$BE$49,'RevPAR Raw Data'!BA$1,FALSE)</f>
        <v>2.7927693591292502</v>
      </c>
      <c r="BL8" s="48">
        <f>VLOOKUP($A8,'RevPAR Raw Data'!$B$6:$BE$49,'RevPAR Raw Data'!BB$1,FALSE)</f>
        <v>9.1121650571773998</v>
      </c>
      <c r="BM8" s="49">
        <f>VLOOKUP($A8,'RevPAR Raw Data'!$B$6:$BE$49,'RevPAR Raw Data'!BC$1,FALSE)</f>
        <v>5.8823092282610903</v>
      </c>
      <c r="BN8" s="50">
        <f>VLOOKUP($A8,'RevPAR Raw Data'!$B$6:$BE$49,'RevPAR Raw Data'!BE$1,FALSE)</f>
        <v>9.8613802517742499</v>
      </c>
    </row>
    <row r="9" spans="1:66" x14ac:dyDescent="0.25">
      <c r="A9" s="63" t="s">
        <v>118</v>
      </c>
      <c r="B9" s="47">
        <f>VLOOKUP($A9,'Occupancy Raw Data'!$B$8:$BE$51,'Occupancy Raw Data'!AG$3,FALSE)</f>
        <v>41.565133769403097</v>
      </c>
      <c r="C9" s="48">
        <f>VLOOKUP($A9,'Occupancy Raw Data'!$B$8:$BE$51,'Occupancy Raw Data'!AH$3,FALSE)</f>
        <v>58.989176880437597</v>
      </c>
      <c r="D9" s="48">
        <f>VLOOKUP($A9,'Occupancy Raw Data'!$B$8:$BE$51,'Occupancy Raw Data'!AI$3,FALSE)</f>
        <v>69.824997505148403</v>
      </c>
      <c r="E9" s="48">
        <f>VLOOKUP($A9,'Occupancy Raw Data'!$B$8:$BE$51,'Occupancy Raw Data'!AJ$3,FALSE)</f>
        <v>72.851479220154701</v>
      </c>
      <c r="F9" s="48">
        <f>VLOOKUP($A9,'Occupancy Raw Data'!$B$8:$BE$51,'Occupancy Raw Data'!AK$3,FALSE)</f>
        <v>66.3938962323205</v>
      </c>
      <c r="G9" s="49">
        <f>VLOOKUP($A9,'Occupancy Raw Data'!$B$8:$BE$51,'Occupancy Raw Data'!AL$3,FALSE)</f>
        <v>61.924936721492898</v>
      </c>
      <c r="H9" s="48">
        <f>VLOOKUP($A9,'Occupancy Raw Data'!$B$8:$BE$51,'Occupancy Raw Data'!AN$3,FALSE)</f>
        <v>65.436780462137193</v>
      </c>
      <c r="I9" s="48">
        <f>VLOOKUP($A9,'Occupancy Raw Data'!$B$8:$BE$51,'Occupancy Raw Data'!AO$3,FALSE)</f>
        <v>62.892939116550302</v>
      </c>
      <c r="J9" s="49">
        <f>VLOOKUP($A9,'Occupancy Raw Data'!$B$8:$BE$51,'Occupancy Raw Data'!AP$3,FALSE)</f>
        <v>64.164859789343794</v>
      </c>
      <c r="K9" s="50">
        <f>VLOOKUP($A9,'Occupancy Raw Data'!$B$8:$BE$51,'Occupancy Raw Data'!AR$3,FALSE)</f>
        <v>62.564914740878798</v>
      </c>
      <c r="M9" s="47">
        <f>VLOOKUP($A9,'Occupancy Raw Data'!$B$8:$BE$51,'Occupancy Raw Data'!AT$3,FALSE)</f>
        <v>-0.43940763074793898</v>
      </c>
      <c r="N9" s="48">
        <f>VLOOKUP($A9,'Occupancy Raw Data'!$B$8:$BE$51,'Occupancy Raw Data'!AU$3,FALSE)</f>
        <v>1.51352395927424</v>
      </c>
      <c r="O9" s="48">
        <f>VLOOKUP($A9,'Occupancy Raw Data'!$B$8:$BE$51,'Occupancy Raw Data'!AV$3,FALSE)</f>
        <v>5.8559868215595703</v>
      </c>
      <c r="P9" s="48">
        <f>VLOOKUP($A9,'Occupancy Raw Data'!$B$8:$BE$51,'Occupancy Raw Data'!AW$3,FALSE)</f>
        <v>5.7876826650920297</v>
      </c>
      <c r="Q9" s="48">
        <f>VLOOKUP($A9,'Occupancy Raw Data'!$B$8:$BE$51,'Occupancy Raw Data'!AX$3,FALSE)</f>
        <v>4.4617043528139799</v>
      </c>
      <c r="R9" s="49">
        <f>VLOOKUP($A9,'Occupancy Raw Data'!$B$8:$BE$51,'Occupancy Raw Data'!AY$3,FALSE)</f>
        <v>3.8157650732355002</v>
      </c>
      <c r="S9" s="48">
        <f>VLOOKUP($A9,'Occupancy Raw Data'!$B$8:$BE$51,'Occupancy Raw Data'!BA$3,FALSE)</f>
        <v>5.2677367255120799</v>
      </c>
      <c r="T9" s="48">
        <f>VLOOKUP($A9,'Occupancy Raw Data'!$B$8:$BE$51,'Occupancy Raw Data'!BB$3,FALSE)</f>
        <v>1.22537340413943</v>
      </c>
      <c r="U9" s="49">
        <f>VLOOKUP($A9,'Occupancy Raw Data'!$B$8:$BE$51,'Occupancy Raw Data'!BC$3,FALSE)</f>
        <v>3.24705335027069</v>
      </c>
      <c r="V9" s="50">
        <f>VLOOKUP($A9,'Occupancy Raw Data'!$B$8:$BE$51,'Occupancy Raw Data'!BE$3,FALSE)</f>
        <v>3.65046111665314</v>
      </c>
      <c r="X9" s="51">
        <f>VLOOKUP($A9,'ADR Raw Data'!$B$6:$BE$49,'ADR Raw Data'!AG$1,FALSE)</f>
        <v>157.06931213029301</v>
      </c>
      <c r="Y9" s="52">
        <f>VLOOKUP($A9,'ADR Raw Data'!$B$6:$BE$49,'ADR Raw Data'!AH$1,FALSE)</f>
        <v>178.86239360953101</v>
      </c>
      <c r="Z9" s="52">
        <f>VLOOKUP($A9,'ADR Raw Data'!$B$6:$BE$49,'ADR Raw Data'!AI$1,FALSE)</f>
        <v>193.66665684989201</v>
      </c>
      <c r="AA9" s="52">
        <f>VLOOKUP($A9,'ADR Raw Data'!$B$6:$BE$49,'ADR Raw Data'!AJ$1,FALSE)</f>
        <v>193.837112399212</v>
      </c>
      <c r="AB9" s="52">
        <f>VLOOKUP($A9,'ADR Raw Data'!$B$6:$BE$49,'ADR Raw Data'!AK$1,FALSE)</f>
        <v>177.59470785692</v>
      </c>
      <c r="AC9" s="53">
        <f>VLOOKUP($A9,'ADR Raw Data'!$B$6:$BE$49,'ADR Raw Data'!AL$1,FALSE)</f>
        <v>182.52695646702699</v>
      </c>
      <c r="AD9" s="52">
        <f>VLOOKUP($A9,'ADR Raw Data'!$B$6:$BE$49,'ADR Raw Data'!AN$1,FALSE)</f>
        <v>172.149765921056</v>
      </c>
      <c r="AE9" s="52">
        <f>VLOOKUP($A9,'ADR Raw Data'!$B$6:$BE$49,'ADR Raw Data'!AO$1,FALSE)</f>
        <v>170.45445177958899</v>
      </c>
      <c r="AF9" s="53">
        <f>VLOOKUP($A9,'ADR Raw Data'!$B$6:$BE$49,'ADR Raw Data'!AP$1,FALSE)</f>
        <v>171.31891170090501</v>
      </c>
      <c r="AG9" s="54">
        <f>VLOOKUP($A9,'ADR Raw Data'!$B$6:$BE$49,'ADR Raw Data'!AR$1,FALSE)</f>
        <v>179.242766991141</v>
      </c>
      <c r="AI9" s="47">
        <f>VLOOKUP($A9,'ADR Raw Data'!$B$6:$BE$49,'ADR Raw Data'!AT$1,FALSE)</f>
        <v>1.27279849731265</v>
      </c>
      <c r="AJ9" s="48">
        <f>VLOOKUP($A9,'ADR Raw Data'!$B$6:$BE$49,'ADR Raw Data'!AU$1,FALSE)</f>
        <v>1.1735119853148701</v>
      </c>
      <c r="AK9" s="48">
        <f>VLOOKUP($A9,'ADR Raw Data'!$B$6:$BE$49,'ADR Raw Data'!AV$1,FALSE)</f>
        <v>3.8008646218258</v>
      </c>
      <c r="AL9" s="48">
        <f>VLOOKUP($A9,'ADR Raw Data'!$B$6:$BE$49,'ADR Raw Data'!AW$1,FALSE)</f>
        <v>5.8625242323735396</v>
      </c>
      <c r="AM9" s="48">
        <f>VLOOKUP($A9,'ADR Raw Data'!$B$6:$BE$49,'ADR Raw Data'!AX$1,FALSE)</f>
        <v>5.5586677130247901</v>
      </c>
      <c r="AN9" s="49">
        <f>VLOOKUP($A9,'ADR Raw Data'!$B$6:$BE$49,'ADR Raw Data'!AY$1,FALSE)</f>
        <v>3.97256259049849</v>
      </c>
      <c r="AO9" s="48">
        <f>VLOOKUP($A9,'ADR Raw Data'!$B$6:$BE$49,'ADR Raw Data'!BA$1,FALSE)</f>
        <v>4.3945852755877999</v>
      </c>
      <c r="AP9" s="48">
        <f>VLOOKUP($A9,'ADR Raw Data'!$B$6:$BE$49,'ADR Raw Data'!BB$1,FALSE)</f>
        <v>2.0394993743290302</v>
      </c>
      <c r="AQ9" s="49">
        <f>VLOOKUP($A9,'ADR Raw Data'!$B$6:$BE$49,'ADR Raw Data'!BC$1,FALSE)</f>
        <v>3.21972295917457</v>
      </c>
      <c r="AR9" s="50">
        <f>VLOOKUP($A9,'ADR Raw Data'!$B$6:$BE$49,'ADR Raw Data'!BE$1,FALSE)</f>
        <v>3.76445336673908</v>
      </c>
      <c r="AT9" s="51">
        <f>VLOOKUP($A9,'RevPAR Raw Data'!$B$6:$BE$49,'RevPAR Raw Data'!AG$1,FALSE)</f>
        <v>65.286069697637998</v>
      </c>
      <c r="AU9" s="52">
        <f>VLOOKUP($A9,'RevPAR Raw Data'!$B$6:$BE$49,'RevPAR Raw Data'!AH$1,FALSE)</f>
        <v>105.50945373891101</v>
      </c>
      <c r="AV9" s="52">
        <f>VLOOKUP($A9,'RevPAR Raw Data'!$B$6:$BE$49,'RevPAR Raw Data'!AI$1,FALSE)</f>
        <v>135.22773831374101</v>
      </c>
      <c r="AW9" s="52">
        <f>VLOOKUP($A9,'RevPAR Raw Data'!$B$6:$BE$49,'RevPAR Raw Data'!AJ$1,FALSE)</f>
        <v>141.21320366046001</v>
      </c>
      <c r="AX9" s="52">
        <f>VLOOKUP($A9,'RevPAR Raw Data'!$B$6:$BE$49,'RevPAR Raw Data'!AK$1,FALSE)</f>
        <v>117.91204604861601</v>
      </c>
      <c r="AY9" s="53">
        <f>VLOOKUP($A9,'RevPAR Raw Data'!$B$6:$BE$49,'RevPAR Raw Data'!AL$1,FALSE)</f>
        <v>113.02970229187299</v>
      </c>
      <c r="AZ9" s="52">
        <f>VLOOKUP($A9,'RevPAR Raw Data'!$B$6:$BE$49,'RevPAR Raw Data'!AN$1,FALSE)</f>
        <v>112.649264391844</v>
      </c>
      <c r="BA9" s="52">
        <f>VLOOKUP($A9,'RevPAR Raw Data'!$B$6:$BE$49,'RevPAR Raw Data'!AO$1,FALSE)</f>
        <v>107.203814579186</v>
      </c>
      <c r="BB9" s="53">
        <f>VLOOKUP($A9,'RevPAR Raw Data'!$B$6:$BE$49,'RevPAR Raw Data'!AP$1,FALSE)</f>
        <v>109.92653948551499</v>
      </c>
      <c r="BC9" s="54">
        <f>VLOOKUP($A9,'RevPAR Raw Data'!$B$6:$BE$49,'RevPAR Raw Data'!AR$1,FALSE)</f>
        <v>112.1430843472</v>
      </c>
      <c r="BE9" s="47">
        <f>VLOOKUP($A9,'RevPAR Raw Data'!$B$6:$BE$49,'RevPAR Raw Data'!AT$1,FALSE)</f>
        <v>0.82779809284348105</v>
      </c>
      <c r="BF9" s="48">
        <f>VLOOKUP($A9,'RevPAR Raw Data'!$B$6:$BE$49,'RevPAR Raw Data'!AU$1,FALSE)</f>
        <v>2.70479732965181</v>
      </c>
      <c r="BG9" s="48">
        <f>VLOOKUP($A9,'RevPAR Raw Data'!$B$6:$BE$49,'RevPAR Raw Data'!AV$1,FALSE)</f>
        <v>9.8794295747448206</v>
      </c>
      <c r="BH9" s="48">
        <f>VLOOKUP($A9,'RevPAR Raw Data'!$B$6:$BE$49,'RevPAR Raw Data'!AW$1,FALSE)</f>
        <v>11.9895111961994</v>
      </c>
      <c r="BI9" s="48">
        <f>VLOOKUP($A9,'RevPAR Raw Data'!$B$6:$BE$49,'RevPAR Raw Data'!AX$1,FALSE)</f>
        <v>10.2683833851492</v>
      </c>
      <c r="BJ9" s="49">
        <f>VLOOKUP($A9,'RevPAR Raw Data'!$B$6:$BE$49,'RevPAR Raw Data'!AY$1,FALSE)</f>
        <v>7.9399113195746596</v>
      </c>
      <c r="BK9" s="48">
        <f>VLOOKUP($A9,'RevPAR Raw Data'!$B$6:$BE$49,'RevPAR Raw Data'!BA$1,FALSE)</f>
        <v>9.8938171835959707</v>
      </c>
      <c r="BL9" s="48">
        <f>VLOOKUP($A9,'RevPAR Raw Data'!$B$6:$BE$49,'RevPAR Raw Data'!BB$1,FALSE)</f>
        <v>3.2898642613790798</v>
      </c>
      <c r="BM9" s="49">
        <f>VLOOKUP($A9,'RevPAR Raw Data'!$B$6:$BE$49,'RevPAR Raw Data'!BC$1,FALSE)</f>
        <v>6.5713224316605698</v>
      </c>
      <c r="BN9" s="50">
        <f>VLOOKUP($A9,'RevPAR Raw Data'!$B$6:$BE$49,'RevPAR Raw Data'!BE$1,FALSE)</f>
        <v>7.5523343897995803</v>
      </c>
    </row>
    <row r="10" spans="1:66" x14ac:dyDescent="0.25">
      <c r="A10" s="63" t="s">
        <v>119</v>
      </c>
      <c r="B10" s="47">
        <f>VLOOKUP($A10,'Occupancy Raw Data'!$B$8:$BE$51,'Occupancy Raw Data'!AG$3,FALSE)</f>
        <v>42.8032247350463</v>
      </c>
      <c r="C10" s="48">
        <f>VLOOKUP($A10,'Occupancy Raw Data'!$B$8:$BE$51,'Occupancy Raw Data'!AH$3,FALSE)</f>
        <v>55.545910202602698</v>
      </c>
      <c r="D10" s="48">
        <f>VLOOKUP($A10,'Occupancy Raw Data'!$B$8:$BE$51,'Occupancy Raw Data'!AI$3,FALSE)</f>
        <v>65.269935686463896</v>
      </c>
      <c r="E10" s="48">
        <f>VLOOKUP($A10,'Occupancy Raw Data'!$B$8:$BE$51,'Occupancy Raw Data'!AJ$3,FALSE)</f>
        <v>68.272743742262705</v>
      </c>
      <c r="F10" s="48">
        <f>VLOOKUP($A10,'Occupancy Raw Data'!$B$8:$BE$51,'Occupancy Raw Data'!AK$3,FALSE)</f>
        <v>64.978562154654398</v>
      </c>
      <c r="G10" s="49">
        <f>VLOOKUP($A10,'Occupancy Raw Data'!$B$8:$BE$51,'Occupancy Raw Data'!AL$3,FALSE)</f>
        <v>59.374075304206002</v>
      </c>
      <c r="H10" s="48">
        <f>VLOOKUP($A10,'Occupancy Raw Data'!$B$8:$BE$51,'Occupancy Raw Data'!AN$3,FALSE)</f>
        <v>66.278420242156997</v>
      </c>
      <c r="I10" s="48">
        <f>VLOOKUP($A10,'Occupancy Raw Data'!$B$8:$BE$51,'Occupancy Raw Data'!AO$3,FALSE)</f>
        <v>65.093299918475694</v>
      </c>
      <c r="J10" s="49">
        <f>VLOOKUP($A10,'Occupancy Raw Data'!$B$8:$BE$51,'Occupancy Raw Data'!AP$3,FALSE)</f>
        <v>65.685860080316402</v>
      </c>
      <c r="K10" s="50">
        <f>VLOOKUP($A10,'Occupancy Raw Data'!$B$8:$BE$51,'Occupancy Raw Data'!AR$3,FALSE)</f>
        <v>61.1774423830947</v>
      </c>
      <c r="M10" s="47">
        <f>VLOOKUP($A10,'Occupancy Raw Data'!$B$8:$BE$51,'Occupancy Raw Data'!AT$3,FALSE)</f>
        <v>5.1247389128778504</v>
      </c>
      <c r="N10" s="48">
        <f>VLOOKUP($A10,'Occupancy Raw Data'!$B$8:$BE$51,'Occupancy Raw Data'!AU$3,FALSE)</f>
        <v>0.27885307001938098</v>
      </c>
      <c r="O10" s="48">
        <f>VLOOKUP($A10,'Occupancy Raw Data'!$B$8:$BE$51,'Occupancy Raw Data'!AV$3,FALSE)</f>
        <v>4.5519742281795796</v>
      </c>
      <c r="P10" s="48">
        <f>VLOOKUP($A10,'Occupancy Raw Data'!$B$8:$BE$51,'Occupancy Raw Data'!AW$3,FALSE)</f>
        <v>6.56122616665421</v>
      </c>
      <c r="Q10" s="48">
        <f>VLOOKUP($A10,'Occupancy Raw Data'!$B$8:$BE$51,'Occupancy Raw Data'!AX$3,FALSE)</f>
        <v>6.7363980455816899</v>
      </c>
      <c r="R10" s="49">
        <f>VLOOKUP($A10,'Occupancy Raw Data'!$B$8:$BE$51,'Occupancy Raw Data'!AY$3,FALSE)</f>
        <v>4.7224958674078499</v>
      </c>
      <c r="S10" s="48">
        <f>VLOOKUP($A10,'Occupancy Raw Data'!$B$8:$BE$51,'Occupancy Raw Data'!BA$3,FALSE)</f>
        <v>6.3492268310624702</v>
      </c>
      <c r="T10" s="48">
        <f>VLOOKUP($A10,'Occupancy Raw Data'!$B$8:$BE$51,'Occupancy Raw Data'!BB$3,FALSE)</f>
        <v>4.80785422187697</v>
      </c>
      <c r="U10" s="49">
        <f>VLOOKUP($A10,'Occupancy Raw Data'!$B$8:$BE$51,'Occupancy Raw Data'!BC$3,FALSE)</f>
        <v>5.5798673294345296</v>
      </c>
      <c r="V10" s="50">
        <f>VLOOKUP($A10,'Occupancy Raw Data'!$B$8:$BE$51,'Occupancy Raw Data'!BE$3,FALSE)</f>
        <v>4.9840271657653403</v>
      </c>
      <c r="X10" s="51">
        <f>VLOOKUP($A10,'ADR Raw Data'!$B$6:$BE$49,'ADR Raw Data'!AG$1,FALSE)</f>
        <v>123.18919794017999</v>
      </c>
      <c r="Y10" s="52">
        <f>VLOOKUP($A10,'ADR Raw Data'!$B$6:$BE$49,'ADR Raw Data'!AH$1,FALSE)</f>
        <v>135.27848515322401</v>
      </c>
      <c r="Z10" s="52">
        <f>VLOOKUP($A10,'ADR Raw Data'!$B$6:$BE$49,'ADR Raw Data'!AI$1,FALSE)</f>
        <v>144.51377219054601</v>
      </c>
      <c r="AA10" s="52">
        <f>VLOOKUP($A10,'ADR Raw Data'!$B$6:$BE$49,'ADR Raw Data'!AJ$1,FALSE)</f>
        <v>143.14732102382601</v>
      </c>
      <c r="AB10" s="52">
        <f>VLOOKUP($A10,'ADR Raw Data'!$B$6:$BE$49,'ADR Raw Data'!AK$1,FALSE)</f>
        <v>132.759950744066</v>
      </c>
      <c r="AC10" s="53">
        <f>VLOOKUP($A10,'ADR Raw Data'!$B$6:$BE$49,'ADR Raw Data'!AL$1,FALSE)</f>
        <v>136.824285677961</v>
      </c>
      <c r="AD10" s="52">
        <f>VLOOKUP($A10,'ADR Raw Data'!$B$6:$BE$49,'ADR Raw Data'!AN$1,FALSE)</f>
        <v>135.86866576312801</v>
      </c>
      <c r="AE10" s="52">
        <f>VLOOKUP($A10,'ADR Raw Data'!$B$6:$BE$49,'ADR Raw Data'!AO$1,FALSE)</f>
        <v>134.13739995129399</v>
      </c>
      <c r="AF10" s="53">
        <f>VLOOKUP($A10,'ADR Raw Data'!$B$6:$BE$49,'ADR Raw Data'!AP$1,FALSE)</f>
        <v>135.01084183732101</v>
      </c>
      <c r="AG10" s="54">
        <f>VLOOKUP($A10,'ADR Raw Data'!$B$6:$BE$49,'ADR Raw Data'!AR$1,FALSE)</f>
        <v>136.26797596762299</v>
      </c>
      <c r="AI10" s="47">
        <f>VLOOKUP($A10,'ADR Raw Data'!$B$6:$BE$49,'ADR Raw Data'!AT$1,FALSE)</f>
        <v>-0.41833913298465197</v>
      </c>
      <c r="AJ10" s="48">
        <f>VLOOKUP($A10,'ADR Raw Data'!$B$6:$BE$49,'ADR Raw Data'!AU$1,FALSE)</f>
        <v>-4.6340565621166199E-3</v>
      </c>
      <c r="AK10" s="48">
        <f>VLOOKUP($A10,'ADR Raw Data'!$B$6:$BE$49,'ADR Raw Data'!AV$1,FALSE)</f>
        <v>2.8149108097348901</v>
      </c>
      <c r="AL10" s="48">
        <f>VLOOKUP($A10,'ADR Raw Data'!$B$6:$BE$49,'ADR Raw Data'!AW$1,FALSE)</f>
        <v>3.67823727004206</v>
      </c>
      <c r="AM10" s="48">
        <f>VLOOKUP($A10,'ADR Raw Data'!$B$6:$BE$49,'ADR Raw Data'!AX$1,FALSE)</f>
        <v>1.63908761712711</v>
      </c>
      <c r="AN10" s="49">
        <f>VLOOKUP($A10,'ADR Raw Data'!$B$6:$BE$49,'ADR Raw Data'!AY$1,FALSE)</f>
        <v>1.7960990388114799</v>
      </c>
      <c r="AO10" s="48">
        <f>VLOOKUP($A10,'ADR Raw Data'!$B$6:$BE$49,'ADR Raw Data'!BA$1,FALSE)</f>
        <v>1.1107727461327901</v>
      </c>
      <c r="AP10" s="48">
        <f>VLOOKUP($A10,'ADR Raw Data'!$B$6:$BE$49,'ADR Raw Data'!BB$1,FALSE)</f>
        <v>0.39136657221187798</v>
      </c>
      <c r="AQ10" s="49">
        <f>VLOOKUP($A10,'ADR Raw Data'!$B$6:$BE$49,'ADR Raw Data'!BC$1,FALSE)</f>
        <v>0.75742672049184701</v>
      </c>
      <c r="AR10" s="50">
        <f>VLOOKUP($A10,'ADR Raw Data'!$B$6:$BE$49,'ADR Raw Data'!BE$1,FALSE)</f>
        <v>1.4776052303359699</v>
      </c>
      <c r="AT10" s="51">
        <f>VLOOKUP($A10,'RevPAR Raw Data'!$B$6:$BE$49,'RevPAR Raw Data'!AG$1,FALSE)</f>
        <v>52.728949243636499</v>
      </c>
      <c r="AU10" s="52">
        <f>VLOOKUP($A10,'RevPAR Raw Data'!$B$6:$BE$49,'RevPAR Raw Data'!AH$1,FALSE)</f>
        <v>75.141665886651097</v>
      </c>
      <c r="AV10" s="52">
        <f>VLOOKUP($A10,'RevPAR Raw Data'!$B$6:$BE$49,'RevPAR Raw Data'!AI$1,FALSE)</f>
        <v>94.324046166852796</v>
      </c>
      <c r="AW10" s="52">
        <f>VLOOKUP($A10,'RevPAR Raw Data'!$B$6:$BE$49,'RevPAR Raw Data'!AJ$1,FALSE)</f>
        <v>97.730603656511306</v>
      </c>
      <c r="AX10" s="52">
        <f>VLOOKUP($A10,'RevPAR Raw Data'!$B$6:$BE$49,'RevPAR Raw Data'!AK$1,FALSE)</f>
        <v>86.265507110721899</v>
      </c>
      <c r="AY10" s="53">
        <f>VLOOKUP($A10,'RevPAR Raw Data'!$B$6:$BE$49,'RevPAR Raw Data'!AL$1,FALSE)</f>
        <v>81.238154412874707</v>
      </c>
      <c r="AZ10" s="52">
        <f>VLOOKUP($A10,'RevPAR Raw Data'!$B$6:$BE$49,'RevPAR Raw Data'!AN$1,FALSE)</f>
        <v>90.051605271898296</v>
      </c>
      <c r="BA10" s="52">
        <f>VLOOKUP($A10,'RevPAR Raw Data'!$B$6:$BE$49,'RevPAR Raw Data'!AO$1,FALSE)</f>
        <v>87.314460053141701</v>
      </c>
      <c r="BB10" s="53">
        <f>VLOOKUP($A10,'RevPAR Raw Data'!$B$6:$BE$49,'RevPAR Raw Data'!AP$1,FALSE)</f>
        <v>88.683032662520006</v>
      </c>
      <c r="BC10" s="54">
        <f>VLOOKUP($A10,'RevPAR Raw Data'!$B$6:$BE$49,'RevPAR Raw Data'!AR$1,FALSE)</f>
        <v>83.365262484201907</v>
      </c>
      <c r="BE10" s="47">
        <f>VLOOKUP($A10,'RevPAR Raw Data'!$B$6:$BE$49,'RevPAR Raw Data'!AT$1,FALSE)</f>
        <v>4.6849609915573396</v>
      </c>
      <c r="BF10" s="48">
        <f>VLOOKUP($A10,'RevPAR Raw Data'!$B$6:$BE$49,'RevPAR Raw Data'!AU$1,FALSE)</f>
        <v>0.274206091248275</v>
      </c>
      <c r="BG10" s="48">
        <f>VLOOKUP($A10,'RevPAR Raw Data'!$B$6:$BE$49,'RevPAR Raw Data'!AV$1,FALSE)</f>
        <v>7.4950190525198401</v>
      </c>
      <c r="BH10" s="48">
        <f>VLOOKUP($A10,'RevPAR Raw Data'!$B$6:$BE$49,'RevPAR Raw Data'!AW$1,FALSE)</f>
        <v>10.4808009029299</v>
      </c>
      <c r="BI10" s="48">
        <f>VLOOKUP($A10,'RevPAR Raw Data'!$B$6:$BE$49,'RevPAR Raw Data'!AX$1,FALSE)</f>
        <v>8.48590112891433</v>
      </c>
      <c r="BJ10" s="49">
        <f>VLOOKUP($A10,'RevPAR Raw Data'!$B$6:$BE$49,'RevPAR Raw Data'!AY$1,FALSE)</f>
        <v>6.6034156091017602</v>
      </c>
      <c r="BK10" s="48">
        <f>VLOOKUP($A10,'RevPAR Raw Data'!$B$6:$BE$49,'RevPAR Raw Data'!BA$1,FALSE)</f>
        <v>7.5305250584248604</v>
      </c>
      <c r="BL10" s="48">
        <f>VLOOKUP($A10,'RevPAR Raw Data'!$B$6:$BE$49,'RevPAR Raw Data'!BB$1,FALSE)</f>
        <v>5.2180371283539504</v>
      </c>
      <c r="BM10" s="49">
        <f>VLOOKUP($A10,'RevPAR Raw Data'!$B$6:$BE$49,'RevPAR Raw Data'!BC$1,FALSE)</f>
        <v>6.3795574560475101</v>
      </c>
      <c r="BN10" s="50">
        <f>VLOOKUP($A10,'RevPAR Raw Data'!$B$6:$BE$49,'RevPAR Raw Data'!BE$1,FALSE)</f>
        <v>6.53527664218403</v>
      </c>
    </row>
    <row r="11" spans="1:66" x14ac:dyDescent="0.25">
      <c r="A11" s="63" t="s">
        <v>120</v>
      </c>
      <c r="B11" s="47">
        <f>VLOOKUP($A11,'Occupancy Raw Data'!$B$8:$BE$51,'Occupancy Raw Data'!AG$3,FALSE)</f>
        <v>42.769138168238896</v>
      </c>
      <c r="C11" s="48">
        <f>VLOOKUP($A11,'Occupancy Raw Data'!$B$8:$BE$51,'Occupancy Raw Data'!AH$3,FALSE)</f>
        <v>55.312381022561098</v>
      </c>
      <c r="D11" s="48">
        <f>VLOOKUP($A11,'Occupancy Raw Data'!$B$8:$BE$51,'Occupancy Raw Data'!AI$3,FALSE)</f>
        <v>61.427974896527999</v>
      </c>
      <c r="E11" s="48">
        <f>VLOOKUP($A11,'Occupancy Raw Data'!$B$8:$BE$51,'Occupancy Raw Data'!AJ$3,FALSE)</f>
        <v>61.660710118762502</v>
      </c>
      <c r="F11" s="48">
        <f>VLOOKUP($A11,'Occupancy Raw Data'!$B$8:$BE$51,'Occupancy Raw Data'!AK$3,FALSE)</f>
        <v>60.540633481939899</v>
      </c>
      <c r="G11" s="49">
        <f>VLOOKUP($A11,'Occupancy Raw Data'!$B$8:$BE$51,'Occupancy Raw Data'!AL$3,FALSE)</f>
        <v>56.3426676492262</v>
      </c>
      <c r="H11" s="48">
        <f>VLOOKUP($A11,'Occupancy Raw Data'!$B$8:$BE$51,'Occupancy Raw Data'!AN$3,FALSE)</f>
        <v>63.410215786694103</v>
      </c>
      <c r="I11" s="48">
        <f>VLOOKUP($A11,'Occupancy Raw Data'!$B$8:$BE$51,'Occupancy Raw Data'!AO$3,FALSE)</f>
        <v>63.165813099492702</v>
      </c>
      <c r="J11" s="49">
        <f>VLOOKUP($A11,'Occupancy Raw Data'!$B$8:$BE$51,'Occupancy Raw Data'!AP$3,FALSE)</f>
        <v>63.288014443093402</v>
      </c>
      <c r="K11" s="50">
        <f>VLOOKUP($A11,'Occupancy Raw Data'!$B$8:$BE$51,'Occupancy Raw Data'!AR$3,FALSE)</f>
        <v>58.327104673074203</v>
      </c>
      <c r="M11" s="47">
        <f>VLOOKUP($A11,'Occupancy Raw Data'!$B$8:$BE$51,'Occupancy Raw Data'!AT$3,FALSE)</f>
        <v>1.9387860695607699</v>
      </c>
      <c r="N11" s="48">
        <f>VLOOKUP($A11,'Occupancy Raw Data'!$B$8:$BE$51,'Occupancy Raw Data'!AU$3,FALSE)</f>
        <v>-0.691124954798645</v>
      </c>
      <c r="O11" s="48">
        <f>VLOOKUP($A11,'Occupancy Raw Data'!$B$8:$BE$51,'Occupancy Raw Data'!AV$3,FALSE)</f>
        <v>1.9399940997745999</v>
      </c>
      <c r="P11" s="48">
        <f>VLOOKUP($A11,'Occupancy Raw Data'!$B$8:$BE$51,'Occupancy Raw Data'!AW$3,FALSE)</f>
        <v>3.2481548593610001</v>
      </c>
      <c r="Q11" s="48">
        <f>VLOOKUP($A11,'Occupancy Raw Data'!$B$8:$BE$51,'Occupancy Raw Data'!AX$3,FALSE)</f>
        <v>3.7142093893541599</v>
      </c>
      <c r="R11" s="49">
        <f>VLOOKUP($A11,'Occupancy Raw Data'!$B$8:$BE$51,'Occupancy Raw Data'!AY$3,FALSE)</f>
        <v>2.0680462576865999</v>
      </c>
      <c r="S11" s="48">
        <f>VLOOKUP($A11,'Occupancy Raw Data'!$B$8:$BE$51,'Occupancy Raw Data'!BA$3,FALSE)</f>
        <v>3.0315365703891599</v>
      </c>
      <c r="T11" s="48">
        <f>VLOOKUP($A11,'Occupancy Raw Data'!$B$8:$BE$51,'Occupancy Raw Data'!BB$3,FALSE)</f>
        <v>2.8228839902515501</v>
      </c>
      <c r="U11" s="49">
        <f>VLOOKUP($A11,'Occupancy Raw Data'!$B$8:$BE$51,'Occupancy Raw Data'!BC$3,FALSE)</f>
        <v>2.9273059773082899</v>
      </c>
      <c r="V11" s="50">
        <f>VLOOKUP($A11,'Occupancy Raw Data'!$B$8:$BE$51,'Occupancy Raw Data'!BE$3,FALSE)</f>
        <v>2.33346231524563</v>
      </c>
      <c r="X11" s="51">
        <f>VLOOKUP($A11,'ADR Raw Data'!$B$6:$BE$49,'ADR Raw Data'!AG$1,FALSE)</f>
        <v>102.770225030516</v>
      </c>
      <c r="Y11" s="52">
        <f>VLOOKUP($A11,'ADR Raw Data'!$B$6:$BE$49,'ADR Raw Data'!AH$1,FALSE)</f>
        <v>108.21663476696899</v>
      </c>
      <c r="Z11" s="52">
        <f>VLOOKUP($A11,'ADR Raw Data'!$B$6:$BE$49,'ADR Raw Data'!AI$1,FALSE)</f>
        <v>111.343499845051</v>
      </c>
      <c r="AA11" s="52">
        <f>VLOOKUP($A11,'ADR Raw Data'!$B$6:$BE$49,'ADR Raw Data'!AJ$1,FALSE)</f>
        <v>111.866619427956</v>
      </c>
      <c r="AB11" s="52">
        <f>VLOOKUP($A11,'ADR Raw Data'!$B$6:$BE$49,'ADR Raw Data'!AK$1,FALSE)</f>
        <v>110.50198472430699</v>
      </c>
      <c r="AC11" s="53">
        <f>VLOOKUP($A11,'ADR Raw Data'!$B$6:$BE$49,'ADR Raw Data'!AL$1,FALSE)</f>
        <v>109.361808511102</v>
      </c>
      <c r="AD11" s="52">
        <f>VLOOKUP($A11,'ADR Raw Data'!$B$6:$BE$49,'ADR Raw Data'!AN$1,FALSE)</f>
        <v>121.53005306940599</v>
      </c>
      <c r="AE11" s="52">
        <f>VLOOKUP($A11,'ADR Raw Data'!$B$6:$BE$49,'ADR Raw Data'!AO$1,FALSE)</f>
        <v>121.308153271827</v>
      </c>
      <c r="AF11" s="53">
        <f>VLOOKUP($A11,'ADR Raw Data'!$B$6:$BE$49,'ADR Raw Data'!AP$1,FALSE)</f>
        <v>121.41931740117499</v>
      </c>
      <c r="AG11" s="54">
        <f>VLOOKUP($A11,'ADR Raw Data'!$B$6:$BE$49,'ADR Raw Data'!AR$1,FALSE)</f>
        <v>113.09991808875699</v>
      </c>
      <c r="AI11" s="47">
        <f>VLOOKUP($A11,'ADR Raw Data'!$B$6:$BE$49,'ADR Raw Data'!AT$1,FALSE)</f>
        <v>0.97374858850361001</v>
      </c>
      <c r="AJ11" s="48">
        <f>VLOOKUP($A11,'ADR Raw Data'!$B$6:$BE$49,'ADR Raw Data'!AU$1,FALSE)</f>
        <v>1.0262234792379401</v>
      </c>
      <c r="AK11" s="48">
        <f>VLOOKUP($A11,'ADR Raw Data'!$B$6:$BE$49,'ADR Raw Data'!AV$1,FALSE)</f>
        <v>2.1983607453339302</v>
      </c>
      <c r="AL11" s="48">
        <f>VLOOKUP($A11,'ADR Raw Data'!$B$6:$BE$49,'ADR Raw Data'!AW$1,FALSE)</f>
        <v>2.7013549797734702</v>
      </c>
      <c r="AM11" s="48">
        <f>VLOOKUP($A11,'ADR Raw Data'!$B$6:$BE$49,'ADR Raw Data'!AX$1,FALSE)</f>
        <v>2.2564852551398098</v>
      </c>
      <c r="AN11" s="49">
        <f>VLOOKUP($A11,'ADR Raw Data'!$B$6:$BE$49,'ADR Raw Data'!AY$1,FALSE)</f>
        <v>1.9246429691476601</v>
      </c>
      <c r="AO11" s="48">
        <f>VLOOKUP($A11,'ADR Raw Data'!$B$6:$BE$49,'ADR Raw Data'!BA$1,FALSE)</f>
        <v>0.91613139449789605</v>
      </c>
      <c r="AP11" s="48">
        <f>VLOOKUP($A11,'ADR Raw Data'!$B$6:$BE$49,'ADR Raw Data'!BB$1,FALSE)</f>
        <v>0.64763903698801095</v>
      </c>
      <c r="AQ11" s="49">
        <f>VLOOKUP($A11,'ADR Raw Data'!$B$6:$BE$49,'ADR Raw Data'!BC$1,FALSE)</f>
        <v>0.78204555027809397</v>
      </c>
      <c r="AR11" s="50">
        <f>VLOOKUP($A11,'ADR Raw Data'!$B$6:$BE$49,'ADR Raw Data'!BE$1,FALSE)</f>
        <v>1.5636338124953699</v>
      </c>
      <c r="AT11" s="51">
        <f>VLOOKUP($A11,'RevPAR Raw Data'!$B$6:$BE$49,'RevPAR Raw Data'!AG$1,FALSE)</f>
        <v>43.953939539111602</v>
      </c>
      <c r="AU11" s="52">
        <f>VLOOKUP($A11,'RevPAR Raw Data'!$B$6:$BE$49,'RevPAR Raw Data'!AH$1,FALSE)</f>
        <v>59.857197352099497</v>
      </c>
      <c r="AV11" s="52">
        <f>VLOOKUP($A11,'RevPAR Raw Data'!$B$6:$BE$49,'RevPAR Raw Data'!AI$1,FALSE)</f>
        <v>68.396057133733706</v>
      </c>
      <c r="AW11" s="52">
        <f>VLOOKUP($A11,'RevPAR Raw Data'!$B$6:$BE$49,'RevPAR Raw Data'!AJ$1,FALSE)</f>
        <v>68.977751925131699</v>
      </c>
      <c r="AX11" s="52">
        <f>VLOOKUP($A11,'RevPAR Raw Data'!$B$6:$BE$49,'RevPAR Raw Data'!AK$1,FALSE)</f>
        <v>66.898601562212093</v>
      </c>
      <c r="AY11" s="53">
        <f>VLOOKUP($A11,'RevPAR Raw Data'!$B$6:$BE$49,'RevPAR Raw Data'!AL$1,FALSE)</f>
        <v>61.617360304593397</v>
      </c>
      <c r="AZ11" s="52">
        <f>VLOOKUP($A11,'RevPAR Raw Data'!$B$6:$BE$49,'RevPAR Raw Data'!AN$1,FALSE)</f>
        <v>77.062468896994702</v>
      </c>
      <c r="BA11" s="52">
        <f>VLOOKUP($A11,'RevPAR Raw Data'!$B$6:$BE$49,'RevPAR Raw Data'!AO$1,FALSE)</f>
        <v>76.625281370128803</v>
      </c>
      <c r="BB11" s="53">
        <f>VLOOKUP($A11,'RevPAR Raw Data'!$B$6:$BE$49,'RevPAR Raw Data'!AP$1,FALSE)</f>
        <v>76.843875133561696</v>
      </c>
      <c r="BC11" s="54">
        <f>VLOOKUP($A11,'RevPAR Raw Data'!$B$6:$BE$49,'RevPAR Raw Data'!AR$1,FALSE)</f>
        <v>65.967907608790995</v>
      </c>
      <c r="BE11" s="47">
        <f>VLOOKUP($A11,'RevPAR Raw Data'!$B$6:$BE$49,'RevPAR Raw Data'!AT$1,FALSE)</f>
        <v>2.9314135600508302</v>
      </c>
      <c r="BF11" s="48">
        <f>VLOOKUP($A11,'RevPAR Raw Data'!$B$6:$BE$49,'RevPAR Raw Data'!AU$1,FALSE)</f>
        <v>0.32800603788228599</v>
      </c>
      <c r="BG11" s="48">
        <f>VLOOKUP($A11,'RevPAR Raw Data'!$B$6:$BE$49,'RevPAR Raw Data'!AV$1,FALSE)</f>
        <v>4.1810029138597704</v>
      </c>
      <c r="BH11" s="48">
        <f>VLOOKUP($A11,'RevPAR Raw Data'!$B$6:$BE$49,'RevPAR Raw Data'!AW$1,FALSE)</f>
        <v>6.0372540321785699</v>
      </c>
      <c r="BI11" s="48">
        <f>VLOOKUP($A11,'RevPAR Raw Data'!$B$6:$BE$49,'RevPAR Raw Data'!AX$1,FALSE)</f>
        <v>6.0545052317097703</v>
      </c>
      <c r="BJ11" s="49">
        <f>VLOOKUP($A11,'RevPAR Raw Data'!$B$6:$BE$49,'RevPAR Raw Data'!AY$1,FALSE)</f>
        <v>4.0324917337315496</v>
      </c>
      <c r="BK11" s="48">
        <f>VLOOKUP($A11,'RevPAR Raw Data'!$B$6:$BE$49,'RevPAR Raw Data'!BA$1,FALSE)</f>
        <v>3.9754408231440701</v>
      </c>
      <c r="BL11" s="48">
        <f>VLOOKUP($A11,'RevPAR Raw Data'!$B$6:$BE$49,'RevPAR Raw Data'!BB$1,FALSE)</f>
        <v>3.48880512592932</v>
      </c>
      <c r="BM11" s="49">
        <f>VLOOKUP($A11,'RevPAR Raw Data'!$B$6:$BE$49,'RevPAR Raw Data'!BC$1,FALSE)</f>
        <v>3.7322443937249501</v>
      </c>
      <c r="BN11" s="50">
        <f>VLOOKUP($A11,'RevPAR Raw Data'!$B$6:$BE$49,'RevPAR Raw Data'!BE$1,FALSE)</f>
        <v>3.9335829335040202</v>
      </c>
    </row>
    <row r="12" spans="1:66" x14ac:dyDescent="0.25">
      <c r="A12" s="63" t="s">
        <v>121</v>
      </c>
      <c r="B12" s="47">
        <f>VLOOKUP($A12,'Occupancy Raw Data'!$B$8:$BE$51,'Occupancy Raw Data'!AG$3,FALSE)</f>
        <v>44.650563831268201</v>
      </c>
      <c r="C12" s="48">
        <f>VLOOKUP($A12,'Occupancy Raw Data'!$B$8:$BE$51,'Occupancy Raw Data'!AH$3,FALSE)</f>
        <v>52.001252958373897</v>
      </c>
      <c r="D12" s="48">
        <f>VLOOKUP($A12,'Occupancy Raw Data'!$B$8:$BE$51,'Occupancy Raw Data'!AI$3,FALSE)</f>
        <v>54.880736925147303</v>
      </c>
      <c r="E12" s="48">
        <f>VLOOKUP($A12,'Occupancy Raw Data'!$B$8:$BE$51,'Occupancy Raw Data'!AJ$3,FALSE)</f>
        <v>54.047751635806698</v>
      </c>
      <c r="F12" s="48">
        <f>VLOOKUP($A12,'Occupancy Raw Data'!$B$8:$BE$51,'Occupancy Raw Data'!AK$3,FALSE)</f>
        <v>53.337741890574897</v>
      </c>
      <c r="G12" s="49">
        <f>VLOOKUP($A12,'Occupancy Raw Data'!$B$8:$BE$51,'Occupancy Raw Data'!AL$3,FALSE)</f>
        <v>51.783609448234202</v>
      </c>
      <c r="H12" s="48">
        <f>VLOOKUP($A12,'Occupancy Raw Data'!$B$8:$BE$51,'Occupancy Raw Data'!AN$3,FALSE)</f>
        <v>55.515337138614299</v>
      </c>
      <c r="I12" s="48">
        <f>VLOOKUP($A12,'Occupancy Raw Data'!$B$8:$BE$51,'Occupancy Raw Data'!AO$3,FALSE)</f>
        <v>55.7856513063251</v>
      </c>
      <c r="J12" s="49">
        <f>VLOOKUP($A12,'Occupancy Raw Data'!$B$8:$BE$51,'Occupancy Raw Data'!AP$3,FALSE)</f>
        <v>55.650494222469703</v>
      </c>
      <c r="K12" s="50">
        <f>VLOOKUP($A12,'Occupancy Raw Data'!$B$8:$BE$51,'Occupancy Raw Data'!AR$3,FALSE)</f>
        <v>52.888433669444296</v>
      </c>
      <c r="M12" s="47">
        <f>VLOOKUP($A12,'Occupancy Raw Data'!$B$8:$BE$51,'Occupancy Raw Data'!AT$3,FALSE)</f>
        <v>0.74214159953758496</v>
      </c>
      <c r="N12" s="48">
        <f>VLOOKUP($A12,'Occupancy Raw Data'!$B$8:$BE$51,'Occupancy Raw Data'!AU$3,FALSE)</f>
        <v>-0.303497773883324</v>
      </c>
      <c r="O12" s="48">
        <f>VLOOKUP($A12,'Occupancy Raw Data'!$B$8:$BE$51,'Occupancy Raw Data'!AV$3,FALSE)</f>
        <v>0.23313716967323</v>
      </c>
      <c r="P12" s="48">
        <f>VLOOKUP($A12,'Occupancy Raw Data'!$B$8:$BE$51,'Occupancy Raw Data'!AW$3,FALSE)</f>
        <v>0.79075358507042504</v>
      </c>
      <c r="Q12" s="48">
        <f>VLOOKUP($A12,'Occupancy Raw Data'!$B$8:$BE$51,'Occupancy Raw Data'!AX$3,FALSE)</f>
        <v>1.1581063011346</v>
      </c>
      <c r="R12" s="49">
        <f>VLOOKUP($A12,'Occupancy Raw Data'!$B$8:$BE$51,'Occupancy Raw Data'!AY$3,FALSE)</f>
        <v>0.51747690370801702</v>
      </c>
      <c r="S12" s="48">
        <f>VLOOKUP($A12,'Occupancy Raw Data'!$B$8:$BE$51,'Occupancy Raw Data'!BA$3,FALSE)</f>
        <v>-0.54675651189226204</v>
      </c>
      <c r="T12" s="48">
        <f>VLOOKUP($A12,'Occupancy Raw Data'!$B$8:$BE$51,'Occupancy Raw Data'!BB$3,FALSE)</f>
        <v>1.14947594656629</v>
      </c>
      <c r="U12" s="49">
        <f>VLOOKUP($A12,'Occupancy Raw Data'!$B$8:$BE$51,'Occupancy Raw Data'!BC$3,FALSE)</f>
        <v>0.29623761656884501</v>
      </c>
      <c r="V12" s="50">
        <f>VLOOKUP($A12,'Occupancy Raw Data'!$B$8:$BE$51,'Occupancy Raw Data'!BE$3,FALSE)</f>
        <v>0.45088855608773698</v>
      </c>
      <c r="X12" s="51">
        <f>VLOOKUP($A12,'ADR Raw Data'!$B$6:$BE$49,'ADR Raw Data'!AG$1,FALSE)</f>
        <v>77.6389554914646</v>
      </c>
      <c r="Y12" s="52">
        <f>VLOOKUP($A12,'ADR Raw Data'!$B$6:$BE$49,'ADR Raw Data'!AH$1,FALSE)</f>
        <v>80.271507484996505</v>
      </c>
      <c r="Z12" s="52">
        <f>VLOOKUP($A12,'ADR Raw Data'!$B$6:$BE$49,'ADR Raw Data'!AI$1,FALSE)</f>
        <v>81.799166895676905</v>
      </c>
      <c r="AA12" s="52">
        <f>VLOOKUP($A12,'ADR Raw Data'!$B$6:$BE$49,'ADR Raw Data'!AJ$1,FALSE)</f>
        <v>81.688747504668598</v>
      </c>
      <c r="AB12" s="52">
        <f>VLOOKUP($A12,'ADR Raw Data'!$B$6:$BE$49,'ADR Raw Data'!AK$1,FALSE)</f>
        <v>81.580874823273504</v>
      </c>
      <c r="AC12" s="53">
        <f>VLOOKUP($A12,'ADR Raw Data'!$B$6:$BE$49,'ADR Raw Data'!AL$1,FALSE)</f>
        <v>80.706901920896797</v>
      </c>
      <c r="AD12" s="52">
        <f>VLOOKUP($A12,'ADR Raw Data'!$B$6:$BE$49,'ADR Raw Data'!AN$1,FALSE)</f>
        <v>87.846435885647395</v>
      </c>
      <c r="AE12" s="52">
        <f>VLOOKUP($A12,'ADR Raw Data'!$B$6:$BE$49,'ADR Raw Data'!AO$1,FALSE)</f>
        <v>88.865035042112893</v>
      </c>
      <c r="AF12" s="53">
        <f>VLOOKUP($A12,'ADR Raw Data'!$B$6:$BE$49,'ADR Raw Data'!AP$1,FALSE)</f>
        <v>88.356972388129705</v>
      </c>
      <c r="AG12" s="54">
        <f>VLOOKUP($A12,'ADR Raw Data'!$B$6:$BE$49,'ADR Raw Data'!AR$1,FALSE)</f>
        <v>83.006784754037696</v>
      </c>
      <c r="AI12" s="47">
        <f>VLOOKUP($A12,'ADR Raw Data'!$B$6:$BE$49,'ADR Raw Data'!AT$1,FALSE)</f>
        <v>1.37160039249079</v>
      </c>
      <c r="AJ12" s="48">
        <f>VLOOKUP($A12,'ADR Raw Data'!$B$6:$BE$49,'ADR Raw Data'!AU$1,FALSE)</f>
        <v>2.5810178861880702</v>
      </c>
      <c r="AK12" s="48">
        <f>VLOOKUP($A12,'ADR Raw Data'!$B$6:$BE$49,'ADR Raw Data'!AV$1,FALSE)</f>
        <v>2.3005483208198099</v>
      </c>
      <c r="AL12" s="48">
        <f>VLOOKUP($A12,'ADR Raw Data'!$B$6:$BE$49,'ADR Raw Data'!AW$1,FALSE)</f>
        <v>2.8870533499200799</v>
      </c>
      <c r="AM12" s="48">
        <f>VLOOKUP($A12,'ADR Raw Data'!$B$6:$BE$49,'ADR Raw Data'!AX$1,FALSE)</f>
        <v>2.6714659886702701</v>
      </c>
      <c r="AN12" s="49">
        <f>VLOOKUP($A12,'ADR Raw Data'!$B$6:$BE$49,'ADR Raw Data'!AY$1,FALSE)</f>
        <v>2.4018920334562899</v>
      </c>
      <c r="AO12" s="48">
        <f>VLOOKUP($A12,'ADR Raw Data'!$B$6:$BE$49,'ADR Raw Data'!BA$1,FALSE)</f>
        <v>0.63440802313481304</v>
      </c>
      <c r="AP12" s="48">
        <f>VLOOKUP($A12,'ADR Raw Data'!$B$6:$BE$49,'ADR Raw Data'!BB$1,FALSE)</f>
        <v>1.6245171370773499</v>
      </c>
      <c r="AQ12" s="49">
        <f>VLOOKUP($A12,'ADR Raw Data'!$B$6:$BE$49,'ADR Raw Data'!BC$1,FALSE)</f>
        <v>1.1318396925430201</v>
      </c>
      <c r="AR12" s="50">
        <f>VLOOKUP($A12,'ADR Raw Data'!$B$6:$BE$49,'ADR Raw Data'!BE$1,FALSE)</f>
        <v>1.9870724675306599</v>
      </c>
      <c r="AT12" s="51">
        <f>VLOOKUP($A12,'RevPAR Raw Data'!$B$6:$BE$49,'RevPAR Raw Data'!AG$1,FALSE)</f>
        <v>34.666231379646298</v>
      </c>
      <c r="AU12" s="52">
        <f>VLOOKUP($A12,'RevPAR Raw Data'!$B$6:$BE$49,'RevPAR Raw Data'!AH$1,FALSE)</f>
        <v>41.7421896607731</v>
      </c>
      <c r="AV12" s="52">
        <f>VLOOKUP($A12,'RevPAR Raw Data'!$B$6:$BE$49,'RevPAR Raw Data'!AI$1,FALSE)</f>
        <v>44.891985590978599</v>
      </c>
      <c r="AW12" s="52">
        <f>VLOOKUP($A12,'RevPAR Raw Data'!$B$6:$BE$49,'RevPAR Raw Data'!AJ$1,FALSE)</f>
        <v>44.150931365724603</v>
      </c>
      <c r="AX12" s="52">
        <f>VLOOKUP($A12,'RevPAR Raw Data'!$B$6:$BE$49,'RevPAR Raw Data'!AK$1,FALSE)</f>
        <v>43.513396445310597</v>
      </c>
      <c r="AY12" s="53">
        <f>VLOOKUP($A12,'RevPAR Raw Data'!$B$6:$BE$49,'RevPAR Raw Data'!AL$1,FALSE)</f>
        <v>41.792946888486703</v>
      </c>
      <c r="AZ12" s="52">
        <f>VLOOKUP($A12,'RevPAR Raw Data'!$B$6:$BE$49,'RevPAR Raw Data'!AN$1,FALSE)</f>
        <v>48.768245046173803</v>
      </c>
      <c r="BA12" s="52">
        <f>VLOOKUP($A12,'RevPAR Raw Data'!$B$6:$BE$49,'RevPAR Raw Data'!AO$1,FALSE)</f>
        <v>49.5739385818367</v>
      </c>
      <c r="BB12" s="53">
        <f>VLOOKUP($A12,'RevPAR Raw Data'!$B$6:$BE$49,'RevPAR Raw Data'!AP$1,FALSE)</f>
        <v>49.171091814005202</v>
      </c>
      <c r="BC12" s="54">
        <f>VLOOKUP($A12,'RevPAR Raw Data'!$B$6:$BE$49,'RevPAR Raw Data'!AR$1,FALSE)</f>
        <v>43.900988295777701</v>
      </c>
      <c r="BE12" s="47">
        <f>VLOOKUP($A12,'RevPAR Raw Data'!$B$6:$BE$49,'RevPAR Raw Data'!AT$1,FALSE)</f>
        <v>2.12392120912047</v>
      </c>
      <c r="BF12" s="48">
        <f>VLOOKUP($A12,'RevPAR Raw Data'!$B$6:$BE$49,'RevPAR Raw Data'!AU$1,FALSE)</f>
        <v>2.2696867804766399</v>
      </c>
      <c r="BG12" s="48">
        <f>VLOOKUP($A12,'RevPAR Raw Data'!$B$6:$BE$49,'RevPAR Raw Data'!AV$1,FALSE)</f>
        <v>2.5390489237351601</v>
      </c>
      <c r="BH12" s="48">
        <f>VLOOKUP($A12,'RevPAR Raw Data'!$B$6:$BE$49,'RevPAR Raw Data'!AW$1,FALSE)</f>
        <v>3.7006364128578899</v>
      </c>
      <c r="BI12" s="48">
        <f>VLOOKUP($A12,'RevPAR Raw Data'!$B$6:$BE$49,'RevPAR Raw Data'!AX$1,FALSE)</f>
        <v>3.8605107057523398</v>
      </c>
      <c r="BJ12" s="49">
        <f>VLOOKUP($A12,'RevPAR Raw Data'!$B$6:$BE$49,'RevPAR Raw Data'!AY$1,FALSE)</f>
        <v>2.9317981736894501</v>
      </c>
      <c r="BK12" s="48">
        <f>VLOOKUP($A12,'RevPAR Raw Data'!$B$6:$BE$49,'RevPAR Raw Data'!BA$1,FALSE)</f>
        <v>8.41828440640945E-2</v>
      </c>
      <c r="BL12" s="48">
        <f>VLOOKUP($A12,'RevPAR Raw Data'!$B$6:$BE$49,'RevPAR Raw Data'!BB$1,FALSE)</f>
        <v>2.7926665173821998</v>
      </c>
      <c r="BM12" s="49">
        <f>VLOOKUP($A12,'RevPAR Raw Data'!$B$6:$BE$49,'RevPAR Raw Data'!BC$1,FALSE)</f>
        <v>1.4314302440404401</v>
      </c>
      <c r="BN12" s="50">
        <f>VLOOKUP($A12,'RevPAR Raw Data'!$B$6:$BE$49,'RevPAR Raw Data'!BE$1,FALSE)</f>
        <v>2.4469205059756698</v>
      </c>
    </row>
    <row r="13" spans="1:66" x14ac:dyDescent="0.25">
      <c r="A13" s="63" t="s">
        <v>122</v>
      </c>
      <c r="B13" s="47">
        <f>VLOOKUP($A13,'Occupancy Raw Data'!$B$8:$BE$51,'Occupancy Raw Data'!AG$3,FALSE)</f>
        <v>43.7684282562956</v>
      </c>
      <c r="C13" s="48">
        <f>VLOOKUP($A13,'Occupancy Raw Data'!$B$8:$BE$51,'Occupancy Raw Data'!AH$3,FALSE)</f>
        <v>46.805335119472304</v>
      </c>
      <c r="D13" s="48">
        <f>VLOOKUP($A13,'Occupancy Raw Data'!$B$8:$BE$51,'Occupancy Raw Data'!AI$3,FALSE)</f>
        <v>47.635307308123501</v>
      </c>
      <c r="E13" s="48">
        <f>VLOOKUP($A13,'Occupancy Raw Data'!$B$8:$BE$51,'Occupancy Raw Data'!AJ$3,FALSE)</f>
        <v>47.630939033446403</v>
      </c>
      <c r="F13" s="48">
        <f>VLOOKUP($A13,'Occupancy Raw Data'!$B$8:$BE$51,'Occupancy Raw Data'!AK$3,FALSE)</f>
        <v>48.107080973251499</v>
      </c>
      <c r="G13" s="49">
        <f>VLOOKUP($A13,'Occupancy Raw Data'!$B$8:$BE$51,'Occupancy Raw Data'!AL$3,FALSE)</f>
        <v>46.7894049416619</v>
      </c>
      <c r="H13" s="48">
        <f>VLOOKUP($A13,'Occupancy Raw Data'!$B$8:$BE$51,'Occupancy Raw Data'!AN$3,FALSE)</f>
        <v>51.359989516140701</v>
      </c>
      <c r="I13" s="48">
        <f>VLOOKUP($A13,'Occupancy Raw Data'!$B$8:$BE$51,'Occupancy Raw Data'!AO$3,FALSE)</f>
        <v>51.574763021098697</v>
      </c>
      <c r="J13" s="49">
        <f>VLOOKUP($A13,'Occupancy Raw Data'!$B$8:$BE$51,'Occupancy Raw Data'!AP$3,FALSE)</f>
        <v>51.467376268619702</v>
      </c>
      <c r="K13" s="50">
        <f>VLOOKUP($A13,'Occupancy Raw Data'!$B$8:$BE$51,'Occupancy Raw Data'!AR$3,FALSE)</f>
        <v>48.125964007608999</v>
      </c>
      <c r="M13" s="47">
        <f>VLOOKUP($A13,'Occupancy Raw Data'!$B$8:$BE$51,'Occupancy Raw Data'!AT$3,FALSE)</f>
        <v>3.3041930719046499</v>
      </c>
      <c r="N13" s="48">
        <f>VLOOKUP($A13,'Occupancy Raw Data'!$B$8:$BE$51,'Occupancy Raw Data'!AU$3,FALSE)</f>
        <v>2.8173137997047402</v>
      </c>
      <c r="O13" s="48">
        <f>VLOOKUP($A13,'Occupancy Raw Data'!$B$8:$BE$51,'Occupancy Raw Data'!AV$3,FALSE)</f>
        <v>1.6361558132651901</v>
      </c>
      <c r="P13" s="48">
        <f>VLOOKUP($A13,'Occupancy Raw Data'!$B$8:$BE$51,'Occupancy Raw Data'!AW$3,FALSE)</f>
        <v>1.5829301510556</v>
      </c>
      <c r="Q13" s="48">
        <f>VLOOKUP($A13,'Occupancy Raw Data'!$B$8:$BE$51,'Occupancy Raw Data'!AX$3,FALSE)</f>
        <v>2.8475431275057299</v>
      </c>
      <c r="R13" s="49">
        <f>VLOOKUP($A13,'Occupancy Raw Data'!$B$8:$BE$51,'Occupancy Raw Data'!AY$3,FALSE)</f>
        <v>2.4180468250384601</v>
      </c>
      <c r="S13" s="48">
        <f>VLOOKUP($A13,'Occupancy Raw Data'!$B$8:$BE$51,'Occupancy Raw Data'!BA$3,FALSE)</f>
        <v>1.8014937014965799</v>
      </c>
      <c r="T13" s="48">
        <f>VLOOKUP($A13,'Occupancy Raw Data'!$B$8:$BE$51,'Occupancy Raw Data'!BB$3,FALSE)</f>
        <v>2.1099567442696001</v>
      </c>
      <c r="U13" s="49">
        <f>VLOOKUP($A13,'Occupancy Raw Data'!$B$8:$BE$51,'Occupancy Raw Data'!BC$3,FALSE)</f>
        <v>1.9558137167416501</v>
      </c>
      <c r="V13" s="50">
        <f>VLOOKUP($A13,'Occupancy Raw Data'!$B$8:$BE$51,'Occupancy Raw Data'!BE$3,FALSE)</f>
        <v>2.2782204531055301</v>
      </c>
      <c r="X13" s="51">
        <f>VLOOKUP($A13,'ADR Raw Data'!$B$6:$BE$49,'ADR Raw Data'!AG$1,FALSE)</f>
        <v>60.420360310384403</v>
      </c>
      <c r="Y13" s="52">
        <f>VLOOKUP($A13,'ADR Raw Data'!$B$6:$BE$49,'ADR Raw Data'!AH$1,FALSE)</f>
        <v>60.8425424613853</v>
      </c>
      <c r="Z13" s="52">
        <f>VLOOKUP($A13,'ADR Raw Data'!$B$6:$BE$49,'ADR Raw Data'!AI$1,FALSE)</f>
        <v>60.9023082837885</v>
      </c>
      <c r="AA13" s="52">
        <f>VLOOKUP($A13,'ADR Raw Data'!$B$6:$BE$49,'ADR Raw Data'!AJ$1,FALSE)</f>
        <v>61.0886053284013</v>
      </c>
      <c r="AB13" s="52">
        <f>VLOOKUP($A13,'ADR Raw Data'!$B$6:$BE$49,'ADR Raw Data'!AK$1,FALSE)</f>
        <v>61.212846522995797</v>
      </c>
      <c r="AC13" s="53">
        <f>VLOOKUP($A13,'ADR Raw Data'!$B$6:$BE$49,'ADR Raw Data'!AL$1,FALSE)</f>
        <v>60.901969174418099</v>
      </c>
      <c r="AD13" s="52">
        <f>VLOOKUP($A13,'ADR Raw Data'!$B$6:$BE$49,'ADR Raw Data'!AN$1,FALSE)</f>
        <v>65.822347751080798</v>
      </c>
      <c r="AE13" s="52">
        <f>VLOOKUP($A13,'ADR Raw Data'!$B$6:$BE$49,'ADR Raw Data'!AO$1,FALSE)</f>
        <v>66.657031688311605</v>
      </c>
      <c r="AF13" s="53">
        <f>VLOOKUP($A13,'ADR Raw Data'!$B$6:$BE$49,'ADR Raw Data'!AP$1,FALSE)</f>
        <v>66.240560504296695</v>
      </c>
      <c r="AG13" s="54">
        <f>VLOOKUP($A13,'ADR Raw Data'!$B$6:$BE$49,'ADR Raw Data'!AR$1,FALSE)</f>
        <v>62.533179134555901</v>
      </c>
      <c r="AI13" s="47">
        <f>VLOOKUP($A13,'ADR Raw Data'!$B$6:$BE$49,'ADR Raw Data'!AT$1,FALSE)</f>
        <v>5.1639104614559603E-2</v>
      </c>
      <c r="AJ13" s="48">
        <f>VLOOKUP($A13,'ADR Raw Data'!$B$6:$BE$49,'ADR Raw Data'!AU$1,FALSE)</f>
        <v>-0.120469815655061</v>
      </c>
      <c r="AK13" s="48">
        <f>VLOOKUP($A13,'ADR Raw Data'!$B$6:$BE$49,'ADR Raw Data'!AV$1,FALSE)</f>
        <v>-0.15229543141875401</v>
      </c>
      <c r="AL13" s="48">
        <f>VLOOKUP($A13,'ADR Raw Data'!$B$6:$BE$49,'ADR Raw Data'!AW$1,FALSE)</f>
        <v>-9.7496511179387499E-2</v>
      </c>
      <c r="AM13" s="48">
        <f>VLOOKUP($A13,'ADR Raw Data'!$B$6:$BE$49,'ADR Raw Data'!AX$1,FALSE)</f>
        <v>-8.9757675594607303E-2</v>
      </c>
      <c r="AN13" s="49">
        <f>VLOOKUP($A13,'ADR Raw Data'!$B$6:$BE$49,'ADR Raw Data'!AY$1,FALSE)</f>
        <v>-8.5747295294082607E-2</v>
      </c>
      <c r="AO13" s="48">
        <f>VLOOKUP($A13,'ADR Raw Data'!$B$6:$BE$49,'ADR Raw Data'!BA$1,FALSE)</f>
        <v>-2.0768914929937701</v>
      </c>
      <c r="AP13" s="48">
        <f>VLOOKUP($A13,'ADR Raw Data'!$B$6:$BE$49,'ADR Raw Data'!BB$1,FALSE)</f>
        <v>-1.2649592982093001</v>
      </c>
      <c r="AQ13" s="49">
        <f>VLOOKUP($A13,'ADR Raw Data'!$B$6:$BE$49,'ADR Raw Data'!BC$1,FALSE)</f>
        <v>-1.6688735769469201</v>
      </c>
      <c r="AR13" s="50">
        <f>VLOOKUP($A13,'ADR Raw Data'!$B$6:$BE$49,'ADR Raw Data'!BE$1,FALSE)</f>
        <v>-0.611554923567044</v>
      </c>
      <c r="AT13" s="51">
        <f>VLOOKUP($A13,'RevPAR Raw Data'!$B$6:$BE$49,'RevPAR Raw Data'!AG$1,FALSE)</f>
        <v>26.445042054645899</v>
      </c>
      <c r="AU13" s="52">
        <f>VLOOKUP($A13,'RevPAR Raw Data'!$B$6:$BE$49,'RevPAR Raw Data'!AH$1,FALSE)</f>
        <v>28.4775558942586</v>
      </c>
      <c r="AV13" s="52">
        <f>VLOOKUP($A13,'RevPAR Raw Data'!$B$6:$BE$49,'RevPAR Raw Data'!AI$1,FALSE)</f>
        <v>29.011001708723398</v>
      </c>
      <c r="AW13" s="52">
        <f>VLOOKUP($A13,'RevPAR Raw Data'!$B$6:$BE$49,'RevPAR Raw Data'!AJ$1,FALSE)</f>
        <v>29.097076360353501</v>
      </c>
      <c r="AX13" s="52">
        <f>VLOOKUP($A13,'RevPAR Raw Data'!$B$6:$BE$49,'RevPAR Raw Data'!AK$1,FALSE)</f>
        <v>29.447713642849799</v>
      </c>
      <c r="AY13" s="53">
        <f>VLOOKUP($A13,'RevPAR Raw Data'!$B$6:$BE$49,'RevPAR Raw Data'!AL$1,FALSE)</f>
        <v>28.4956689744646</v>
      </c>
      <c r="AZ13" s="52">
        <f>VLOOKUP($A13,'RevPAR Raw Data'!$B$6:$BE$49,'RevPAR Raw Data'!AN$1,FALSE)</f>
        <v>33.806350904232801</v>
      </c>
      <c r="BA13" s="52">
        <f>VLOOKUP($A13,'RevPAR Raw Data'!$B$6:$BE$49,'RevPAR Raw Data'!AO$1,FALSE)</f>
        <v>34.378206130145401</v>
      </c>
      <c r="BB13" s="53">
        <f>VLOOKUP($A13,'RevPAR Raw Data'!$B$6:$BE$49,'RevPAR Raw Data'!AP$1,FALSE)</f>
        <v>34.092278517189101</v>
      </c>
      <c r="BC13" s="54">
        <f>VLOOKUP($A13,'RevPAR Raw Data'!$B$6:$BE$49,'RevPAR Raw Data'!AR$1,FALSE)</f>
        <v>30.094695283110099</v>
      </c>
      <c r="BE13" s="47">
        <f>VLOOKUP($A13,'RevPAR Raw Data'!$B$6:$BE$49,'RevPAR Raw Data'!AT$1,FALSE)</f>
        <v>3.3575384322362698</v>
      </c>
      <c r="BF13" s="48">
        <f>VLOOKUP($A13,'RevPAR Raw Data'!$B$6:$BE$49,'RevPAR Raw Data'!AU$1,FALSE)</f>
        <v>2.6934499713087501</v>
      </c>
      <c r="BG13" s="48">
        <f>VLOOKUP($A13,'RevPAR Raw Data'!$B$6:$BE$49,'RevPAR Raw Data'!AV$1,FALSE)</f>
        <v>1.4813685912919401</v>
      </c>
      <c r="BH13" s="48">
        <f>VLOOKUP($A13,'RevPAR Raw Data'!$B$6:$BE$49,'RevPAR Raw Data'!AW$1,FALSE)</f>
        <v>1.4838903382045301</v>
      </c>
      <c r="BI13" s="48">
        <f>VLOOKUP($A13,'RevPAR Raw Data'!$B$6:$BE$49,'RevPAR Raw Data'!AX$1,FALSE)</f>
        <v>2.7552295633883199</v>
      </c>
      <c r="BJ13" s="49">
        <f>VLOOKUP($A13,'RevPAR Raw Data'!$B$6:$BE$49,'RevPAR Raw Data'!AY$1,FALSE)</f>
        <v>2.3302261199929699</v>
      </c>
      <c r="BK13" s="48">
        <f>VLOOKUP($A13,'RevPAR Raw Data'!$B$6:$BE$49,'RevPAR Raw Data'!BA$1,FALSE)</f>
        <v>-0.31281286093038302</v>
      </c>
      <c r="BL13" s="48">
        <f>VLOOKUP($A13,'RevPAR Raw Data'!$B$6:$BE$49,'RevPAR Raw Data'!BB$1,FALSE)</f>
        <v>0.81830735203546801</v>
      </c>
      <c r="BM13" s="49">
        <f>VLOOKUP($A13,'RevPAR Raw Data'!$B$6:$BE$49,'RevPAR Raw Data'!BC$1,FALSE)</f>
        <v>0.25430008146171701</v>
      </c>
      <c r="BN13" s="50">
        <f>VLOOKUP($A13,'RevPAR Raw Data'!$B$6:$BE$49,'RevPAR Raw Data'!BE$1,FALSE)</f>
        <v>1.65273296018781</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46.0494974348235</v>
      </c>
      <c r="C15" s="48">
        <f>VLOOKUP($A15,'Occupancy Raw Data'!$B$8:$BE$45,'Occupancy Raw Data'!AH$3,FALSE)</f>
        <v>58.335023830557603</v>
      </c>
      <c r="D15" s="48">
        <f>VLOOKUP($A15,'Occupancy Raw Data'!$B$8:$BE$45,'Occupancy Raw Data'!AI$3,FALSE)</f>
        <v>67.5243486132469</v>
      </c>
      <c r="E15" s="48">
        <f>VLOOKUP($A15,'Occupancy Raw Data'!$B$8:$BE$45,'Occupancy Raw Data'!AJ$3,FALSE)</f>
        <v>70.218673995790098</v>
      </c>
      <c r="F15" s="48">
        <f>VLOOKUP($A15,'Occupancy Raw Data'!$B$8:$BE$45,'Occupancy Raw Data'!AK$3,FALSE)</f>
        <v>65.348733217725098</v>
      </c>
      <c r="G15" s="49">
        <f>VLOOKUP($A15,'Occupancy Raw Data'!$B$8:$BE$45,'Occupancy Raw Data'!AL$3,FALSE)</f>
        <v>61.495235203478799</v>
      </c>
      <c r="H15" s="48">
        <f>VLOOKUP($A15,'Occupancy Raw Data'!$B$8:$BE$45,'Occupancy Raw Data'!AN$3,FALSE)</f>
        <v>61.905353968305903</v>
      </c>
      <c r="I15" s="48">
        <f>VLOOKUP($A15,'Occupancy Raw Data'!$B$8:$BE$45,'Occupancy Raw Data'!AO$3,FALSE)</f>
        <v>62.089018311902102</v>
      </c>
      <c r="J15" s="49">
        <f>VLOOKUP($A15,'Occupancy Raw Data'!$B$8:$BE$45,'Occupancy Raw Data'!AP$3,FALSE)</f>
        <v>61.997186140103999</v>
      </c>
      <c r="K15" s="50">
        <f>VLOOKUP($A15,'Occupancy Raw Data'!$B$8:$BE$45,'Occupancy Raw Data'!AR$3,FALSE)</f>
        <v>61.638649622731201</v>
      </c>
      <c r="M15" s="47">
        <f>VLOOKUP($A15,'Occupancy Raw Data'!$B$8:$BE$45,'Occupancy Raw Data'!AT$3,FALSE)</f>
        <v>-3.0224693159129701</v>
      </c>
      <c r="N15" s="48">
        <f>VLOOKUP($A15,'Occupancy Raw Data'!$B$8:$BE$45,'Occupancy Raw Data'!AU$3,FALSE)</f>
        <v>-3.5792123744250999</v>
      </c>
      <c r="O15" s="48">
        <f>VLOOKUP($A15,'Occupancy Raw Data'!$B$8:$BE$45,'Occupancy Raw Data'!AV$3,FALSE)</f>
        <v>1.8228177894990401</v>
      </c>
      <c r="P15" s="48">
        <f>VLOOKUP($A15,'Occupancy Raw Data'!$B$8:$BE$45,'Occupancy Raw Data'!AW$3,FALSE)</f>
        <v>5.9682688612956003</v>
      </c>
      <c r="Q15" s="48">
        <f>VLOOKUP($A15,'Occupancy Raw Data'!$B$8:$BE$45,'Occupancy Raw Data'!AX$3,FALSE)</f>
        <v>6.0564154387029498</v>
      </c>
      <c r="R15" s="49">
        <f>VLOOKUP($A15,'Occupancy Raw Data'!$B$8:$BE$45,'Occupancy Raw Data'!AY$3,FALSE)</f>
        <v>1.7521401886232699</v>
      </c>
      <c r="S15" s="48">
        <f>VLOOKUP($A15,'Occupancy Raw Data'!$B$8:$BE$45,'Occupancy Raw Data'!BA$3,FALSE)</f>
        <v>2.8154915035973702</v>
      </c>
      <c r="T15" s="48">
        <f>VLOOKUP($A15,'Occupancy Raw Data'!$B$8:$BE$45,'Occupancy Raw Data'!BB$3,FALSE)</f>
        <v>3.3830284328974298</v>
      </c>
      <c r="U15" s="49">
        <f>VLOOKUP($A15,'Occupancy Raw Data'!$B$8:$BE$45,'Occupancy Raw Data'!BC$3,FALSE)</f>
        <v>3.09889882222034</v>
      </c>
      <c r="V15" s="50">
        <f>VLOOKUP($A15,'Occupancy Raw Data'!$B$8:$BE$45,'Occupancy Raw Data'!BE$3,FALSE)</f>
        <v>2.13553151689753</v>
      </c>
      <c r="X15" s="51">
        <f>VLOOKUP($A15,'ADR Raw Data'!$B$6:$BE$43,'ADR Raw Data'!AG$1,FALSE)</f>
        <v>153.634989650092</v>
      </c>
      <c r="Y15" s="52">
        <f>VLOOKUP($A15,'ADR Raw Data'!$B$6:$BE$43,'ADR Raw Data'!AH$1,FALSE)</f>
        <v>177.45870801767899</v>
      </c>
      <c r="Z15" s="52">
        <f>VLOOKUP($A15,'ADR Raw Data'!$B$6:$BE$43,'ADR Raw Data'!AI$1,FALSE)</f>
        <v>192.19887634787199</v>
      </c>
      <c r="AA15" s="52">
        <f>VLOOKUP($A15,'ADR Raw Data'!$B$6:$BE$43,'ADR Raw Data'!AJ$1,FALSE)</f>
        <v>189.62463620718501</v>
      </c>
      <c r="AB15" s="52">
        <f>VLOOKUP($A15,'ADR Raw Data'!$B$6:$BE$43,'ADR Raw Data'!AK$1,FALSE)</f>
        <v>169.27438792608501</v>
      </c>
      <c r="AC15" s="53">
        <f>VLOOKUP($A15,'ADR Raw Data'!$B$6:$BE$43,'ADR Raw Data'!AL$1,FALSE)</f>
        <v>178.16667486278101</v>
      </c>
      <c r="AD15" s="52">
        <f>VLOOKUP($A15,'ADR Raw Data'!$B$6:$BE$43,'ADR Raw Data'!AN$1,FALSE)</f>
        <v>152.13789895772399</v>
      </c>
      <c r="AE15" s="52">
        <f>VLOOKUP($A15,'ADR Raw Data'!$B$6:$BE$43,'ADR Raw Data'!AO$1,FALSE)</f>
        <v>151.71425408580501</v>
      </c>
      <c r="AF15" s="53">
        <f>VLOOKUP($A15,'ADR Raw Data'!$B$6:$BE$43,'ADR Raw Data'!AP$1,FALSE)</f>
        <v>151.92576276374501</v>
      </c>
      <c r="AG15" s="54">
        <f>VLOOKUP($A15,'ADR Raw Data'!$B$6:$BE$43,'ADR Raw Data'!AR$1,FALSE)</f>
        <v>170.625667945868</v>
      </c>
      <c r="AI15" s="47">
        <f>VLOOKUP($A15,'ADR Raw Data'!$B$6:$BE$43,'ADR Raw Data'!AT$1,FALSE)</f>
        <v>-3.6053617971452101</v>
      </c>
      <c r="AJ15" s="48">
        <f>VLOOKUP($A15,'ADR Raw Data'!$B$6:$BE$43,'ADR Raw Data'!AU$1,FALSE)</f>
        <v>-2.16489297270244</v>
      </c>
      <c r="AK15" s="48">
        <f>VLOOKUP($A15,'ADR Raw Data'!$B$6:$BE$43,'ADR Raw Data'!AV$1,FALSE)</f>
        <v>1.1579024489818699</v>
      </c>
      <c r="AL15" s="48">
        <f>VLOOKUP($A15,'ADR Raw Data'!$B$6:$BE$43,'ADR Raw Data'!AW$1,FALSE)</f>
        <v>6.6892266724136604</v>
      </c>
      <c r="AM15" s="48">
        <f>VLOOKUP($A15,'ADR Raw Data'!$B$6:$BE$43,'ADR Raw Data'!AX$1,FALSE)</f>
        <v>7.6984574149449401</v>
      </c>
      <c r="AN15" s="49">
        <f>VLOOKUP($A15,'ADR Raw Data'!$B$6:$BE$43,'ADR Raw Data'!AY$1,FALSE)</f>
        <v>2.3471066239645202</v>
      </c>
      <c r="AO15" s="48">
        <f>VLOOKUP($A15,'ADR Raw Data'!$B$6:$BE$43,'ADR Raw Data'!BA$1,FALSE)</f>
        <v>5.5694902587003297</v>
      </c>
      <c r="AP15" s="48">
        <f>VLOOKUP($A15,'ADR Raw Data'!$B$6:$BE$43,'ADR Raw Data'!BB$1,FALSE)</f>
        <v>5.9848412603590102</v>
      </c>
      <c r="AQ15" s="49">
        <f>VLOOKUP($A15,'ADR Raw Data'!$B$6:$BE$43,'ADR Raw Data'!BC$1,FALSE)</f>
        <v>5.7757974037437396</v>
      </c>
      <c r="AR15" s="50">
        <f>VLOOKUP($A15,'ADR Raw Data'!$B$6:$BE$43,'ADR Raw Data'!BE$1,FALSE)</f>
        <v>3.1514083188480999</v>
      </c>
      <c r="AT15" s="51">
        <f>VLOOKUP($A15,'RevPAR Raw Data'!$B$6:$BE$43,'RevPAR Raw Data'!AG$1,FALSE)</f>
        <v>70.748140617910806</v>
      </c>
      <c r="AU15" s="52">
        <f>VLOOKUP($A15,'RevPAR Raw Data'!$B$6:$BE$43,'RevPAR Raw Data'!AH$1,FALSE)</f>
        <v>103.52057961151201</v>
      </c>
      <c r="AV15" s="52">
        <f>VLOOKUP($A15,'RevPAR Raw Data'!$B$6:$BE$43,'RevPAR Raw Data'!AI$1,FALSE)</f>
        <v>129.78103929587999</v>
      </c>
      <c r="AW15" s="52">
        <f>VLOOKUP($A15,'RevPAR Raw Data'!$B$6:$BE$43,'RevPAR Raw Data'!AJ$1,FALSE)</f>
        <v>133.15190511402599</v>
      </c>
      <c r="AX15" s="52">
        <f>VLOOKUP($A15,'RevPAR Raw Data'!$B$6:$BE$43,'RevPAR Raw Data'!AK$1,FALSE)</f>
        <v>110.618668171754</v>
      </c>
      <c r="AY15" s="53">
        <f>VLOOKUP($A15,'RevPAR Raw Data'!$B$6:$BE$43,'RevPAR Raw Data'!AL$1,FALSE)</f>
        <v>109.56401576108399</v>
      </c>
      <c r="AZ15" s="52">
        <f>VLOOKUP($A15,'RevPAR Raw Data'!$B$6:$BE$43,'RevPAR Raw Data'!AN$1,FALSE)</f>
        <v>94.181504869722602</v>
      </c>
      <c r="BA15" s="52">
        <f>VLOOKUP($A15,'RevPAR Raw Data'!$B$6:$BE$43,'RevPAR Raw Data'!AO$1,FALSE)</f>
        <v>94.197891001101496</v>
      </c>
      <c r="BB15" s="53">
        <f>VLOOKUP($A15,'RevPAR Raw Data'!$B$6:$BE$43,'RevPAR Raw Data'!AP$1,FALSE)</f>
        <v>94.189697935411999</v>
      </c>
      <c r="BC15" s="54">
        <f>VLOOKUP($A15,'RevPAR Raw Data'!$B$6:$BE$43,'RevPAR Raw Data'!AR$1,FALSE)</f>
        <v>105.171357631598</v>
      </c>
      <c r="BE15" s="47">
        <f>VLOOKUP($A15,'RevPAR Raw Data'!$B$6:$BE$43,'RevPAR Raw Data'!AT$1,FALSE)</f>
        <v>-6.5188601590118296</v>
      </c>
      <c r="BF15" s="48">
        <f>VLOOKUP($A15,'RevPAR Raw Data'!$B$6:$BE$43,'RevPAR Raw Data'!AU$1,FALSE)</f>
        <v>-5.6666192299555203</v>
      </c>
      <c r="BG15" s="48">
        <f>VLOOKUP($A15,'RevPAR Raw Data'!$B$6:$BE$43,'RevPAR Raw Data'!AV$1,FALSE)</f>
        <v>3.0018266903059998</v>
      </c>
      <c r="BH15" s="48">
        <f>VLOOKUP($A15,'RevPAR Raw Data'!$B$6:$BE$43,'RevPAR Raw Data'!AW$1,FALSE)</f>
        <v>13.0567265662604</v>
      </c>
      <c r="BI15" s="48">
        <f>VLOOKUP($A15,'RevPAR Raw Data'!$B$6:$BE$43,'RevPAR Raw Data'!AX$1,FALSE)</f>
        <v>14.221123417068601</v>
      </c>
      <c r="BJ15" s="49">
        <f>VLOOKUP($A15,'RevPAR Raw Data'!$B$6:$BE$43,'RevPAR Raw Data'!AY$1,FALSE)</f>
        <v>4.1403714110161198</v>
      </c>
      <c r="BK15" s="48">
        <f>VLOOKUP($A15,'RevPAR Raw Data'!$B$6:$BE$43,'RevPAR Raw Data'!BA$1,FALSE)</f>
        <v>8.5417902873250995</v>
      </c>
      <c r="BL15" s="48">
        <f>VLOOKUP($A15,'RevPAR Raw Data'!$B$6:$BE$43,'RevPAR Raw Data'!BB$1,FALSE)</f>
        <v>9.5703385747581695</v>
      </c>
      <c r="BM15" s="49">
        <f>VLOOKUP($A15,'RevPAR Raw Data'!$B$6:$BE$43,'RevPAR Raw Data'!BC$1,FALSE)</f>
        <v>9.0536823436825298</v>
      </c>
      <c r="BN15" s="50">
        <f>VLOOKUP($A15,'RevPAR Raw Data'!$B$6:$BE$43,'RevPAR Raw Data'!BE$1,FALSE)</f>
        <v>5.3542391536207701</v>
      </c>
    </row>
    <row r="16" spans="1:66" x14ac:dyDescent="0.25">
      <c r="A16" s="63" t="s">
        <v>88</v>
      </c>
      <c r="B16" s="47">
        <f>VLOOKUP($A16,'Occupancy Raw Data'!$B$8:$BE$45,'Occupancy Raw Data'!AG$3,FALSE)</f>
        <v>46.306047966631901</v>
      </c>
      <c r="C16" s="48">
        <f>VLOOKUP($A16,'Occupancy Raw Data'!$B$8:$BE$45,'Occupancy Raw Data'!AH$3,FALSE)</f>
        <v>61.866527632950898</v>
      </c>
      <c r="D16" s="48">
        <f>VLOOKUP($A16,'Occupancy Raw Data'!$B$8:$BE$45,'Occupancy Raw Data'!AI$3,FALSE)</f>
        <v>73.813868613138595</v>
      </c>
      <c r="E16" s="48">
        <f>VLOOKUP($A16,'Occupancy Raw Data'!$B$8:$BE$45,'Occupancy Raw Data'!AJ$3,FALSE)</f>
        <v>76.749217935349293</v>
      </c>
      <c r="F16" s="48">
        <f>VLOOKUP($A16,'Occupancy Raw Data'!$B$8:$BE$45,'Occupancy Raw Data'!AK$3,FALSE)</f>
        <v>69.648070907194906</v>
      </c>
      <c r="G16" s="49">
        <f>VLOOKUP($A16,'Occupancy Raw Data'!$B$8:$BE$45,'Occupancy Raw Data'!AL$3,FALSE)</f>
        <v>65.676746611053105</v>
      </c>
      <c r="H16" s="48">
        <f>VLOOKUP($A16,'Occupancy Raw Data'!$B$8:$BE$45,'Occupancy Raw Data'!AN$3,FALSE)</f>
        <v>59.0901981230448</v>
      </c>
      <c r="I16" s="48">
        <f>VLOOKUP($A16,'Occupancy Raw Data'!$B$8:$BE$45,'Occupancy Raw Data'!AO$3,FALSE)</f>
        <v>57.382690302398302</v>
      </c>
      <c r="J16" s="49">
        <f>VLOOKUP($A16,'Occupancy Raw Data'!$B$8:$BE$45,'Occupancy Raw Data'!AP$3,FALSE)</f>
        <v>58.236444212721501</v>
      </c>
      <c r="K16" s="50">
        <f>VLOOKUP($A16,'Occupancy Raw Data'!$B$8:$BE$45,'Occupancy Raw Data'!AR$3,FALSE)</f>
        <v>63.550945925815498</v>
      </c>
      <c r="M16" s="47">
        <f>VLOOKUP($A16,'Occupancy Raw Data'!$B$8:$BE$45,'Occupancy Raw Data'!AT$3,FALSE)</f>
        <v>-3.8358223928441202</v>
      </c>
      <c r="N16" s="48">
        <f>VLOOKUP($A16,'Occupancy Raw Data'!$B$8:$BE$45,'Occupancy Raw Data'!AU$3,FALSE)</f>
        <v>-6.4971524200130899</v>
      </c>
      <c r="O16" s="48">
        <f>VLOOKUP($A16,'Occupancy Raw Data'!$B$8:$BE$45,'Occupancy Raw Data'!AV$3,FALSE)</f>
        <v>2.3504438067942499</v>
      </c>
      <c r="P16" s="48">
        <f>VLOOKUP($A16,'Occupancy Raw Data'!$B$8:$BE$45,'Occupancy Raw Data'!AW$3,FALSE)</f>
        <v>4.8566986508888599</v>
      </c>
      <c r="Q16" s="48">
        <f>VLOOKUP($A16,'Occupancy Raw Data'!$B$8:$BE$45,'Occupancy Raw Data'!AX$3,FALSE)</f>
        <v>6.4169161285671903</v>
      </c>
      <c r="R16" s="49">
        <f>VLOOKUP($A16,'Occupancy Raw Data'!$B$8:$BE$45,'Occupancy Raw Data'!AY$3,FALSE)</f>
        <v>1.0162946280284999</v>
      </c>
      <c r="S16" s="48">
        <f>VLOOKUP($A16,'Occupancy Raw Data'!$B$8:$BE$45,'Occupancy Raw Data'!BA$3,FALSE)</f>
        <v>7.8687573967227999</v>
      </c>
      <c r="T16" s="48">
        <f>VLOOKUP($A16,'Occupancy Raw Data'!$B$8:$BE$45,'Occupancy Raw Data'!BB$3,FALSE)</f>
        <v>9.1030965004109099</v>
      </c>
      <c r="U16" s="49">
        <f>VLOOKUP($A16,'Occupancy Raw Data'!$B$8:$BE$45,'Occupancy Raw Data'!BC$3,FALSE)</f>
        <v>8.4733691709126404</v>
      </c>
      <c r="V16" s="50">
        <f>VLOOKUP($A16,'Occupancy Raw Data'!$B$8:$BE$45,'Occupancy Raw Data'!BE$3,FALSE)</f>
        <v>2.8678200434473902</v>
      </c>
      <c r="X16" s="51">
        <f>VLOOKUP($A16,'ADR Raw Data'!$B$6:$BE$43,'ADR Raw Data'!AG$1,FALSE)</f>
        <v>152.21470979001199</v>
      </c>
      <c r="Y16" s="52">
        <f>VLOOKUP($A16,'ADR Raw Data'!$B$6:$BE$43,'ADR Raw Data'!AH$1,FALSE)</f>
        <v>185.564534383954</v>
      </c>
      <c r="Z16" s="52">
        <f>VLOOKUP($A16,'ADR Raw Data'!$B$6:$BE$43,'ADR Raw Data'!AI$1,FALSE)</f>
        <v>207.093571605156</v>
      </c>
      <c r="AA16" s="52">
        <f>VLOOKUP($A16,'ADR Raw Data'!$B$6:$BE$43,'ADR Raw Data'!AJ$1,FALSE)</f>
        <v>200.13820488434399</v>
      </c>
      <c r="AB16" s="52">
        <f>VLOOKUP($A16,'ADR Raw Data'!$B$6:$BE$43,'ADR Raw Data'!AK$1,FALSE)</f>
        <v>167.70547029980901</v>
      </c>
      <c r="AC16" s="53">
        <f>VLOOKUP($A16,'ADR Raw Data'!$B$6:$BE$43,'ADR Raw Data'!AL$1,FALSE)</f>
        <v>185.31942906134799</v>
      </c>
      <c r="AD16" s="52">
        <f>VLOOKUP($A16,'ADR Raw Data'!$B$6:$BE$43,'ADR Raw Data'!AN$1,FALSE)</f>
        <v>131.12756077116501</v>
      </c>
      <c r="AE16" s="52">
        <f>VLOOKUP($A16,'ADR Raw Data'!$B$6:$BE$43,'ADR Raw Data'!AO$1,FALSE)</f>
        <v>126.06715427948301</v>
      </c>
      <c r="AF16" s="53">
        <f>VLOOKUP($A16,'ADR Raw Data'!$B$6:$BE$43,'ADR Raw Data'!AP$1,FALSE)</f>
        <v>128.634450636764</v>
      </c>
      <c r="AG16" s="54">
        <f>VLOOKUP($A16,'ADR Raw Data'!$B$6:$BE$43,'ADR Raw Data'!AR$1,FALSE)</f>
        <v>170.478100757704</v>
      </c>
      <c r="AI16" s="47">
        <f>VLOOKUP($A16,'ADR Raw Data'!$B$6:$BE$43,'ADR Raw Data'!AT$1,FALSE)</f>
        <v>-1.5213970207190199</v>
      </c>
      <c r="AJ16" s="48">
        <f>VLOOKUP($A16,'ADR Raw Data'!$B$6:$BE$43,'ADR Raw Data'!AU$1,FALSE)</f>
        <v>-2.9238940207699899</v>
      </c>
      <c r="AK16" s="48">
        <f>VLOOKUP($A16,'ADR Raw Data'!$B$6:$BE$43,'ADR Raw Data'!AV$1,FALSE)</f>
        <v>4.1802249708016497</v>
      </c>
      <c r="AL16" s="48">
        <f>VLOOKUP($A16,'ADR Raw Data'!$B$6:$BE$43,'ADR Raw Data'!AW$1,FALSE)</f>
        <v>4.2326268976621</v>
      </c>
      <c r="AM16" s="48">
        <f>VLOOKUP($A16,'ADR Raw Data'!$B$6:$BE$43,'ADR Raw Data'!AX$1,FALSE)</f>
        <v>1.29944786986011</v>
      </c>
      <c r="AN16" s="49">
        <f>VLOOKUP($A16,'ADR Raw Data'!$B$6:$BE$43,'ADR Raw Data'!AY$1,FALSE)</f>
        <v>1.5638279028515401</v>
      </c>
      <c r="AO16" s="48">
        <f>VLOOKUP($A16,'ADR Raw Data'!$B$6:$BE$43,'ADR Raw Data'!BA$1,FALSE)</f>
        <v>-0.62323866789906501</v>
      </c>
      <c r="AP16" s="48">
        <f>VLOOKUP($A16,'ADR Raw Data'!$B$6:$BE$43,'ADR Raw Data'!BB$1,FALSE)</f>
        <v>-0.52286642263437799</v>
      </c>
      <c r="AQ16" s="49">
        <f>VLOOKUP($A16,'ADR Raw Data'!$B$6:$BE$43,'ADR Raw Data'!BC$1,FALSE)</f>
        <v>-0.58620668167391399</v>
      </c>
      <c r="AR16" s="50">
        <f>VLOOKUP($A16,'ADR Raw Data'!$B$6:$BE$43,'ADR Raw Data'!BE$1,FALSE)</f>
        <v>0.70275564108359501</v>
      </c>
      <c r="AT16" s="51">
        <f>VLOOKUP($A16,'RevPAR Raw Data'!$B$6:$BE$43,'RevPAR Raw Data'!AG$1,FALSE)</f>
        <v>70.484616527632895</v>
      </c>
      <c r="AU16" s="52">
        <f>VLOOKUP($A16,'RevPAR Raw Data'!$B$6:$BE$43,'RevPAR Raw Data'!AH$1,FALSE)</f>
        <v>114.802333941605</v>
      </c>
      <c r="AV16" s="52">
        <f>VLOOKUP($A16,'RevPAR Raw Data'!$B$6:$BE$43,'RevPAR Raw Data'!AI$1,FALSE)</f>
        <v>152.86377685088601</v>
      </c>
      <c r="AW16" s="52">
        <f>VLOOKUP($A16,'RevPAR Raw Data'!$B$6:$BE$43,'RevPAR Raw Data'!AJ$1,FALSE)</f>
        <v>153.604507038581</v>
      </c>
      <c r="AX16" s="52">
        <f>VLOOKUP($A16,'RevPAR Raw Data'!$B$6:$BE$43,'RevPAR Raw Data'!AK$1,FALSE)</f>
        <v>116.803624869655</v>
      </c>
      <c r="AY16" s="53">
        <f>VLOOKUP($A16,'RevPAR Raw Data'!$B$6:$BE$43,'RevPAR Raw Data'!AL$1,FALSE)</f>
        <v>121.711771845672</v>
      </c>
      <c r="AZ16" s="52">
        <f>VLOOKUP($A16,'RevPAR Raw Data'!$B$6:$BE$43,'RevPAR Raw Data'!AN$1,FALSE)</f>
        <v>77.483535453597398</v>
      </c>
      <c r="BA16" s="52">
        <f>VLOOKUP($A16,'RevPAR Raw Data'!$B$6:$BE$43,'RevPAR Raw Data'!AO$1,FALSE)</f>
        <v>72.340724713242906</v>
      </c>
      <c r="BB16" s="53">
        <f>VLOOKUP($A16,'RevPAR Raw Data'!$B$6:$BE$43,'RevPAR Raw Data'!AP$1,FALSE)</f>
        <v>74.912130083420195</v>
      </c>
      <c r="BC16" s="54">
        <f>VLOOKUP($A16,'RevPAR Raw Data'!$B$6:$BE$43,'RevPAR Raw Data'!AR$1,FALSE)</f>
        <v>108.340445627886</v>
      </c>
      <c r="BE16" s="47">
        <f>VLOOKUP($A16,'RevPAR Raw Data'!$B$6:$BE$43,'RevPAR Raw Data'!AT$1,FALSE)</f>
        <v>-5.2988613259583497</v>
      </c>
      <c r="BF16" s="48">
        <f>VLOOKUP($A16,'RevPAR Raw Data'!$B$6:$BE$43,'RevPAR Raw Data'!AU$1,FALSE)</f>
        <v>-9.2310765896540108</v>
      </c>
      <c r="BG16" s="48">
        <f>VLOOKUP($A16,'RevPAR Raw Data'!$B$6:$BE$43,'RevPAR Raw Data'!AV$1,FALSE)</f>
        <v>6.6289226165321802</v>
      </c>
      <c r="BH16" s="48">
        <f>VLOOKUP($A16,'RevPAR Raw Data'!$B$6:$BE$43,'RevPAR Raw Data'!AW$1,FALSE)</f>
        <v>9.2948914819868804</v>
      </c>
      <c r="BI16" s="48">
        <f>VLOOKUP($A16,'RevPAR Raw Data'!$B$6:$BE$43,'RevPAR Raw Data'!AX$1,FALSE)</f>
        <v>7.7997484783706801</v>
      </c>
      <c r="BJ16" s="49">
        <f>VLOOKUP($A16,'RevPAR Raw Data'!$B$6:$BE$43,'RevPAR Raw Data'!AY$1,FALSE)</f>
        <v>2.5960156298483299</v>
      </c>
      <c r="BK16" s="48">
        <f>VLOOKUP($A16,'RevPAR Raw Data'!$B$6:$BE$43,'RevPAR Raw Data'!BA$1,FALSE)</f>
        <v>7.1964775900441902</v>
      </c>
      <c r="BL16" s="48">
        <f>VLOOKUP($A16,'RevPAR Raw Data'!$B$6:$BE$43,'RevPAR Raw Data'!BB$1,FALSE)</f>
        <v>8.5326330427558794</v>
      </c>
      <c r="BM16" s="49">
        <f>VLOOKUP($A16,'RevPAR Raw Data'!$B$6:$BE$43,'RevPAR Raw Data'!BC$1,FALSE)</f>
        <v>7.8374910329959402</v>
      </c>
      <c r="BN16" s="50">
        <f>VLOOKUP($A16,'RevPAR Raw Data'!$B$6:$BE$43,'RevPAR Raw Data'!BE$1,FALSE)</f>
        <v>3.59072945166244</v>
      </c>
    </row>
    <row r="17" spans="1:66" x14ac:dyDescent="0.25">
      <c r="A17" s="63" t="s">
        <v>89</v>
      </c>
      <c r="B17" s="47">
        <f>VLOOKUP($A17,'Occupancy Raw Data'!$B$8:$BE$45,'Occupancy Raw Data'!AG$3,FALSE)</f>
        <v>43.791342694673297</v>
      </c>
      <c r="C17" s="48">
        <f>VLOOKUP($A17,'Occupancy Raw Data'!$B$8:$BE$45,'Occupancy Raw Data'!AH$3,FALSE)</f>
        <v>54.801555065568003</v>
      </c>
      <c r="D17" s="48">
        <f>VLOOKUP($A17,'Occupancy Raw Data'!$B$8:$BE$45,'Occupancy Raw Data'!AI$3,FALSE)</f>
        <v>65.724730184518904</v>
      </c>
      <c r="E17" s="48">
        <f>VLOOKUP($A17,'Occupancy Raw Data'!$B$8:$BE$45,'Occupancy Raw Data'!AJ$3,FALSE)</f>
        <v>70.285482186375702</v>
      </c>
      <c r="F17" s="48">
        <f>VLOOKUP($A17,'Occupancy Raw Data'!$B$8:$BE$45,'Occupancy Raw Data'!AK$3,FALSE)</f>
        <v>65.768248810490803</v>
      </c>
      <c r="G17" s="49">
        <f>VLOOKUP($A17,'Occupancy Raw Data'!$B$8:$BE$45,'Occupancy Raw Data'!AL$3,FALSE)</f>
        <v>60.074271788325397</v>
      </c>
      <c r="H17" s="48">
        <f>VLOOKUP($A17,'Occupancy Raw Data'!$B$8:$BE$45,'Occupancy Raw Data'!AN$3,FALSE)</f>
        <v>59.959962864105798</v>
      </c>
      <c r="I17" s="48">
        <f>VLOOKUP($A17,'Occupancy Raw Data'!$B$8:$BE$45,'Occupancy Raw Data'!AO$3,FALSE)</f>
        <v>60.4415689915283</v>
      </c>
      <c r="J17" s="49">
        <f>VLOOKUP($A17,'Occupancy Raw Data'!$B$8:$BE$45,'Occupancy Raw Data'!AP$3,FALSE)</f>
        <v>60.200765927817102</v>
      </c>
      <c r="K17" s="50">
        <f>VLOOKUP($A17,'Occupancy Raw Data'!$B$8:$BE$45,'Occupancy Raw Data'!AR$3,FALSE)</f>
        <v>60.110412971037299</v>
      </c>
      <c r="M17" s="47">
        <f>VLOOKUP($A17,'Occupancy Raw Data'!$B$8:$BE$45,'Occupancy Raw Data'!AT$3,FALSE)</f>
        <v>4.0104774192499404</v>
      </c>
      <c r="N17" s="48">
        <f>VLOOKUP($A17,'Occupancy Raw Data'!$B$8:$BE$45,'Occupancy Raw Data'!AU$3,FALSE)</f>
        <v>-3.8131772327021798</v>
      </c>
      <c r="O17" s="48">
        <f>VLOOKUP($A17,'Occupancy Raw Data'!$B$8:$BE$45,'Occupancy Raw Data'!AV$3,FALSE)</f>
        <v>0.75432672332209505</v>
      </c>
      <c r="P17" s="48">
        <f>VLOOKUP($A17,'Occupancy Raw Data'!$B$8:$BE$45,'Occupancy Raw Data'!AW$3,FALSE)</f>
        <v>6.0469768674868103</v>
      </c>
      <c r="Q17" s="48">
        <f>VLOOKUP($A17,'Occupancy Raw Data'!$B$8:$BE$45,'Occupancy Raw Data'!AX$3,FALSE)</f>
        <v>6.8501416370779404</v>
      </c>
      <c r="R17" s="49">
        <f>VLOOKUP($A17,'Occupancy Raw Data'!$B$8:$BE$45,'Occupancy Raw Data'!AY$3,FALSE)</f>
        <v>2.8179229143782099</v>
      </c>
      <c r="S17" s="48">
        <f>VLOOKUP($A17,'Occupancy Raw Data'!$B$8:$BE$45,'Occupancy Raw Data'!BA$3,FALSE)</f>
        <v>1.9375591326843</v>
      </c>
      <c r="T17" s="48">
        <f>VLOOKUP($A17,'Occupancy Raw Data'!$B$8:$BE$45,'Occupancy Raw Data'!BB$3,FALSE)</f>
        <v>1.6487787072642499</v>
      </c>
      <c r="U17" s="49">
        <f>VLOOKUP($A17,'Occupancy Raw Data'!$B$8:$BE$45,'Occupancy Raw Data'!BC$3,FALSE)</f>
        <v>1.7924105680932501</v>
      </c>
      <c r="V17" s="50">
        <f>VLOOKUP($A17,'Occupancy Raw Data'!$B$8:$BE$45,'Occupancy Raw Data'!BE$3,FALSE)</f>
        <v>2.5223857284836901</v>
      </c>
      <c r="X17" s="51">
        <f>VLOOKUP($A17,'ADR Raw Data'!$B$6:$BE$43,'ADR Raw Data'!AG$1,FALSE)</f>
        <v>126.28901881542301</v>
      </c>
      <c r="Y17" s="52">
        <f>VLOOKUP($A17,'ADR Raw Data'!$B$6:$BE$43,'ADR Raw Data'!AH$1,FALSE)</f>
        <v>142.01402879982999</v>
      </c>
      <c r="Z17" s="52">
        <f>VLOOKUP($A17,'ADR Raw Data'!$B$6:$BE$43,'ADR Raw Data'!AI$1,FALSE)</f>
        <v>155.32279464995099</v>
      </c>
      <c r="AA17" s="52">
        <f>VLOOKUP($A17,'ADR Raw Data'!$B$6:$BE$43,'ADR Raw Data'!AJ$1,FALSE)</f>
        <v>154.78312226533399</v>
      </c>
      <c r="AB17" s="52">
        <f>VLOOKUP($A17,'ADR Raw Data'!$B$6:$BE$43,'ADR Raw Data'!AK$1,FALSE)</f>
        <v>141.35560721690399</v>
      </c>
      <c r="AC17" s="53">
        <f>VLOOKUP($A17,'ADR Raw Data'!$B$6:$BE$43,'ADR Raw Data'!AL$1,FALSE)</f>
        <v>145.47732304987801</v>
      </c>
      <c r="AD17" s="52">
        <f>VLOOKUP($A17,'ADR Raw Data'!$B$6:$BE$43,'ADR Raw Data'!AN$1,FALSE)</f>
        <v>130.30847147626599</v>
      </c>
      <c r="AE17" s="52">
        <f>VLOOKUP($A17,'ADR Raw Data'!$B$6:$BE$43,'ADR Raw Data'!AO$1,FALSE)</f>
        <v>128.346056736907</v>
      </c>
      <c r="AF17" s="53">
        <f>VLOOKUP($A17,'ADR Raw Data'!$B$6:$BE$43,'ADR Raw Data'!AP$1,FALSE)</f>
        <v>129.323339277108</v>
      </c>
      <c r="AG17" s="54">
        <f>VLOOKUP($A17,'ADR Raw Data'!$B$6:$BE$43,'ADR Raw Data'!AR$1,FALSE)</f>
        <v>140.85496159468201</v>
      </c>
      <c r="AI17" s="47">
        <f>VLOOKUP($A17,'ADR Raw Data'!$B$6:$BE$43,'ADR Raw Data'!AT$1,FALSE)</f>
        <v>0.43029126318072197</v>
      </c>
      <c r="AJ17" s="48">
        <f>VLOOKUP($A17,'ADR Raw Data'!$B$6:$BE$43,'ADR Raw Data'!AU$1,FALSE)</f>
        <v>-0.225688169315756</v>
      </c>
      <c r="AK17" s="48">
        <f>VLOOKUP($A17,'ADR Raw Data'!$B$6:$BE$43,'ADR Raw Data'!AV$1,FALSE)</f>
        <v>2.6915416161061598</v>
      </c>
      <c r="AL17" s="48">
        <f>VLOOKUP($A17,'ADR Raw Data'!$B$6:$BE$43,'ADR Raw Data'!AW$1,FALSE)</f>
        <v>4.5791166621570998</v>
      </c>
      <c r="AM17" s="48">
        <f>VLOOKUP($A17,'ADR Raw Data'!$B$6:$BE$43,'ADR Raw Data'!AX$1,FALSE)</f>
        <v>2.5111952758565099</v>
      </c>
      <c r="AN17" s="49">
        <f>VLOOKUP($A17,'ADR Raw Data'!$B$6:$BE$43,'ADR Raw Data'!AY$1,FALSE)</f>
        <v>2.24275516111706</v>
      </c>
      <c r="AO17" s="48">
        <f>VLOOKUP($A17,'ADR Raw Data'!$B$6:$BE$43,'ADR Raw Data'!BA$1,FALSE)</f>
        <v>2.3691712804975098</v>
      </c>
      <c r="AP17" s="48">
        <f>VLOOKUP($A17,'ADR Raw Data'!$B$6:$BE$43,'ADR Raw Data'!BB$1,FALSE)</f>
        <v>0.24656519794923601</v>
      </c>
      <c r="AQ17" s="49">
        <f>VLOOKUP($A17,'ADR Raw Data'!$B$6:$BE$43,'ADR Raw Data'!BC$1,FALSE)</f>
        <v>1.3001543569024001</v>
      </c>
      <c r="AR17" s="50">
        <f>VLOOKUP($A17,'ADR Raw Data'!$B$6:$BE$43,'ADR Raw Data'!BE$1,FALSE)</f>
        <v>2.0154909546587798</v>
      </c>
      <c r="AT17" s="51">
        <f>VLOOKUP($A17,'RevPAR Raw Data'!$B$6:$BE$43,'RevPAR Raw Data'!AG$1,FALSE)</f>
        <v>55.303657015202504</v>
      </c>
      <c r="AU17" s="52">
        <f>VLOOKUP($A17,'RevPAR Raw Data'!$B$6:$BE$43,'RevPAR Raw Data'!AH$1,FALSE)</f>
        <v>77.825896193570799</v>
      </c>
      <c r="AV17" s="52">
        <f>VLOOKUP($A17,'RevPAR Raw Data'!$B$6:$BE$43,'RevPAR Raw Data'!AI$1,FALSE)</f>
        <v>102.08548769873499</v>
      </c>
      <c r="AW17" s="52">
        <f>VLOOKUP($A17,'RevPAR Raw Data'!$B$6:$BE$43,'RevPAR Raw Data'!AJ$1,FALSE)</f>
        <v>108.79006382731799</v>
      </c>
      <c r="AX17" s="52">
        <f>VLOOKUP($A17,'RevPAR Raw Data'!$B$6:$BE$43,'RevPAR Raw Data'!AK$1,FALSE)</f>
        <v>92.967107461993706</v>
      </c>
      <c r="AY17" s="53">
        <f>VLOOKUP($A17,'RevPAR Raw Data'!$B$6:$BE$43,'RevPAR Raw Data'!AL$1,FALSE)</f>
        <v>87.394442439363999</v>
      </c>
      <c r="AZ17" s="52">
        <f>VLOOKUP($A17,'RevPAR Raw Data'!$B$6:$BE$43,'RevPAR Raw Data'!AN$1,FALSE)</f>
        <v>78.132911105953298</v>
      </c>
      <c r="BA17" s="52">
        <f>VLOOKUP($A17,'RevPAR Raw Data'!$B$6:$BE$43,'RevPAR Raw Data'!AO$1,FALSE)</f>
        <v>77.574370430544207</v>
      </c>
      <c r="BB17" s="53">
        <f>VLOOKUP($A17,'RevPAR Raw Data'!$B$6:$BE$43,'RevPAR Raw Data'!AP$1,FALSE)</f>
        <v>77.853640768248795</v>
      </c>
      <c r="BC17" s="54">
        <f>VLOOKUP($A17,'RevPAR Raw Data'!$B$6:$BE$43,'RevPAR Raw Data'!AR$1,FALSE)</f>
        <v>84.668499104759604</v>
      </c>
      <c r="BE17" s="47">
        <f>VLOOKUP($A17,'RevPAR Raw Data'!$B$6:$BE$43,'RevPAR Raw Data'!AT$1,FALSE)</f>
        <v>4.4580254163775299</v>
      </c>
      <c r="BF17" s="48">
        <f>VLOOKUP($A17,'RevPAR Raw Data'!$B$6:$BE$43,'RevPAR Raw Data'!AU$1,FALSE)</f>
        <v>-4.0302595121286897</v>
      </c>
      <c r="BG17" s="48">
        <f>VLOOKUP($A17,'RevPAR Raw Data'!$B$6:$BE$43,'RevPAR Raw Data'!AV$1,FALSE)</f>
        <v>3.4661713571078798</v>
      </c>
      <c r="BH17" s="48">
        <f>VLOOKUP($A17,'RevPAR Raw Data'!$B$6:$BE$43,'RevPAR Raw Data'!AW$1,FALSE)</f>
        <v>10.902991654939701</v>
      </c>
      <c r="BI17" s="48">
        <f>VLOOKUP($A17,'RevPAR Raw Data'!$B$6:$BE$43,'RevPAR Raw Data'!AX$1,FALSE)</f>
        <v>9.53335734611424</v>
      </c>
      <c r="BJ17" s="49">
        <f>VLOOKUP($A17,'RevPAR Raw Data'!$B$6:$BE$43,'RevPAR Raw Data'!AY$1,FALSE)</f>
        <v>5.1238771870937896</v>
      </c>
      <c r="BK17" s="48">
        <f>VLOOKUP($A17,'RevPAR Raw Data'!$B$6:$BE$43,'RevPAR Raw Data'!BA$1,FALSE)</f>
        <v>4.3526345076960302</v>
      </c>
      <c r="BL17" s="48">
        <f>VLOOKUP($A17,'RevPAR Raw Data'!$B$6:$BE$43,'RevPAR Raw Data'!BB$1,FALSE)</f>
        <v>1.89940921969679</v>
      </c>
      <c r="BM17" s="49">
        <f>VLOOKUP($A17,'RevPAR Raw Data'!$B$6:$BE$43,'RevPAR Raw Data'!BC$1,FALSE)</f>
        <v>3.1158690290902999</v>
      </c>
      <c r="BN17" s="50">
        <f>VLOOKUP($A17,'RevPAR Raw Data'!$B$6:$BE$43,'RevPAR Raw Data'!BE$1,FALSE)</f>
        <v>4.5887151393416596</v>
      </c>
    </row>
    <row r="18" spans="1:66" x14ac:dyDescent="0.25">
      <c r="A18" s="63" t="s">
        <v>26</v>
      </c>
      <c r="B18" s="47">
        <f>VLOOKUP($A18,'Occupancy Raw Data'!$B$8:$BE$45,'Occupancy Raw Data'!AG$3,FALSE)</f>
        <v>43.415460601883701</v>
      </c>
      <c r="C18" s="48">
        <f>VLOOKUP($A18,'Occupancy Raw Data'!$B$8:$BE$45,'Occupancy Raw Data'!AH$3,FALSE)</f>
        <v>61.882609694463497</v>
      </c>
      <c r="D18" s="48">
        <f>VLOOKUP($A18,'Occupancy Raw Data'!$B$8:$BE$45,'Occupancy Raw Data'!AI$3,FALSE)</f>
        <v>74.6496668963932</v>
      </c>
      <c r="E18" s="48">
        <f>VLOOKUP($A18,'Occupancy Raw Data'!$B$8:$BE$45,'Occupancy Raw Data'!AJ$3,FALSE)</f>
        <v>77.808407994486501</v>
      </c>
      <c r="F18" s="48">
        <f>VLOOKUP($A18,'Occupancy Raw Data'!$B$8:$BE$45,'Occupancy Raw Data'!AK$3,FALSE)</f>
        <v>67.068688260969395</v>
      </c>
      <c r="G18" s="49">
        <f>VLOOKUP($A18,'Occupancy Raw Data'!$B$8:$BE$45,'Occupancy Raw Data'!AL$3,FALSE)</f>
        <v>64.964966689639297</v>
      </c>
      <c r="H18" s="48">
        <f>VLOOKUP($A18,'Occupancy Raw Data'!$B$8:$BE$45,'Occupancy Raw Data'!AN$3,FALSE)</f>
        <v>60.7684355616815</v>
      </c>
      <c r="I18" s="48">
        <f>VLOOKUP($A18,'Occupancy Raw Data'!$B$8:$BE$45,'Occupancy Raw Data'!AO$3,FALSE)</f>
        <v>59.1057891109579</v>
      </c>
      <c r="J18" s="49">
        <f>VLOOKUP($A18,'Occupancy Raw Data'!$B$8:$BE$45,'Occupancy Raw Data'!AP$3,FALSE)</f>
        <v>59.9371123363197</v>
      </c>
      <c r="K18" s="50">
        <f>VLOOKUP($A18,'Occupancy Raw Data'!$B$8:$BE$45,'Occupancy Raw Data'!AR$3,FALSE)</f>
        <v>63.528436874405102</v>
      </c>
      <c r="M18" s="47">
        <f>VLOOKUP($A18,'Occupancy Raw Data'!$B$8:$BE$45,'Occupancy Raw Data'!AT$3,FALSE)</f>
        <v>-1.0309313203913999</v>
      </c>
      <c r="N18" s="48">
        <f>VLOOKUP($A18,'Occupancy Raw Data'!$B$8:$BE$45,'Occupancy Raw Data'!AU$3,FALSE)</f>
        <v>1.8481553421596999</v>
      </c>
      <c r="O18" s="48">
        <f>VLOOKUP($A18,'Occupancy Raw Data'!$B$8:$BE$45,'Occupancy Raw Data'!AV$3,FALSE)</f>
        <v>5.9038424764633701</v>
      </c>
      <c r="P18" s="48">
        <f>VLOOKUP($A18,'Occupancy Raw Data'!$B$8:$BE$45,'Occupancy Raw Data'!AW$3,FALSE)</f>
        <v>7.1831563253670501</v>
      </c>
      <c r="Q18" s="48">
        <f>VLOOKUP($A18,'Occupancy Raw Data'!$B$8:$BE$45,'Occupancy Raw Data'!AX$3,FALSE)</f>
        <v>4.4356581475627301</v>
      </c>
      <c r="R18" s="49">
        <f>VLOOKUP($A18,'Occupancy Raw Data'!$B$8:$BE$45,'Occupancy Raw Data'!AY$3,FALSE)</f>
        <v>4.1340469856150301</v>
      </c>
      <c r="S18" s="48">
        <f>VLOOKUP($A18,'Occupancy Raw Data'!$B$8:$BE$45,'Occupancy Raw Data'!BA$3,FALSE)</f>
        <v>1.10064102770036</v>
      </c>
      <c r="T18" s="48">
        <f>VLOOKUP($A18,'Occupancy Raw Data'!$B$8:$BE$45,'Occupancy Raw Data'!BB$3,FALSE)</f>
        <v>1.8436402061200701</v>
      </c>
      <c r="U18" s="49">
        <f>VLOOKUP($A18,'Occupancy Raw Data'!$B$8:$BE$45,'Occupancy Raw Data'!BC$3,FALSE)</f>
        <v>1.46562817942792</v>
      </c>
      <c r="V18" s="50">
        <f>VLOOKUP($A18,'Occupancy Raw Data'!$B$8:$BE$45,'Occupancy Raw Data'!BE$3,FALSE)</f>
        <v>3.4010208282794001</v>
      </c>
      <c r="X18" s="51">
        <f>VLOOKUP($A18,'ADR Raw Data'!$B$6:$BE$43,'ADR Raw Data'!AG$1,FALSE)</f>
        <v>134.051086050664</v>
      </c>
      <c r="Y18" s="52">
        <f>VLOOKUP($A18,'ADR Raw Data'!$B$6:$BE$43,'ADR Raw Data'!AH$1,FALSE)</f>
        <v>166.08196009280701</v>
      </c>
      <c r="Z18" s="52">
        <f>VLOOKUP($A18,'ADR Raw Data'!$B$6:$BE$43,'ADR Raw Data'!AI$1,FALSE)</f>
        <v>191.235236190183</v>
      </c>
      <c r="AA18" s="52">
        <f>VLOOKUP($A18,'ADR Raw Data'!$B$6:$BE$43,'ADR Raw Data'!AJ$1,FALSE)</f>
        <v>183.40305248006999</v>
      </c>
      <c r="AB18" s="52">
        <f>VLOOKUP($A18,'ADR Raw Data'!$B$6:$BE$43,'ADR Raw Data'!AK$1,FALSE)</f>
        <v>153.878688131529</v>
      </c>
      <c r="AC18" s="53">
        <f>VLOOKUP($A18,'ADR Raw Data'!$B$6:$BE$43,'ADR Raw Data'!AL$1,FALSE)</f>
        <v>169.21077786716401</v>
      </c>
      <c r="AD18" s="52">
        <f>VLOOKUP($A18,'ADR Raw Data'!$B$6:$BE$43,'ADR Raw Data'!AN$1,FALSE)</f>
        <v>132.092300822228</v>
      </c>
      <c r="AE18" s="52">
        <f>VLOOKUP($A18,'ADR Raw Data'!$B$6:$BE$43,'ADR Raw Data'!AO$1,FALSE)</f>
        <v>131.44161055239701</v>
      </c>
      <c r="AF18" s="53">
        <f>VLOOKUP($A18,'ADR Raw Data'!$B$6:$BE$43,'ADR Raw Data'!AP$1,FALSE)</f>
        <v>131.77146819978401</v>
      </c>
      <c r="AG18" s="54">
        <f>VLOOKUP($A18,'ADR Raw Data'!$B$6:$BE$43,'ADR Raw Data'!AR$1,FALSE)</f>
        <v>159.11854102362099</v>
      </c>
      <c r="AI18" s="47">
        <f>VLOOKUP($A18,'ADR Raw Data'!$B$6:$BE$43,'ADR Raw Data'!AT$1,FALSE)</f>
        <v>-0.98169661421469201</v>
      </c>
      <c r="AJ18" s="48">
        <f>VLOOKUP($A18,'ADR Raw Data'!$B$6:$BE$43,'ADR Raw Data'!AU$1,FALSE)</f>
        <v>2.2697198975496602</v>
      </c>
      <c r="AK18" s="48">
        <f>VLOOKUP($A18,'ADR Raw Data'!$B$6:$BE$43,'ADR Raw Data'!AV$1,FALSE)</f>
        <v>8.3515784048987207</v>
      </c>
      <c r="AL18" s="48">
        <f>VLOOKUP($A18,'ADR Raw Data'!$B$6:$BE$43,'ADR Raw Data'!AW$1,FALSE)</f>
        <v>6.52603827094726</v>
      </c>
      <c r="AM18" s="48">
        <f>VLOOKUP($A18,'ADR Raw Data'!$B$6:$BE$43,'ADR Raw Data'!AX$1,FALSE)</f>
        <v>4.8716056738184301</v>
      </c>
      <c r="AN18" s="49">
        <f>VLOOKUP($A18,'ADR Raw Data'!$B$6:$BE$43,'ADR Raw Data'!AY$1,FALSE)</f>
        <v>5.2099447081283499</v>
      </c>
      <c r="AO18" s="48">
        <f>VLOOKUP($A18,'ADR Raw Data'!$B$6:$BE$43,'ADR Raw Data'!BA$1,FALSE)</f>
        <v>3.9046307596257401</v>
      </c>
      <c r="AP18" s="48">
        <f>VLOOKUP($A18,'ADR Raw Data'!$B$6:$BE$43,'ADR Raw Data'!BB$1,FALSE)</f>
        <v>7.1166120410656202</v>
      </c>
      <c r="AQ18" s="49">
        <f>VLOOKUP($A18,'ADR Raw Data'!$B$6:$BE$43,'ADR Raw Data'!BC$1,FALSE)</f>
        <v>5.4531234499435897</v>
      </c>
      <c r="AR18" s="50">
        <f>VLOOKUP($A18,'ADR Raw Data'!$B$6:$BE$43,'ADR Raw Data'!BE$1,FALSE)</f>
        <v>5.3927393187924499</v>
      </c>
      <c r="AT18" s="51">
        <f>VLOOKUP($A18,'RevPAR Raw Data'!$B$6:$BE$43,'RevPAR Raw Data'!AG$1,FALSE)</f>
        <v>58.198896450723602</v>
      </c>
      <c r="AU18" s="52">
        <f>VLOOKUP($A18,'RevPAR Raw Data'!$B$6:$BE$43,'RevPAR Raw Data'!AH$1,FALSE)</f>
        <v>102.77585113714601</v>
      </c>
      <c r="AV18" s="52">
        <f>VLOOKUP($A18,'RevPAR Raw Data'!$B$6:$BE$43,'RevPAR Raw Data'!AI$1,FALSE)</f>
        <v>142.756466804502</v>
      </c>
      <c r="AW18" s="52">
        <f>VLOOKUP($A18,'RevPAR Raw Data'!$B$6:$BE$43,'RevPAR Raw Data'!AJ$1,FALSE)</f>
        <v>142.70299534803499</v>
      </c>
      <c r="AX18" s="52">
        <f>VLOOKUP($A18,'RevPAR Raw Data'!$B$6:$BE$43,'RevPAR Raw Data'!AK$1,FALSE)</f>
        <v>103.20441764300401</v>
      </c>
      <c r="AY18" s="53">
        <f>VLOOKUP($A18,'RevPAR Raw Data'!$B$6:$BE$43,'RevPAR Raw Data'!AL$1,FALSE)</f>
        <v>109.927725476682</v>
      </c>
      <c r="AZ18" s="52">
        <f>VLOOKUP($A18,'RevPAR Raw Data'!$B$6:$BE$43,'RevPAR Raw Data'!AN$1,FALSE)</f>
        <v>80.270424707098499</v>
      </c>
      <c r="BA18" s="52">
        <f>VLOOKUP($A18,'RevPAR Raw Data'!$B$6:$BE$43,'RevPAR Raw Data'!AO$1,FALSE)</f>
        <v>77.689601137146695</v>
      </c>
      <c r="BB18" s="53">
        <f>VLOOKUP($A18,'RevPAR Raw Data'!$B$6:$BE$43,'RevPAR Raw Data'!AP$1,FALSE)</f>
        <v>78.980012922122597</v>
      </c>
      <c r="BC18" s="54">
        <f>VLOOKUP($A18,'RevPAR Raw Data'!$B$6:$BE$43,'RevPAR Raw Data'!AR$1,FALSE)</f>
        <v>101.085521889665</v>
      </c>
      <c r="BE18" s="47">
        <f>VLOOKUP($A18,'RevPAR Raw Data'!$B$6:$BE$43,'RevPAR Raw Data'!AT$1,FALSE)</f>
        <v>-2.0025073167389298</v>
      </c>
      <c r="BF18" s="48">
        <f>VLOOKUP($A18,'RevPAR Raw Data'!$B$6:$BE$43,'RevPAR Raw Data'!AU$1,FALSE)</f>
        <v>4.15982318924799</v>
      </c>
      <c r="BG18" s="48">
        <f>VLOOKUP($A18,'RevPAR Raw Data'!$B$6:$BE$43,'RevPAR Raw Data'!AV$1,FALSE)</f>
        <v>14.7484849146856</v>
      </c>
      <c r="BH18" s="48">
        <f>VLOOKUP($A18,'RevPAR Raw Data'!$B$6:$BE$43,'RevPAR Raw Data'!AW$1,FALSE)</f>
        <v>14.177970127169701</v>
      </c>
      <c r="BI18" s="48">
        <f>VLOOKUP($A18,'RevPAR Raw Data'!$B$6:$BE$43,'RevPAR Raw Data'!AX$1,FALSE)</f>
        <v>9.5233515953690198</v>
      </c>
      <c r="BJ18" s="49">
        <f>VLOOKUP($A18,'RevPAR Raw Data'!$B$6:$BE$43,'RevPAR Raw Data'!AY$1,FALSE)</f>
        <v>9.5593732559019706</v>
      </c>
      <c r="BK18" s="48">
        <f>VLOOKUP($A18,'RevPAR Raw Data'!$B$6:$BE$43,'RevPAR Raw Data'!BA$1,FALSE)</f>
        <v>5.0482477554467504</v>
      </c>
      <c r="BL18" s="48">
        <f>VLOOKUP($A18,'RevPAR Raw Data'!$B$6:$BE$43,'RevPAR Raw Data'!BB$1,FALSE)</f>
        <v>9.0914569680883695</v>
      </c>
      <c r="BM18" s="49">
        <f>VLOOKUP($A18,'RevPAR Raw Data'!$B$6:$BE$43,'RevPAR Raw Data'!BC$1,FALSE)</f>
        <v>6.9986741433128801</v>
      </c>
      <c r="BN18" s="50">
        <f>VLOOKUP($A18,'RevPAR Raw Data'!$B$6:$BE$43,'RevPAR Raw Data'!BE$1,FALSE)</f>
        <v>8.9771683345187991</v>
      </c>
    </row>
    <row r="19" spans="1:66" x14ac:dyDescent="0.25">
      <c r="A19" s="63" t="s">
        <v>24</v>
      </c>
      <c r="B19" s="47">
        <f>VLOOKUP($A19,'Occupancy Raw Data'!$B$8:$BE$45,'Occupancy Raw Data'!AG$3,FALSE)</f>
        <v>43.220870437727299</v>
      </c>
      <c r="C19" s="48">
        <f>VLOOKUP($A19,'Occupancy Raw Data'!$B$8:$BE$45,'Occupancy Raw Data'!AH$3,FALSE)</f>
        <v>54.483883105480899</v>
      </c>
      <c r="D19" s="48">
        <f>VLOOKUP($A19,'Occupancy Raw Data'!$B$8:$BE$45,'Occupancy Raw Data'!AI$3,FALSE)</f>
        <v>59.3158158785902</v>
      </c>
      <c r="E19" s="48">
        <f>VLOOKUP($A19,'Occupancy Raw Data'!$B$8:$BE$45,'Occupancy Raw Data'!AJ$3,FALSE)</f>
        <v>61.194029850746197</v>
      </c>
      <c r="F19" s="48">
        <f>VLOOKUP($A19,'Occupancy Raw Data'!$B$8:$BE$45,'Occupancy Raw Data'!AK$3,FALSE)</f>
        <v>58.814122663990901</v>
      </c>
      <c r="G19" s="49">
        <f>VLOOKUP($A19,'Occupancy Raw Data'!$B$8:$BE$45,'Occupancy Raw Data'!AL$3,FALSE)</f>
        <v>55.405744387307102</v>
      </c>
      <c r="H19" s="48">
        <f>VLOOKUP($A19,'Occupancy Raw Data'!$B$8:$BE$45,'Occupancy Raw Data'!AN$3,FALSE)</f>
        <v>57.305907437601903</v>
      </c>
      <c r="I19" s="48">
        <f>VLOOKUP($A19,'Occupancy Raw Data'!$B$8:$BE$45,'Occupancy Raw Data'!AO$3,FALSE)</f>
        <v>58.393954596763997</v>
      </c>
      <c r="J19" s="49">
        <f>VLOOKUP($A19,'Occupancy Raw Data'!$B$8:$BE$45,'Occupancy Raw Data'!AP$3,FALSE)</f>
        <v>57.849931017182897</v>
      </c>
      <c r="K19" s="50">
        <f>VLOOKUP($A19,'Occupancy Raw Data'!$B$8:$BE$45,'Occupancy Raw Data'!AR$3,FALSE)</f>
        <v>56.104083424414497</v>
      </c>
      <c r="M19" s="47">
        <f>VLOOKUP($A19,'Occupancy Raw Data'!$B$8:$BE$45,'Occupancy Raw Data'!AT$3,FALSE)</f>
        <v>-3.6350059054037299E-2</v>
      </c>
      <c r="N19" s="48">
        <f>VLOOKUP($A19,'Occupancy Raw Data'!$B$8:$BE$45,'Occupancy Raw Data'!AU$3,FALSE)</f>
        <v>-3.73033390026914</v>
      </c>
      <c r="O19" s="48">
        <f>VLOOKUP($A19,'Occupancy Raw Data'!$B$8:$BE$45,'Occupancy Raw Data'!AV$3,FALSE)</f>
        <v>-2.0250553070268098</v>
      </c>
      <c r="P19" s="48">
        <f>VLOOKUP($A19,'Occupancy Raw Data'!$B$8:$BE$45,'Occupancy Raw Data'!AW$3,FALSE)</f>
        <v>1.5794294929821999</v>
      </c>
      <c r="Q19" s="48">
        <f>VLOOKUP($A19,'Occupancy Raw Data'!$B$8:$BE$45,'Occupancy Raw Data'!AX$3,FALSE)</f>
        <v>2.3979924388210101</v>
      </c>
      <c r="R19" s="49">
        <f>VLOOKUP($A19,'Occupancy Raw Data'!$B$8:$BE$45,'Occupancy Raw Data'!AY$3,FALSE)</f>
        <v>-0.368307188412966</v>
      </c>
      <c r="S19" s="48">
        <f>VLOOKUP($A19,'Occupancy Raw Data'!$B$8:$BE$45,'Occupancy Raw Data'!BA$3,FALSE)</f>
        <v>-0.83958326906847203</v>
      </c>
      <c r="T19" s="48">
        <f>VLOOKUP($A19,'Occupancy Raw Data'!$B$8:$BE$45,'Occupancy Raw Data'!BB$3,FALSE)</f>
        <v>0.47264393113174102</v>
      </c>
      <c r="U19" s="49">
        <f>VLOOKUP($A19,'Occupancy Raw Data'!$B$8:$BE$45,'Occupancy Raw Data'!BC$3,FALSE)</f>
        <v>-0.181612192950934</v>
      </c>
      <c r="V19" s="50">
        <f>VLOOKUP($A19,'Occupancy Raw Data'!$B$8:$BE$45,'Occupancy Raw Data'!BE$3,FALSE)</f>
        <v>-0.31128965114381202</v>
      </c>
      <c r="X19" s="51">
        <f>VLOOKUP($A19,'ADR Raw Data'!$B$6:$BE$43,'ADR Raw Data'!AG$1,FALSE)</f>
        <v>123.610488972721</v>
      </c>
      <c r="Y19" s="52">
        <f>VLOOKUP($A19,'ADR Raw Data'!$B$6:$BE$43,'ADR Raw Data'!AH$1,FALSE)</f>
        <v>135.20201599907901</v>
      </c>
      <c r="Z19" s="52">
        <f>VLOOKUP($A19,'ADR Raw Data'!$B$6:$BE$43,'ADR Raw Data'!AI$1,FALSE)</f>
        <v>140.36679441771901</v>
      </c>
      <c r="AA19" s="52">
        <f>VLOOKUP($A19,'ADR Raw Data'!$B$6:$BE$43,'ADR Raw Data'!AJ$1,FALSE)</f>
        <v>143.225416068866</v>
      </c>
      <c r="AB19" s="52">
        <f>VLOOKUP($A19,'ADR Raw Data'!$B$6:$BE$43,'ADR Raw Data'!AK$1,FALSE)</f>
        <v>140.35805725862301</v>
      </c>
      <c r="AC19" s="53">
        <f>VLOOKUP($A19,'ADR Raw Data'!$B$6:$BE$43,'ADR Raw Data'!AL$1,FALSE)</f>
        <v>137.36637419354801</v>
      </c>
      <c r="AD19" s="52">
        <f>VLOOKUP($A19,'ADR Raw Data'!$B$6:$BE$43,'ADR Raw Data'!AN$1,FALSE)</f>
        <v>143.58313580652199</v>
      </c>
      <c r="AE19" s="52">
        <f>VLOOKUP($A19,'ADR Raw Data'!$B$6:$BE$43,'ADR Raw Data'!AO$1,FALSE)</f>
        <v>143.67682006121399</v>
      </c>
      <c r="AF19" s="53">
        <f>VLOOKUP($A19,'ADR Raw Data'!$B$6:$BE$43,'ADR Raw Data'!AP$1,FALSE)</f>
        <v>143.63041843952399</v>
      </c>
      <c r="AG19" s="54">
        <f>VLOOKUP($A19,'ADR Raw Data'!$B$6:$BE$43,'ADR Raw Data'!AR$1,FALSE)</f>
        <v>139.211793866617</v>
      </c>
      <c r="AI19" s="47">
        <f>VLOOKUP($A19,'ADR Raw Data'!$B$6:$BE$43,'ADR Raw Data'!AT$1,FALSE)</f>
        <v>2.79359924513754</v>
      </c>
      <c r="AJ19" s="48">
        <f>VLOOKUP($A19,'ADR Raw Data'!$B$6:$BE$43,'ADR Raw Data'!AU$1,FALSE)</f>
        <v>6.0249089403134404</v>
      </c>
      <c r="AK19" s="48">
        <f>VLOOKUP($A19,'ADR Raw Data'!$B$6:$BE$43,'ADR Raw Data'!AV$1,FALSE)</f>
        <v>6.6300381347740398</v>
      </c>
      <c r="AL19" s="48">
        <f>VLOOKUP($A19,'ADR Raw Data'!$B$6:$BE$43,'ADR Raw Data'!AW$1,FALSE)</f>
        <v>9.3235557290788602</v>
      </c>
      <c r="AM19" s="48">
        <f>VLOOKUP($A19,'ADR Raw Data'!$B$6:$BE$43,'ADR Raw Data'!AX$1,FALSE)</f>
        <v>9.0839319754780199</v>
      </c>
      <c r="AN19" s="49">
        <f>VLOOKUP($A19,'ADR Raw Data'!$B$6:$BE$43,'ADR Raw Data'!AY$1,FALSE)</f>
        <v>7.0830968383025699</v>
      </c>
      <c r="AO19" s="48">
        <f>VLOOKUP($A19,'ADR Raw Data'!$B$6:$BE$43,'ADR Raw Data'!BA$1,FALSE)</f>
        <v>4.8131558537559798</v>
      </c>
      <c r="AP19" s="48">
        <f>VLOOKUP($A19,'ADR Raw Data'!$B$6:$BE$43,'ADR Raw Data'!BB$1,FALSE)</f>
        <v>3.9989529677242399</v>
      </c>
      <c r="AQ19" s="49">
        <f>VLOOKUP($A19,'ADR Raw Data'!$B$6:$BE$43,'ADR Raw Data'!BC$1,FALSE)</f>
        <v>4.4034055932558003</v>
      </c>
      <c r="AR19" s="50">
        <f>VLOOKUP($A19,'ADR Raw Data'!$B$6:$BE$43,'ADR Raw Data'!BE$1,FALSE)</f>
        <v>6.2609379114700401</v>
      </c>
      <c r="AT19" s="51">
        <f>VLOOKUP($A19,'RevPAR Raw Data'!$B$6:$BE$43,'RevPAR Raw Data'!AG$1,FALSE)</f>
        <v>53.425529286341401</v>
      </c>
      <c r="AU19" s="52">
        <f>VLOOKUP($A19,'RevPAR Raw Data'!$B$6:$BE$43,'RevPAR Raw Data'!AH$1,FALSE)</f>
        <v>73.663308353191994</v>
      </c>
      <c r="AV19" s="52">
        <f>VLOOKUP($A19,'RevPAR Raw Data'!$B$6:$BE$43,'RevPAR Raw Data'!AI$1,FALSE)</f>
        <v>83.259709331493696</v>
      </c>
      <c r="AW19" s="52">
        <f>VLOOKUP($A19,'RevPAR Raw Data'!$B$6:$BE$43,'RevPAR Raw Data'!AJ$1,FALSE)</f>
        <v>87.6454038630377</v>
      </c>
      <c r="AX19" s="52">
        <f>VLOOKUP($A19,'RevPAR Raw Data'!$B$6:$BE$43,'RevPAR Raw Data'!AK$1,FALSE)</f>
        <v>82.550359964881395</v>
      </c>
      <c r="AY19" s="53">
        <f>VLOOKUP($A19,'RevPAR Raw Data'!$B$6:$BE$43,'RevPAR Raw Data'!AL$1,FALSE)</f>
        <v>76.108862159789197</v>
      </c>
      <c r="AZ19" s="52">
        <f>VLOOKUP($A19,'RevPAR Raw Data'!$B$6:$BE$43,'RevPAR Raw Data'!AN$1,FALSE)</f>
        <v>82.281618901291793</v>
      </c>
      <c r="BA19" s="52">
        <f>VLOOKUP($A19,'RevPAR Raw Data'!$B$6:$BE$43,'RevPAR Raw Data'!AO$1,FALSE)</f>
        <v>83.89857707262</v>
      </c>
      <c r="BB19" s="53">
        <f>VLOOKUP($A19,'RevPAR Raw Data'!$B$6:$BE$43,'RevPAR Raw Data'!AP$1,FALSE)</f>
        <v>83.090097986955897</v>
      </c>
      <c r="BC19" s="54">
        <f>VLOOKUP($A19,'RevPAR Raw Data'!$B$6:$BE$43,'RevPAR Raw Data'!AR$1,FALSE)</f>
        <v>78.103500967551099</v>
      </c>
      <c r="BE19" s="47">
        <f>VLOOKUP($A19,'RevPAR Raw Data'!$B$6:$BE$43,'RevPAR Raw Data'!AT$1,FALSE)</f>
        <v>2.7562337111081598</v>
      </c>
      <c r="BF19" s="48">
        <f>VLOOKUP($A19,'RevPAR Raw Data'!$B$6:$BE$43,'RevPAR Raw Data'!AU$1,FALSE)</f>
        <v>2.06982581938344</v>
      </c>
      <c r="BG19" s="48">
        <f>VLOOKUP($A19,'RevPAR Raw Data'!$B$6:$BE$43,'RevPAR Raw Data'!AV$1,FALSE)</f>
        <v>4.4707208886410701</v>
      </c>
      <c r="BH19" s="48">
        <f>VLOOKUP($A19,'RevPAR Raw Data'!$B$6:$BE$43,'RevPAR Raw Data'!AW$1,FALSE)</f>
        <v>11.050244211040701</v>
      </c>
      <c r="BI19" s="48">
        <f>VLOOKUP($A19,'RevPAR Raw Data'!$B$6:$BE$43,'RevPAR Raw Data'!AX$1,FALSE)</f>
        <v>11.6997564162186</v>
      </c>
      <c r="BJ19" s="49">
        <f>VLOOKUP($A19,'RevPAR Raw Data'!$B$6:$BE$43,'RevPAR Raw Data'!AY$1,FALSE)</f>
        <v>6.6887020950718803</v>
      </c>
      <c r="BK19" s="48">
        <f>VLOOKUP($A19,'RevPAR Raw Data'!$B$6:$BE$43,'RevPAR Raw Data'!BA$1,FALSE)</f>
        <v>3.9331621334251801</v>
      </c>
      <c r="BL19" s="48">
        <f>VLOOKUP($A19,'RevPAR Raw Data'!$B$6:$BE$43,'RevPAR Raw Data'!BB$1,FALSE)</f>
        <v>4.4904977073667398</v>
      </c>
      <c r="BM19" s="49">
        <f>VLOOKUP($A19,'RevPAR Raw Data'!$B$6:$BE$43,'RevPAR Raw Data'!BC$1,FALSE)</f>
        <v>4.2137962788424304</v>
      </c>
      <c r="BN19" s="50">
        <f>VLOOKUP($A19,'RevPAR Raw Data'!$B$6:$BE$43,'RevPAR Raw Data'!BE$1,FALSE)</f>
        <v>5.9301586085432803</v>
      </c>
    </row>
    <row r="20" spans="1:66" x14ac:dyDescent="0.25">
      <c r="A20" s="63" t="s">
        <v>27</v>
      </c>
      <c r="B20" s="47">
        <f>VLOOKUP($A20,'Occupancy Raw Data'!$B$8:$BE$45,'Occupancy Raw Data'!AG$3,FALSE)</f>
        <v>45.547486033519498</v>
      </c>
      <c r="C20" s="48">
        <f>VLOOKUP($A20,'Occupancy Raw Data'!$B$8:$BE$45,'Occupancy Raw Data'!AH$3,FALSE)</f>
        <v>50.5852445735676</v>
      </c>
      <c r="D20" s="48">
        <f>VLOOKUP($A20,'Occupancy Raw Data'!$B$8:$BE$45,'Occupancy Raw Data'!AI$3,FALSE)</f>
        <v>55.306310584685797</v>
      </c>
      <c r="E20" s="48">
        <f>VLOOKUP($A20,'Occupancy Raw Data'!$B$8:$BE$45,'Occupancy Raw Data'!AJ$3,FALSE)</f>
        <v>57.619353577115398</v>
      </c>
      <c r="F20" s="48">
        <f>VLOOKUP($A20,'Occupancy Raw Data'!$B$8:$BE$45,'Occupancy Raw Data'!AK$3,FALSE)</f>
        <v>60.077660139117803</v>
      </c>
      <c r="G20" s="49">
        <f>VLOOKUP($A20,'Occupancy Raw Data'!$B$8:$BE$45,'Occupancy Raw Data'!AL$3,FALSE)</f>
        <v>53.827072205957897</v>
      </c>
      <c r="H20" s="48">
        <f>VLOOKUP($A20,'Occupancy Raw Data'!$B$8:$BE$45,'Occupancy Raw Data'!AN$3,FALSE)</f>
        <v>63.988602396848798</v>
      </c>
      <c r="I20" s="48">
        <f>VLOOKUP($A20,'Occupancy Raw Data'!$B$8:$BE$45,'Occupancy Raw Data'!AO$3,FALSE)</f>
        <v>65.787635835405197</v>
      </c>
      <c r="J20" s="49">
        <f>VLOOKUP($A20,'Occupancy Raw Data'!$B$8:$BE$45,'Occupancy Raw Data'!AP$3,FALSE)</f>
        <v>64.888119116127001</v>
      </c>
      <c r="K20" s="50">
        <f>VLOOKUP($A20,'Occupancy Raw Data'!$B$8:$BE$45,'Occupancy Raw Data'!AR$3,FALSE)</f>
        <v>56.987333487640697</v>
      </c>
      <c r="M20" s="47">
        <f>VLOOKUP($A20,'Occupancy Raw Data'!$B$8:$BE$45,'Occupancy Raw Data'!AT$3,FALSE)</f>
        <v>3.84054356763634</v>
      </c>
      <c r="N20" s="48">
        <f>VLOOKUP($A20,'Occupancy Raw Data'!$B$8:$BE$45,'Occupancy Raw Data'!AU$3,FALSE)</f>
        <v>-0.16744857709428401</v>
      </c>
      <c r="O20" s="48">
        <f>VLOOKUP($A20,'Occupancy Raw Data'!$B$8:$BE$45,'Occupancy Raw Data'!AV$3,FALSE)</f>
        <v>-1.19935783542591</v>
      </c>
      <c r="P20" s="48">
        <f>VLOOKUP($A20,'Occupancy Raw Data'!$B$8:$BE$45,'Occupancy Raw Data'!AW$3,FALSE)</f>
        <v>1.7575446657471201</v>
      </c>
      <c r="Q20" s="48">
        <f>VLOOKUP($A20,'Occupancy Raw Data'!$B$8:$BE$45,'Occupancy Raw Data'!AX$3,FALSE)</f>
        <v>7.39226504526171</v>
      </c>
      <c r="R20" s="49">
        <f>VLOOKUP($A20,'Occupancy Raw Data'!$B$8:$BE$45,'Occupancy Raw Data'!AY$3,FALSE)</f>
        <v>2.3028443698962699</v>
      </c>
      <c r="S20" s="48">
        <f>VLOOKUP($A20,'Occupancy Raw Data'!$B$8:$BE$45,'Occupancy Raw Data'!BA$3,FALSE)</f>
        <v>8.1136107130001598</v>
      </c>
      <c r="T20" s="48">
        <f>VLOOKUP($A20,'Occupancy Raw Data'!$B$8:$BE$45,'Occupancy Raw Data'!BB$3,FALSE)</f>
        <v>8.9417779518104599</v>
      </c>
      <c r="U20" s="49">
        <f>VLOOKUP($A20,'Occupancy Raw Data'!$B$8:$BE$45,'Occupancy Raw Data'!BC$3,FALSE)</f>
        <v>8.53185489806304</v>
      </c>
      <c r="V20" s="50">
        <f>VLOOKUP($A20,'Occupancy Raw Data'!$B$8:$BE$45,'Occupancy Raw Data'!BE$3,FALSE)</f>
        <v>4.2492718692188403</v>
      </c>
      <c r="X20" s="51">
        <f>VLOOKUP($A20,'ADR Raw Data'!$B$6:$BE$43,'ADR Raw Data'!AG$1,FALSE)</f>
        <v>89.432050778854403</v>
      </c>
      <c r="Y20" s="52">
        <f>VLOOKUP($A20,'ADR Raw Data'!$B$6:$BE$43,'ADR Raw Data'!AH$1,FALSE)</f>
        <v>91.795916169648706</v>
      </c>
      <c r="Z20" s="52">
        <f>VLOOKUP($A20,'ADR Raw Data'!$B$6:$BE$43,'ADR Raw Data'!AI$1,FALSE)</f>
        <v>94.388369027174406</v>
      </c>
      <c r="AA20" s="52">
        <f>VLOOKUP($A20,'ADR Raw Data'!$B$6:$BE$43,'ADR Raw Data'!AJ$1,FALSE)</f>
        <v>95.665707844468102</v>
      </c>
      <c r="AB20" s="52">
        <f>VLOOKUP($A20,'ADR Raw Data'!$B$6:$BE$43,'ADR Raw Data'!AK$1,FALSE)</f>
        <v>98.040633776620396</v>
      </c>
      <c r="AC20" s="53">
        <f>VLOOKUP($A20,'ADR Raw Data'!$B$6:$BE$43,'ADR Raw Data'!AL$1,FALSE)</f>
        <v>94.150991862492702</v>
      </c>
      <c r="AD20" s="52">
        <f>VLOOKUP($A20,'ADR Raw Data'!$B$6:$BE$43,'ADR Raw Data'!AN$1,FALSE)</f>
        <v>102.87850606827899</v>
      </c>
      <c r="AE20" s="52">
        <f>VLOOKUP($A20,'ADR Raw Data'!$B$6:$BE$43,'ADR Raw Data'!AO$1,FALSE)</f>
        <v>103.498278556263</v>
      </c>
      <c r="AF20" s="53">
        <f>VLOOKUP($A20,'ADR Raw Data'!$B$6:$BE$43,'ADR Raw Data'!AP$1,FALSE)</f>
        <v>103.19268813500901</v>
      </c>
      <c r="AG20" s="54">
        <f>VLOOKUP($A20,'ADR Raw Data'!$B$6:$BE$43,'ADR Raw Data'!AR$1,FALSE)</f>
        <v>97.092455742296906</v>
      </c>
      <c r="AI20" s="47">
        <f>VLOOKUP($A20,'ADR Raw Data'!$B$6:$BE$43,'ADR Raw Data'!AT$1,FALSE)</f>
        <v>1.5591876510517899</v>
      </c>
      <c r="AJ20" s="48">
        <f>VLOOKUP($A20,'ADR Raw Data'!$B$6:$BE$43,'ADR Raw Data'!AU$1,FALSE)</f>
        <v>-0.153813600296694</v>
      </c>
      <c r="AK20" s="48">
        <f>VLOOKUP($A20,'ADR Raw Data'!$B$6:$BE$43,'ADR Raw Data'!AV$1,FALSE)</f>
        <v>0.43002663187565099</v>
      </c>
      <c r="AL20" s="48">
        <f>VLOOKUP($A20,'ADR Raw Data'!$B$6:$BE$43,'ADR Raw Data'!AW$1,FALSE)</f>
        <v>1.02544253157219</v>
      </c>
      <c r="AM20" s="48">
        <f>VLOOKUP($A20,'ADR Raw Data'!$B$6:$BE$43,'ADR Raw Data'!AX$1,FALSE)</f>
        <v>4.3182344054603199</v>
      </c>
      <c r="AN20" s="49">
        <f>VLOOKUP($A20,'ADR Raw Data'!$B$6:$BE$43,'ADR Raw Data'!AY$1,FALSE)</f>
        <v>1.50550377488947</v>
      </c>
      <c r="AO20" s="48">
        <f>VLOOKUP($A20,'ADR Raw Data'!$B$6:$BE$43,'ADR Raw Data'!BA$1,FALSE)</f>
        <v>3.5880735222830298</v>
      </c>
      <c r="AP20" s="48">
        <f>VLOOKUP($A20,'ADR Raw Data'!$B$6:$BE$43,'ADR Raw Data'!BB$1,FALSE)</f>
        <v>3.6484895730483302</v>
      </c>
      <c r="AQ20" s="49">
        <f>VLOOKUP($A20,'ADR Raw Data'!$B$6:$BE$43,'ADR Raw Data'!BC$1,FALSE)</f>
        <v>3.6198540573789599</v>
      </c>
      <c r="AR20" s="50">
        <f>VLOOKUP($A20,'ADR Raw Data'!$B$6:$BE$43,'ADR Raw Data'!BE$1,FALSE)</f>
        <v>2.3212087509984198</v>
      </c>
      <c r="AT20" s="51">
        <f>VLOOKUP($A20,'RevPAR Raw Data'!$B$6:$BE$43,'RevPAR Raw Data'!AG$1,FALSE)</f>
        <v>40.734050837988804</v>
      </c>
      <c r="AU20" s="52">
        <f>VLOOKUP($A20,'RevPAR Raw Data'!$B$6:$BE$43,'RevPAR Raw Data'!AH$1,FALSE)</f>
        <v>46.435188702963899</v>
      </c>
      <c r="AV20" s="52">
        <f>VLOOKUP($A20,'RevPAR Raw Data'!$B$6:$BE$43,'RevPAR Raw Data'!AI$1,FALSE)</f>
        <v>52.202724529988501</v>
      </c>
      <c r="AW20" s="52">
        <f>VLOOKUP($A20,'RevPAR Raw Data'!$B$6:$BE$43,'RevPAR Raw Data'!AJ$1,FALSE)</f>
        <v>55.1219624549543</v>
      </c>
      <c r="AX20" s="52">
        <f>VLOOKUP($A20,'RevPAR Raw Data'!$B$6:$BE$43,'RevPAR Raw Data'!AK$1,FALSE)</f>
        <v>58.900518758555101</v>
      </c>
      <c r="AY20" s="53">
        <f>VLOOKUP($A20,'RevPAR Raw Data'!$B$6:$BE$43,'RevPAR Raw Data'!AL$1,FALSE)</f>
        <v>50.678722372449499</v>
      </c>
      <c r="AZ20" s="52">
        <f>VLOOKUP($A20,'RevPAR Raw Data'!$B$6:$BE$43,'RevPAR Raw Data'!AN$1,FALSE)</f>
        <v>65.830518199849095</v>
      </c>
      <c r="BA20" s="52">
        <f>VLOOKUP($A20,'RevPAR Raw Data'!$B$6:$BE$43,'RevPAR Raw Data'!AO$1,FALSE)</f>
        <v>68.089070592507696</v>
      </c>
      <c r="BB20" s="53">
        <f>VLOOKUP($A20,'RevPAR Raw Data'!$B$6:$BE$43,'RevPAR Raw Data'!AP$1,FALSE)</f>
        <v>66.959794396178395</v>
      </c>
      <c r="BC20" s="54">
        <f>VLOOKUP($A20,'RevPAR Raw Data'!$B$6:$BE$43,'RevPAR Raw Data'!AR$1,FALSE)</f>
        <v>55.330401545202697</v>
      </c>
      <c r="BE20" s="47">
        <f>VLOOKUP($A20,'RevPAR Raw Data'!$B$6:$BE$43,'RevPAR Raw Data'!AT$1,FALSE)</f>
        <v>5.4596124997279798</v>
      </c>
      <c r="BF20" s="48">
        <f>VLOOKUP($A20,'RevPAR Raw Data'!$B$6:$BE$43,'RevPAR Raw Data'!AU$1,FALSE)</f>
        <v>-0.32100461870590502</v>
      </c>
      <c r="BG20" s="48">
        <f>VLOOKUP($A20,'RevPAR Raw Data'!$B$6:$BE$43,'RevPAR Raw Data'!AV$1,FALSE)</f>
        <v>-0.77448876165407798</v>
      </c>
      <c r="BH20" s="48">
        <f>VLOOKUP($A20,'RevPAR Raw Data'!$B$6:$BE$43,'RevPAR Raw Data'!AW$1,FALSE)</f>
        <v>2.8010098078332599</v>
      </c>
      <c r="BI20" s="48">
        <f>VLOOKUP($A20,'RevPAR Raw Data'!$B$6:$BE$43,'RevPAR Raw Data'!AX$1,FALSE)</f>
        <v>12.0297147832493</v>
      </c>
      <c r="BJ20" s="49">
        <f>VLOOKUP($A20,'RevPAR Raw Data'!$B$6:$BE$43,'RevPAR Raw Data'!AY$1,FALSE)</f>
        <v>3.8430175537043598</v>
      </c>
      <c r="BK20" s="48">
        <f>VLOOKUP($A20,'RevPAR Raw Data'!$B$6:$BE$43,'RevPAR Raw Data'!BA$1,FALSE)</f>
        <v>11.992806552977401</v>
      </c>
      <c r="BL20" s="48">
        <f>VLOOKUP($A20,'RevPAR Raw Data'!$B$6:$BE$43,'RevPAR Raw Data'!BB$1,FALSE)</f>
        <v>12.9165073610757</v>
      </c>
      <c r="BM20" s="49">
        <f>VLOOKUP($A20,'RevPAR Raw Data'!$B$6:$BE$43,'RevPAR Raw Data'!BC$1,FALSE)</f>
        <v>12.4605496511392</v>
      </c>
      <c r="BN20" s="50">
        <f>VLOOKUP($A20,'RevPAR Raw Data'!$B$6:$BE$43,'RevPAR Raw Data'!BE$1,FALSE)</f>
        <v>6.6691150906992904</v>
      </c>
    </row>
    <row r="21" spans="1:66" x14ac:dyDescent="0.25">
      <c r="A21" s="63" t="s">
        <v>90</v>
      </c>
      <c r="B21" s="47">
        <f>VLOOKUP($A21,'Occupancy Raw Data'!$B$8:$BE$45,'Occupancy Raw Data'!AG$3,FALSE)</f>
        <v>50.093408698984398</v>
      </c>
      <c r="C21" s="48">
        <f>VLOOKUP($A21,'Occupancy Raw Data'!$B$8:$BE$45,'Occupancy Raw Data'!AH$3,FALSE)</f>
        <v>67.639873538992106</v>
      </c>
      <c r="D21" s="48">
        <f>VLOOKUP($A21,'Occupancy Raw Data'!$B$8:$BE$45,'Occupancy Raw Data'!AI$3,FALSE)</f>
        <v>77.294500862234102</v>
      </c>
      <c r="E21" s="48">
        <f>VLOOKUP($A21,'Occupancy Raw Data'!$B$8:$BE$45,'Occupancy Raw Data'!AJ$3,FALSE)</f>
        <v>78.300440697451606</v>
      </c>
      <c r="F21" s="48">
        <f>VLOOKUP($A21,'Occupancy Raw Data'!$B$8:$BE$45,'Occupancy Raw Data'!AK$3,FALSE)</f>
        <v>69.623012071277998</v>
      </c>
      <c r="G21" s="49">
        <f>VLOOKUP($A21,'Occupancy Raw Data'!$B$8:$BE$45,'Occupancy Raw Data'!AL$3,FALSE)</f>
        <v>68.590247173788001</v>
      </c>
      <c r="H21" s="48">
        <f>VLOOKUP($A21,'Occupancy Raw Data'!$B$8:$BE$45,'Occupancy Raw Data'!AN$3,FALSE)</f>
        <v>61.280896723510203</v>
      </c>
      <c r="I21" s="48">
        <f>VLOOKUP($A21,'Occupancy Raw Data'!$B$8:$BE$45,'Occupancy Raw Data'!AO$3,FALSE)</f>
        <v>60.159992335696401</v>
      </c>
      <c r="J21" s="49">
        <f>VLOOKUP($A21,'Occupancy Raw Data'!$B$8:$BE$45,'Occupancy Raw Data'!AP$3,FALSE)</f>
        <v>60.720444529603299</v>
      </c>
      <c r="K21" s="50">
        <f>VLOOKUP($A21,'Occupancy Raw Data'!$B$8:$BE$45,'Occupancy Raw Data'!AR$3,FALSE)</f>
        <v>66.341732132592398</v>
      </c>
      <c r="M21" s="47">
        <f>VLOOKUP($A21,'Occupancy Raw Data'!$B$8:$BE$45,'Occupancy Raw Data'!AT$3,FALSE)</f>
        <v>5.8232983326876102</v>
      </c>
      <c r="N21" s="48">
        <f>VLOOKUP($A21,'Occupancy Raw Data'!$B$8:$BE$45,'Occupancy Raw Data'!AU$3,FALSE)</f>
        <v>5.5407284881487699</v>
      </c>
      <c r="O21" s="48">
        <f>VLOOKUP($A21,'Occupancy Raw Data'!$B$8:$BE$45,'Occupancy Raw Data'!AV$3,FALSE)</f>
        <v>8.1189714177233903</v>
      </c>
      <c r="P21" s="48">
        <f>VLOOKUP($A21,'Occupancy Raw Data'!$B$8:$BE$45,'Occupancy Raw Data'!AW$3,FALSE)</f>
        <v>11.2119971481067</v>
      </c>
      <c r="Q21" s="48">
        <f>VLOOKUP($A21,'Occupancy Raw Data'!$B$8:$BE$45,'Occupancy Raw Data'!AX$3,FALSE)</f>
        <v>7.9837859725486098</v>
      </c>
      <c r="R21" s="49">
        <f>VLOOKUP($A21,'Occupancy Raw Data'!$B$8:$BE$45,'Occupancy Raw Data'!AY$3,FALSE)</f>
        <v>7.9148991046980299</v>
      </c>
      <c r="S21" s="48">
        <f>VLOOKUP($A21,'Occupancy Raw Data'!$B$8:$BE$45,'Occupancy Raw Data'!BA$3,FALSE)</f>
        <v>7.2860937074225802</v>
      </c>
      <c r="T21" s="48">
        <f>VLOOKUP($A21,'Occupancy Raw Data'!$B$8:$BE$45,'Occupancy Raw Data'!BB$3,FALSE)</f>
        <v>3.7726645181890501</v>
      </c>
      <c r="U21" s="49">
        <f>VLOOKUP($A21,'Occupancy Raw Data'!$B$8:$BE$45,'Occupancy Raw Data'!BC$3,FALSE)</f>
        <v>5.5163481795234004</v>
      </c>
      <c r="V21" s="50">
        <f>VLOOKUP($A21,'Occupancy Raw Data'!$B$8:$BE$45,'Occupancy Raw Data'!BE$3,FALSE)</f>
        <v>7.2771986784892597</v>
      </c>
      <c r="X21" s="51">
        <f>VLOOKUP($A21,'ADR Raw Data'!$B$6:$BE$43,'ADR Raw Data'!AG$1,FALSE)</f>
        <v>110.52493330145801</v>
      </c>
      <c r="Y21" s="52">
        <f>VLOOKUP($A21,'ADR Raw Data'!$B$6:$BE$43,'ADR Raw Data'!AH$1,FALSE)</f>
        <v>134.10749336071601</v>
      </c>
      <c r="Z21" s="52">
        <f>VLOOKUP($A21,'ADR Raw Data'!$B$6:$BE$43,'ADR Raw Data'!AI$1,FALSE)</f>
        <v>147.73725241695499</v>
      </c>
      <c r="AA21" s="52">
        <f>VLOOKUP($A21,'ADR Raw Data'!$B$6:$BE$43,'ADR Raw Data'!AJ$1,FALSE)</f>
        <v>145.65831181940499</v>
      </c>
      <c r="AB21" s="52">
        <f>VLOOKUP($A21,'ADR Raw Data'!$B$6:$BE$43,'ADR Raw Data'!AK$1,FALSE)</f>
        <v>124.337923905191</v>
      </c>
      <c r="AC21" s="53">
        <f>VLOOKUP($A21,'ADR Raw Data'!$B$6:$BE$43,'ADR Raw Data'!AL$1,FALSE)</f>
        <v>134.38864682342901</v>
      </c>
      <c r="AD21" s="52">
        <f>VLOOKUP($A21,'ADR Raw Data'!$B$6:$BE$43,'ADR Raw Data'!AN$1,FALSE)</f>
        <v>109.271552411475</v>
      </c>
      <c r="AE21" s="52">
        <f>VLOOKUP($A21,'ADR Raw Data'!$B$6:$BE$43,'ADR Raw Data'!AO$1,FALSE)</f>
        <v>106.806392626801</v>
      </c>
      <c r="AF21" s="53">
        <f>VLOOKUP($A21,'ADR Raw Data'!$B$6:$BE$43,'ADR Raw Data'!AP$1,FALSE)</f>
        <v>108.05034928210701</v>
      </c>
      <c r="AG21" s="54">
        <f>VLOOKUP($A21,'ADR Raw Data'!$B$6:$BE$43,'ADR Raw Data'!AR$1,FALSE)</f>
        <v>127.501048825898</v>
      </c>
      <c r="AI21" s="47">
        <f>VLOOKUP($A21,'ADR Raw Data'!$B$6:$BE$43,'ADR Raw Data'!AT$1,FALSE)</f>
        <v>2.8647901133906801</v>
      </c>
      <c r="AJ21" s="48">
        <f>VLOOKUP($A21,'ADR Raw Data'!$B$6:$BE$43,'ADR Raw Data'!AU$1,FALSE)</f>
        <v>5.3763532246814103</v>
      </c>
      <c r="AK21" s="48">
        <f>VLOOKUP($A21,'ADR Raw Data'!$B$6:$BE$43,'ADR Raw Data'!AV$1,FALSE)</f>
        <v>8.4584010089987203</v>
      </c>
      <c r="AL21" s="48">
        <f>VLOOKUP($A21,'ADR Raw Data'!$B$6:$BE$43,'ADR Raw Data'!AW$1,FALSE)</f>
        <v>10.937271236833601</v>
      </c>
      <c r="AM21" s="48">
        <f>VLOOKUP($A21,'ADR Raw Data'!$B$6:$BE$43,'ADR Raw Data'!AX$1,FALSE)</f>
        <v>4.1581696367304897</v>
      </c>
      <c r="AN21" s="49">
        <f>VLOOKUP($A21,'ADR Raw Data'!$B$6:$BE$43,'ADR Raw Data'!AY$1,FALSE)</f>
        <v>6.9810462259368302</v>
      </c>
      <c r="AO21" s="48">
        <f>VLOOKUP($A21,'ADR Raw Data'!$B$6:$BE$43,'ADR Raw Data'!BA$1,FALSE)</f>
        <v>6.4244874913522203</v>
      </c>
      <c r="AP21" s="48">
        <f>VLOOKUP($A21,'ADR Raw Data'!$B$6:$BE$43,'ADR Raw Data'!BB$1,FALSE)</f>
        <v>4.7443115128111399</v>
      </c>
      <c r="AQ21" s="49">
        <f>VLOOKUP($A21,'ADR Raw Data'!$B$6:$BE$43,'ADR Raw Data'!BC$1,FALSE)</f>
        <v>5.6011228054945201</v>
      </c>
      <c r="AR21" s="50">
        <f>VLOOKUP($A21,'ADR Raw Data'!$B$6:$BE$43,'ADR Raw Data'!BE$1,FALSE)</f>
        <v>6.7629600308750897</v>
      </c>
      <c r="AT21" s="51">
        <f>VLOOKUP($A21,'RevPAR Raw Data'!$B$6:$BE$43,'RevPAR Raw Data'!AG$1,FALSE)</f>
        <v>55.365706552979397</v>
      </c>
      <c r="AU21" s="52">
        <f>VLOOKUP($A21,'RevPAR Raw Data'!$B$6:$BE$43,'RevPAR Raw Data'!AH$1,FALSE)</f>
        <v>90.710138915501005</v>
      </c>
      <c r="AV21" s="52">
        <f>VLOOKUP($A21,'RevPAR Raw Data'!$B$6:$BE$43,'RevPAR Raw Data'!AI$1,FALSE)</f>
        <v>114.192771843264</v>
      </c>
      <c r="AW21" s="52">
        <f>VLOOKUP($A21,'RevPAR Raw Data'!$B$6:$BE$43,'RevPAR Raw Data'!AJ$1,FALSE)</f>
        <v>114.05110006706199</v>
      </c>
      <c r="AX21" s="52">
        <f>VLOOKUP($A21,'RevPAR Raw Data'!$B$6:$BE$43,'RevPAR Raw Data'!AK$1,FALSE)</f>
        <v>86.567807769687604</v>
      </c>
      <c r="AY21" s="53">
        <f>VLOOKUP($A21,'RevPAR Raw Data'!$B$6:$BE$43,'RevPAR Raw Data'!AL$1,FALSE)</f>
        <v>92.177505029699105</v>
      </c>
      <c r="AZ21" s="52">
        <f>VLOOKUP($A21,'RevPAR Raw Data'!$B$6:$BE$43,'RevPAR Raw Data'!AN$1,FALSE)</f>
        <v>66.962587181452307</v>
      </c>
      <c r="BA21" s="52">
        <f>VLOOKUP($A21,'RevPAR Raw Data'!$B$6:$BE$43,'RevPAR Raw Data'!AO$1,FALSE)</f>
        <v>64.254717618317599</v>
      </c>
      <c r="BB21" s="53">
        <f>VLOOKUP($A21,'RevPAR Raw Data'!$B$6:$BE$43,'RevPAR Raw Data'!AP$1,FALSE)</f>
        <v>65.608652399885003</v>
      </c>
      <c r="BC21" s="54">
        <f>VLOOKUP($A21,'RevPAR Raw Data'!$B$6:$BE$43,'RevPAR Raw Data'!AR$1,FALSE)</f>
        <v>84.586404278323698</v>
      </c>
      <c r="BE21" s="47">
        <f>VLOOKUP($A21,'RevPAR Raw Data'!$B$6:$BE$43,'RevPAR Raw Data'!AT$1,FALSE)</f>
        <v>8.8549137209863709</v>
      </c>
      <c r="BF21" s="48">
        <f>VLOOKUP($A21,'RevPAR Raw Data'!$B$6:$BE$43,'RevPAR Raw Data'!AU$1,FALSE)</f>
        <v>11.2149708475736</v>
      </c>
      <c r="BG21" s="48">
        <f>VLOOKUP($A21,'RevPAR Raw Data'!$B$6:$BE$43,'RevPAR Raw Data'!AV$1,FALSE)</f>
        <v>17.264107587039099</v>
      </c>
      <c r="BH21" s="48">
        <f>VLOOKUP($A21,'RevPAR Raw Data'!$B$6:$BE$43,'RevPAR Raw Data'!AW$1,FALSE)</f>
        <v>23.3755549240948</v>
      </c>
      <c r="BI21" s="48">
        <f>VLOOKUP($A21,'RevPAR Raw Data'!$B$6:$BE$43,'RevPAR Raw Data'!AX$1,FALSE)</f>
        <v>12.473934973451099</v>
      </c>
      <c r="BJ21" s="49">
        <f>VLOOKUP($A21,'RevPAR Raw Data'!$B$6:$BE$43,'RevPAR Raw Data'!AY$1,FALSE)</f>
        <v>15.448488095870101</v>
      </c>
      <c r="BK21" s="48">
        <f>VLOOKUP($A21,'RevPAR Raw Data'!$B$6:$BE$43,'RevPAR Raw Data'!BA$1,FALSE)</f>
        <v>14.178675377616299</v>
      </c>
      <c r="BL21" s="48">
        <f>VLOOKUP($A21,'RevPAR Raw Data'!$B$6:$BE$43,'RevPAR Raw Data'!BB$1,FALSE)</f>
        <v>8.6959629880763902</v>
      </c>
      <c r="BM21" s="49">
        <f>VLOOKUP($A21,'RevPAR Raw Data'!$B$6:$BE$43,'RevPAR Raw Data'!BC$1,FALSE)</f>
        <v>11.4264484209316</v>
      </c>
      <c r="BN21" s="50">
        <f>VLOOKUP($A21,'RevPAR Raw Data'!$B$6:$BE$43,'RevPAR Raw Data'!BE$1,FALSE)</f>
        <v>14.532312747357899</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41.662806855025401</v>
      </c>
      <c r="C23" s="48">
        <f>VLOOKUP($A23,'Occupancy Raw Data'!$B$8:$BE$45,'Occupancy Raw Data'!AH$3,FALSE)</f>
        <v>46.801502753332301</v>
      </c>
      <c r="D23" s="48">
        <f>VLOOKUP($A23,'Occupancy Raw Data'!$B$8:$BE$45,'Occupancy Raw Data'!AI$3,FALSE)</f>
        <v>51.498893520662797</v>
      </c>
      <c r="E23" s="48">
        <f>VLOOKUP($A23,'Occupancy Raw Data'!$B$8:$BE$45,'Occupancy Raw Data'!AJ$3,FALSE)</f>
        <v>55.503448098399403</v>
      </c>
      <c r="F23" s="48">
        <f>VLOOKUP($A23,'Occupancy Raw Data'!$B$8:$BE$45,'Occupancy Raw Data'!AK$3,FALSE)</f>
        <v>57.182466162317901</v>
      </c>
      <c r="G23" s="49">
        <f>VLOOKUP($A23,'Occupancy Raw Data'!$B$8:$BE$45,'Occupancy Raw Data'!AL$3,FALSE)</f>
        <v>50.529823477947602</v>
      </c>
      <c r="H23" s="48">
        <f>VLOOKUP($A23,'Occupancy Raw Data'!$B$8:$BE$45,'Occupancy Raw Data'!AN$3,FALSE)</f>
        <v>63.023647779321699</v>
      </c>
      <c r="I23" s="48">
        <f>VLOOKUP($A23,'Occupancy Raw Data'!$B$8:$BE$45,'Occupancy Raw Data'!AO$3,FALSE)</f>
        <v>60.923910246513302</v>
      </c>
      <c r="J23" s="49">
        <f>VLOOKUP($A23,'Occupancy Raw Data'!$B$8:$BE$45,'Occupancy Raw Data'!AP$3,FALSE)</f>
        <v>61.973779012917497</v>
      </c>
      <c r="K23" s="50">
        <f>VLOOKUP($A23,'Occupancy Raw Data'!$B$8:$BE$45,'Occupancy Raw Data'!AR$3,FALSE)</f>
        <v>53.799525059367497</v>
      </c>
      <c r="M23" s="47">
        <f>VLOOKUP($A23,'Occupancy Raw Data'!$B$8:$BE$45,'Occupancy Raw Data'!AT$3,FALSE)</f>
        <v>6.0338220984469704</v>
      </c>
      <c r="N23" s="48">
        <f>VLOOKUP($A23,'Occupancy Raw Data'!$B$8:$BE$45,'Occupancy Raw Data'!AU$3,FALSE)</f>
        <v>1.94141269496875</v>
      </c>
      <c r="O23" s="48">
        <f>VLOOKUP($A23,'Occupancy Raw Data'!$B$8:$BE$45,'Occupancy Raw Data'!AV$3,FALSE)</f>
        <v>3.76290118683939</v>
      </c>
      <c r="P23" s="48">
        <f>VLOOKUP($A23,'Occupancy Raw Data'!$B$8:$BE$45,'Occupancy Raw Data'!AW$3,FALSE)</f>
        <v>4.3479672864954102</v>
      </c>
      <c r="Q23" s="48">
        <f>VLOOKUP($A23,'Occupancy Raw Data'!$B$8:$BE$45,'Occupancy Raw Data'!AX$3,FALSE)</f>
        <v>5.9609267143576696</v>
      </c>
      <c r="R23" s="49">
        <f>VLOOKUP($A23,'Occupancy Raw Data'!$B$8:$BE$45,'Occupancy Raw Data'!AY$3,FALSE)</f>
        <v>4.4048372605033004</v>
      </c>
      <c r="S23" s="48">
        <f>VLOOKUP($A23,'Occupancy Raw Data'!$B$8:$BE$45,'Occupancy Raw Data'!BA$3,FALSE)</f>
        <v>3.6928713407286802</v>
      </c>
      <c r="T23" s="48">
        <f>VLOOKUP($A23,'Occupancy Raw Data'!$B$8:$BE$45,'Occupancy Raw Data'!BB$3,FALSE)</f>
        <v>-0.20363603877877601</v>
      </c>
      <c r="U23" s="49">
        <f>VLOOKUP($A23,'Occupancy Raw Data'!$B$8:$BE$45,'Occupancy Raw Data'!BC$3,FALSE)</f>
        <v>1.7403146324724901</v>
      </c>
      <c r="V23" s="50">
        <f>VLOOKUP($A23,'Occupancy Raw Data'!$B$8:$BE$45,'Occupancy Raw Data'!BE$3,FALSE)</f>
        <v>3.5125985925608401</v>
      </c>
      <c r="X23" s="51">
        <f>VLOOKUP($A23,'ADR Raw Data'!$B$6:$BE$43,'ADR Raw Data'!AG$1,FALSE)</f>
        <v>95.264573341671195</v>
      </c>
      <c r="Y23" s="52">
        <f>VLOOKUP($A23,'ADR Raw Data'!$B$6:$BE$43,'ADR Raw Data'!AH$1,FALSE)</f>
        <v>96.879889589289604</v>
      </c>
      <c r="Z23" s="52">
        <f>VLOOKUP($A23,'ADR Raw Data'!$B$6:$BE$43,'ADR Raw Data'!AI$1,FALSE)</f>
        <v>100.03854467234601</v>
      </c>
      <c r="AA23" s="52">
        <f>VLOOKUP($A23,'ADR Raw Data'!$B$6:$BE$43,'ADR Raw Data'!AJ$1,FALSE)</f>
        <v>104.608515521737</v>
      </c>
      <c r="AB23" s="52">
        <f>VLOOKUP($A23,'ADR Raw Data'!$B$6:$BE$43,'ADR Raw Data'!AK$1,FALSE)</f>
        <v>107.683597237003</v>
      </c>
      <c r="AC23" s="53">
        <f>VLOOKUP($A23,'ADR Raw Data'!$B$6:$BE$43,'ADR Raw Data'!AL$1,FALSE)</f>
        <v>101.40045423666599</v>
      </c>
      <c r="AD23" s="52">
        <f>VLOOKUP($A23,'ADR Raw Data'!$B$6:$BE$43,'ADR Raw Data'!AN$1,FALSE)</f>
        <v>119.471344273188</v>
      </c>
      <c r="AE23" s="52">
        <f>VLOOKUP($A23,'ADR Raw Data'!$B$6:$BE$43,'ADR Raw Data'!AO$1,FALSE)</f>
        <v>119.14689428435599</v>
      </c>
      <c r="AF23" s="53">
        <f>VLOOKUP($A23,'ADR Raw Data'!$B$6:$BE$43,'ADR Raw Data'!AP$1,FALSE)</f>
        <v>119.311867456428</v>
      </c>
      <c r="AG23" s="54">
        <f>VLOOKUP($A23,'ADR Raw Data'!$B$6:$BE$43,'ADR Raw Data'!AR$1,FALSE)</f>
        <v>107.295556541888</v>
      </c>
      <c r="AI23" s="47">
        <f>VLOOKUP($A23,'ADR Raw Data'!$B$6:$BE$43,'ADR Raw Data'!AT$1,FALSE)</f>
        <v>1.9892485224047101</v>
      </c>
      <c r="AJ23" s="48">
        <f>VLOOKUP($A23,'ADR Raw Data'!$B$6:$BE$43,'ADR Raw Data'!AU$1,FALSE)</f>
        <v>0.78443052678028802</v>
      </c>
      <c r="AK23" s="48">
        <f>VLOOKUP($A23,'ADR Raw Data'!$B$6:$BE$43,'ADR Raw Data'!AV$1,FALSE)</f>
        <v>8.7145270665177396E-2</v>
      </c>
      <c r="AL23" s="48">
        <f>VLOOKUP($A23,'ADR Raw Data'!$B$6:$BE$43,'ADR Raw Data'!AW$1,FALSE)</f>
        <v>0.80695374381130003</v>
      </c>
      <c r="AM23" s="48">
        <f>VLOOKUP($A23,'ADR Raw Data'!$B$6:$BE$43,'ADR Raw Data'!AX$1,FALSE)</f>
        <v>4.2858884937084003</v>
      </c>
      <c r="AN23" s="49">
        <f>VLOOKUP($A23,'ADR Raw Data'!$B$6:$BE$43,'ADR Raw Data'!AY$1,FALSE)</f>
        <v>1.6648457825468499</v>
      </c>
      <c r="AO23" s="48">
        <f>VLOOKUP($A23,'ADR Raw Data'!$B$6:$BE$43,'ADR Raw Data'!BA$1,FALSE)</f>
        <v>0.97685207499221105</v>
      </c>
      <c r="AP23" s="48">
        <f>VLOOKUP($A23,'ADR Raw Data'!$B$6:$BE$43,'ADR Raw Data'!BB$1,FALSE)</f>
        <v>-2.8344042251572401</v>
      </c>
      <c r="AQ23" s="49">
        <f>VLOOKUP($A23,'ADR Raw Data'!$B$6:$BE$43,'ADR Raw Data'!BC$1,FALSE)</f>
        <v>-0.96446931604003805</v>
      </c>
      <c r="AR23" s="50">
        <f>VLOOKUP($A23,'ADR Raw Data'!$B$6:$BE$43,'ADR Raw Data'!BE$1,FALSE)</f>
        <v>0.57432252452656196</v>
      </c>
      <c r="AT23" s="51">
        <f>VLOOKUP($A23,'RevPAR Raw Data'!$B$6:$BE$43,'RevPAR Raw Data'!AG$1,FALSE)</f>
        <v>39.689895192604602</v>
      </c>
      <c r="AU23" s="52">
        <f>VLOOKUP($A23,'RevPAR Raw Data'!$B$6:$BE$43,'RevPAR Raw Data'!AH$1,FALSE)</f>
        <v>45.341244193556598</v>
      </c>
      <c r="AV23" s="52">
        <f>VLOOKUP($A23,'RevPAR Raw Data'!$B$6:$BE$43,'RevPAR Raw Data'!AI$1,FALSE)</f>
        <v>51.518743600432202</v>
      </c>
      <c r="AW23" s="52">
        <f>VLOOKUP($A23,'RevPAR Raw Data'!$B$6:$BE$43,'RevPAR Raw Data'!AJ$1,FALSE)</f>
        <v>58.061333119113698</v>
      </c>
      <c r="AX23" s="52">
        <f>VLOOKUP($A23,'RevPAR Raw Data'!$B$6:$BE$43,'RevPAR Raw Data'!AK$1,FALSE)</f>
        <v>61.576136552416202</v>
      </c>
      <c r="AY23" s="53">
        <f>VLOOKUP($A23,'RevPAR Raw Data'!$B$6:$BE$43,'RevPAR Raw Data'!AL$1,FALSE)</f>
        <v>51.237470531624702</v>
      </c>
      <c r="AZ23" s="52">
        <f>VLOOKUP($A23,'RevPAR Raw Data'!$B$6:$BE$43,'RevPAR Raw Data'!AN$1,FALSE)</f>
        <v>75.295199211955094</v>
      </c>
      <c r="BA23" s="52">
        <f>VLOOKUP($A23,'RevPAR Raw Data'!$B$6:$BE$43,'RevPAR Raw Data'!AO$1,FALSE)</f>
        <v>72.588946935309494</v>
      </c>
      <c r="BB23" s="53">
        <f>VLOOKUP($A23,'RevPAR Raw Data'!$B$6:$BE$43,'RevPAR Raw Data'!AP$1,FALSE)</f>
        <v>73.942073073632301</v>
      </c>
      <c r="BC23" s="54">
        <f>VLOOKUP($A23,'RevPAR Raw Data'!$B$6:$BE$43,'RevPAR Raw Data'!AR$1,FALSE)</f>
        <v>57.724499829341099</v>
      </c>
      <c r="BE23" s="47">
        <f>VLOOKUP($A23,'RevPAR Raw Data'!$B$6:$BE$43,'RevPAR Raw Data'!AT$1,FALSE)</f>
        <v>8.1430983377895796</v>
      </c>
      <c r="BF23" s="48">
        <f>VLOOKUP($A23,'RevPAR Raw Data'!$B$6:$BE$43,'RevPAR Raw Data'!AU$1,FALSE)</f>
        <v>2.7410722555791698</v>
      </c>
      <c r="BG23" s="48">
        <f>VLOOKUP($A23,'RevPAR Raw Data'!$B$6:$BE$43,'RevPAR Raw Data'!AV$1,FALSE)</f>
        <v>3.8533256479286999</v>
      </c>
      <c r="BH23" s="48">
        <f>VLOOKUP($A23,'RevPAR Raw Data'!$B$6:$BE$43,'RevPAR Raw Data'!AW$1,FALSE)</f>
        <v>5.1900071151047804</v>
      </c>
      <c r="BI23" s="48">
        <f>VLOOKUP($A23,'RevPAR Raw Data'!$B$6:$BE$43,'RevPAR Raw Data'!AX$1,FALSE)</f>
        <v>10.502293880235101</v>
      </c>
      <c r="BJ23" s="49">
        <f>VLOOKUP($A23,'RevPAR Raw Data'!$B$6:$BE$43,'RevPAR Raw Data'!AY$1,FALSE)</f>
        <v>6.1430167904096997</v>
      </c>
      <c r="BK23" s="48">
        <f>VLOOKUP($A23,'RevPAR Raw Data'!$B$6:$BE$43,'RevPAR Raw Data'!BA$1,FALSE)</f>
        <v>4.7057973060395897</v>
      </c>
      <c r="BL23" s="48">
        <f>VLOOKUP($A23,'RevPAR Raw Data'!$B$6:$BE$43,'RevPAR Raw Data'!BB$1,FALSE)</f>
        <v>-3.0322683954489298</v>
      </c>
      <c r="BM23" s="49">
        <f>VLOOKUP($A23,'RevPAR Raw Data'!$B$6:$BE$43,'RevPAR Raw Data'!BC$1,FALSE)</f>
        <v>0.75906051579970901</v>
      </c>
      <c r="BN23" s="50">
        <f>VLOOKUP($A23,'RevPAR Raw Data'!$B$6:$BE$43,'RevPAR Raw Data'!BE$1,FALSE)</f>
        <v>4.1070947620006901</v>
      </c>
    </row>
    <row r="24" spans="1:66" x14ac:dyDescent="0.25">
      <c r="A24" s="63" t="s">
        <v>91</v>
      </c>
      <c r="B24" s="47">
        <f>VLOOKUP($A24,'Occupancy Raw Data'!$B$8:$BE$45,'Occupancy Raw Data'!AG$3,FALSE)</f>
        <v>48.602042524694397</v>
      </c>
      <c r="C24" s="48">
        <f>VLOOKUP($A24,'Occupancy Raw Data'!$B$8:$BE$45,'Occupancy Raw Data'!AH$3,FALSE)</f>
        <v>59.530386740331402</v>
      </c>
      <c r="D24" s="48">
        <f>VLOOKUP($A24,'Occupancy Raw Data'!$B$8:$BE$45,'Occupancy Raw Data'!AI$3,FALSE)</f>
        <v>63.766114180478802</v>
      </c>
      <c r="E24" s="48">
        <f>VLOOKUP($A24,'Occupancy Raw Data'!$B$8:$BE$45,'Occupancy Raw Data'!AJ$3,FALSE)</f>
        <v>65.913276410513902</v>
      </c>
      <c r="F24" s="48">
        <f>VLOOKUP($A24,'Occupancy Raw Data'!$B$8:$BE$45,'Occupancy Raw Data'!AK$3,FALSE)</f>
        <v>64.197220827055006</v>
      </c>
      <c r="G24" s="49">
        <f>VLOOKUP($A24,'Occupancy Raw Data'!$B$8:$BE$45,'Occupancy Raw Data'!AL$3,FALSE)</f>
        <v>60.401808136614697</v>
      </c>
      <c r="H24" s="48">
        <f>VLOOKUP($A24,'Occupancy Raw Data'!$B$8:$BE$45,'Occupancy Raw Data'!AN$3,FALSE)</f>
        <v>61.049723756905998</v>
      </c>
      <c r="I24" s="48">
        <f>VLOOKUP($A24,'Occupancy Raw Data'!$B$8:$BE$45,'Occupancy Raw Data'!AO$3,FALSE)</f>
        <v>58.663987945755899</v>
      </c>
      <c r="J24" s="49">
        <f>VLOOKUP($A24,'Occupancy Raw Data'!$B$8:$BE$45,'Occupancy Raw Data'!AP$3,FALSE)</f>
        <v>59.856855851330899</v>
      </c>
      <c r="K24" s="50">
        <f>VLOOKUP($A24,'Occupancy Raw Data'!$B$8:$BE$45,'Occupancy Raw Data'!AR$3,FALSE)</f>
        <v>60.246107483676496</v>
      </c>
      <c r="M24" s="47">
        <f>VLOOKUP($A24,'Occupancy Raw Data'!$B$8:$BE$45,'Occupancy Raw Data'!AT$3,FALSE)</f>
        <v>0.104800241246179</v>
      </c>
      <c r="N24" s="48">
        <f>VLOOKUP($A24,'Occupancy Raw Data'!$B$8:$BE$45,'Occupancy Raw Data'!AU$3,FALSE)</f>
        <v>-2.7546319558880099</v>
      </c>
      <c r="O24" s="48">
        <f>VLOOKUP($A24,'Occupancy Raw Data'!$B$8:$BE$45,'Occupancy Raw Data'!AV$3,FALSE)</f>
        <v>-1.0210333107816201</v>
      </c>
      <c r="P24" s="48">
        <f>VLOOKUP($A24,'Occupancy Raw Data'!$B$8:$BE$45,'Occupancy Raw Data'!AW$3,FALSE)</f>
        <v>-0.43880711029578701</v>
      </c>
      <c r="Q24" s="48">
        <f>VLOOKUP($A24,'Occupancy Raw Data'!$B$8:$BE$45,'Occupancy Raw Data'!AX$3,FALSE)</f>
        <v>0.58789871588421605</v>
      </c>
      <c r="R24" s="49">
        <f>VLOOKUP($A24,'Occupancy Raw Data'!$B$8:$BE$45,'Occupancy Raw Data'!AY$3,FALSE)</f>
        <v>-0.72596082180442101</v>
      </c>
      <c r="S24" s="48">
        <f>VLOOKUP($A24,'Occupancy Raw Data'!$B$8:$BE$45,'Occupancy Raw Data'!BA$3,FALSE)</f>
        <v>-1.4766825375955399</v>
      </c>
      <c r="T24" s="48">
        <f>VLOOKUP($A24,'Occupancy Raw Data'!$B$8:$BE$45,'Occupancy Raw Data'!BB$3,FALSE)</f>
        <v>-2.5409356747173502</v>
      </c>
      <c r="U24" s="49">
        <f>VLOOKUP($A24,'Occupancy Raw Data'!$B$8:$BE$45,'Occupancy Raw Data'!BC$3,FALSE)</f>
        <v>-2.0010933270951701</v>
      </c>
      <c r="V24" s="50">
        <f>VLOOKUP($A24,'Occupancy Raw Data'!$B$8:$BE$45,'Occupancy Raw Data'!BE$3,FALSE)</f>
        <v>-1.0912909453772099</v>
      </c>
      <c r="X24" s="51">
        <f>VLOOKUP($A24,'ADR Raw Data'!$B$6:$BE$43,'ADR Raw Data'!AG$1,FALSE)</f>
        <v>86.804527342404398</v>
      </c>
      <c r="Y24" s="52">
        <f>VLOOKUP($A24,'ADR Raw Data'!$B$6:$BE$43,'ADR Raw Data'!AH$1,FALSE)</f>
        <v>91.182135695704105</v>
      </c>
      <c r="Z24" s="52">
        <f>VLOOKUP($A24,'ADR Raw Data'!$B$6:$BE$43,'ADR Raw Data'!AI$1,FALSE)</f>
        <v>93.251060400393797</v>
      </c>
      <c r="AA24" s="52">
        <f>VLOOKUP($A24,'ADR Raw Data'!$B$6:$BE$43,'ADR Raw Data'!AJ$1,FALSE)</f>
        <v>93.914362573025102</v>
      </c>
      <c r="AB24" s="52">
        <f>VLOOKUP($A24,'ADR Raw Data'!$B$6:$BE$43,'ADR Raw Data'!AK$1,FALSE)</f>
        <v>92.652061383491898</v>
      </c>
      <c r="AC24" s="53">
        <f>VLOOKUP($A24,'ADR Raw Data'!$B$6:$BE$43,'ADR Raw Data'!AL$1,FALSE)</f>
        <v>91.823248129053695</v>
      </c>
      <c r="AD24" s="52">
        <f>VLOOKUP($A24,'ADR Raw Data'!$B$6:$BE$43,'ADR Raw Data'!AN$1,FALSE)</f>
        <v>93.999530968051502</v>
      </c>
      <c r="AE24" s="52">
        <f>VLOOKUP($A24,'ADR Raw Data'!$B$6:$BE$43,'ADR Raw Data'!AO$1,FALSE)</f>
        <v>92.425196325627795</v>
      </c>
      <c r="AF24" s="53">
        <f>VLOOKUP($A24,'ADR Raw Data'!$B$6:$BE$43,'ADR Raw Data'!AP$1,FALSE)</f>
        <v>93.2280508495909</v>
      </c>
      <c r="AG24" s="54">
        <f>VLOOKUP($A24,'ADR Raw Data'!$B$6:$BE$43,'ADR Raw Data'!AR$1,FALSE)</f>
        <v>92.222027058893502</v>
      </c>
      <c r="AI24" s="47">
        <f>VLOOKUP($A24,'ADR Raw Data'!$B$6:$BE$43,'ADR Raw Data'!AT$1,FALSE)</f>
        <v>4.3117711434243198</v>
      </c>
      <c r="AJ24" s="48">
        <f>VLOOKUP($A24,'ADR Raw Data'!$B$6:$BE$43,'ADR Raw Data'!AU$1,FALSE)</f>
        <v>3.3919942441446098</v>
      </c>
      <c r="AK24" s="48">
        <f>VLOOKUP($A24,'ADR Raw Data'!$B$6:$BE$43,'ADR Raw Data'!AV$1,FALSE)</f>
        <v>3.5290520220041999</v>
      </c>
      <c r="AL24" s="48">
        <f>VLOOKUP($A24,'ADR Raw Data'!$B$6:$BE$43,'ADR Raw Data'!AW$1,FALSE)</f>
        <v>3.35482517923462</v>
      </c>
      <c r="AM24" s="48">
        <f>VLOOKUP($A24,'ADR Raw Data'!$B$6:$BE$43,'ADR Raw Data'!AX$1,FALSE)</f>
        <v>3.9457141639025699</v>
      </c>
      <c r="AN24" s="49">
        <f>VLOOKUP($A24,'ADR Raw Data'!$B$6:$BE$43,'ADR Raw Data'!AY$1,FALSE)</f>
        <v>3.6664980165438701</v>
      </c>
      <c r="AO24" s="48">
        <f>VLOOKUP($A24,'ADR Raw Data'!$B$6:$BE$43,'ADR Raw Data'!BA$1,FALSE)</f>
        <v>2.79036050539775</v>
      </c>
      <c r="AP24" s="48">
        <f>VLOOKUP($A24,'ADR Raw Data'!$B$6:$BE$43,'ADR Raw Data'!BB$1,FALSE)</f>
        <v>1.9192648225636699</v>
      </c>
      <c r="AQ24" s="49">
        <f>VLOOKUP($A24,'ADR Raw Data'!$B$6:$BE$43,'ADR Raw Data'!BC$1,FALSE)</f>
        <v>2.3676447044725002</v>
      </c>
      <c r="AR24" s="50">
        <f>VLOOKUP($A24,'ADR Raw Data'!$B$6:$BE$43,'ADR Raw Data'!BE$1,FALSE)</f>
        <v>3.2828030964218899</v>
      </c>
      <c r="AT24" s="51">
        <f>VLOOKUP($A24,'RevPAR Raw Data'!$B$6:$BE$43,'RevPAR Raw Data'!AG$1,FALSE)</f>
        <v>42.188773292315403</v>
      </c>
      <c r="AU24" s="52">
        <f>VLOOKUP($A24,'RevPAR Raw Data'!$B$6:$BE$43,'RevPAR Raw Data'!AH$1,FALSE)</f>
        <v>54.281078017746502</v>
      </c>
      <c r="AV24" s="52">
        <f>VLOOKUP($A24,'RevPAR Raw Data'!$B$6:$BE$43,'RevPAR Raw Data'!AI$1,FALSE)</f>
        <v>59.4625776494224</v>
      </c>
      <c r="AW24" s="52">
        <f>VLOOKUP($A24,'RevPAR Raw Data'!$B$6:$BE$43,'RevPAR Raw Data'!AJ$1,FALSE)</f>
        <v>61.902033391930303</v>
      </c>
      <c r="AX24" s="52">
        <f>VLOOKUP($A24,'RevPAR Raw Data'!$B$6:$BE$43,'RevPAR Raw Data'!AK$1,FALSE)</f>
        <v>59.480048447178902</v>
      </c>
      <c r="AY24" s="53">
        <f>VLOOKUP($A24,'RevPAR Raw Data'!$B$6:$BE$43,'RevPAR Raw Data'!AL$1,FALSE)</f>
        <v>55.462902159718702</v>
      </c>
      <c r="AZ24" s="52">
        <f>VLOOKUP($A24,'RevPAR Raw Data'!$B$6:$BE$43,'RevPAR Raw Data'!AN$1,FALSE)</f>
        <v>57.386453988782797</v>
      </c>
      <c r="BA24" s="52">
        <f>VLOOKUP($A24,'RevPAR Raw Data'!$B$6:$BE$43,'RevPAR Raw Data'!AO$1,FALSE)</f>
        <v>54.220306031307501</v>
      </c>
      <c r="BB24" s="53">
        <f>VLOOKUP($A24,'RevPAR Raw Data'!$B$6:$BE$43,'RevPAR Raw Data'!AP$1,FALSE)</f>
        <v>55.803380010045203</v>
      </c>
      <c r="BC24" s="54">
        <f>VLOOKUP($A24,'RevPAR Raw Data'!$B$6:$BE$43,'RevPAR Raw Data'!AR$1,FALSE)</f>
        <v>55.560181545526198</v>
      </c>
      <c r="BE24" s="47">
        <f>VLOOKUP($A24,'RevPAR Raw Data'!$B$6:$BE$43,'RevPAR Raw Data'!AT$1,FALSE)</f>
        <v>4.4210901312307902</v>
      </c>
      <c r="BF24" s="48">
        <f>VLOOKUP($A24,'RevPAR Raw Data'!$B$6:$BE$43,'RevPAR Raw Data'!AU$1,FALSE)</f>
        <v>0.54392533086550499</v>
      </c>
      <c r="BG24" s="48">
        <f>VLOOKUP($A24,'RevPAR Raw Data'!$B$6:$BE$43,'RevPAR Raw Data'!AV$1,FALSE)</f>
        <v>2.4719859145231</v>
      </c>
      <c r="BH24" s="48">
        <f>VLOOKUP($A24,'RevPAR Raw Data'!$B$6:$BE$43,'RevPAR Raw Data'!AW$1,FALSE)</f>
        <v>2.9012968575143501</v>
      </c>
      <c r="BI24" s="48">
        <f>VLOOKUP($A24,'RevPAR Raw Data'!$B$6:$BE$43,'RevPAR Raw Data'!AX$1,FALSE)</f>
        <v>4.55680968268884</v>
      </c>
      <c r="BJ24" s="49">
        <f>VLOOKUP($A24,'RevPAR Raw Data'!$B$6:$BE$43,'RevPAR Raw Data'!AY$1,FALSE)</f>
        <v>2.91391985560711</v>
      </c>
      <c r="BK24" s="48">
        <f>VLOOKUP($A24,'RevPAR Raw Data'!$B$6:$BE$43,'RevPAR Raw Data'!BA$1,FALSE)</f>
        <v>1.27247320148303</v>
      </c>
      <c r="BL24" s="48">
        <f>VLOOKUP($A24,'RevPAR Raw Data'!$B$6:$BE$43,'RevPAR Raw Data'!BB$1,FALSE)</f>
        <v>-0.67043813672250296</v>
      </c>
      <c r="BM24" s="49">
        <f>VLOOKUP($A24,'RevPAR Raw Data'!$B$6:$BE$43,'RevPAR Raw Data'!BC$1,FALSE)</f>
        <v>0.31917259718680802</v>
      </c>
      <c r="BN24" s="50">
        <f>VLOOKUP($A24,'RevPAR Raw Data'!$B$6:$BE$43,'RevPAR Raw Data'!BE$1,FALSE)</f>
        <v>2.1556872180988602</v>
      </c>
    </row>
    <row r="25" spans="1:66" x14ac:dyDescent="0.25">
      <c r="A25" s="63" t="s">
        <v>32</v>
      </c>
      <c r="B25" s="47">
        <f>VLOOKUP($A25,'Occupancy Raw Data'!$B$8:$BE$45,'Occupancy Raw Data'!AG$3,FALSE)</f>
        <v>48.274154760220597</v>
      </c>
      <c r="C25" s="48">
        <f>VLOOKUP($A25,'Occupancy Raw Data'!$B$8:$BE$45,'Occupancy Raw Data'!AH$3,FALSE)</f>
        <v>55.817654548026503</v>
      </c>
      <c r="D25" s="48">
        <f>VLOOKUP($A25,'Occupancy Raw Data'!$B$8:$BE$45,'Occupancy Raw Data'!AI$3,FALSE)</f>
        <v>60.164096760503597</v>
      </c>
      <c r="E25" s="48">
        <f>VLOOKUP($A25,'Occupancy Raw Data'!$B$8:$BE$45,'Occupancy Raw Data'!AJ$3,FALSE)</f>
        <v>63.672372329890997</v>
      </c>
      <c r="F25" s="48">
        <f>VLOOKUP($A25,'Occupancy Raw Data'!$B$8:$BE$45,'Occupancy Raw Data'!AK$3,FALSE)</f>
        <v>64.266515773093701</v>
      </c>
      <c r="G25" s="49">
        <f>VLOOKUP($A25,'Occupancy Raw Data'!$B$8:$BE$45,'Occupancy Raw Data'!AL$3,FALSE)</f>
        <v>58.438958834347098</v>
      </c>
      <c r="H25" s="48">
        <f>VLOOKUP($A25,'Occupancy Raw Data'!$B$8:$BE$45,'Occupancy Raw Data'!AN$3,FALSE)</f>
        <v>67.488329325222793</v>
      </c>
      <c r="I25" s="48">
        <f>VLOOKUP($A25,'Occupancy Raw Data'!$B$8:$BE$45,'Occupancy Raw Data'!AO$3,FALSE)</f>
        <v>62.979204979487903</v>
      </c>
      <c r="J25" s="49">
        <f>VLOOKUP($A25,'Occupancy Raw Data'!$B$8:$BE$45,'Occupancy Raw Data'!AP$3,FALSE)</f>
        <v>65.233767152355298</v>
      </c>
      <c r="K25" s="50">
        <f>VLOOKUP($A25,'Occupancy Raw Data'!$B$8:$BE$45,'Occupancy Raw Data'!AR$3,FALSE)</f>
        <v>60.380332639492302</v>
      </c>
      <c r="M25" s="47">
        <f>VLOOKUP($A25,'Occupancy Raw Data'!$B$8:$BE$45,'Occupancy Raw Data'!AT$3,FALSE)</f>
        <v>4.8411264147723498</v>
      </c>
      <c r="N25" s="48">
        <f>VLOOKUP($A25,'Occupancy Raw Data'!$B$8:$BE$45,'Occupancy Raw Data'!AU$3,FALSE)</f>
        <v>5.65090828830209</v>
      </c>
      <c r="O25" s="48">
        <f>VLOOKUP($A25,'Occupancy Raw Data'!$B$8:$BE$45,'Occupancy Raw Data'!AV$3,FALSE)</f>
        <v>5.7591043004095503</v>
      </c>
      <c r="P25" s="48">
        <f>VLOOKUP($A25,'Occupancy Raw Data'!$B$8:$BE$45,'Occupancy Raw Data'!AW$3,FALSE)</f>
        <v>5.0732158859203702</v>
      </c>
      <c r="Q25" s="48">
        <f>VLOOKUP($A25,'Occupancy Raw Data'!$B$8:$BE$45,'Occupancy Raw Data'!AX$3,FALSE)</f>
        <v>3.3291639358172902</v>
      </c>
      <c r="R25" s="49">
        <f>VLOOKUP($A25,'Occupancy Raw Data'!$B$8:$BE$45,'Occupancy Raw Data'!AY$3,FALSE)</f>
        <v>4.8950848828797797</v>
      </c>
      <c r="S25" s="48">
        <f>VLOOKUP($A25,'Occupancy Raw Data'!$B$8:$BE$45,'Occupancy Raw Data'!BA$3,FALSE)</f>
        <v>-0.172165693107033</v>
      </c>
      <c r="T25" s="48">
        <f>VLOOKUP($A25,'Occupancy Raw Data'!$B$8:$BE$45,'Occupancy Raw Data'!BB$3,FALSE)</f>
        <v>-7.3597931305907602</v>
      </c>
      <c r="U25" s="49">
        <f>VLOOKUP($A25,'Occupancy Raw Data'!$B$8:$BE$45,'Occupancy Raw Data'!BC$3,FALSE)</f>
        <v>-3.7759948175464801</v>
      </c>
      <c r="V25" s="50">
        <f>VLOOKUP($A25,'Occupancy Raw Data'!$B$8:$BE$45,'Occupancy Raw Data'!BE$3,FALSE)</f>
        <v>2.0562618606005501</v>
      </c>
      <c r="X25" s="51">
        <f>VLOOKUP($A25,'ADR Raw Data'!$B$6:$BE$43,'ADR Raw Data'!AG$1,FALSE)</f>
        <v>78.122987692307603</v>
      </c>
      <c r="Y25" s="52">
        <f>VLOOKUP($A25,'ADR Raw Data'!$B$6:$BE$43,'ADR Raw Data'!AH$1,FALSE)</f>
        <v>83.403369847304006</v>
      </c>
      <c r="Z25" s="52">
        <f>VLOOKUP($A25,'ADR Raw Data'!$B$6:$BE$43,'ADR Raw Data'!AI$1,FALSE)</f>
        <v>84.472029244062995</v>
      </c>
      <c r="AA25" s="52">
        <f>VLOOKUP($A25,'ADR Raw Data'!$B$6:$BE$43,'ADR Raw Data'!AJ$1,FALSE)</f>
        <v>86.681173105976399</v>
      </c>
      <c r="AB25" s="52">
        <f>VLOOKUP($A25,'ADR Raw Data'!$B$6:$BE$43,'ADR Raw Data'!AK$1,FALSE)</f>
        <v>88.944121175434702</v>
      </c>
      <c r="AC25" s="53">
        <f>VLOOKUP($A25,'ADR Raw Data'!$B$6:$BE$43,'ADR Raw Data'!AL$1,FALSE)</f>
        <v>84.683951300516796</v>
      </c>
      <c r="AD25" s="52">
        <f>VLOOKUP($A25,'ADR Raw Data'!$B$6:$BE$43,'ADR Raw Data'!AN$1,FALSE)</f>
        <v>100.66831132945499</v>
      </c>
      <c r="AE25" s="52">
        <f>VLOOKUP($A25,'ADR Raw Data'!$B$6:$BE$43,'ADR Raw Data'!AO$1,FALSE)</f>
        <v>94.838401314016096</v>
      </c>
      <c r="AF25" s="53">
        <f>VLOOKUP($A25,'ADR Raw Data'!$B$6:$BE$43,'ADR Raw Data'!AP$1,FALSE)</f>
        <v>97.854100883684296</v>
      </c>
      <c r="AG25" s="54">
        <f>VLOOKUP($A25,'ADR Raw Data'!$B$6:$BE$43,'ADR Raw Data'!AR$1,FALSE)</f>
        <v>88.749317023395093</v>
      </c>
      <c r="AI25" s="47">
        <f>VLOOKUP($A25,'ADR Raw Data'!$B$6:$BE$43,'ADR Raw Data'!AT$1,FALSE)</f>
        <v>1.71293105386005</v>
      </c>
      <c r="AJ25" s="48">
        <f>VLOOKUP($A25,'ADR Raw Data'!$B$6:$BE$43,'ADR Raw Data'!AU$1,FALSE)</f>
        <v>3.4427355532669299</v>
      </c>
      <c r="AK25" s="48">
        <f>VLOOKUP($A25,'ADR Raw Data'!$B$6:$BE$43,'ADR Raw Data'!AV$1,FALSE)</f>
        <v>0.172512574177939</v>
      </c>
      <c r="AL25" s="48">
        <f>VLOOKUP($A25,'ADR Raw Data'!$B$6:$BE$43,'ADR Raw Data'!AW$1,FALSE)</f>
        <v>0.66454113989765196</v>
      </c>
      <c r="AM25" s="48">
        <f>VLOOKUP($A25,'ADR Raw Data'!$B$6:$BE$43,'ADR Raw Data'!AX$1,FALSE)</f>
        <v>1.7328142903686301</v>
      </c>
      <c r="AN25" s="49">
        <f>VLOOKUP($A25,'ADR Raw Data'!$B$6:$BE$43,'ADR Raw Data'!AY$1,FALSE)</f>
        <v>1.46338801891431</v>
      </c>
      <c r="AO25" s="48">
        <f>VLOOKUP($A25,'ADR Raw Data'!$B$6:$BE$43,'ADR Raw Data'!BA$1,FALSE)</f>
        <v>-6.4365613995317696</v>
      </c>
      <c r="AP25" s="48">
        <f>VLOOKUP($A25,'ADR Raw Data'!$B$6:$BE$43,'ADR Raw Data'!BB$1,FALSE)</f>
        <v>-14.2217717089784</v>
      </c>
      <c r="AQ25" s="49">
        <f>VLOOKUP($A25,'ADR Raw Data'!$B$6:$BE$43,'ADR Raw Data'!BC$1,FALSE)</f>
        <v>-10.293179250235699</v>
      </c>
      <c r="AR25" s="50">
        <f>VLOOKUP($A25,'ADR Raw Data'!$B$6:$BE$43,'ADR Raw Data'!BE$1,FALSE)</f>
        <v>-3.37596831572364</v>
      </c>
      <c r="AT25" s="51">
        <f>VLOOKUP($A25,'RevPAR Raw Data'!$B$6:$BE$43,'RevPAR Raw Data'!AG$1,FALSE)</f>
        <v>37.713211981892698</v>
      </c>
      <c r="AU25" s="52">
        <f>VLOOKUP($A25,'RevPAR Raw Data'!$B$6:$BE$43,'RevPAR Raw Data'!AH$1,FALSE)</f>
        <v>46.553804862781099</v>
      </c>
      <c r="AV25" s="52">
        <f>VLOOKUP($A25,'RevPAR Raw Data'!$B$6:$BE$43,'RevPAR Raw Data'!AI$1,FALSE)</f>
        <v>50.821833409958899</v>
      </c>
      <c r="AW25" s="52">
        <f>VLOOKUP($A25,'RevPAR Raw Data'!$B$6:$BE$43,'RevPAR Raw Data'!AJ$1,FALSE)</f>
        <v>55.191959279954702</v>
      </c>
      <c r="AX25" s="52">
        <f>VLOOKUP($A25,'RevPAR Raw Data'!$B$6:$BE$43,'RevPAR Raw Data'!AK$1,FALSE)</f>
        <v>57.161287664450398</v>
      </c>
      <c r="AY25" s="53">
        <f>VLOOKUP($A25,'RevPAR Raw Data'!$B$6:$BE$43,'RevPAR Raw Data'!AL$1,FALSE)</f>
        <v>49.4884194398076</v>
      </c>
      <c r="AZ25" s="52">
        <f>VLOOKUP($A25,'RevPAR Raw Data'!$B$6:$BE$43,'RevPAR Raw Data'!AN$1,FALSE)</f>
        <v>67.939361476163498</v>
      </c>
      <c r="BA25" s="52">
        <f>VLOOKUP($A25,'RevPAR Raw Data'!$B$6:$BE$43,'RevPAR Raw Data'!AO$1,FALSE)</f>
        <v>59.728471162823503</v>
      </c>
      <c r="BB25" s="53">
        <f>VLOOKUP($A25,'RevPAR Raw Data'!$B$6:$BE$43,'RevPAR Raw Data'!AP$1,FALSE)</f>
        <v>63.833916319493497</v>
      </c>
      <c r="BC25" s="54">
        <f>VLOOKUP($A25,'RevPAR Raw Data'!$B$6:$BE$43,'RevPAR Raw Data'!AR$1,FALSE)</f>
        <v>53.587132834003498</v>
      </c>
      <c r="BE25" s="47">
        <f>VLOOKUP($A25,'RevPAR Raw Data'!$B$6:$BE$43,'RevPAR Raw Data'!AT$1,FALSE)</f>
        <v>6.6369826263476703</v>
      </c>
      <c r="BF25" s="48">
        <f>VLOOKUP($A25,'RevPAR Raw Data'!$B$6:$BE$43,'RevPAR Raw Data'!AU$1,FALSE)</f>
        <v>9.2881896702928994</v>
      </c>
      <c r="BG25" s="48">
        <f>VLOOKUP($A25,'RevPAR Raw Data'!$B$6:$BE$43,'RevPAR Raw Data'!AV$1,FALSE)</f>
        <v>5.9415520536657196</v>
      </c>
      <c r="BH25" s="48">
        <f>VLOOKUP($A25,'RevPAR Raw Data'!$B$6:$BE$43,'RevPAR Raw Data'!AW$1,FALSE)</f>
        <v>5.7714706324957801</v>
      </c>
      <c r="BI25" s="48">
        <f>VLOOKUP($A25,'RevPAR Raw Data'!$B$6:$BE$43,'RevPAR Raw Data'!AX$1,FALSE)</f>
        <v>5.1196664546155697</v>
      </c>
      <c r="BJ25" s="49">
        <f>VLOOKUP($A25,'RevPAR Raw Data'!$B$6:$BE$43,'RevPAR Raw Data'!AY$1,FALSE)</f>
        <v>6.4301069874858499</v>
      </c>
      <c r="BK25" s="48">
        <f>VLOOKUP($A25,'RevPAR Raw Data'!$B$6:$BE$43,'RevPAR Raw Data'!BA$1,FALSE)</f>
        <v>-6.5976455420930398</v>
      </c>
      <c r="BL25" s="48">
        <f>VLOOKUP($A25,'RevPAR Raw Data'!$B$6:$BE$43,'RevPAR Raw Data'!BB$1,FALSE)</f>
        <v>-20.534871862283499</v>
      </c>
      <c r="BM25" s="49">
        <f>VLOOKUP($A25,'RevPAR Raw Data'!$B$6:$BE$43,'RevPAR Raw Data'!BC$1,FALSE)</f>
        <v>-13.6805041527325</v>
      </c>
      <c r="BN25" s="50">
        <f>VLOOKUP($A25,'RevPAR Raw Data'!$B$6:$BE$43,'RevPAR Raw Data'!BE$1,FALSE)</f>
        <v>-1.38912520402526</v>
      </c>
    </row>
    <row r="26" spans="1:66" x14ac:dyDescent="0.25">
      <c r="A26" s="63" t="s">
        <v>92</v>
      </c>
      <c r="B26" s="47">
        <f>VLOOKUP($A26,'Occupancy Raw Data'!$B$8:$BE$45,'Occupancy Raw Data'!AG$3,FALSE)</f>
        <v>46.7634523175279</v>
      </c>
      <c r="C26" s="48">
        <f>VLOOKUP($A26,'Occupancy Raw Data'!$B$8:$BE$45,'Occupancy Raw Data'!AH$3,FALSE)</f>
        <v>53.276505061267898</v>
      </c>
      <c r="D26" s="48">
        <f>VLOOKUP($A26,'Occupancy Raw Data'!$B$8:$BE$45,'Occupancy Raw Data'!AI$3,FALSE)</f>
        <v>58.444326052210897</v>
      </c>
      <c r="E26" s="48">
        <f>VLOOKUP($A26,'Occupancy Raw Data'!$B$8:$BE$45,'Occupancy Raw Data'!AJ$3,FALSE)</f>
        <v>62.799680340969601</v>
      </c>
      <c r="F26" s="48">
        <f>VLOOKUP($A26,'Occupancy Raw Data'!$B$8:$BE$45,'Occupancy Raw Data'!AK$3,FALSE)</f>
        <v>62.626531699520498</v>
      </c>
      <c r="G26" s="49">
        <f>VLOOKUP($A26,'Occupancy Raw Data'!$B$8:$BE$45,'Occupancy Raw Data'!AL$3,FALSE)</f>
        <v>56.782099094299397</v>
      </c>
      <c r="H26" s="48">
        <f>VLOOKUP($A26,'Occupancy Raw Data'!$B$8:$BE$45,'Occupancy Raw Data'!AN$3,FALSE)</f>
        <v>67.767714437932796</v>
      </c>
      <c r="I26" s="48">
        <f>VLOOKUP($A26,'Occupancy Raw Data'!$B$8:$BE$45,'Occupancy Raw Data'!AO$3,FALSE)</f>
        <v>64.730953649440494</v>
      </c>
      <c r="J26" s="49">
        <f>VLOOKUP($A26,'Occupancy Raw Data'!$B$8:$BE$45,'Occupancy Raw Data'!AP$3,FALSE)</f>
        <v>66.249334043686702</v>
      </c>
      <c r="K26" s="50">
        <f>VLOOKUP($A26,'Occupancy Raw Data'!$B$8:$BE$45,'Occupancy Raw Data'!AR$3,FALSE)</f>
        <v>59.487023365552901</v>
      </c>
      <c r="M26" s="47">
        <f>VLOOKUP($A26,'Occupancy Raw Data'!$B$8:$BE$45,'Occupancy Raw Data'!AT$3,FALSE)</f>
        <v>5.6832662840767103</v>
      </c>
      <c r="N26" s="48">
        <f>VLOOKUP($A26,'Occupancy Raw Data'!$B$8:$BE$45,'Occupancy Raw Data'!AU$3,FALSE)</f>
        <v>-1.04514558869264E-2</v>
      </c>
      <c r="O26" s="48">
        <f>VLOOKUP($A26,'Occupancy Raw Data'!$B$8:$BE$45,'Occupancy Raw Data'!AV$3,FALSE)</f>
        <v>2.2910535949186199</v>
      </c>
      <c r="P26" s="48">
        <f>VLOOKUP($A26,'Occupancy Raw Data'!$B$8:$BE$45,'Occupancy Raw Data'!AW$3,FALSE)</f>
        <v>8.0771814412452798</v>
      </c>
      <c r="Q26" s="48">
        <f>VLOOKUP($A26,'Occupancy Raw Data'!$B$8:$BE$45,'Occupancy Raw Data'!AX$3,FALSE)</f>
        <v>10.2467214387104</v>
      </c>
      <c r="R26" s="49">
        <f>VLOOKUP($A26,'Occupancy Raw Data'!$B$8:$BE$45,'Occupancy Raw Data'!AY$3,FALSE)</f>
        <v>5.3165603515756104</v>
      </c>
      <c r="S26" s="48">
        <f>VLOOKUP($A26,'Occupancy Raw Data'!$B$8:$BE$45,'Occupancy Raw Data'!BA$3,FALSE)</f>
        <v>11.1234279976478</v>
      </c>
      <c r="T26" s="48">
        <f>VLOOKUP($A26,'Occupancy Raw Data'!$B$8:$BE$45,'Occupancy Raw Data'!BB$3,FALSE)</f>
        <v>5.7476676041679502</v>
      </c>
      <c r="U26" s="49">
        <f>VLOOKUP($A26,'Occupancy Raw Data'!$B$8:$BE$45,'Occupancy Raw Data'!BC$3,FALSE)</f>
        <v>8.4305222806206004</v>
      </c>
      <c r="V26" s="50">
        <f>VLOOKUP($A26,'Occupancy Raw Data'!$B$8:$BE$45,'Occupancy Raw Data'!BE$3,FALSE)</f>
        <v>6.2878225663903304</v>
      </c>
      <c r="X26" s="51">
        <f>VLOOKUP($A26,'ADR Raw Data'!$B$6:$BE$43,'ADR Raw Data'!AG$1,FALSE)</f>
        <v>96.980394237159402</v>
      </c>
      <c r="Y26" s="52">
        <f>VLOOKUP($A26,'ADR Raw Data'!$B$6:$BE$43,'ADR Raw Data'!AH$1,FALSE)</f>
        <v>102.279010958333</v>
      </c>
      <c r="Z26" s="52">
        <f>VLOOKUP($A26,'ADR Raw Data'!$B$6:$BE$43,'ADR Raw Data'!AI$1,FALSE)</f>
        <v>105.94361118960801</v>
      </c>
      <c r="AA26" s="52">
        <f>VLOOKUP($A26,'ADR Raw Data'!$B$6:$BE$43,'ADR Raw Data'!AJ$1,FALSE)</f>
        <v>108.564331042771</v>
      </c>
      <c r="AB26" s="52">
        <f>VLOOKUP($A26,'ADR Raw Data'!$B$6:$BE$43,'ADR Raw Data'!AK$1,FALSE)</f>
        <v>109.50437165744999</v>
      </c>
      <c r="AC26" s="53">
        <f>VLOOKUP($A26,'ADR Raw Data'!$B$6:$BE$43,'ADR Raw Data'!AL$1,FALSE)</f>
        <v>105.14473401670099</v>
      </c>
      <c r="AD26" s="52">
        <f>VLOOKUP($A26,'ADR Raw Data'!$B$6:$BE$43,'ADR Raw Data'!AN$1,FALSE)</f>
        <v>115.27863928197</v>
      </c>
      <c r="AE26" s="52">
        <f>VLOOKUP($A26,'ADR Raw Data'!$B$6:$BE$43,'ADR Raw Data'!AO$1,FALSE)</f>
        <v>116.584271611796</v>
      </c>
      <c r="AF26" s="53">
        <f>VLOOKUP($A26,'ADR Raw Data'!$B$6:$BE$43,'ADR Raw Data'!AP$1,FALSE)</f>
        <v>115.916493435866</v>
      </c>
      <c r="AG26" s="54">
        <f>VLOOKUP($A26,'ADR Raw Data'!$B$6:$BE$43,'ADR Raw Data'!AR$1,FALSE)</f>
        <v>108.57223730168801</v>
      </c>
      <c r="AI26" s="47">
        <f>VLOOKUP($A26,'ADR Raw Data'!$B$6:$BE$43,'ADR Raw Data'!AT$1,FALSE)</f>
        <v>1.5555368912623899</v>
      </c>
      <c r="AJ26" s="48">
        <f>VLOOKUP($A26,'ADR Raw Data'!$B$6:$BE$43,'ADR Raw Data'!AU$1,FALSE)</f>
        <v>-0.26077395138894799</v>
      </c>
      <c r="AK26" s="48">
        <f>VLOOKUP($A26,'ADR Raw Data'!$B$6:$BE$43,'ADR Raw Data'!AV$1,FALSE)</f>
        <v>-1.39319747683297</v>
      </c>
      <c r="AL26" s="48">
        <f>VLOOKUP($A26,'ADR Raw Data'!$B$6:$BE$43,'ADR Raw Data'!AW$1,FALSE)</f>
        <v>2.4850601566628701</v>
      </c>
      <c r="AM26" s="48">
        <f>VLOOKUP($A26,'ADR Raw Data'!$B$6:$BE$43,'ADR Raw Data'!AX$1,FALSE)</f>
        <v>8.4431154235341594</v>
      </c>
      <c r="AN26" s="49">
        <f>VLOOKUP($A26,'ADR Raw Data'!$B$6:$BE$43,'ADR Raw Data'!AY$1,FALSE)</f>
        <v>2.2554069754577899</v>
      </c>
      <c r="AO26" s="48">
        <f>VLOOKUP($A26,'ADR Raw Data'!$B$6:$BE$43,'ADR Raw Data'!BA$1,FALSE)</f>
        <v>8.6718172771073405</v>
      </c>
      <c r="AP26" s="48">
        <f>VLOOKUP($A26,'ADR Raw Data'!$B$6:$BE$43,'ADR Raw Data'!BB$1,FALSE)</f>
        <v>6.99361121983637</v>
      </c>
      <c r="AQ26" s="49">
        <f>VLOOKUP($A26,'ADR Raw Data'!$B$6:$BE$43,'ADR Raw Data'!BC$1,FALSE)</f>
        <v>7.8048415118402401</v>
      </c>
      <c r="AR26" s="50">
        <f>VLOOKUP($A26,'ADR Raw Data'!$B$6:$BE$43,'ADR Raw Data'!BE$1,FALSE)</f>
        <v>4.1049118559365896</v>
      </c>
      <c r="AT26" s="51">
        <f>VLOOKUP($A26,'RevPAR Raw Data'!$B$6:$BE$43,'RevPAR Raw Data'!AG$1,FALSE)</f>
        <v>45.351380416444599</v>
      </c>
      <c r="AU26" s="52">
        <f>VLOOKUP($A26,'RevPAR Raw Data'!$B$6:$BE$43,'RevPAR Raw Data'!AH$1,FALSE)</f>
        <v>54.490682449831198</v>
      </c>
      <c r="AV26" s="52">
        <f>VLOOKUP($A26,'RevPAR Raw Data'!$B$6:$BE$43,'RevPAR Raw Data'!AI$1,FALSE)</f>
        <v>61.918029555141104</v>
      </c>
      <c r="AW26" s="52">
        <f>VLOOKUP($A26,'RevPAR Raw Data'!$B$6:$BE$43,'RevPAR Raw Data'!AJ$1,FALSE)</f>
        <v>68.178052859172396</v>
      </c>
      <c r="AX26" s="52">
        <f>VLOOKUP($A26,'RevPAR Raw Data'!$B$6:$BE$43,'RevPAR Raw Data'!AK$1,FALSE)</f>
        <v>68.578790028414105</v>
      </c>
      <c r="AY26" s="53">
        <f>VLOOKUP($A26,'RevPAR Raw Data'!$B$6:$BE$43,'RevPAR Raw Data'!AL$1,FALSE)</f>
        <v>59.703387061800697</v>
      </c>
      <c r="AZ26" s="52">
        <f>VLOOKUP($A26,'RevPAR Raw Data'!$B$6:$BE$43,'RevPAR Raw Data'!AN$1,FALSE)</f>
        <v>78.121699076540494</v>
      </c>
      <c r="BA26" s="52">
        <f>VLOOKUP($A26,'RevPAR Raw Data'!$B$6:$BE$43,'RevPAR Raw Data'!AO$1,FALSE)</f>
        <v>75.466110819570204</v>
      </c>
      <c r="BB26" s="53">
        <f>VLOOKUP($A26,'RevPAR Raw Data'!$B$6:$BE$43,'RevPAR Raw Data'!AP$1,FALSE)</f>
        <v>76.793904948055399</v>
      </c>
      <c r="BC26" s="54">
        <f>VLOOKUP($A26,'RevPAR Raw Data'!$B$6:$BE$43,'RevPAR Raw Data'!AR$1,FALSE)</f>
        <v>64.586392172159194</v>
      </c>
      <c r="BE26" s="47">
        <f>VLOOKUP($A26,'RevPAR Raw Data'!$B$6:$BE$43,'RevPAR Raw Data'!AT$1,FALSE)</f>
        <v>7.3272084790165897</v>
      </c>
      <c r="BF26" s="48">
        <f>VLOOKUP($A26,'RevPAR Raw Data'!$B$6:$BE$43,'RevPAR Raw Data'!AU$1,FALSE)</f>
        <v>-0.27119815260138003</v>
      </c>
      <c r="BG26" s="48">
        <f>VLOOKUP($A26,'RevPAR Raw Data'!$B$6:$BE$43,'RevPAR Raw Data'!AV$1,FALSE)</f>
        <v>0.86593721720834904</v>
      </c>
      <c r="BH26" s="48">
        <f>VLOOKUP($A26,'RevPAR Raw Data'!$B$6:$BE$43,'RevPAR Raw Data'!AW$1,FALSE)</f>
        <v>10.7629644156859</v>
      </c>
      <c r="BI26" s="48">
        <f>VLOOKUP($A26,'RevPAR Raw Data'!$B$6:$BE$43,'RevPAR Raw Data'!AX$1,FALSE)</f>
        <v>19.554979380442902</v>
      </c>
      <c r="BJ26" s="49">
        <f>VLOOKUP($A26,'RevPAR Raw Data'!$B$6:$BE$43,'RevPAR Raw Data'!AY$1,FALSE)</f>
        <v>7.6918774000572601</v>
      </c>
      <c r="BK26" s="48">
        <f>VLOOKUP($A26,'RevPAR Raw Data'!$B$6:$BE$43,'RevPAR Raw Data'!BA$1,FALSE)</f>
        <v>20.7598486256618</v>
      </c>
      <c r="BL26" s="48">
        <f>VLOOKUP($A26,'RevPAR Raw Data'!$B$6:$BE$43,'RevPAR Raw Data'!BB$1,FALSE)</f>
        <v>13.1432483504483</v>
      </c>
      <c r="BM26" s="49">
        <f>VLOOKUP($A26,'RevPAR Raw Data'!$B$6:$BE$43,'RevPAR Raw Data'!BC$1,FALSE)</f>
        <v>16.8933526950836</v>
      </c>
      <c r="BN26" s="50">
        <f>VLOOKUP($A26,'RevPAR Raw Data'!$B$6:$BE$43,'RevPAR Raw Data'!BE$1,FALSE)</f>
        <v>10.650843996334901</v>
      </c>
    </row>
    <row r="27" spans="1:66" x14ac:dyDescent="0.25">
      <c r="A27" s="63" t="s">
        <v>93</v>
      </c>
      <c r="B27" s="47">
        <f>VLOOKUP($A27,'Occupancy Raw Data'!$B$8:$BE$45,'Occupancy Raw Data'!AG$3,FALSE)</f>
        <v>35.301617658777502</v>
      </c>
      <c r="C27" s="48">
        <f>VLOOKUP($A27,'Occupancy Raw Data'!$B$8:$BE$45,'Occupancy Raw Data'!AH$3,FALSE)</f>
        <v>39.742210534703901</v>
      </c>
      <c r="D27" s="48">
        <f>VLOOKUP($A27,'Occupancy Raw Data'!$B$8:$BE$45,'Occupancy Raw Data'!AI$3,FALSE)</f>
        <v>44.872101362658299</v>
      </c>
      <c r="E27" s="48">
        <f>VLOOKUP($A27,'Occupancy Raw Data'!$B$8:$BE$45,'Occupancy Raw Data'!AJ$3,FALSE)</f>
        <v>47.838473185114303</v>
      </c>
      <c r="F27" s="48">
        <f>VLOOKUP($A27,'Occupancy Raw Data'!$B$8:$BE$45,'Occupancy Raw Data'!AK$3,FALSE)</f>
        <v>50.229101920471699</v>
      </c>
      <c r="G27" s="49">
        <f>VLOOKUP($A27,'Occupancy Raw Data'!$B$8:$BE$45,'Occupancy Raw Data'!AL$3,FALSE)</f>
        <v>43.5967009323452</v>
      </c>
      <c r="H27" s="48">
        <f>VLOOKUP($A27,'Occupancy Raw Data'!$B$8:$BE$45,'Occupancy Raw Data'!AN$3,FALSE)</f>
        <v>56.8511435174117</v>
      </c>
      <c r="I27" s="48">
        <f>VLOOKUP($A27,'Occupancy Raw Data'!$B$8:$BE$45,'Occupancy Raw Data'!AO$3,FALSE)</f>
        <v>55.757430870985701</v>
      </c>
      <c r="J27" s="49">
        <f>VLOOKUP($A27,'Occupancy Raw Data'!$B$8:$BE$45,'Occupancy Raw Data'!AP$3,FALSE)</f>
        <v>56.3042871941987</v>
      </c>
      <c r="K27" s="50">
        <f>VLOOKUP($A27,'Occupancy Raw Data'!$B$8:$BE$45,'Occupancy Raw Data'!AR$3,FALSE)</f>
        <v>47.2274398643033</v>
      </c>
      <c r="M27" s="47">
        <f>VLOOKUP($A27,'Occupancy Raw Data'!$B$8:$BE$45,'Occupancy Raw Data'!AT$3,FALSE)</f>
        <v>6.1078330491192299</v>
      </c>
      <c r="N27" s="48">
        <f>VLOOKUP($A27,'Occupancy Raw Data'!$B$8:$BE$45,'Occupancy Raw Data'!AU$3,FALSE)</f>
        <v>6.1363308929538E-2</v>
      </c>
      <c r="O27" s="48">
        <f>VLOOKUP($A27,'Occupancy Raw Data'!$B$8:$BE$45,'Occupancy Raw Data'!AV$3,FALSE)</f>
        <v>3.0694587506246802</v>
      </c>
      <c r="P27" s="48">
        <f>VLOOKUP($A27,'Occupancy Raw Data'!$B$8:$BE$45,'Occupancy Raw Data'!AW$3,FALSE)</f>
        <v>2.5995101637582199</v>
      </c>
      <c r="Q27" s="48">
        <f>VLOOKUP($A27,'Occupancy Raw Data'!$B$8:$BE$45,'Occupancy Raw Data'!AX$3,FALSE)</f>
        <v>4.9284956407173999</v>
      </c>
      <c r="R27" s="49">
        <f>VLOOKUP($A27,'Occupancy Raw Data'!$B$8:$BE$45,'Occupancy Raw Data'!AY$3,FALSE)</f>
        <v>3.3001963960042602</v>
      </c>
      <c r="S27" s="48">
        <f>VLOOKUP($A27,'Occupancy Raw Data'!$B$8:$BE$45,'Occupancy Raw Data'!BA$3,FALSE)</f>
        <v>3.5465388987693101</v>
      </c>
      <c r="T27" s="48">
        <f>VLOOKUP($A27,'Occupancy Raw Data'!$B$8:$BE$45,'Occupancy Raw Data'!BB$3,FALSE)</f>
        <v>1.6061189886905101</v>
      </c>
      <c r="U27" s="49">
        <f>VLOOKUP($A27,'Occupancy Raw Data'!$B$8:$BE$45,'Occupancy Raw Data'!BC$3,FALSE)</f>
        <v>2.5765754938528098</v>
      </c>
      <c r="V27" s="50">
        <f>VLOOKUP($A27,'Occupancy Raw Data'!$B$8:$BE$45,'Occupancy Raw Data'!BE$3,FALSE)</f>
        <v>3.0525678306192798</v>
      </c>
      <c r="X27" s="51">
        <f>VLOOKUP($A27,'ADR Raw Data'!$B$6:$BE$43,'ADR Raw Data'!AG$1,FALSE)</f>
        <v>102.087031145598</v>
      </c>
      <c r="Y27" s="52">
        <f>VLOOKUP($A27,'ADR Raw Data'!$B$6:$BE$43,'ADR Raw Data'!AH$1,FALSE)</f>
        <v>104.144027449997</v>
      </c>
      <c r="Z27" s="52">
        <f>VLOOKUP($A27,'ADR Raw Data'!$B$6:$BE$43,'ADR Raw Data'!AI$1,FALSE)</f>
        <v>106.966125945657</v>
      </c>
      <c r="AA27" s="52">
        <f>VLOOKUP($A27,'ADR Raw Data'!$B$6:$BE$43,'ADR Raw Data'!AJ$1,FALSE)</f>
        <v>109.901996239536</v>
      </c>
      <c r="AB27" s="52">
        <f>VLOOKUP($A27,'ADR Raw Data'!$B$6:$BE$43,'ADR Raw Data'!AK$1,FALSE)</f>
        <v>110.828371899416</v>
      </c>
      <c r="AC27" s="53">
        <f>VLOOKUP($A27,'ADR Raw Data'!$B$6:$BE$43,'ADR Raw Data'!AL$1,FALSE)</f>
        <v>107.195722796772</v>
      </c>
      <c r="AD27" s="52">
        <f>VLOOKUP($A27,'ADR Raw Data'!$B$6:$BE$43,'ADR Raw Data'!AN$1,FALSE)</f>
        <v>118.479298219854</v>
      </c>
      <c r="AE27" s="52">
        <f>VLOOKUP($A27,'ADR Raw Data'!$B$6:$BE$43,'ADR Raw Data'!AO$1,FALSE)</f>
        <v>118.590368400743</v>
      </c>
      <c r="AF27" s="53">
        <f>VLOOKUP($A27,'ADR Raw Data'!$B$6:$BE$43,'ADR Raw Data'!AP$1,FALSE)</f>
        <v>118.534293924812</v>
      </c>
      <c r="AG27" s="54">
        <f>VLOOKUP($A27,'ADR Raw Data'!$B$6:$BE$43,'ADR Raw Data'!AR$1,FALSE)</f>
        <v>111.05794579376099</v>
      </c>
      <c r="AI27" s="47">
        <f>VLOOKUP($A27,'ADR Raw Data'!$B$6:$BE$43,'ADR Raw Data'!AT$1,FALSE)</f>
        <v>1.8047419376479901</v>
      </c>
      <c r="AJ27" s="48">
        <f>VLOOKUP($A27,'ADR Raw Data'!$B$6:$BE$43,'ADR Raw Data'!AU$1,FALSE)</f>
        <v>-0.59399141483509599</v>
      </c>
      <c r="AK27" s="48">
        <f>VLOOKUP($A27,'ADR Raw Data'!$B$6:$BE$43,'ADR Raw Data'!AV$1,FALSE)</f>
        <v>-0.37799202595353398</v>
      </c>
      <c r="AL27" s="48">
        <f>VLOOKUP($A27,'ADR Raw Data'!$B$6:$BE$43,'ADR Raw Data'!AW$1,FALSE)</f>
        <v>1.90649421470964</v>
      </c>
      <c r="AM27" s="48">
        <f>VLOOKUP($A27,'ADR Raw Data'!$B$6:$BE$43,'ADR Raw Data'!AX$1,FALSE)</f>
        <v>4.0486932051157698</v>
      </c>
      <c r="AN27" s="49">
        <f>VLOOKUP($A27,'ADR Raw Data'!$B$6:$BE$43,'ADR Raw Data'!AY$1,FALSE)</f>
        <v>1.4404935864743</v>
      </c>
      <c r="AO27" s="48">
        <f>VLOOKUP($A27,'ADR Raw Data'!$B$6:$BE$43,'ADR Raw Data'!BA$1,FALSE)</f>
        <v>2.3458896470236401</v>
      </c>
      <c r="AP27" s="48">
        <f>VLOOKUP($A27,'ADR Raw Data'!$B$6:$BE$43,'ADR Raw Data'!BB$1,FALSE)</f>
        <v>0.22192868803531901</v>
      </c>
      <c r="AQ27" s="49">
        <f>VLOOKUP($A27,'ADR Raw Data'!$B$6:$BE$43,'ADR Raw Data'!BC$1,FALSE)</f>
        <v>1.2720976739418799</v>
      </c>
      <c r="AR27" s="50">
        <f>VLOOKUP($A27,'ADR Raw Data'!$B$6:$BE$43,'ADR Raw Data'!BE$1,FALSE)</f>
        <v>1.36257540142947</v>
      </c>
      <c r="AT27" s="51">
        <f>VLOOKUP($A27,'RevPAR Raw Data'!$B$6:$BE$43,'RevPAR Raw Data'!AG$1,FALSE)</f>
        <v>36.038373414216203</v>
      </c>
      <c r="AU27" s="52">
        <f>VLOOKUP($A27,'RevPAR Raw Data'!$B$6:$BE$43,'RevPAR Raw Data'!AH$1,FALSE)</f>
        <v>41.389138648497799</v>
      </c>
      <c r="AV27" s="52">
        <f>VLOOKUP($A27,'RevPAR Raw Data'!$B$6:$BE$43,'RevPAR Raw Data'!AI$1,FALSE)</f>
        <v>47.997948458044398</v>
      </c>
      <c r="AW27" s="52">
        <f>VLOOKUP($A27,'RevPAR Raw Data'!$B$6:$BE$43,'RevPAR Raw Data'!AJ$1,FALSE)</f>
        <v>52.5754370009562</v>
      </c>
      <c r="AX27" s="52">
        <f>VLOOKUP($A27,'RevPAR Raw Data'!$B$6:$BE$43,'RevPAR Raw Data'!AK$1,FALSE)</f>
        <v>55.668095878157601</v>
      </c>
      <c r="AY27" s="53">
        <f>VLOOKUP($A27,'RevPAR Raw Data'!$B$6:$BE$43,'RevPAR Raw Data'!AL$1,FALSE)</f>
        <v>46.733798679974399</v>
      </c>
      <c r="AZ27" s="52">
        <f>VLOOKUP($A27,'RevPAR Raw Data'!$B$6:$BE$43,'RevPAR Raw Data'!AN$1,FALSE)</f>
        <v>67.356835869391901</v>
      </c>
      <c r="BA27" s="52">
        <f>VLOOKUP($A27,'RevPAR Raw Data'!$B$6:$BE$43,'RevPAR Raw Data'!AO$1,FALSE)</f>
        <v>66.122942680691594</v>
      </c>
      <c r="BB27" s="53">
        <f>VLOOKUP($A27,'RevPAR Raw Data'!$B$6:$BE$43,'RevPAR Raw Data'!AP$1,FALSE)</f>
        <v>66.739889275041804</v>
      </c>
      <c r="BC27" s="54">
        <f>VLOOKUP($A27,'RevPAR Raw Data'!$B$6:$BE$43,'RevPAR Raw Data'!AR$1,FALSE)</f>
        <v>52.449824564279403</v>
      </c>
      <c r="BE27" s="47">
        <f>VLOOKUP($A27,'RevPAR Raw Data'!$B$6:$BE$43,'RevPAR Raw Data'!AT$1,FALSE)</f>
        <v>8.0228056112862003</v>
      </c>
      <c r="BF27" s="48">
        <f>VLOOKUP($A27,'RevPAR Raw Data'!$B$6:$BE$43,'RevPAR Raw Data'!AU$1,FALSE)</f>
        <v>-0.53299259869245796</v>
      </c>
      <c r="BG27" s="48">
        <f>VLOOKUP($A27,'RevPAR Raw Data'!$B$6:$BE$43,'RevPAR Raw Data'!AV$1,FALSE)</f>
        <v>2.6798644153538498</v>
      </c>
      <c r="BH27" s="48">
        <f>VLOOKUP($A27,'RevPAR Raw Data'!$B$6:$BE$43,'RevPAR Raw Data'!AW$1,FALSE)</f>
        <v>4.5555638893507</v>
      </c>
      <c r="BI27" s="48">
        <f>VLOOKUP($A27,'RevPAR Raw Data'!$B$6:$BE$43,'RevPAR Raw Data'!AX$1,FALSE)</f>
        <v>9.1767285139533303</v>
      </c>
      <c r="BJ27" s="49">
        <f>VLOOKUP($A27,'RevPAR Raw Data'!$B$6:$BE$43,'RevPAR Raw Data'!AY$1,FALSE)</f>
        <v>4.7882290999040604</v>
      </c>
      <c r="BK27" s="48">
        <f>VLOOKUP($A27,'RevPAR Raw Data'!$B$6:$BE$43,'RevPAR Raw Data'!BA$1,FALSE)</f>
        <v>5.9756264346468599</v>
      </c>
      <c r="BL27" s="48">
        <f>VLOOKUP($A27,'RevPAR Raw Data'!$B$6:$BE$43,'RevPAR Raw Data'!BB$1,FALSE)</f>
        <v>1.8316121155257199</v>
      </c>
      <c r="BM27" s="49">
        <f>VLOOKUP($A27,'RevPAR Raw Data'!$B$6:$BE$43,'RevPAR Raw Data'!BC$1,FALSE)</f>
        <v>3.8814497247193498</v>
      </c>
      <c r="BN27" s="50">
        <f>VLOOKUP($A27,'RevPAR Raw Data'!$B$6:$BE$43,'RevPAR Raw Data'!BE$1,FALSE)</f>
        <v>4.4567367704207204</v>
      </c>
    </row>
    <row r="28" spans="1:66" x14ac:dyDescent="0.25">
      <c r="A28" s="63" t="s">
        <v>29</v>
      </c>
      <c r="B28" s="47">
        <f>VLOOKUP($A28,'Occupancy Raw Data'!$B$8:$BE$45,'Occupancy Raw Data'!AG$3,FALSE)</f>
        <v>36.809554973821903</v>
      </c>
      <c r="C28" s="48">
        <f>VLOOKUP($A28,'Occupancy Raw Data'!$B$8:$BE$45,'Occupancy Raw Data'!AH$3,FALSE)</f>
        <v>35.330497382198899</v>
      </c>
      <c r="D28" s="48">
        <f>VLOOKUP($A28,'Occupancy Raw Data'!$B$8:$BE$45,'Occupancy Raw Data'!AI$3,FALSE)</f>
        <v>39.656413612565402</v>
      </c>
      <c r="E28" s="48">
        <f>VLOOKUP($A28,'Occupancy Raw Data'!$B$8:$BE$45,'Occupancy Raw Data'!AJ$3,FALSE)</f>
        <v>47.018979057591601</v>
      </c>
      <c r="F28" s="48">
        <f>VLOOKUP($A28,'Occupancy Raw Data'!$B$8:$BE$45,'Occupancy Raw Data'!AK$3,FALSE)</f>
        <v>52.552356020942398</v>
      </c>
      <c r="G28" s="49">
        <f>VLOOKUP($A28,'Occupancy Raw Data'!$B$8:$BE$45,'Occupancy Raw Data'!AL$3,FALSE)</f>
        <v>42.273560209423998</v>
      </c>
      <c r="H28" s="48">
        <f>VLOOKUP($A28,'Occupancy Raw Data'!$B$8:$BE$45,'Occupancy Raw Data'!AN$3,FALSE)</f>
        <v>67.077879581151805</v>
      </c>
      <c r="I28" s="48">
        <f>VLOOKUP($A28,'Occupancy Raw Data'!$B$8:$BE$45,'Occupancy Raw Data'!AO$3,FALSE)</f>
        <v>66.469240837696304</v>
      </c>
      <c r="J28" s="49">
        <f>VLOOKUP($A28,'Occupancy Raw Data'!$B$8:$BE$45,'Occupancy Raw Data'!AP$3,FALSE)</f>
        <v>66.773560209424005</v>
      </c>
      <c r="K28" s="50">
        <f>VLOOKUP($A28,'Occupancy Raw Data'!$B$8:$BE$45,'Occupancy Raw Data'!AR$3,FALSE)</f>
        <v>49.273560209423998</v>
      </c>
      <c r="M28" s="47">
        <f>VLOOKUP($A28,'Occupancy Raw Data'!$B$8:$BE$45,'Occupancy Raw Data'!AT$3,FALSE)</f>
        <v>13.9116555659764</v>
      </c>
      <c r="N28" s="48">
        <f>VLOOKUP($A28,'Occupancy Raw Data'!$B$8:$BE$45,'Occupancy Raw Data'!AU$3,FALSE)</f>
        <v>8.1537185863874306</v>
      </c>
      <c r="O28" s="48">
        <f>VLOOKUP($A28,'Occupancy Raw Data'!$B$8:$BE$45,'Occupancy Raw Data'!AV$3,FALSE)</f>
        <v>9.4941944175929809</v>
      </c>
      <c r="P28" s="48">
        <f>VLOOKUP($A28,'Occupancy Raw Data'!$B$8:$BE$45,'Occupancy Raw Data'!AW$3,FALSE)</f>
        <v>7.6306727668432401</v>
      </c>
      <c r="Q28" s="48">
        <f>VLOOKUP($A28,'Occupancy Raw Data'!$B$8:$BE$45,'Occupancy Raw Data'!AX$3,FALSE)</f>
        <v>12.083377866166501</v>
      </c>
      <c r="R28" s="49">
        <f>VLOOKUP($A28,'Occupancy Raw Data'!$B$8:$BE$45,'Occupancy Raw Data'!AY$3,FALSE)</f>
        <v>10.2187398970181</v>
      </c>
      <c r="S28" s="48">
        <f>VLOOKUP($A28,'Occupancy Raw Data'!$B$8:$BE$45,'Occupancy Raw Data'!BA$3,FALSE)</f>
        <v>6.2005714889175003</v>
      </c>
      <c r="T28" s="48">
        <f>VLOOKUP($A28,'Occupancy Raw Data'!$B$8:$BE$45,'Occupancy Raw Data'!BB$3,FALSE)</f>
        <v>1.63618384233567</v>
      </c>
      <c r="U28" s="49">
        <f>VLOOKUP($A28,'Occupancy Raw Data'!$B$8:$BE$45,'Occupancy Raw Data'!BC$3,FALSE)</f>
        <v>3.87865456134621</v>
      </c>
      <c r="V28" s="50">
        <f>VLOOKUP($A28,'Occupancy Raw Data'!$B$8:$BE$45,'Occupancy Raw Data'!BE$3,FALSE)</f>
        <v>7.6742359363270403</v>
      </c>
      <c r="X28" s="51">
        <f>VLOOKUP($A28,'ADR Raw Data'!$B$6:$BE$43,'ADR Raw Data'!AG$1,FALSE)</f>
        <v>112.444234154147</v>
      </c>
      <c r="Y28" s="52">
        <f>VLOOKUP($A28,'ADR Raw Data'!$B$6:$BE$43,'ADR Raw Data'!AH$1,FALSE)</f>
        <v>104.663285171806</v>
      </c>
      <c r="Z28" s="52">
        <f>VLOOKUP($A28,'ADR Raw Data'!$B$6:$BE$43,'ADR Raw Data'!AI$1,FALSE)</f>
        <v>111.133003548147</v>
      </c>
      <c r="AA28" s="52">
        <f>VLOOKUP($A28,'ADR Raw Data'!$B$6:$BE$43,'ADR Raw Data'!AJ$1,FALSE)</f>
        <v>126.051067576031</v>
      </c>
      <c r="AB28" s="52">
        <f>VLOOKUP($A28,'ADR Raw Data'!$B$6:$BE$43,'ADR Raw Data'!AK$1,FALSE)</f>
        <v>136.70691033623899</v>
      </c>
      <c r="AC28" s="53">
        <f>VLOOKUP($A28,'ADR Raw Data'!$B$6:$BE$43,'ADR Raw Data'!AL$1,FALSE)</f>
        <v>119.956904975694</v>
      </c>
      <c r="AD28" s="52">
        <f>VLOOKUP($A28,'ADR Raw Data'!$B$6:$BE$43,'ADR Raw Data'!AN$1,FALSE)</f>
        <v>159.602941606907</v>
      </c>
      <c r="AE28" s="52">
        <f>VLOOKUP($A28,'ADR Raw Data'!$B$6:$BE$43,'ADR Raw Data'!AO$1,FALSE)</f>
        <v>161.50184167774299</v>
      </c>
      <c r="AF28" s="53">
        <f>VLOOKUP($A28,'ADR Raw Data'!$B$6:$BE$43,'ADR Raw Data'!AP$1,FALSE)</f>
        <v>160.54806453984099</v>
      </c>
      <c r="AG28" s="54">
        <f>VLOOKUP($A28,'ADR Raw Data'!$B$6:$BE$43,'ADR Raw Data'!AR$1,FALSE)</f>
        <v>135.67333861450001</v>
      </c>
      <c r="AI28" s="47">
        <f>VLOOKUP($A28,'ADR Raw Data'!$B$6:$BE$43,'ADR Raw Data'!AT$1,FALSE)</f>
        <v>-0.30416244915016499</v>
      </c>
      <c r="AJ28" s="48">
        <f>VLOOKUP($A28,'ADR Raw Data'!$B$6:$BE$43,'ADR Raw Data'!AU$1,FALSE)</f>
        <v>-0.48111092473823702</v>
      </c>
      <c r="AK28" s="48">
        <f>VLOOKUP($A28,'ADR Raw Data'!$B$6:$BE$43,'ADR Raw Data'!AV$1,FALSE)</f>
        <v>-0.92908936547318799</v>
      </c>
      <c r="AL28" s="48">
        <f>VLOOKUP($A28,'ADR Raw Data'!$B$6:$BE$43,'ADR Raw Data'!AW$1,FALSE)</f>
        <v>-4.2199443438525499</v>
      </c>
      <c r="AM28" s="48">
        <f>VLOOKUP($A28,'ADR Raw Data'!$B$6:$BE$43,'ADR Raw Data'!AX$1,FALSE)</f>
        <v>2.38218795489062</v>
      </c>
      <c r="AN28" s="49">
        <f>VLOOKUP($A28,'ADR Raw Data'!$B$6:$BE$43,'ADR Raw Data'!AY$1,FALSE)</f>
        <v>-0.64127493896615895</v>
      </c>
      <c r="AO28" s="48">
        <f>VLOOKUP($A28,'ADR Raw Data'!$B$6:$BE$43,'ADR Raw Data'!BA$1,FALSE)</f>
        <v>-0.97950225850801398</v>
      </c>
      <c r="AP28" s="48">
        <f>VLOOKUP($A28,'ADR Raw Data'!$B$6:$BE$43,'ADR Raw Data'!BB$1,FALSE)</f>
        <v>-5.9675727805466998</v>
      </c>
      <c r="AQ28" s="49">
        <f>VLOOKUP($A28,'ADR Raw Data'!$B$6:$BE$43,'ADR Raw Data'!BC$1,FALSE)</f>
        <v>-3.6085772681256301</v>
      </c>
      <c r="AR28" s="50">
        <f>VLOOKUP($A28,'ADR Raw Data'!$B$6:$BE$43,'ADR Raw Data'!BE$1,FALSE)</f>
        <v>-2.4797712004306698</v>
      </c>
      <c r="AT28" s="51">
        <f>VLOOKUP($A28,'RevPAR Raw Data'!$B$6:$BE$43,'RevPAR Raw Data'!AG$1,FALSE)</f>
        <v>41.390222185863799</v>
      </c>
      <c r="AU28" s="52">
        <f>VLOOKUP($A28,'RevPAR Raw Data'!$B$6:$BE$43,'RevPAR Raw Data'!AH$1,FALSE)</f>
        <v>36.978059227748602</v>
      </c>
      <c r="AV28" s="52">
        <f>VLOOKUP($A28,'RevPAR Raw Data'!$B$6:$BE$43,'RevPAR Raw Data'!AI$1,FALSE)</f>
        <v>44.071363547120399</v>
      </c>
      <c r="AW28" s="52">
        <f>VLOOKUP($A28,'RevPAR Raw Data'!$B$6:$BE$43,'RevPAR Raw Data'!AJ$1,FALSE)</f>
        <v>59.267925065444999</v>
      </c>
      <c r="AX28" s="52">
        <f>VLOOKUP($A28,'RevPAR Raw Data'!$B$6:$BE$43,'RevPAR Raw Data'!AK$1,FALSE)</f>
        <v>71.842702225130793</v>
      </c>
      <c r="AY28" s="53">
        <f>VLOOKUP($A28,'RevPAR Raw Data'!$B$6:$BE$43,'RevPAR Raw Data'!AL$1,FALSE)</f>
        <v>50.710054450261701</v>
      </c>
      <c r="AZ28" s="52">
        <f>VLOOKUP($A28,'RevPAR Raw Data'!$B$6:$BE$43,'RevPAR Raw Data'!AN$1,FALSE)</f>
        <v>107.058268979057</v>
      </c>
      <c r="BA28" s="52">
        <f>VLOOKUP($A28,'RevPAR Raw Data'!$B$6:$BE$43,'RevPAR Raw Data'!AO$1,FALSE)</f>
        <v>107.349048102094</v>
      </c>
      <c r="BB28" s="53">
        <f>VLOOKUP($A28,'RevPAR Raw Data'!$B$6:$BE$43,'RevPAR Raw Data'!AP$1,FALSE)</f>
        <v>107.20365854057501</v>
      </c>
      <c r="BC28" s="54">
        <f>VLOOKUP($A28,'RevPAR Raw Data'!$B$6:$BE$43,'RevPAR Raw Data'!AR$1,FALSE)</f>
        <v>66.8510841903515</v>
      </c>
      <c r="BE28" s="47">
        <f>VLOOKUP($A28,'RevPAR Raw Data'!$B$6:$BE$43,'RevPAR Raw Data'!AT$1,FALSE)</f>
        <v>13.5651790845394</v>
      </c>
      <c r="BF28" s="48">
        <f>VLOOKUP($A28,'RevPAR Raw Data'!$B$6:$BE$43,'RevPAR Raw Data'!AU$1,FALSE)</f>
        <v>7.6333792307576704</v>
      </c>
      <c r="BG28" s="48">
        <f>VLOOKUP($A28,'RevPAR Raw Data'!$B$6:$BE$43,'RevPAR Raw Data'!AV$1,FALSE)</f>
        <v>8.4768955014485794</v>
      </c>
      <c r="BH28" s="48">
        <f>VLOOKUP($A28,'RevPAR Raw Data'!$B$6:$BE$43,'RevPAR Raw Data'!AW$1,FALSE)</f>
        <v>3.0887182791683898</v>
      </c>
      <c r="BI28" s="48">
        <f>VLOOKUP($A28,'RevPAR Raw Data'!$B$6:$BE$43,'RevPAR Raw Data'!AX$1,FALSE)</f>
        <v>14.7534145931289</v>
      </c>
      <c r="BJ28" s="49">
        <f>VLOOKUP($A28,'RevPAR Raw Data'!$B$6:$BE$43,'RevPAR Raw Data'!AY$1,FALSE)</f>
        <v>9.5119347400142704</v>
      </c>
      <c r="BK28" s="48">
        <f>VLOOKUP($A28,'RevPAR Raw Data'!$B$6:$BE$43,'RevPAR Raw Data'!BA$1,FALSE)</f>
        <v>5.1603344926351298</v>
      </c>
      <c r="BL28" s="48">
        <f>VLOOKUP($A28,'RevPAR Raw Data'!$B$6:$BE$43,'RevPAR Raw Data'!BB$1,FALSE)</f>
        <v>-4.4290293998259598</v>
      </c>
      <c r="BM28" s="49">
        <f>VLOOKUP($A28,'RevPAR Raw Data'!$B$6:$BE$43,'RevPAR Raw Data'!BC$1,FALSE)</f>
        <v>0.130113046410718</v>
      </c>
      <c r="BN28" s="50">
        <f>VLOOKUP($A28,'RevPAR Raw Data'!$B$6:$BE$43,'RevPAR Raw Data'!BE$1,FALSE)</f>
        <v>5.00416124329423</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40.217333448361003</v>
      </c>
      <c r="C30" s="48">
        <f>VLOOKUP($A30,'Occupancy Raw Data'!$B$8:$BE$45,'Occupancy Raw Data'!AH$3,FALSE)</f>
        <v>51.233488084448602</v>
      </c>
      <c r="D30" s="48">
        <f>VLOOKUP($A30,'Occupancy Raw Data'!$B$8:$BE$45,'Occupancy Raw Data'!AI$3,FALSE)</f>
        <v>54.394773504710002</v>
      </c>
      <c r="E30" s="48">
        <f>VLOOKUP($A30,'Occupancy Raw Data'!$B$8:$BE$45,'Occupancy Raw Data'!AJ$3,FALSE)</f>
        <v>52.587417984951998</v>
      </c>
      <c r="F30" s="48">
        <f>VLOOKUP($A30,'Occupancy Raw Data'!$B$8:$BE$45,'Occupancy Raw Data'!AK$3,FALSE)</f>
        <v>50.631664856546003</v>
      </c>
      <c r="G30" s="49">
        <f>VLOOKUP($A30,'Occupancy Raw Data'!$B$8:$BE$45,'Occupancy Raw Data'!AL$3,FALSE)</f>
        <v>49.8129355758035</v>
      </c>
      <c r="H30" s="48">
        <f>VLOOKUP($A30,'Occupancy Raw Data'!$B$8:$BE$45,'Occupancy Raw Data'!AN$3,FALSE)</f>
        <v>54.671821754673203</v>
      </c>
      <c r="I30" s="48">
        <f>VLOOKUP($A30,'Occupancy Raw Data'!$B$8:$BE$45,'Occupancy Raw Data'!AO$3,FALSE)</f>
        <v>55.071533720180099</v>
      </c>
      <c r="J30" s="49">
        <f>VLOOKUP($A30,'Occupancy Raw Data'!$B$8:$BE$45,'Occupancy Raw Data'!AP$3,FALSE)</f>
        <v>54.871677737426701</v>
      </c>
      <c r="K30" s="50">
        <f>VLOOKUP($A30,'Occupancy Raw Data'!$B$8:$BE$45,'Occupancy Raw Data'!AR$3,FALSE)</f>
        <v>51.258422316516601</v>
      </c>
      <c r="M30" s="47">
        <f>VLOOKUP($A30,'Occupancy Raw Data'!$B$8:$BE$45,'Occupancy Raw Data'!AT$3,FALSE)</f>
        <v>1.59251216814421</v>
      </c>
      <c r="N30" s="48">
        <f>VLOOKUP($A30,'Occupancy Raw Data'!$B$8:$BE$45,'Occupancy Raw Data'!AU$3,FALSE)</f>
        <v>1.06363989239988</v>
      </c>
      <c r="O30" s="48">
        <f>VLOOKUP($A30,'Occupancy Raw Data'!$B$8:$BE$45,'Occupancy Raw Data'!AV$3,FALSE)</f>
        <v>2.0642115438580002</v>
      </c>
      <c r="P30" s="48">
        <f>VLOOKUP($A30,'Occupancy Raw Data'!$B$8:$BE$45,'Occupancy Raw Data'!AW$3,FALSE)</f>
        <v>1.2945172317729301</v>
      </c>
      <c r="Q30" s="48">
        <f>VLOOKUP($A30,'Occupancy Raw Data'!$B$8:$BE$45,'Occupancy Raw Data'!AX$3,FALSE)</f>
        <v>-0.62565364294633896</v>
      </c>
      <c r="R30" s="49">
        <f>VLOOKUP($A30,'Occupancy Raw Data'!$B$8:$BE$45,'Occupancy Raw Data'!AY$3,FALSE)</f>
        <v>1.0643596495632801</v>
      </c>
      <c r="S30" s="48">
        <f>VLOOKUP($A30,'Occupancy Raw Data'!$B$8:$BE$45,'Occupancy Raw Data'!BA$3,FALSE)</f>
        <v>-1.5007039504284601</v>
      </c>
      <c r="T30" s="48">
        <f>VLOOKUP($A30,'Occupancy Raw Data'!$B$8:$BE$45,'Occupancy Raw Data'!BB$3,FALSE)</f>
        <v>1.7515972847955401</v>
      </c>
      <c r="U30" s="49">
        <f>VLOOKUP($A30,'Occupancy Raw Data'!$B$8:$BE$45,'Occupancy Raw Data'!BC$3,FALSE)</f>
        <v>0.104957763657343</v>
      </c>
      <c r="V30" s="50">
        <f>VLOOKUP($A30,'Occupancy Raw Data'!$B$8:$BE$45,'Occupancy Raw Data'!BE$3,FALSE)</f>
        <v>0.77337962012269601</v>
      </c>
      <c r="X30" s="51">
        <f>VLOOKUP($A30,'ADR Raw Data'!$B$6:$BE$43,'ADR Raw Data'!AG$1,FALSE)</f>
        <v>101.316573581509</v>
      </c>
      <c r="Y30" s="52">
        <f>VLOOKUP($A30,'ADR Raw Data'!$B$6:$BE$43,'ADR Raw Data'!AH$1,FALSE)</f>
        <v>105.850546099881</v>
      </c>
      <c r="Z30" s="52">
        <f>VLOOKUP($A30,'ADR Raw Data'!$B$6:$BE$43,'ADR Raw Data'!AI$1,FALSE)</f>
        <v>107.65434383001801</v>
      </c>
      <c r="AA30" s="52">
        <f>VLOOKUP($A30,'ADR Raw Data'!$B$6:$BE$43,'ADR Raw Data'!AJ$1,FALSE)</f>
        <v>112.187556907123</v>
      </c>
      <c r="AB30" s="52">
        <f>VLOOKUP($A30,'ADR Raw Data'!$B$6:$BE$43,'ADR Raw Data'!AK$1,FALSE)</f>
        <v>112.519558149876</v>
      </c>
      <c r="AC30" s="53">
        <f>VLOOKUP($A30,'ADR Raw Data'!$B$6:$BE$43,'ADR Raw Data'!AL$1,FALSE)</f>
        <v>108.206091287956</v>
      </c>
      <c r="AD30" s="52">
        <f>VLOOKUP($A30,'ADR Raw Data'!$B$6:$BE$43,'ADR Raw Data'!AN$1,FALSE)</f>
        <v>132.00492699646301</v>
      </c>
      <c r="AE30" s="52">
        <f>VLOOKUP($A30,'ADR Raw Data'!$B$6:$BE$43,'ADR Raw Data'!AO$1,FALSE)</f>
        <v>133.40243751641299</v>
      </c>
      <c r="AF30" s="53">
        <f>VLOOKUP($A30,'ADR Raw Data'!$B$6:$BE$43,'ADR Raw Data'!AP$1,FALSE)</f>
        <v>132.70622729287501</v>
      </c>
      <c r="AG30" s="54">
        <f>VLOOKUP($A30,'ADR Raw Data'!$B$6:$BE$43,'ADR Raw Data'!AR$1,FALSE)</f>
        <v>115.700253123149</v>
      </c>
      <c r="AH30" s="65"/>
      <c r="AI30" s="47">
        <f>VLOOKUP($A30,'ADR Raw Data'!$B$6:$BE$43,'ADR Raw Data'!AT$1,FALSE)</f>
        <v>3.5713966362470999</v>
      </c>
      <c r="AJ30" s="48">
        <f>VLOOKUP($A30,'ADR Raw Data'!$B$6:$BE$43,'ADR Raw Data'!AU$1,FALSE)</f>
        <v>4.3246402712781098</v>
      </c>
      <c r="AK30" s="48">
        <f>VLOOKUP($A30,'ADR Raw Data'!$B$6:$BE$43,'ADR Raw Data'!AV$1,FALSE)</f>
        <v>4.7665493270757802</v>
      </c>
      <c r="AL30" s="48">
        <f>VLOOKUP($A30,'ADR Raw Data'!$B$6:$BE$43,'ADR Raw Data'!AW$1,FALSE)</f>
        <v>6.3588088745209896</v>
      </c>
      <c r="AM30" s="48">
        <f>VLOOKUP($A30,'ADR Raw Data'!$B$6:$BE$43,'ADR Raw Data'!AX$1,FALSE)</f>
        <v>3.6808051280717402</v>
      </c>
      <c r="AN30" s="49">
        <f>VLOOKUP($A30,'ADR Raw Data'!$B$6:$BE$43,'ADR Raw Data'!AY$1,FALSE)</f>
        <v>4.5831058916622496</v>
      </c>
      <c r="AO30" s="48">
        <f>VLOOKUP($A30,'ADR Raw Data'!$B$6:$BE$43,'ADR Raw Data'!BA$1,FALSE)</f>
        <v>-0.14377814563931099</v>
      </c>
      <c r="AP30" s="48">
        <f>VLOOKUP($A30,'ADR Raw Data'!$B$6:$BE$43,'ADR Raw Data'!BB$1,FALSE)</f>
        <v>2.0858555723858401</v>
      </c>
      <c r="AQ30" s="49">
        <f>VLOOKUP($A30,'ADR Raw Data'!$B$6:$BE$43,'ADR Raw Data'!BC$1,FALSE)</f>
        <v>0.95918907813100796</v>
      </c>
      <c r="AR30" s="50">
        <f>VLOOKUP($A30,'ADR Raw Data'!$B$6:$BE$43,'ADR Raw Data'!BE$1,FALSE)</f>
        <v>3.2410039921766902</v>
      </c>
      <c r="AT30" s="51">
        <f>VLOOKUP($A30,'RevPAR Raw Data'!$B$6:$BE$43,'RevPAR Raw Data'!AG$1,FALSE)</f>
        <v>40.746824235729598</v>
      </c>
      <c r="AU30" s="52">
        <f>VLOOKUP($A30,'RevPAR Raw Data'!$B$6:$BE$43,'RevPAR Raw Data'!AH$1,FALSE)</f>
        <v>54.230926923406798</v>
      </c>
      <c r="AV30" s="52">
        <f>VLOOKUP($A30,'RevPAR Raw Data'!$B$6:$BE$43,'RevPAR Raw Data'!AI$1,FALSE)</f>
        <v>58.558336494320301</v>
      </c>
      <c r="AW30" s="52">
        <f>VLOOKUP($A30,'RevPAR Raw Data'!$B$6:$BE$43,'RevPAR Raw Data'!AJ$1,FALSE)</f>
        <v>58.996539477855102</v>
      </c>
      <c r="AX30" s="52">
        <f>VLOOKUP($A30,'RevPAR Raw Data'!$B$6:$BE$43,'RevPAR Raw Data'!AK$1,FALSE)</f>
        <v>56.970525580511698</v>
      </c>
      <c r="AY30" s="53">
        <f>VLOOKUP($A30,'RevPAR Raw Data'!$B$6:$BE$43,'RevPAR Raw Data'!AL$1,FALSE)</f>
        <v>53.900630542364702</v>
      </c>
      <c r="AZ30" s="52">
        <f>VLOOKUP($A30,'RevPAR Raw Data'!$B$6:$BE$43,'RevPAR Raw Data'!AN$1,FALSE)</f>
        <v>72.169498394893296</v>
      </c>
      <c r="BA30" s="52">
        <f>VLOOKUP($A30,'RevPAR Raw Data'!$B$6:$BE$43,'RevPAR Raw Data'!AO$1,FALSE)</f>
        <v>73.466768360394099</v>
      </c>
      <c r="BB30" s="53">
        <f>VLOOKUP($A30,'RevPAR Raw Data'!$B$6:$BE$43,'RevPAR Raw Data'!AP$1,FALSE)</f>
        <v>72.818133377643704</v>
      </c>
      <c r="BC30" s="54">
        <f>VLOOKUP($A30,'RevPAR Raw Data'!$B$6:$BE$43,'RevPAR Raw Data'!AR$1,FALSE)</f>
        <v>59.306124367142502</v>
      </c>
      <c r="BE30" s="47">
        <f>VLOOKUP($A30,'RevPAR Raw Data'!$B$6:$BE$43,'RevPAR Raw Data'!AT$1,FALSE)</f>
        <v>5.2207837303962403</v>
      </c>
      <c r="BF30" s="48">
        <f>VLOOKUP($A30,'RevPAR Raw Data'!$B$6:$BE$43,'RevPAR Raw Data'!AU$1,FALSE)</f>
        <v>5.4342787628061</v>
      </c>
      <c r="BG30" s="48">
        <f>VLOOKUP($A30,'RevPAR Raw Data'!$B$6:$BE$43,'RevPAR Raw Data'!AV$1,FALSE)</f>
        <v>6.9291525323869703</v>
      </c>
      <c r="BH30" s="48">
        <f>VLOOKUP($A30,'RevPAR Raw Data'!$B$6:$BE$43,'RevPAR Raw Data'!AW$1,FALSE)</f>
        <v>7.7356419829101002</v>
      </c>
      <c r="BI30" s="48">
        <f>VLOOKUP($A30,'RevPAR Raw Data'!$B$6:$BE$43,'RevPAR Raw Data'!AX$1,FALSE)</f>
        <v>3.03212239375187</v>
      </c>
      <c r="BJ30" s="49">
        <f>VLOOKUP($A30,'RevPAR Raw Data'!$B$6:$BE$43,'RevPAR Raw Data'!AY$1,FALSE)</f>
        <v>5.6962462710331501</v>
      </c>
      <c r="BK30" s="48">
        <f>VLOOKUP($A30,'RevPAR Raw Data'!$B$6:$BE$43,'RevPAR Raw Data'!BA$1,FALSE)</f>
        <v>-1.6423244117563101</v>
      </c>
      <c r="BL30" s="48">
        <f>VLOOKUP($A30,'RevPAR Raw Data'!$B$6:$BE$43,'RevPAR Raw Data'!BB$1,FALSE)</f>
        <v>3.8739886467520601</v>
      </c>
      <c r="BM30" s="49">
        <f>VLOOKUP($A30,'RevPAR Raw Data'!$B$6:$BE$43,'RevPAR Raw Data'!BC$1,FALSE)</f>
        <v>1.0651535851939999</v>
      </c>
      <c r="BN30" s="50">
        <f>VLOOKUP($A30,'RevPAR Raw Data'!$B$6:$BE$43,'RevPAR Raw Data'!BE$1,FALSE)</f>
        <v>4.0394488766622398</v>
      </c>
    </row>
    <row r="31" spans="1:66" x14ac:dyDescent="0.25">
      <c r="A31" s="63" t="s">
        <v>70</v>
      </c>
      <c r="B31" s="47">
        <f>VLOOKUP($A31,'Occupancy Raw Data'!$B$8:$BE$45,'Occupancy Raw Data'!AG$3,FALSE)</f>
        <v>39.825551564904998</v>
      </c>
      <c r="C31" s="48">
        <f>VLOOKUP($A31,'Occupancy Raw Data'!$B$8:$BE$45,'Occupancy Raw Data'!AH$3,FALSE)</f>
        <v>51.446895844022499</v>
      </c>
      <c r="D31" s="48">
        <f>VLOOKUP($A31,'Occupancy Raw Data'!$B$8:$BE$45,'Occupancy Raw Data'!AI$3,FALSE)</f>
        <v>53.283735248845502</v>
      </c>
      <c r="E31" s="48">
        <f>VLOOKUP($A31,'Occupancy Raw Data'!$B$8:$BE$45,'Occupancy Raw Data'!AJ$3,FALSE)</f>
        <v>52.048486403283697</v>
      </c>
      <c r="F31" s="48">
        <f>VLOOKUP($A31,'Occupancy Raw Data'!$B$8:$BE$45,'Occupancy Raw Data'!AK$3,FALSE)</f>
        <v>49.6844535659312</v>
      </c>
      <c r="G31" s="49">
        <f>VLOOKUP($A31,'Occupancy Raw Data'!$B$8:$BE$45,'Occupancy Raw Data'!AL$3,FALSE)</f>
        <v>49.257824525397602</v>
      </c>
      <c r="H31" s="48">
        <f>VLOOKUP($A31,'Occupancy Raw Data'!$B$8:$BE$45,'Occupancy Raw Data'!AN$3,FALSE)</f>
        <v>51.913262034828499</v>
      </c>
      <c r="I31" s="48">
        <f>VLOOKUP($A31,'Occupancy Raw Data'!$B$8:$BE$45,'Occupancy Raw Data'!AO$3,FALSE)</f>
        <v>51.977379395245002</v>
      </c>
      <c r="J31" s="49">
        <f>VLOOKUP($A31,'Occupancy Raw Data'!$B$8:$BE$45,'Occupancy Raw Data'!AP$3,FALSE)</f>
        <v>51.9453207150368</v>
      </c>
      <c r="K31" s="50">
        <f>VLOOKUP($A31,'Occupancy Raw Data'!$B$8:$BE$45,'Occupancy Raw Data'!AR$3,FALSE)</f>
        <v>50.025835342748799</v>
      </c>
      <c r="M31" s="47">
        <f>VLOOKUP($A31,'Occupancy Raw Data'!$B$8:$BE$45,'Occupancy Raw Data'!AT$3,FALSE)</f>
        <v>-1.25980088018951</v>
      </c>
      <c r="N31" s="48">
        <f>VLOOKUP($A31,'Occupancy Raw Data'!$B$8:$BE$45,'Occupancy Raw Data'!AU$3,FALSE)</f>
        <v>0.34147140662909797</v>
      </c>
      <c r="O31" s="48">
        <f>VLOOKUP($A31,'Occupancy Raw Data'!$B$8:$BE$45,'Occupancy Raw Data'!AV$3,FALSE)</f>
        <v>0.60014660633486405</v>
      </c>
      <c r="P31" s="48">
        <f>VLOOKUP($A31,'Occupancy Raw Data'!$B$8:$BE$45,'Occupancy Raw Data'!AW$3,FALSE)</f>
        <v>1.9127543797931501</v>
      </c>
      <c r="Q31" s="48">
        <f>VLOOKUP($A31,'Occupancy Raw Data'!$B$8:$BE$45,'Occupancy Raw Data'!AX$3,FALSE)</f>
        <v>1.20281857733472</v>
      </c>
      <c r="R31" s="49">
        <f>VLOOKUP($A31,'Occupancy Raw Data'!$B$8:$BE$45,'Occupancy Raw Data'!AY$3,FALSE)</f>
        <v>0.63423738506714999</v>
      </c>
      <c r="S31" s="48">
        <f>VLOOKUP($A31,'Occupancy Raw Data'!$B$8:$BE$45,'Occupancy Raw Data'!BA$3,FALSE)</f>
        <v>0.218153939415764</v>
      </c>
      <c r="T31" s="48">
        <f>VLOOKUP($A31,'Occupancy Raw Data'!$B$8:$BE$45,'Occupancy Raw Data'!BB$3,FALSE)</f>
        <v>2.2030822518944899</v>
      </c>
      <c r="U31" s="49">
        <f>VLOOKUP($A31,'Occupancy Raw Data'!$B$8:$BE$45,'Occupancy Raw Data'!BC$3,FALSE)</f>
        <v>1.20149851841168</v>
      </c>
      <c r="V31" s="50">
        <f>VLOOKUP($A31,'Occupancy Raw Data'!$B$8:$BE$45,'Occupancy Raw Data'!BE$3,FALSE)</f>
        <v>0.80623719667256</v>
      </c>
      <c r="X31" s="51">
        <f>VLOOKUP($A31,'ADR Raw Data'!$B$6:$BE$43,'ADR Raw Data'!AG$1,FALSE)</f>
        <v>100.177940930172</v>
      </c>
      <c r="Y31" s="52">
        <f>VLOOKUP($A31,'ADR Raw Data'!$B$6:$BE$43,'ADR Raw Data'!AH$1,FALSE)</f>
        <v>106.354236311957</v>
      </c>
      <c r="Z31" s="52">
        <f>VLOOKUP($A31,'ADR Raw Data'!$B$6:$BE$43,'ADR Raw Data'!AI$1,FALSE)</f>
        <v>107.363029369282</v>
      </c>
      <c r="AA31" s="52">
        <f>VLOOKUP($A31,'ADR Raw Data'!$B$6:$BE$43,'ADR Raw Data'!AJ$1,FALSE)</f>
        <v>114.472042536412</v>
      </c>
      <c r="AB31" s="52">
        <f>VLOOKUP($A31,'ADR Raw Data'!$B$6:$BE$43,'ADR Raw Data'!AK$1,FALSE)</f>
        <v>115.169233231786</v>
      </c>
      <c r="AC31" s="53">
        <f>VLOOKUP($A31,'ADR Raw Data'!$B$6:$BE$43,'ADR Raw Data'!AL$1,FALSE)</f>
        <v>109.06757467175601</v>
      </c>
      <c r="AD31" s="52">
        <f>VLOOKUP($A31,'ADR Raw Data'!$B$6:$BE$43,'ADR Raw Data'!AN$1,FALSE)</f>
        <v>125.44921399105699</v>
      </c>
      <c r="AE31" s="52">
        <f>VLOOKUP($A31,'ADR Raw Data'!$B$6:$BE$43,'ADR Raw Data'!AO$1,FALSE)</f>
        <v>122.73580193916</v>
      </c>
      <c r="AF31" s="53">
        <f>VLOOKUP($A31,'ADR Raw Data'!$B$6:$BE$43,'ADR Raw Data'!AP$1,FALSE)</f>
        <v>124.091670657647</v>
      </c>
      <c r="AG31" s="54">
        <f>VLOOKUP($A31,'ADR Raw Data'!$B$6:$BE$43,'ADR Raw Data'!AR$1,FALSE)</f>
        <v>113.525778414272</v>
      </c>
      <c r="AH31" s="65"/>
      <c r="AI31" s="47">
        <f>VLOOKUP($A31,'ADR Raw Data'!$B$6:$BE$43,'ADR Raw Data'!AT$1,FALSE)</f>
        <v>2.5729317444532902</v>
      </c>
      <c r="AJ31" s="48">
        <f>VLOOKUP($A31,'ADR Raw Data'!$B$6:$BE$43,'ADR Raw Data'!AU$1,FALSE)</f>
        <v>5.1196710168411803</v>
      </c>
      <c r="AK31" s="48">
        <f>VLOOKUP($A31,'ADR Raw Data'!$B$6:$BE$43,'ADR Raw Data'!AV$1,FALSE)</f>
        <v>5.4800629050586398</v>
      </c>
      <c r="AL31" s="48">
        <f>VLOOKUP($A31,'ADR Raw Data'!$B$6:$BE$43,'ADR Raw Data'!AW$1,FALSE)</f>
        <v>10.7260752107141</v>
      </c>
      <c r="AM31" s="48">
        <f>VLOOKUP($A31,'ADR Raw Data'!$B$6:$BE$43,'ADR Raw Data'!AX$1,FALSE)</f>
        <v>7.6971714390283799</v>
      </c>
      <c r="AN31" s="49">
        <f>VLOOKUP($A31,'ADR Raw Data'!$B$6:$BE$43,'ADR Raw Data'!AY$1,FALSE)</f>
        <v>6.5682080496903996</v>
      </c>
      <c r="AO31" s="48">
        <f>VLOOKUP($A31,'ADR Raw Data'!$B$6:$BE$43,'ADR Raw Data'!BA$1,FALSE)</f>
        <v>3.5169986932152701</v>
      </c>
      <c r="AP31" s="48">
        <f>VLOOKUP($A31,'ADR Raw Data'!$B$6:$BE$43,'ADR Raw Data'!BB$1,FALSE)</f>
        <v>4.3640285415604403</v>
      </c>
      <c r="AQ31" s="49">
        <f>VLOOKUP($A31,'ADR Raw Data'!$B$6:$BE$43,'ADR Raw Data'!BC$1,FALSE)</f>
        <v>3.91912661766521</v>
      </c>
      <c r="AR31" s="50">
        <f>VLOOKUP($A31,'ADR Raw Data'!$B$6:$BE$43,'ADR Raw Data'!BE$1,FALSE)</f>
        <v>5.7293400671883798</v>
      </c>
      <c r="AT31" s="51">
        <f>VLOOKUP($A31,'RevPAR Raw Data'!$B$6:$BE$43,'RevPAR Raw Data'!AG$1,FALSE)</f>
        <v>39.896417521806001</v>
      </c>
      <c r="AU31" s="52">
        <f>VLOOKUP($A31,'RevPAR Raw Data'!$B$6:$BE$43,'RevPAR Raw Data'!AH$1,FALSE)</f>
        <v>54.7159531811185</v>
      </c>
      <c r="AV31" s="52">
        <f>VLOOKUP($A31,'RevPAR Raw Data'!$B$6:$BE$43,'RevPAR Raw Data'!AI$1,FALSE)</f>
        <v>57.207032324268802</v>
      </c>
      <c r="AW31" s="52">
        <f>VLOOKUP($A31,'RevPAR Raw Data'!$B$6:$BE$43,'RevPAR Raw Data'!AJ$1,FALSE)</f>
        <v>59.580965495125703</v>
      </c>
      <c r="AX31" s="52">
        <f>VLOOKUP($A31,'RevPAR Raw Data'!$B$6:$BE$43,'RevPAR Raw Data'!AK$1,FALSE)</f>
        <v>57.221204207285702</v>
      </c>
      <c r="AY31" s="53">
        <f>VLOOKUP($A31,'RevPAR Raw Data'!$B$6:$BE$43,'RevPAR Raw Data'!AL$1,FALSE)</f>
        <v>53.724314545920898</v>
      </c>
      <c r="AZ31" s="52">
        <f>VLOOKUP($A31,'RevPAR Raw Data'!$B$6:$BE$43,'RevPAR Raw Data'!AN$1,FALSE)</f>
        <v>65.124779179810702</v>
      </c>
      <c r="BA31" s="52">
        <f>VLOOKUP($A31,'RevPAR Raw Data'!$B$6:$BE$43,'RevPAR Raw Data'!AO$1,FALSE)</f>
        <v>63.794853427714003</v>
      </c>
      <c r="BB31" s="53">
        <f>VLOOKUP($A31,'RevPAR Raw Data'!$B$6:$BE$43,'RevPAR Raw Data'!AP$1,FALSE)</f>
        <v>64.459816303762395</v>
      </c>
      <c r="BC31" s="54">
        <f>VLOOKUP($A31,'RevPAR Raw Data'!$B$6:$BE$43,'RevPAR Raw Data'!AR$1,FALSE)</f>
        <v>56.792218981098003</v>
      </c>
      <c r="BE31" s="47">
        <f>VLOOKUP($A31,'RevPAR Raw Data'!$B$6:$BE$43,'RevPAR Raw Data'!AT$1,FALSE)</f>
        <v>1.2807170475004801</v>
      </c>
      <c r="BF31" s="48">
        <f>VLOOKUP($A31,'RevPAR Raw Data'!$B$6:$BE$43,'RevPAR Raw Data'!AU$1,FALSE)</f>
        <v>5.47862463610626</v>
      </c>
      <c r="BG31" s="48">
        <f>VLOOKUP($A31,'RevPAR Raw Data'!$B$6:$BE$43,'RevPAR Raw Data'!AV$1,FALSE)</f>
        <v>6.1130979229432301</v>
      </c>
      <c r="BH31" s="48">
        <f>VLOOKUP($A31,'RevPAR Raw Data'!$B$6:$BE$43,'RevPAR Raw Data'!AW$1,FALSE)</f>
        <v>12.843993063880101</v>
      </c>
      <c r="BI31" s="48">
        <f>VLOOKUP($A31,'RevPAR Raw Data'!$B$6:$BE$43,'RevPAR Raw Data'!AX$1,FALSE)</f>
        <v>8.9925730243610502</v>
      </c>
      <c r="BJ31" s="49">
        <f>VLOOKUP($A31,'RevPAR Raw Data'!$B$6:$BE$43,'RevPAR Raw Data'!AY$1,FALSE)</f>
        <v>7.2441034657376804</v>
      </c>
      <c r="BK31" s="48">
        <f>VLOOKUP($A31,'RevPAR Raw Data'!$B$6:$BE$43,'RevPAR Raw Data'!BA$1,FALSE)</f>
        <v>3.7428251038294902</v>
      </c>
      <c r="BL31" s="48">
        <f>VLOOKUP($A31,'RevPAR Raw Data'!$B$6:$BE$43,'RevPAR Raw Data'!BB$1,FALSE)</f>
        <v>6.6632539317216697</v>
      </c>
      <c r="BM31" s="49">
        <f>VLOOKUP($A31,'RevPAR Raw Data'!$B$6:$BE$43,'RevPAR Raw Data'!BC$1,FALSE)</f>
        <v>5.1677133843228198</v>
      </c>
      <c r="BN31" s="50">
        <f>VLOOKUP($A31,'RevPAR Raw Data'!$B$6:$BE$43,'RevPAR Raw Data'!BE$1,FALSE)</f>
        <v>6.5817693346064798</v>
      </c>
    </row>
    <row r="32" spans="1:66" x14ac:dyDescent="0.25">
      <c r="A32" s="63" t="s">
        <v>52</v>
      </c>
      <c r="B32" s="47">
        <f>VLOOKUP($A32,'Occupancy Raw Data'!$B$8:$BE$45,'Occupancy Raw Data'!AG$3,FALSE)</f>
        <v>34.427998766574099</v>
      </c>
      <c r="C32" s="48">
        <f>VLOOKUP($A32,'Occupancy Raw Data'!$B$8:$BE$45,'Occupancy Raw Data'!AH$3,FALSE)</f>
        <v>49.745605920444</v>
      </c>
      <c r="D32" s="48">
        <f>VLOOKUP($A32,'Occupancy Raw Data'!$B$8:$BE$45,'Occupancy Raw Data'!AI$3,FALSE)</f>
        <v>54.995374653098899</v>
      </c>
      <c r="E32" s="48">
        <f>VLOOKUP($A32,'Occupancy Raw Data'!$B$8:$BE$45,'Occupancy Raw Data'!AJ$3,FALSE)</f>
        <v>53.122109158186802</v>
      </c>
      <c r="F32" s="48">
        <f>VLOOKUP($A32,'Occupancy Raw Data'!$B$8:$BE$45,'Occupancy Raw Data'!AK$3,FALSE)</f>
        <v>51.9811902559358</v>
      </c>
      <c r="G32" s="49">
        <f>VLOOKUP($A32,'Occupancy Raw Data'!$B$8:$BE$45,'Occupancy Raw Data'!AL$3,FALSE)</f>
        <v>48.854455750847897</v>
      </c>
      <c r="H32" s="48">
        <f>VLOOKUP($A32,'Occupancy Raw Data'!$B$8:$BE$45,'Occupancy Raw Data'!AN$3,FALSE)</f>
        <v>53.1760715386987</v>
      </c>
      <c r="I32" s="48">
        <f>VLOOKUP($A32,'Occupancy Raw Data'!$B$8:$BE$45,'Occupancy Raw Data'!AO$3,FALSE)</f>
        <v>48.165279062596298</v>
      </c>
      <c r="J32" s="49">
        <f>VLOOKUP($A32,'Occupancy Raw Data'!$B$8:$BE$45,'Occupancy Raw Data'!AP$3,FALSE)</f>
        <v>50.670675300647503</v>
      </c>
      <c r="K32" s="50">
        <f>VLOOKUP($A32,'Occupancy Raw Data'!$B$8:$BE$45,'Occupancy Raw Data'!AR$3,FALSE)</f>
        <v>49.3733756222192</v>
      </c>
      <c r="M32" s="47">
        <f>VLOOKUP($A32,'Occupancy Raw Data'!$B$8:$BE$45,'Occupancy Raw Data'!AT$3,FALSE)</f>
        <v>-0.91569755395334795</v>
      </c>
      <c r="N32" s="48">
        <f>VLOOKUP($A32,'Occupancy Raw Data'!$B$8:$BE$45,'Occupancy Raw Data'!AU$3,FALSE)</f>
        <v>-9.4108532971649603E-2</v>
      </c>
      <c r="O32" s="48">
        <f>VLOOKUP($A32,'Occupancy Raw Data'!$B$8:$BE$45,'Occupancy Raw Data'!AV$3,FALSE)</f>
        <v>1.4402316922885801</v>
      </c>
      <c r="P32" s="48">
        <f>VLOOKUP($A32,'Occupancy Raw Data'!$B$8:$BE$45,'Occupancy Raw Data'!AW$3,FALSE)</f>
        <v>-3.7579488743651401</v>
      </c>
      <c r="Q32" s="48">
        <f>VLOOKUP($A32,'Occupancy Raw Data'!$B$8:$BE$45,'Occupancy Raw Data'!AX$3,FALSE)</f>
        <v>-7.6414194403113704</v>
      </c>
      <c r="R32" s="49">
        <f>VLOOKUP($A32,'Occupancy Raw Data'!$B$8:$BE$45,'Occupancy Raw Data'!AY$3,FALSE)</f>
        <v>-2.3814760205072698</v>
      </c>
      <c r="S32" s="48">
        <f>VLOOKUP($A32,'Occupancy Raw Data'!$B$8:$BE$45,'Occupancy Raw Data'!BA$3,FALSE)</f>
        <v>-14.961727822719199</v>
      </c>
      <c r="T32" s="48">
        <f>VLOOKUP($A32,'Occupancy Raw Data'!$B$8:$BE$45,'Occupancy Raw Data'!BB$3,FALSE)</f>
        <v>-3.5924882415390198</v>
      </c>
      <c r="U32" s="49">
        <f>VLOOKUP($A32,'Occupancy Raw Data'!$B$8:$BE$45,'Occupancy Raw Data'!BC$3,FALSE)</f>
        <v>-9.9124075545998007</v>
      </c>
      <c r="V32" s="50">
        <f>VLOOKUP($A32,'Occupancy Raw Data'!$B$8:$BE$45,'Occupancy Raw Data'!BE$3,FALSE)</f>
        <v>-4.7170558389564103</v>
      </c>
      <c r="X32" s="51">
        <f>VLOOKUP($A32,'ADR Raw Data'!$B$6:$BE$43,'ADR Raw Data'!AG$1,FALSE)</f>
        <v>95.539928347514504</v>
      </c>
      <c r="Y32" s="52">
        <f>VLOOKUP($A32,'ADR Raw Data'!$B$6:$BE$43,'ADR Raw Data'!AH$1,FALSE)</f>
        <v>104.484698589803</v>
      </c>
      <c r="Z32" s="52">
        <f>VLOOKUP($A32,'ADR Raw Data'!$B$6:$BE$43,'ADR Raw Data'!AI$1,FALSE)</f>
        <v>107.97171853097799</v>
      </c>
      <c r="AA32" s="52">
        <f>VLOOKUP($A32,'ADR Raw Data'!$B$6:$BE$43,'ADR Raw Data'!AJ$1,FALSE)</f>
        <v>108.625199535626</v>
      </c>
      <c r="AB32" s="52">
        <f>VLOOKUP($A32,'ADR Raw Data'!$B$6:$BE$43,'ADR Raw Data'!AK$1,FALSE)</f>
        <v>107.965754115378</v>
      </c>
      <c r="AC32" s="53">
        <f>VLOOKUP($A32,'ADR Raw Data'!$B$6:$BE$43,'ADR Raw Data'!AL$1,FALSE)</f>
        <v>105.650287184018</v>
      </c>
      <c r="AD32" s="52">
        <f>VLOOKUP($A32,'ADR Raw Data'!$B$6:$BE$43,'ADR Raw Data'!AN$1,FALSE)</f>
        <v>125.556883154537</v>
      </c>
      <c r="AE32" s="52">
        <f>VLOOKUP($A32,'ADR Raw Data'!$B$6:$BE$43,'ADR Raw Data'!AO$1,FALSE)</f>
        <v>123.815598591549</v>
      </c>
      <c r="AF32" s="53">
        <f>VLOOKUP($A32,'ADR Raw Data'!$B$6:$BE$43,'ADR Raw Data'!AP$1,FALSE)</f>
        <v>124.729289517724</v>
      </c>
      <c r="AG32" s="54">
        <f>VLOOKUP($A32,'ADR Raw Data'!$B$6:$BE$43,'ADR Raw Data'!AR$1,FALSE)</f>
        <v>111.244661075547</v>
      </c>
      <c r="AH32" s="65"/>
      <c r="AI32" s="47">
        <f>VLOOKUP($A32,'ADR Raw Data'!$B$6:$BE$43,'ADR Raw Data'!AT$1,FALSE)</f>
        <v>6.1739744327293802E-2</v>
      </c>
      <c r="AJ32" s="48">
        <f>VLOOKUP($A32,'ADR Raw Data'!$B$6:$BE$43,'ADR Raw Data'!AU$1,FALSE)</f>
        <v>1.9051282393428</v>
      </c>
      <c r="AK32" s="48">
        <f>VLOOKUP($A32,'ADR Raw Data'!$B$6:$BE$43,'ADR Raw Data'!AV$1,FALSE)</f>
        <v>3.0734067900302602</v>
      </c>
      <c r="AL32" s="48">
        <f>VLOOKUP($A32,'ADR Raw Data'!$B$6:$BE$43,'ADR Raw Data'!AW$1,FALSE)</f>
        <v>3.17143938229029</v>
      </c>
      <c r="AM32" s="48">
        <f>VLOOKUP($A32,'ADR Raw Data'!$B$6:$BE$43,'ADR Raw Data'!AX$1,FALSE)</f>
        <v>-1.63909798899682</v>
      </c>
      <c r="AN32" s="49">
        <f>VLOOKUP($A32,'ADR Raw Data'!$B$6:$BE$43,'ADR Raw Data'!AY$1,FALSE)</f>
        <v>1.3255551478715699</v>
      </c>
      <c r="AO32" s="48">
        <f>VLOOKUP($A32,'ADR Raw Data'!$B$6:$BE$43,'ADR Raw Data'!BA$1,FALSE)</f>
        <v>-4.0177387079580296</v>
      </c>
      <c r="AP32" s="48">
        <f>VLOOKUP($A32,'ADR Raw Data'!$B$6:$BE$43,'ADR Raw Data'!BB$1,FALSE)</f>
        <v>-1.20547097448341</v>
      </c>
      <c r="AQ32" s="49">
        <f>VLOOKUP($A32,'ADR Raw Data'!$B$6:$BE$43,'ADR Raw Data'!BC$1,FALSE)</f>
        <v>-2.8406821004952301</v>
      </c>
      <c r="AR32" s="50">
        <f>VLOOKUP($A32,'ADR Raw Data'!$B$6:$BE$43,'ADR Raw Data'!BE$1,FALSE)</f>
        <v>-0.44754887949859301</v>
      </c>
      <c r="AT32" s="51">
        <f>VLOOKUP($A32,'RevPAR Raw Data'!$B$6:$BE$43,'RevPAR Raw Data'!AG$1,FALSE)</f>
        <v>32.892485353068103</v>
      </c>
      <c r="AU32" s="52">
        <f>VLOOKUP($A32,'RevPAR Raw Data'!$B$6:$BE$43,'RevPAR Raw Data'!AH$1,FALSE)</f>
        <v>51.976546407647199</v>
      </c>
      <c r="AV32" s="52">
        <f>VLOOKUP($A32,'RevPAR Raw Data'!$B$6:$BE$43,'RevPAR Raw Data'!AI$1,FALSE)</f>
        <v>59.379451125500999</v>
      </c>
      <c r="AW32" s="52">
        <f>VLOOKUP($A32,'RevPAR Raw Data'!$B$6:$BE$43,'RevPAR Raw Data'!AJ$1,FALSE)</f>
        <v>57.703997070613603</v>
      </c>
      <c r="AX32" s="52">
        <f>VLOOKUP($A32,'RevPAR Raw Data'!$B$6:$BE$43,'RevPAR Raw Data'!AK$1,FALSE)</f>
        <v>56.121884057971002</v>
      </c>
      <c r="AY32" s="53">
        <f>VLOOKUP($A32,'RevPAR Raw Data'!$B$6:$BE$43,'RevPAR Raw Data'!AL$1,FALSE)</f>
        <v>51.6148728029602</v>
      </c>
      <c r="AZ32" s="52">
        <f>VLOOKUP($A32,'RevPAR Raw Data'!$B$6:$BE$43,'RevPAR Raw Data'!AN$1,FALSE)</f>
        <v>66.766218008017205</v>
      </c>
      <c r="BA32" s="52">
        <f>VLOOKUP($A32,'RevPAR Raw Data'!$B$6:$BE$43,'RevPAR Raw Data'!AO$1,FALSE)</f>
        <v>59.636128584643799</v>
      </c>
      <c r="BB32" s="53">
        <f>VLOOKUP($A32,'RevPAR Raw Data'!$B$6:$BE$43,'RevPAR Raw Data'!AP$1,FALSE)</f>
        <v>63.201173296330502</v>
      </c>
      <c r="BC32" s="54">
        <f>VLOOKUP($A32,'RevPAR Raw Data'!$B$6:$BE$43,'RevPAR Raw Data'!AR$1,FALSE)</f>
        <v>54.925244372494603</v>
      </c>
      <c r="BE32" s="47">
        <f>VLOOKUP($A32,'RevPAR Raw Data'!$B$6:$BE$43,'RevPAR Raw Data'!AT$1,FALSE)</f>
        <v>-0.85452315895467601</v>
      </c>
      <c r="BF32" s="48">
        <f>VLOOKUP($A32,'RevPAR Raw Data'!$B$6:$BE$43,'RevPAR Raw Data'!AU$1,FALSE)</f>
        <v>1.80922681813388</v>
      </c>
      <c r="BG32" s="48">
        <f>VLOOKUP($A32,'RevPAR Raw Data'!$B$6:$BE$43,'RevPAR Raw Data'!AV$1,FALSE)</f>
        <v>4.5579026609418101</v>
      </c>
      <c r="BH32" s="48">
        <f>VLOOKUP($A32,'RevPAR Raw Data'!$B$6:$BE$43,'RevPAR Raw Data'!AW$1,FALSE)</f>
        <v>-0.70569056264279495</v>
      </c>
      <c r="BI32" s="48">
        <f>VLOOKUP($A32,'RevPAR Raw Data'!$B$6:$BE$43,'RevPAR Raw Data'!AX$1,FALSE)</f>
        <v>-9.1552670769312403</v>
      </c>
      <c r="BJ32" s="49">
        <f>VLOOKUP($A32,'RevPAR Raw Data'!$B$6:$BE$43,'RevPAR Raw Data'!AY$1,FALSE)</f>
        <v>-1.0874886506208601</v>
      </c>
      <c r="BK32" s="48">
        <f>VLOOKUP($A32,'RevPAR Raw Data'!$B$6:$BE$43,'RevPAR Raw Data'!BA$1,FALSE)</f>
        <v>-18.3783434005645</v>
      </c>
      <c r="BL32" s="48">
        <f>VLOOKUP($A32,'RevPAR Raw Data'!$B$6:$BE$43,'RevPAR Raw Data'!BB$1,FALSE)</f>
        <v>-4.75465281300895</v>
      </c>
      <c r="BM32" s="49">
        <f>VLOOKUP($A32,'RevPAR Raw Data'!$B$6:$BE$43,'RevPAR Raw Data'!BC$1,FALSE)</f>
        <v>-12.4715096679633</v>
      </c>
      <c r="BN32" s="50">
        <f>VLOOKUP($A32,'RevPAR Raw Data'!$B$6:$BE$43,'RevPAR Raw Data'!BE$1,FALSE)</f>
        <v>-5.1434935879024302</v>
      </c>
    </row>
    <row r="33" spans="1:66" x14ac:dyDescent="0.25">
      <c r="A33" s="63" t="s">
        <v>51</v>
      </c>
      <c r="B33" s="47">
        <f>VLOOKUP($A33,'Occupancy Raw Data'!$B$8:$BE$45,'Occupancy Raw Data'!AG$3,FALSE)</f>
        <v>41.211790393013104</v>
      </c>
      <c r="C33" s="48">
        <f>VLOOKUP($A33,'Occupancy Raw Data'!$B$8:$BE$45,'Occupancy Raw Data'!AH$3,FALSE)</f>
        <v>48.059745930924898</v>
      </c>
      <c r="D33" s="48">
        <f>VLOOKUP($A33,'Occupancy Raw Data'!$B$8:$BE$45,'Occupancy Raw Data'!AI$3,FALSE)</f>
        <v>52.773918221516404</v>
      </c>
      <c r="E33" s="48">
        <f>VLOOKUP($A33,'Occupancy Raw Data'!$B$8:$BE$45,'Occupancy Raw Data'!AJ$3,FALSE)</f>
        <v>48.555974593092401</v>
      </c>
      <c r="F33" s="48">
        <f>VLOOKUP($A33,'Occupancy Raw Data'!$B$8:$BE$45,'Occupancy Raw Data'!AK$3,FALSE)</f>
        <v>46.243549027391801</v>
      </c>
      <c r="G33" s="49">
        <f>VLOOKUP($A33,'Occupancy Raw Data'!$B$8:$BE$45,'Occupancy Raw Data'!AL$3,FALSE)</f>
        <v>47.368995633187701</v>
      </c>
      <c r="H33" s="48">
        <f>VLOOKUP($A33,'Occupancy Raw Data'!$B$8:$BE$45,'Occupancy Raw Data'!AN$3,FALSE)</f>
        <v>56.039102818578797</v>
      </c>
      <c r="I33" s="48">
        <f>VLOOKUP($A33,'Occupancy Raw Data'!$B$8:$BE$45,'Occupancy Raw Data'!AO$3,FALSE)</f>
        <v>56.634577213179803</v>
      </c>
      <c r="J33" s="49">
        <f>VLOOKUP($A33,'Occupancy Raw Data'!$B$8:$BE$45,'Occupancy Raw Data'!AP$3,FALSE)</f>
        <v>56.336840015879297</v>
      </c>
      <c r="K33" s="50">
        <f>VLOOKUP($A33,'Occupancy Raw Data'!$B$8:$BE$45,'Occupancy Raw Data'!AR$3,FALSE)</f>
        <v>49.931236885385303</v>
      </c>
      <c r="M33" s="47">
        <f>VLOOKUP($A33,'Occupancy Raw Data'!$B$8:$BE$45,'Occupancy Raw Data'!AT$3,FALSE)</f>
        <v>13.4571309042776</v>
      </c>
      <c r="N33" s="48">
        <f>VLOOKUP($A33,'Occupancy Raw Data'!$B$8:$BE$45,'Occupancy Raw Data'!AU$3,FALSE)</f>
        <v>7.0888346016858597</v>
      </c>
      <c r="O33" s="48">
        <f>VLOOKUP($A33,'Occupancy Raw Data'!$B$8:$BE$45,'Occupancy Raw Data'!AV$3,FALSE)</f>
        <v>9.5868659261870803</v>
      </c>
      <c r="P33" s="48">
        <f>VLOOKUP($A33,'Occupancy Raw Data'!$B$8:$BE$45,'Occupancy Raw Data'!AW$3,FALSE)</f>
        <v>10.6273163683202</v>
      </c>
      <c r="Q33" s="48">
        <f>VLOOKUP($A33,'Occupancy Raw Data'!$B$8:$BE$45,'Occupancy Raw Data'!AX$3,FALSE)</f>
        <v>6.9891871232157898</v>
      </c>
      <c r="R33" s="49">
        <f>VLOOKUP($A33,'Occupancy Raw Data'!$B$8:$BE$45,'Occupancy Raw Data'!AY$3,FALSE)</f>
        <v>9.4106916984523696</v>
      </c>
      <c r="S33" s="48">
        <f>VLOOKUP($A33,'Occupancy Raw Data'!$B$8:$BE$45,'Occupancy Raw Data'!BA$3,FALSE)</f>
        <v>12.3303973618239</v>
      </c>
      <c r="T33" s="48">
        <f>VLOOKUP($A33,'Occupancy Raw Data'!$B$8:$BE$45,'Occupancy Raw Data'!BB$3,FALSE)</f>
        <v>11.4344985107477</v>
      </c>
      <c r="U33" s="49">
        <f>VLOOKUP($A33,'Occupancy Raw Data'!$B$8:$BE$45,'Occupancy Raw Data'!BC$3,FALSE)</f>
        <v>11.878287157672201</v>
      </c>
      <c r="V33" s="50">
        <f>VLOOKUP($A33,'Occupancy Raw Data'!$B$8:$BE$45,'Occupancy Raw Data'!BE$3,FALSE)</f>
        <v>10.1941916457777</v>
      </c>
      <c r="X33" s="51">
        <f>VLOOKUP($A33,'ADR Raw Data'!$B$6:$BE$43,'ADR Raw Data'!AG$1,FALSE)</f>
        <v>95.293820590006007</v>
      </c>
      <c r="Y33" s="52">
        <f>VLOOKUP($A33,'ADR Raw Data'!$B$6:$BE$43,'ADR Raw Data'!AH$1,FALSE)</f>
        <v>97.293186370676295</v>
      </c>
      <c r="Z33" s="52">
        <f>VLOOKUP($A33,'ADR Raw Data'!$B$6:$BE$43,'ADR Raw Data'!AI$1,FALSE)</f>
        <v>99.479470615890904</v>
      </c>
      <c r="AA33" s="52">
        <f>VLOOKUP($A33,'ADR Raw Data'!$B$6:$BE$43,'ADR Raw Data'!AJ$1,FALSE)</f>
        <v>98.133831374552798</v>
      </c>
      <c r="AB33" s="52">
        <f>VLOOKUP($A33,'ADR Raw Data'!$B$6:$BE$43,'ADR Raw Data'!AK$1,FALSE)</f>
        <v>99.0872958471939</v>
      </c>
      <c r="AC33" s="53">
        <f>VLOOKUP($A33,'ADR Raw Data'!$B$6:$BE$43,'ADR Raw Data'!AL$1,FALSE)</f>
        <v>97.955077835278303</v>
      </c>
      <c r="AD33" s="52">
        <f>VLOOKUP($A33,'ADR Raw Data'!$B$6:$BE$43,'ADR Raw Data'!AN$1,FALSE)</f>
        <v>142.67260072611299</v>
      </c>
      <c r="AE33" s="52">
        <f>VLOOKUP($A33,'ADR Raw Data'!$B$6:$BE$43,'ADR Raw Data'!AO$1,FALSE)</f>
        <v>151.702256199071</v>
      </c>
      <c r="AF33" s="53">
        <f>VLOOKUP($A33,'ADR Raw Data'!$B$6:$BE$43,'ADR Raw Data'!AP$1,FALSE)</f>
        <v>147.211289086585</v>
      </c>
      <c r="AG33" s="54">
        <f>VLOOKUP($A33,'ADR Raw Data'!$B$6:$BE$43,'ADR Raw Data'!AR$1,FALSE)</f>
        <v>113.83371108113801</v>
      </c>
      <c r="AI33" s="47">
        <f>VLOOKUP($A33,'ADR Raw Data'!$B$6:$BE$43,'ADR Raw Data'!AT$1,FALSE)</f>
        <v>8.8405553376998096</v>
      </c>
      <c r="AJ33" s="48">
        <f>VLOOKUP($A33,'ADR Raw Data'!$B$6:$BE$43,'ADR Raw Data'!AU$1,FALSE)</f>
        <v>7.4472690905617203</v>
      </c>
      <c r="AK33" s="48">
        <f>VLOOKUP($A33,'ADR Raw Data'!$B$6:$BE$43,'ADR Raw Data'!AV$1,FALSE)</f>
        <v>9.0498175384451596</v>
      </c>
      <c r="AL33" s="48">
        <f>VLOOKUP($A33,'ADR Raw Data'!$B$6:$BE$43,'ADR Raw Data'!AW$1,FALSE)</f>
        <v>7.3460387168425596</v>
      </c>
      <c r="AM33" s="48">
        <f>VLOOKUP($A33,'ADR Raw Data'!$B$6:$BE$43,'ADR Raw Data'!AX$1,FALSE)</f>
        <v>6.5838026108944998</v>
      </c>
      <c r="AN33" s="49">
        <f>VLOOKUP($A33,'ADR Raw Data'!$B$6:$BE$43,'ADR Raw Data'!AY$1,FALSE)</f>
        <v>7.81401516498231</v>
      </c>
      <c r="AO33" s="48">
        <f>VLOOKUP($A33,'ADR Raw Data'!$B$6:$BE$43,'ADR Raw Data'!BA$1,FALSE)</f>
        <v>2.1261879390813898</v>
      </c>
      <c r="AP33" s="48">
        <f>VLOOKUP($A33,'ADR Raw Data'!$B$6:$BE$43,'ADR Raw Data'!BB$1,FALSE)</f>
        <v>5.3169073041470103</v>
      </c>
      <c r="AQ33" s="49">
        <f>VLOOKUP($A33,'ADR Raw Data'!$B$6:$BE$43,'ADR Raw Data'!BC$1,FALSE)</f>
        <v>3.7480309043778002</v>
      </c>
      <c r="AR33" s="50">
        <f>VLOOKUP($A33,'ADR Raw Data'!$B$6:$BE$43,'ADR Raw Data'!BE$1,FALSE)</f>
        <v>6.3262262513516703</v>
      </c>
      <c r="AT33" s="51">
        <f>VLOOKUP($A33,'RevPAR Raw Data'!$B$6:$BE$43,'RevPAR Raw Data'!AG$1,FALSE)</f>
        <v>39.272289599047198</v>
      </c>
      <c r="AU33" s="52">
        <f>VLOOKUP($A33,'RevPAR Raw Data'!$B$6:$BE$43,'RevPAR Raw Data'!AH$1,FALSE)</f>
        <v>46.758858177848303</v>
      </c>
      <c r="AV33" s="52">
        <f>VLOOKUP($A33,'RevPAR Raw Data'!$B$6:$BE$43,'RevPAR Raw Data'!AI$1,FALSE)</f>
        <v>52.499214470027702</v>
      </c>
      <c r="AW33" s="52">
        <f>VLOOKUP($A33,'RevPAR Raw Data'!$B$6:$BE$43,'RevPAR Raw Data'!AJ$1,FALSE)</f>
        <v>47.649838229456101</v>
      </c>
      <c r="AX33" s="52">
        <f>VLOOKUP($A33,'RevPAR Raw Data'!$B$6:$BE$43,'RevPAR Raw Data'!AK$1,FALSE)</f>
        <v>45.821482235013796</v>
      </c>
      <c r="AY33" s="53">
        <f>VLOOKUP($A33,'RevPAR Raw Data'!$B$6:$BE$43,'RevPAR Raw Data'!AL$1,FALSE)</f>
        <v>46.400336542278602</v>
      </c>
      <c r="AZ33" s="52">
        <f>VLOOKUP($A33,'RevPAR Raw Data'!$B$6:$BE$43,'RevPAR Raw Data'!AN$1,FALSE)</f>
        <v>79.952445414847105</v>
      </c>
      <c r="BA33" s="52">
        <f>VLOOKUP($A33,'RevPAR Raw Data'!$B$6:$BE$43,'RevPAR Raw Data'!AO$1,FALSE)</f>
        <v>85.915931421198806</v>
      </c>
      <c r="BB33" s="53">
        <f>VLOOKUP($A33,'RevPAR Raw Data'!$B$6:$BE$43,'RevPAR Raw Data'!AP$1,FALSE)</f>
        <v>82.934188418022998</v>
      </c>
      <c r="BC33" s="54">
        <f>VLOOKUP($A33,'RevPAR Raw Data'!$B$6:$BE$43,'RevPAR Raw Data'!AR$1,FALSE)</f>
        <v>56.838579935348399</v>
      </c>
      <c r="BE33" s="47">
        <f>VLOOKUP($A33,'RevPAR Raw Data'!$B$6:$BE$43,'RevPAR Raw Data'!AT$1,FALSE)</f>
        <v>23.487371346436799</v>
      </c>
      <c r="BF33" s="48">
        <f>VLOOKUP($A33,'RevPAR Raw Data'!$B$6:$BE$43,'RevPAR Raw Data'!AU$1,FALSE)</f>
        <v>15.064028280419899</v>
      </c>
      <c r="BG33" s="48">
        <f>VLOOKUP($A33,'RevPAR Raw Data'!$B$6:$BE$43,'RevPAR Raw Data'!AV$1,FALSE)</f>
        <v>19.504277338607501</v>
      </c>
      <c r="BH33" s="48">
        <f>VLOOKUP($A33,'RevPAR Raw Data'!$B$6:$BE$43,'RevPAR Raw Data'!AW$1,FALSE)</f>
        <v>18.754041860141001</v>
      </c>
      <c r="BI33" s="48">
        <f>VLOOKUP($A33,'RevPAR Raw Data'!$B$6:$BE$43,'RevPAR Raw Data'!AX$1,FALSE)</f>
        <v>14.0331440184088</v>
      </c>
      <c r="BJ33" s="49">
        <f>VLOOKUP($A33,'RevPAR Raw Data'!$B$6:$BE$43,'RevPAR Raw Data'!AY$1,FALSE)</f>
        <v>17.960059739881402</v>
      </c>
      <c r="BK33" s="48">
        <f>VLOOKUP($A33,'RevPAR Raw Data'!$B$6:$BE$43,'RevPAR Raw Data'!BA$1,FALSE)</f>
        <v>14.718752722453299</v>
      </c>
      <c r="BL33" s="48">
        <f>VLOOKUP($A33,'RevPAR Raw Data'!$B$6:$BE$43,'RevPAR Raw Data'!BB$1,FALSE)</f>
        <v>17.359367501405199</v>
      </c>
      <c r="BM33" s="49">
        <f>VLOOKUP($A33,'RevPAR Raw Data'!$B$6:$BE$43,'RevPAR Raw Data'!BC$1,FALSE)</f>
        <v>16.071519935630299</v>
      </c>
      <c r="BN33" s="50">
        <f>VLOOKUP($A33,'RevPAR Raw Data'!$B$6:$BE$43,'RevPAR Raw Data'!BE$1,FALSE)</f>
        <v>17.1653255251377</v>
      </c>
    </row>
    <row r="34" spans="1:66" x14ac:dyDescent="0.25">
      <c r="A34" s="63" t="s">
        <v>50</v>
      </c>
      <c r="B34" s="47">
        <f>VLOOKUP($A34,'Occupancy Raw Data'!$B$8:$BE$45,'Occupancy Raw Data'!AG$3,FALSE)</f>
        <v>40.4507976339845</v>
      </c>
      <c r="C34" s="48">
        <f>VLOOKUP($A34,'Occupancy Raw Data'!$B$8:$BE$45,'Occupancy Raw Data'!AH$3,FALSE)</f>
        <v>47.374081376590702</v>
      </c>
      <c r="D34" s="48">
        <f>VLOOKUP($A34,'Occupancy Raw Data'!$B$8:$BE$45,'Occupancy Raw Data'!AI$3,FALSE)</f>
        <v>51.3264025811077</v>
      </c>
      <c r="E34" s="48">
        <f>VLOOKUP($A34,'Occupancy Raw Data'!$B$8:$BE$45,'Occupancy Raw Data'!AJ$3,FALSE)</f>
        <v>48.3016669654059</v>
      </c>
      <c r="F34" s="48">
        <f>VLOOKUP($A34,'Occupancy Raw Data'!$B$8:$BE$45,'Occupancy Raw Data'!AK$3,FALSE)</f>
        <v>47.011113102706503</v>
      </c>
      <c r="G34" s="49">
        <f>VLOOKUP($A34,'Occupancy Raw Data'!$B$8:$BE$45,'Occupancy Raw Data'!AL$3,FALSE)</f>
        <v>46.892812331959099</v>
      </c>
      <c r="H34" s="48">
        <f>VLOOKUP($A34,'Occupancy Raw Data'!$B$8:$BE$45,'Occupancy Raw Data'!AN$3,FALSE)</f>
        <v>52.504929198781099</v>
      </c>
      <c r="I34" s="48">
        <f>VLOOKUP($A34,'Occupancy Raw Data'!$B$8:$BE$45,'Occupancy Raw Data'!AO$3,FALSE)</f>
        <v>56.165979566230497</v>
      </c>
      <c r="J34" s="49">
        <f>VLOOKUP($A34,'Occupancy Raw Data'!$B$8:$BE$45,'Occupancy Raw Data'!AP$3,FALSE)</f>
        <v>54.335454382505802</v>
      </c>
      <c r="K34" s="50">
        <f>VLOOKUP($A34,'Occupancy Raw Data'!$B$8:$BE$45,'Occupancy Raw Data'!AR$3,FALSE)</f>
        <v>49.019281489258098</v>
      </c>
      <c r="M34" s="47">
        <f>VLOOKUP($A34,'Occupancy Raw Data'!$B$8:$BE$45,'Occupancy Raw Data'!AT$3,FALSE)</f>
        <v>17.819087820724299</v>
      </c>
      <c r="N34" s="48">
        <f>VLOOKUP($A34,'Occupancy Raw Data'!$B$8:$BE$45,'Occupancy Raw Data'!AU$3,FALSE)</f>
        <v>5.1877184581454401</v>
      </c>
      <c r="O34" s="48">
        <f>VLOOKUP($A34,'Occupancy Raw Data'!$B$8:$BE$45,'Occupancy Raw Data'!AV$3,FALSE)</f>
        <v>8.8703421868737404</v>
      </c>
      <c r="P34" s="48">
        <f>VLOOKUP($A34,'Occupancy Raw Data'!$B$8:$BE$45,'Occupancy Raw Data'!AW$3,FALSE)</f>
        <v>9.2702146500635507</v>
      </c>
      <c r="Q34" s="48">
        <f>VLOOKUP($A34,'Occupancy Raw Data'!$B$8:$BE$45,'Occupancy Raw Data'!AX$3,FALSE)</f>
        <v>4.1537303699650696</v>
      </c>
      <c r="R34" s="49">
        <f>VLOOKUP($A34,'Occupancy Raw Data'!$B$8:$BE$45,'Occupancy Raw Data'!AY$3,FALSE)</f>
        <v>8.6209433993047497</v>
      </c>
      <c r="S34" s="48">
        <f>VLOOKUP($A34,'Occupancy Raw Data'!$B$8:$BE$45,'Occupancy Raw Data'!BA$3,FALSE)</f>
        <v>-4.0170482204040097</v>
      </c>
      <c r="T34" s="48">
        <f>VLOOKUP($A34,'Occupancy Raw Data'!$B$8:$BE$45,'Occupancy Raw Data'!BB$3,FALSE)</f>
        <v>7.1355854778512304</v>
      </c>
      <c r="U34" s="49">
        <f>VLOOKUP($A34,'Occupancy Raw Data'!$B$8:$BE$45,'Occupancy Raw Data'!BC$3,FALSE)</f>
        <v>1.4407328115273199</v>
      </c>
      <c r="V34" s="50">
        <f>VLOOKUP($A34,'Occupancy Raw Data'!$B$8:$BE$45,'Occupancy Raw Data'!BE$3,FALSE)</f>
        <v>6.2393987624960303</v>
      </c>
      <c r="X34" s="51">
        <f>VLOOKUP($A34,'ADR Raw Data'!$B$6:$BE$43,'ADR Raw Data'!AG$1,FALSE)</f>
        <v>90.215058158856706</v>
      </c>
      <c r="Y34" s="52">
        <f>VLOOKUP($A34,'ADR Raw Data'!$B$6:$BE$43,'ADR Raw Data'!AH$1,FALSE)</f>
        <v>91.314493000378306</v>
      </c>
      <c r="Z34" s="52">
        <f>VLOOKUP($A34,'ADR Raw Data'!$B$6:$BE$43,'ADR Raw Data'!AI$1,FALSE)</f>
        <v>93.483896455386699</v>
      </c>
      <c r="AA34" s="52">
        <f>VLOOKUP($A34,'ADR Raw Data'!$B$6:$BE$43,'ADR Raw Data'!AJ$1,FALSE)</f>
        <v>93.869199369143701</v>
      </c>
      <c r="AB34" s="52">
        <f>VLOOKUP($A34,'ADR Raw Data'!$B$6:$BE$43,'ADR Raw Data'!AK$1,FALSE)</f>
        <v>94.727802878657798</v>
      </c>
      <c r="AC34" s="53">
        <f>VLOOKUP($A34,'ADR Raw Data'!$B$6:$BE$43,'ADR Raw Data'!AL$1,FALSE)</f>
        <v>92.810392752709106</v>
      </c>
      <c r="AD34" s="52">
        <f>VLOOKUP($A34,'ADR Raw Data'!$B$6:$BE$43,'ADR Raw Data'!AN$1,FALSE)</f>
        <v>110.61826832807</v>
      </c>
      <c r="AE34" s="52">
        <f>VLOOKUP($A34,'ADR Raw Data'!$B$6:$BE$43,'ADR Raw Data'!AO$1,FALSE)</f>
        <v>115.859577150151</v>
      </c>
      <c r="AF34" s="53">
        <f>VLOOKUP($A34,'ADR Raw Data'!$B$6:$BE$43,'ADR Raw Data'!AP$1,FALSE)</f>
        <v>113.327210836666</v>
      </c>
      <c r="AG34" s="54">
        <f>VLOOKUP($A34,'ADR Raw Data'!$B$6:$BE$43,'ADR Raw Data'!AR$1,FALSE)</f>
        <v>99.308072844568599</v>
      </c>
      <c r="AI34" s="47">
        <f>VLOOKUP($A34,'ADR Raw Data'!$B$6:$BE$43,'ADR Raw Data'!AT$1,FALSE)</f>
        <v>1.44509210768175</v>
      </c>
      <c r="AJ34" s="48">
        <f>VLOOKUP($A34,'ADR Raw Data'!$B$6:$BE$43,'ADR Raw Data'!AU$1,FALSE)</f>
        <v>-0.82824331745401603</v>
      </c>
      <c r="AK34" s="48">
        <f>VLOOKUP($A34,'ADR Raw Data'!$B$6:$BE$43,'ADR Raw Data'!AV$1,FALSE)</f>
        <v>-0.45392454995366999</v>
      </c>
      <c r="AL34" s="48">
        <f>VLOOKUP($A34,'ADR Raw Data'!$B$6:$BE$43,'ADR Raw Data'!AW$1,FALSE)</f>
        <v>-0.26266163009321503</v>
      </c>
      <c r="AM34" s="48">
        <f>VLOOKUP($A34,'ADR Raw Data'!$B$6:$BE$43,'ADR Raw Data'!AX$1,FALSE)</f>
        <v>-0.162015307829009</v>
      </c>
      <c r="AN34" s="49">
        <f>VLOOKUP($A34,'ADR Raw Data'!$B$6:$BE$43,'ADR Raw Data'!AY$1,FALSE)</f>
        <v>-0.18340581465452599</v>
      </c>
      <c r="AO34" s="48">
        <f>VLOOKUP($A34,'ADR Raw Data'!$B$6:$BE$43,'ADR Raw Data'!BA$1,FALSE)</f>
        <v>-8.2975206397659296</v>
      </c>
      <c r="AP34" s="48">
        <f>VLOOKUP($A34,'ADR Raw Data'!$B$6:$BE$43,'ADR Raw Data'!BB$1,FALSE)</f>
        <v>-4.3486598165283397</v>
      </c>
      <c r="AQ34" s="49">
        <f>VLOOKUP($A34,'ADR Raw Data'!$B$6:$BE$43,'ADR Raw Data'!BC$1,FALSE)</f>
        <v>-6.2418512449033798</v>
      </c>
      <c r="AR34" s="50">
        <f>VLOOKUP($A34,'ADR Raw Data'!$B$6:$BE$43,'ADR Raw Data'!BE$1,FALSE)</f>
        <v>-2.8599340419222101</v>
      </c>
      <c r="AT34" s="51">
        <f>VLOOKUP($A34,'RevPAR Raw Data'!$B$6:$BE$43,'RevPAR Raw Data'!AG$1,FALSE)</f>
        <v>36.492710611220602</v>
      </c>
      <c r="AU34" s="52">
        <f>VLOOKUP($A34,'RevPAR Raw Data'!$B$6:$BE$43,'RevPAR Raw Data'!AH$1,FALSE)</f>
        <v>43.259402222620501</v>
      </c>
      <c r="AV34" s="52">
        <f>VLOOKUP($A34,'RevPAR Raw Data'!$B$6:$BE$43,'RevPAR Raw Data'!AI$1,FALSE)</f>
        <v>47.981921043197701</v>
      </c>
      <c r="AW34" s="52">
        <f>VLOOKUP($A34,'RevPAR Raw Data'!$B$6:$BE$43,'RevPAR Raw Data'!AJ$1,FALSE)</f>
        <v>45.340388062376697</v>
      </c>
      <c r="AX34" s="52">
        <f>VLOOKUP($A34,'RevPAR Raw Data'!$B$6:$BE$43,'RevPAR Raw Data'!AK$1,FALSE)</f>
        <v>44.532594550994801</v>
      </c>
      <c r="AY34" s="53">
        <f>VLOOKUP($A34,'RevPAR Raw Data'!$B$6:$BE$43,'RevPAR Raw Data'!AL$1,FALSE)</f>
        <v>43.521403298081999</v>
      </c>
      <c r="AZ34" s="52">
        <f>VLOOKUP($A34,'RevPAR Raw Data'!$B$6:$BE$43,'RevPAR Raw Data'!AN$1,FALSE)</f>
        <v>58.080043466570999</v>
      </c>
      <c r="BA34" s="52">
        <f>VLOOKUP($A34,'RevPAR Raw Data'!$B$6:$BE$43,'RevPAR Raw Data'!AO$1,FALSE)</f>
        <v>65.073666427675207</v>
      </c>
      <c r="BB34" s="53">
        <f>VLOOKUP($A34,'RevPAR Raw Data'!$B$6:$BE$43,'RevPAR Raw Data'!AP$1,FALSE)</f>
        <v>61.576854947123103</v>
      </c>
      <c r="BC34" s="54">
        <f>VLOOKUP($A34,'RevPAR Raw Data'!$B$6:$BE$43,'RevPAR Raw Data'!AR$1,FALSE)</f>
        <v>48.680103769236602</v>
      </c>
      <c r="BE34" s="47">
        <f>VLOOKUP($A34,'RevPAR Raw Data'!$B$6:$BE$43,'RevPAR Raw Data'!AT$1,FALSE)</f>
        <v>19.5216821601643</v>
      </c>
      <c r="BF34" s="48">
        <f>VLOOKUP($A34,'RevPAR Raw Data'!$B$6:$BE$43,'RevPAR Raw Data'!AU$1,FALSE)</f>
        <v>4.3165082092334996</v>
      </c>
      <c r="BG34" s="48">
        <f>VLOOKUP($A34,'RevPAR Raw Data'!$B$6:$BE$43,'RevPAR Raw Data'!AV$1,FALSE)</f>
        <v>8.3761529760689495</v>
      </c>
      <c r="BH34" s="48">
        <f>VLOOKUP($A34,'RevPAR Raw Data'!$B$6:$BE$43,'RevPAR Raw Data'!AW$1,FALSE)</f>
        <v>8.9832037230573398</v>
      </c>
      <c r="BI34" s="48">
        <f>VLOOKUP($A34,'RevPAR Raw Data'!$B$6:$BE$43,'RevPAR Raw Data'!AX$1,FALSE)</f>
        <v>3.9849853830907702</v>
      </c>
      <c r="BJ34" s="49">
        <f>VLOOKUP($A34,'RevPAR Raw Data'!$B$6:$BE$43,'RevPAR Raw Data'!AY$1,FALSE)</f>
        <v>8.4217262731778195</v>
      </c>
      <c r="BK34" s="48">
        <f>VLOOKUP($A34,'RevPAR Raw Data'!$B$6:$BE$43,'RevPAR Raw Data'!BA$1,FALSE)</f>
        <v>-11.981253454972499</v>
      </c>
      <c r="BL34" s="48">
        <f>VLOOKUP($A34,'RevPAR Raw Data'!$B$6:$BE$43,'RevPAR Raw Data'!BB$1,FALSE)</f>
        <v>2.4766233229735399</v>
      </c>
      <c r="BM34" s="49">
        <f>VLOOKUP($A34,'RevPAR Raw Data'!$B$6:$BE$43,'RevPAR Raw Data'!BC$1,FALSE)</f>
        <v>-4.8910468323081</v>
      </c>
      <c r="BN34" s="50">
        <f>VLOOKUP($A34,'RevPAR Raw Data'!$B$6:$BE$43,'RevPAR Raw Data'!BE$1,FALSE)</f>
        <v>3.2010220313539199</v>
      </c>
    </row>
    <row r="35" spans="1:66" x14ac:dyDescent="0.25">
      <c r="A35" s="63" t="s">
        <v>47</v>
      </c>
      <c r="B35" s="47">
        <f>VLOOKUP($A35,'Occupancy Raw Data'!$B$8:$BE$45,'Occupancy Raw Data'!AG$3,FALSE)</f>
        <v>41.762138570649199</v>
      </c>
      <c r="C35" s="48">
        <f>VLOOKUP($A35,'Occupancy Raw Data'!$B$8:$BE$45,'Occupancy Raw Data'!AH$3,FALSE)</f>
        <v>56.560283687943198</v>
      </c>
      <c r="D35" s="48">
        <f>VLOOKUP($A35,'Occupancy Raw Data'!$B$8:$BE$45,'Occupancy Raw Data'!AI$3,FALSE)</f>
        <v>60.847426804873599</v>
      </c>
      <c r="E35" s="48">
        <f>VLOOKUP($A35,'Occupancy Raw Data'!$B$8:$BE$45,'Occupancy Raw Data'!AJ$3,FALSE)</f>
        <v>57.369521731223799</v>
      </c>
      <c r="F35" s="48">
        <f>VLOOKUP($A35,'Occupancy Raw Data'!$B$8:$BE$45,'Occupancy Raw Data'!AK$3,FALSE)</f>
        <v>54.459901800327302</v>
      </c>
      <c r="G35" s="49">
        <f>VLOOKUP($A35,'Occupancy Raw Data'!$B$8:$BE$45,'Occupancy Raw Data'!AL$3,FALSE)</f>
        <v>54.199854519003402</v>
      </c>
      <c r="H35" s="48">
        <f>VLOOKUP($A35,'Occupancy Raw Data'!$B$8:$BE$45,'Occupancy Raw Data'!AN$3,FALSE)</f>
        <v>57.878705219130701</v>
      </c>
      <c r="I35" s="48">
        <f>VLOOKUP($A35,'Occupancy Raw Data'!$B$8:$BE$45,'Occupancy Raw Data'!AO$3,FALSE)</f>
        <v>59.533551554828101</v>
      </c>
      <c r="J35" s="49">
        <f>VLOOKUP($A35,'Occupancy Raw Data'!$B$8:$BE$45,'Occupancy Raw Data'!AP$3,FALSE)</f>
        <v>58.706128386979401</v>
      </c>
      <c r="K35" s="50">
        <f>VLOOKUP($A35,'Occupancy Raw Data'!$B$8:$BE$45,'Occupancy Raw Data'!AR$3,FALSE)</f>
        <v>55.487361338425103</v>
      </c>
      <c r="M35" s="47">
        <f>VLOOKUP($A35,'Occupancy Raw Data'!$B$8:$BE$45,'Occupancy Raw Data'!AT$3,FALSE)</f>
        <v>-15.0894278024144</v>
      </c>
      <c r="N35" s="48">
        <f>VLOOKUP($A35,'Occupancy Raw Data'!$B$8:$BE$45,'Occupancy Raw Data'!AU$3,FALSE)</f>
        <v>-5.9146889659704698</v>
      </c>
      <c r="O35" s="48">
        <f>VLOOKUP($A35,'Occupancy Raw Data'!$B$8:$BE$45,'Occupancy Raw Data'!AV$3,FALSE)</f>
        <v>-0.57067440404160097</v>
      </c>
      <c r="P35" s="48">
        <f>VLOOKUP($A35,'Occupancy Raw Data'!$B$8:$BE$45,'Occupancy Raw Data'!AW$3,FALSE)</f>
        <v>-6.5230586060167397</v>
      </c>
      <c r="Q35" s="48">
        <f>VLOOKUP($A35,'Occupancy Raw Data'!$B$8:$BE$45,'Occupancy Raw Data'!AX$3,FALSE)</f>
        <v>-8.5477464899869702</v>
      </c>
      <c r="R35" s="49">
        <f>VLOOKUP($A35,'Occupancy Raw Data'!$B$8:$BE$45,'Occupancy Raw Data'!AY$3,FALSE)</f>
        <v>-7.0070934720902001</v>
      </c>
      <c r="S35" s="48">
        <f>VLOOKUP($A35,'Occupancy Raw Data'!$B$8:$BE$45,'Occupancy Raw Data'!BA$3,FALSE)</f>
        <v>-6.3023813992747399</v>
      </c>
      <c r="T35" s="48">
        <f>VLOOKUP($A35,'Occupancy Raw Data'!$B$8:$BE$45,'Occupancy Raw Data'!BB$3,FALSE)</f>
        <v>-5.3015071918182803</v>
      </c>
      <c r="U35" s="49">
        <f>VLOOKUP($A35,'Occupancy Raw Data'!$B$8:$BE$45,'Occupancy Raw Data'!BC$3,FALSE)</f>
        <v>-5.7975492688838202</v>
      </c>
      <c r="V35" s="50">
        <f>VLOOKUP($A35,'Occupancy Raw Data'!$B$8:$BE$45,'Occupancy Raw Data'!BE$3,FALSE)</f>
        <v>-6.6447506945761896</v>
      </c>
      <c r="X35" s="51">
        <f>VLOOKUP($A35,'ADR Raw Data'!$B$6:$BE$43,'ADR Raw Data'!AG$1,FALSE)</f>
        <v>92.830279773568407</v>
      </c>
      <c r="Y35" s="52">
        <f>VLOOKUP($A35,'ADR Raw Data'!$B$6:$BE$43,'ADR Raw Data'!AH$1,FALSE)</f>
        <v>102.9327835383</v>
      </c>
      <c r="Z35" s="52">
        <f>VLOOKUP($A35,'ADR Raw Data'!$B$6:$BE$43,'ADR Raw Data'!AI$1,FALSE)</f>
        <v>106.330819635385</v>
      </c>
      <c r="AA35" s="52">
        <f>VLOOKUP($A35,'ADR Raw Data'!$B$6:$BE$43,'ADR Raw Data'!AJ$1,FALSE)</f>
        <v>107.080691021475</v>
      </c>
      <c r="AB35" s="52">
        <f>VLOOKUP($A35,'ADR Raw Data'!$B$6:$BE$43,'ADR Raw Data'!AK$1,FALSE)</f>
        <v>101.852638784539</v>
      </c>
      <c r="AC35" s="53">
        <f>VLOOKUP($A35,'ADR Raw Data'!$B$6:$BE$43,'ADR Raw Data'!AL$1,FALSE)</f>
        <v>102.799936251237</v>
      </c>
      <c r="AD35" s="52">
        <f>VLOOKUP($A35,'ADR Raw Data'!$B$6:$BE$43,'ADR Raw Data'!AN$1,FALSE)</f>
        <v>116.083474982326</v>
      </c>
      <c r="AE35" s="52">
        <f>VLOOKUP($A35,'ADR Raw Data'!$B$6:$BE$43,'ADR Raw Data'!AO$1,FALSE)</f>
        <v>120.04242688048799</v>
      </c>
      <c r="AF35" s="53">
        <f>VLOOKUP($A35,'ADR Raw Data'!$B$6:$BE$43,'ADR Raw Data'!AP$1,FALSE)</f>
        <v>118.090850305893</v>
      </c>
      <c r="AG35" s="54">
        <f>VLOOKUP($A35,'ADR Raw Data'!$B$6:$BE$43,'ADR Raw Data'!AR$1,FALSE)</f>
        <v>107.422200503306</v>
      </c>
      <c r="AI35" s="47">
        <f>VLOOKUP($A35,'ADR Raw Data'!$B$6:$BE$43,'ADR Raw Data'!AT$1,FALSE)</f>
        <v>-0.51609218038612903</v>
      </c>
      <c r="AJ35" s="48">
        <f>VLOOKUP($A35,'ADR Raw Data'!$B$6:$BE$43,'ADR Raw Data'!AU$1,FALSE)</f>
        <v>2.66996079613038</v>
      </c>
      <c r="AK35" s="48">
        <f>VLOOKUP($A35,'ADR Raw Data'!$B$6:$BE$43,'ADR Raw Data'!AV$1,FALSE)</f>
        <v>7.6145022514875702</v>
      </c>
      <c r="AL35" s="48">
        <f>VLOOKUP($A35,'ADR Raw Data'!$B$6:$BE$43,'ADR Raw Data'!AW$1,FALSE)</f>
        <v>3.9772284937642701</v>
      </c>
      <c r="AM35" s="48">
        <f>VLOOKUP($A35,'ADR Raw Data'!$B$6:$BE$43,'ADR Raw Data'!AX$1,FALSE)</f>
        <v>0.60075682354821502</v>
      </c>
      <c r="AN35" s="49">
        <f>VLOOKUP($A35,'ADR Raw Data'!$B$6:$BE$43,'ADR Raw Data'!AY$1,FALSE)</f>
        <v>3.2579750206613598</v>
      </c>
      <c r="AO35" s="48">
        <f>VLOOKUP($A35,'ADR Raw Data'!$B$6:$BE$43,'ADR Raw Data'!BA$1,FALSE)</f>
        <v>1.49215818758564</v>
      </c>
      <c r="AP35" s="48">
        <f>VLOOKUP($A35,'ADR Raw Data'!$B$6:$BE$43,'ADR Raw Data'!BB$1,FALSE)</f>
        <v>3.4694658798274598</v>
      </c>
      <c r="AQ35" s="49">
        <f>VLOOKUP($A35,'ADR Raw Data'!$B$6:$BE$43,'ADR Raw Data'!BC$1,FALSE)</f>
        <v>2.5056603700802098</v>
      </c>
      <c r="AR35" s="50">
        <f>VLOOKUP($A35,'ADR Raw Data'!$B$6:$BE$43,'ADR Raw Data'!BE$1,FALSE)</f>
        <v>3.0487864338761801</v>
      </c>
      <c r="AT35" s="51">
        <f>VLOOKUP($A35,'RevPAR Raw Data'!$B$6:$BE$43,'RevPAR Raw Data'!AG$1,FALSE)</f>
        <v>38.767910074558998</v>
      </c>
      <c r="AU35" s="52">
        <f>VLOOKUP($A35,'RevPAR Raw Data'!$B$6:$BE$43,'RevPAR Raw Data'!AH$1,FALSE)</f>
        <v>58.219074377159401</v>
      </c>
      <c r="AV35" s="52">
        <f>VLOOKUP($A35,'RevPAR Raw Data'!$B$6:$BE$43,'RevPAR Raw Data'!AI$1,FALSE)</f>
        <v>64.699567648663304</v>
      </c>
      <c r="AW35" s="52">
        <f>VLOOKUP($A35,'RevPAR Raw Data'!$B$6:$BE$43,'RevPAR Raw Data'!AJ$1,FALSE)</f>
        <v>61.43168030551</v>
      </c>
      <c r="AX35" s="52">
        <f>VLOOKUP($A35,'RevPAR Raw Data'!$B$6:$BE$43,'RevPAR Raw Data'!AK$1,FALSE)</f>
        <v>55.468847063102302</v>
      </c>
      <c r="AY35" s="53">
        <f>VLOOKUP($A35,'RevPAR Raw Data'!$B$6:$BE$43,'RevPAR Raw Data'!AL$1,FALSE)</f>
        <v>55.717415893798801</v>
      </c>
      <c r="AZ35" s="52">
        <f>VLOOKUP($A35,'RevPAR Raw Data'!$B$6:$BE$43,'RevPAR Raw Data'!AN$1,FALSE)</f>
        <v>67.187612293144198</v>
      </c>
      <c r="BA35" s="52">
        <f>VLOOKUP($A35,'RevPAR Raw Data'!$B$6:$BE$43,'RevPAR Raw Data'!AO$1,FALSE)</f>
        <v>71.465520094562606</v>
      </c>
      <c r="BB35" s="53">
        <f>VLOOKUP($A35,'RevPAR Raw Data'!$B$6:$BE$43,'RevPAR Raw Data'!AP$1,FALSE)</f>
        <v>69.326566193853395</v>
      </c>
      <c r="BC35" s="54">
        <f>VLOOKUP($A35,'RevPAR Raw Data'!$B$6:$BE$43,'RevPAR Raw Data'!AR$1,FALSE)</f>
        <v>59.605744550957297</v>
      </c>
      <c r="BE35" s="47">
        <f>VLOOKUP($A35,'RevPAR Raw Data'!$B$6:$BE$43,'RevPAR Raw Data'!AT$1,FALSE)</f>
        <v>-15.5276446258473</v>
      </c>
      <c r="BF35" s="48">
        <f>VLOOKUP($A35,'RevPAR Raw Data'!$B$6:$BE$43,'RevPAR Raw Data'!AU$1,FALSE)</f>
        <v>-3.4026480464445399</v>
      </c>
      <c r="BG35" s="48">
        <f>VLOOKUP($A35,'RevPAR Raw Data'!$B$6:$BE$43,'RevPAR Raw Data'!AV$1,FALSE)</f>
        <v>7.0003738321015598</v>
      </c>
      <c r="BH35" s="48">
        <f>VLOOKUP($A35,'RevPAR Raw Data'!$B$6:$BE$43,'RevPAR Raw Data'!AW$1,FALSE)</f>
        <v>-2.80526705779591</v>
      </c>
      <c r="BI35" s="48">
        <f>VLOOKUP($A35,'RevPAR Raw Data'!$B$6:$BE$43,'RevPAR Raw Data'!AX$1,FALSE)</f>
        <v>-7.9983408367369497</v>
      </c>
      <c r="BJ35" s="49">
        <f>VLOOKUP($A35,'RevPAR Raw Data'!$B$6:$BE$43,'RevPAR Raw Data'!AY$1,FALSE)</f>
        <v>-3.9774078064239302</v>
      </c>
      <c r="BK35" s="48">
        <f>VLOOKUP($A35,'RevPAR Raw Data'!$B$6:$BE$43,'RevPAR Raw Data'!BA$1,FALSE)</f>
        <v>-4.9042647117512397</v>
      </c>
      <c r="BL35" s="48">
        <f>VLOOKUP($A35,'RevPAR Raw Data'!$B$6:$BE$43,'RevPAR Raw Data'!BB$1,FALSE)</f>
        <v>-2.01597529512755</v>
      </c>
      <c r="BM35" s="49">
        <f>VLOOKUP($A35,'RevPAR Raw Data'!$B$6:$BE$43,'RevPAR Raw Data'!BC$1,FALSE)</f>
        <v>-3.4371557932699002</v>
      </c>
      <c r="BN35" s="50">
        <f>VLOOKUP($A35,'RevPAR Raw Data'!$B$6:$BE$43,'RevPAR Raw Data'!BE$1,FALSE)</f>
        <v>-3.7985485184411298</v>
      </c>
    </row>
    <row r="36" spans="1:66" x14ac:dyDescent="0.25">
      <c r="A36" s="63" t="s">
        <v>48</v>
      </c>
      <c r="B36" s="47">
        <f>VLOOKUP($A36,'Occupancy Raw Data'!$B$8:$BE$45,'Occupancy Raw Data'!AG$3,FALSE)</f>
        <v>42.9689665389404</v>
      </c>
      <c r="C36" s="48">
        <f>VLOOKUP($A36,'Occupancy Raw Data'!$B$8:$BE$45,'Occupancy Raw Data'!AH$3,FALSE)</f>
        <v>53.330198188459903</v>
      </c>
      <c r="D36" s="48">
        <f>VLOOKUP($A36,'Occupancy Raw Data'!$B$8:$BE$45,'Occupancy Raw Data'!AI$3,FALSE)</f>
        <v>56.639364011231898</v>
      </c>
      <c r="E36" s="48">
        <f>VLOOKUP($A36,'Occupancy Raw Data'!$B$8:$BE$45,'Occupancy Raw Data'!AJ$3,FALSE)</f>
        <v>58.889683159138997</v>
      </c>
      <c r="F36" s="48">
        <f>VLOOKUP($A36,'Occupancy Raw Data'!$B$8:$BE$45,'Occupancy Raw Data'!AK$3,FALSE)</f>
        <v>58.977168909941902</v>
      </c>
      <c r="G36" s="49">
        <f>VLOOKUP($A36,'Occupancy Raw Data'!$B$8:$BE$45,'Occupancy Raw Data'!AL$3,FALSE)</f>
        <v>54.161076161542603</v>
      </c>
      <c r="H36" s="48">
        <f>VLOOKUP($A36,'Occupancy Raw Data'!$B$8:$BE$45,'Occupancy Raw Data'!AN$3,FALSE)</f>
        <v>65.569709837225702</v>
      </c>
      <c r="I36" s="48">
        <f>VLOOKUP($A36,'Occupancy Raw Data'!$B$8:$BE$45,'Occupancy Raw Data'!AO$3,FALSE)</f>
        <v>65.498938428874695</v>
      </c>
      <c r="J36" s="49">
        <f>VLOOKUP($A36,'Occupancy Raw Data'!$B$8:$BE$45,'Occupancy Raw Data'!AP$3,FALSE)</f>
        <v>65.534324133050205</v>
      </c>
      <c r="K36" s="50">
        <f>VLOOKUP($A36,'Occupancy Raw Data'!$B$8:$BE$45,'Occupancy Raw Data'!AR$3,FALSE)</f>
        <v>57.410575581973298</v>
      </c>
      <c r="M36" s="47">
        <f>VLOOKUP($A36,'Occupancy Raw Data'!$B$8:$BE$45,'Occupancy Raw Data'!AT$3,FALSE)</f>
        <v>11.4627423792519</v>
      </c>
      <c r="N36" s="48">
        <f>VLOOKUP($A36,'Occupancy Raw Data'!$B$8:$BE$45,'Occupancy Raw Data'!AU$3,FALSE)</f>
        <v>3.5399470933749</v>
      </c>
      <c r="O36" s="48">
        <f>VLOOKUP($A36,'Occupancy Raw Data'!$B$8:$BE$45,'Occupancy Raw Data'!AV$3,FALSE)</f>
        <v>-3.4765827749139802</v>
      </c>
      <c r="P36" s="48">
        <f>VLOOKUP($A36,'Occupancy Raw Data'!$B$8:$BE$45,'Occupancy Raw Data'!AW$3,FALSE)</f>
        <v>-4.49831640076507</v>
      </c>
      <c r="Q36" s="48">
        <f>VLOOKUP($A36,'Occupancy Raw Data'!$B$8:$BE$45,'Occupancy Raw Data'!AX$3,FALSE)</f>
        <v>-4.9780960479849501</v>
      </c>
      <c r="R36" s="49">
        <f>VLOOKUP($A36,'Occupancy Raw Data'!$B$8:$BE$45,'Occupancy Raw Data'!AY$3,FALSE)</f>
        <v>-0.60976116674689596</v>
      </c>
      <c r="S36" s="48">
        <f>VLOOKUP($A36,'Occupancy Raw Data'!$B$8:$BE$45,'Occupancy Raw Data'!BA$3,FALSE)</f>
        <v>-2.8699332967503799</v>
      </c>
      <c r="T36" s="48">
        <f>VLOOKUP($A36,'Occupancy Raw Data'!$B$8:$BE$45,'Occupancy Raw Data'!BB$3,FALSE)</f>
        <v>-2.97476877079598</v>
      </c>
      <c r="U36" s="49">
        <f>VLOOKUP($A36,'Occupancy Raw Data'!$B$8:$BE$45,'Occupancy Raw Data'!BC$3,FALSE)</f>
        <v>-2.9223510337731802</v>
      </c>
      <c r="V36" s="50">
        <f>VLOOKUP($A36,'Occupancy Raw Data'!$B$8:$BE$45,'Occupancy Raw Data'!BE$3,FALSE)</f>
        <v>-1.376011733738</v>
      </c>
      <c r="X36" s="51">
        <f>VLOOKUP($A36,'ADR Raw Data'!$B$6:$BE$43,'ADR Raw Data'!AG$1,FALSE)</f>
        <v>141.106572878127</v>
      </c>
      <c r="Y36" s="52">
        <f>VLOOKUP($A36,'ADR Raw Data'!$B$6:$BE$43,'ADR Raw Data'!AH$1,FALSE)</f>
        <v>134.82799060355299</v>
      </c>
      <c r="Z36" s="52">
        <f>VLOOKUP($A36,'ADR Raw Data'!$B$6:$BE$43,'ADR Raw Data'!AI$1,FALSE)</f>
        <v>136.52165303694301</v>
      </c>
      <c r="AA36" s="52">
        <f>VLOOKUP($A36,'ADR Raw Data'!$B$6:$BE$43,'ADR Raw Data'!AJ$1,FALSE)</f>
        <v>145.41318916718001</v>
      </c>
      <c r="AB36" s="52">
        <f>VLOOKUP($A36,'ADR Raw Data'!$B$6:$BE$43,'ADR Raw Data'!AK$1,FALSE)</f>
        <v>149.33318612684201</v>
      </c>
      <c r="AC36" s="53">
        <f>VLOOKUP($A36,'ADR Raw Data'!$B$6:$BE$43,'ADR Raw Data'!AL$1,FALSE)</f>
        <v>141.63932686755501</v>
      </c>
      <c r="AD36" s="52">
        <f>VLOOKUP($A36,'ADR Raw Data'!$B$6:$BE$43,'ADR Raw Data'!AN$1,FALSE)</f>
        <v>189.81083288361199</v>
      </c>
      <c r="AE36" s="52">
        <f>VLOOKUP($A36,'ADR Raw Data'!$B$6:$BE$43,'ADR Raw Data'!AO$1,FALSE)</f>
        <v>194.470698721411</v>
      </c>
      <c r="AF36" s="53">
        <f>VLOOKUP($A36,'ADR Raw Data'!$B$6:$BE$43,'ADR Raw Data'!AP$1,FALSE)</f>
        <v>192.13950773938001</v>
      </c>
      <c r="AG36" s="54">
        <f>VLOOKUP($A36,'ADR Raw Data'!$B$6:$BE$43,'ADR Raw Data'!AR$1,FALSE)</f>
        <v>158.109638371183</v>
      </c>
      <c r="AI36" s="47">
        <f>VLOOKUP($A36,'ADR Raw Data'!$B$6:$BE$43,'ADR Raw Data'!AT$1,FALSE)</f>
        <v>8.3169321785684502</v>
      </c>
      <c r="AJ36" s="48">
        <f>VLOOKUP($A36,'ADR Raw Data'!$B$6:$BE$43,'ADR Raw Data'!AU$1,FALSE)</f>
        <v>6.3781078840649297</v>
      </c>
      <c r="AK36" s="48">
        <f>VLOOKUP($A36,'ADR Raw Data'!$B$6:$BE$43,'ADR Raw Data'!AV$1,FALSE)</f>
        <v>3.3334934620969801</v>
      </c>
      <c r="AL36" s="48">
        <f>VLOOKUP($A36,'ADR Raw Data'!$B$6:$BE$43,'ADR Raw Data'!AW$1,FALSE)</f>
        <v>3.6500586084855802</v>
      </c>
      <c r="AM36" s="48">
        <f>VLOOKUP($A36,'ADR Raw Data'!$B$6:$BE$43,'ADR Raw Data'!AX$1,FALSE)</f>
        <v>2.2130480228775701E-2</v>
      </c>
      <c r="AN36" s="49">
        <f>VLOOKUP($A36,'ADR Raw Data'!$B$6:$BE$43,'ADR Raw Data'!AY$1,FALSE)</f>
        <v>3.6854199008269402</v>
      </c>
      <c r="AO36" s="48">
        <f>VLOOKUP($A36,'ADR Raw Data'!$B$6:$BE$43,'ADR Raw Data'!BA$1,FALSE)</f>
        <v>-4.2596216982146098</v>
      </c>
      <c r="AP36" s="48">
        <f>VLOOKUP($A36,'ADR Raw Data'!$B$6:$BE$43,'ADR Raw Data'!BB$1,FALSE)</f>
        <v>0.51590667910035903</v>
      </c>
      <c r="AQ36" s="49">
        <f>VLOOKUP($A36,'ADR Raw Data'!$B$6:$BE$43,'ADR Raw Data'!BC$1,FALSE)</f>
        <v>-1.9016557359872599</v>
      </c>
      <c r="AR36" s="50">
        <f>VLOOKUP($A36,'ADR Raw Data'!$B$6:$BE$43,'ADR Raw Data'!BE$1,FALSE)</f>
        <v>1.1967963060729501</v>
      </c>
      <c r="AT36" s="51">
        <f>VLOOKUP($A36,'RevPAR Raw Data'!$B$6:$BE$43,'RevPAR Raw Data'!AG$1,FALSE)</f>
        <v>60.632036084248199</v>
      </c>
      <c r="AU36" s="52">
        <f>VLOOKUP($A36,'RevPAR Raw Data'!$B$6:$BE$43,'RevPAR Raw Data'!AH$1,FALSE)</f>
        <v>71.904034602393196</v>
      </c>
      <c r="AV36" s="52">
        <f>VLOOKUP($A36,'RevPAR Raw Data'!$B$6:$BE$43,'RevPAR Raw Data'!AI$1,FALSE)</f>
        <v>77.324996017745306</v>
      </c>
      <c r="AW36" s="52">
        <f>VLOOKUP($A36,'RevPAR Raw Data'!$B$6:$BE$43,'RevPAR Raw Data'!AJ$1,FALSE)</f>
        <v>85.633366372151997</v>
      </c>
      <c r="AX36" s="52">
        <f>VLOOKUP($A36,'RevPAR Raw Data'!$B$6:$BE$43,'RevPAR Raw Data'!AK$1,FALSE)</f>
        <v>88.072485420625696</v>
      </c>
      <c r="AY36" s="53">
        <f>VLOOKUP($A36,'RevPAR Raw Data'!$B$6:$BE$43,'RevPAR Raw Data'!AL$1,FALSE)</f>
        <v>76.713383699432896</v>
      </c>
      <c r="AZ36" s="52">
        <f>VLOOKUP($A36,'RevPAR Raw Data'!$B$6:$BE$43,'RevPAR Raw Data'!AN$1,FALSE)</f>
        <v>124.458412361405</v>
      </c>
      <c r="BA36" s="52">
        <f>VLOOKUP($A36,'RevPAR Raw Data'!$B$6:$BE$43,'RevPAR Raw Data'!AO$1,FALSE)</f>
        <v>127.37624321774</v>
      </c>
      <c r="BB36" s="53">
        <f>VLOOKUP($A36,'RevPAR Raw Data'!$B$6:$BE$43,'RevPAR Raw Data'!AP$1,FALSE)</f>
        <v>125.91732778957299</v>
      </c>
      <c r="BC36" s="54">
        <f>VLOOKUP($A36,'RevPAR Raw Data'!$B$6:$BE$43,'RevPAR Raw Data'!AR$1,FALSE)</f>
        <v>90.7716534394729</v>
      </c>
      <c r="BE36" s="47">
        <f>VLOOKUP($A36,'RevPAR Raw Data'!$B$6:$BE$43,'RevPAR Raw Data'!AT$1,FALSE)</f>
        <v>20.733023067306799</v>
      </c>
      <c r="BF36" s="48">
        <f>VLOOKUP($A36,'RevPAR Raw Data'!$B$6:$BE$43,'RevPAR Raw Data'!AU$1,FALSE)</f>
        <v>10.143836622094099</v>
      </c>
      <c r="BG36" s="48">
        <f>VLOOKUP($A36,'RevPAR Raw Data'!$B$6:$BE$43,'RevPAR Raw Data'!AV$1,FALSE)</f>
        <v>-0.25898097232314798</v>
      </c>
      <c r="BH36" s="48">
        <f>VLOOKUP($A36,'RevPAR Raw Data'!$B$6:$BE$43,'RevPAR Raw Data'!AW$1,FALSE)</f>
        <v>-1.01244897730253</v>
      </c>
      <c r="BI36" s="48">
        <f>VLOOKUP($A36,'RevPAR Raw Data'!$B$6:$BE$43,'RevPAR Raw Data'!AX$1,FALSE)</f>
        <v>-4.9570672443178401</v>
      </c>
      <c r="BJ36" s="49">
        <f>VLOOKUP($A36,'RevPAR Raw Data'!$B$6:$BE$43,'RevPAR Raw Data'!AY$1,FALSE)</f>
        <v>3.05318647469324</v>
      </c>
      <c r="BK36" s="48">
        <f>VLOOKUP($A36,'RevPAR Raw Data'!$B$6:$BE$43,'RevPAR Raw Data'!BA$1,FALSE)</f>
        <v>-7.0073066935323203</v>
      </c>
      <c r="BL36" s="48">
        <f>VLOOKUP($A36,'RevPAR Raw Data'!$B$6:$BE$43,'RevPAR Raw Data'!BB$1,FALSE)</f>
        <v>-2.47420912247195</v>
      </c>
      <c r="BM36" s="49">
        <f>VLOOKUP($A36,'RevPAR Raw Data'!$B$6:$BE$43,'RevPAR Raw Data'!BC$1,FALSE)</f>
        <v>-4.7684337137010102</v>
      </c>
      <c r="BN36" s="50">
        <f>VLOOKUP($A36,'RevPAR Raw Data'!$B$6:$BE$43,'RevPAR Raw Data'!BE$1,FALSE)</f>
        <v>-0.19568348526555601</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51.158440063318402</v>
      </c>
      <c r="C38" s="48">
        <f>VLOOKUP($A38,'Occupancy Raw Data'!$B$8:$BE$45,'Occupancy Raw Data'!AH$3,FALSE)</f>
        <v>66.207367966613901</v>
      </c>
      <c r="D38" s="48">
        <f>VLOOKUP($A38,'Occupancy Raw Data'!$B$8:$BE$45,'Occupancy Raw Data'!AI$3,FALSE)</f>
        <v>69.7762267952223</v>
      </c>
      <c r="E38" s="48">
        <f>VLOOKUP($A38,'Occupancy Raw Data'!$B$8:$BE$45,'Occupancy Raw Data'!AJ$3,FALSE)</f>
        <v>66.840552597496</v>
      </c>
      <c r="F38" s="48">
        <f>VLOOKUP($A38,'Occupancy Raw Data'!$B$8:$BE$45,'Occupancy Raw Data'!AK$3,FALSE)</f>
        <v>62.9658943732911</v>
      </c>
      <c r="G38" s="49">
        <f>VLOOKUP($A38,'Occupancy Raw Data'!$B$8:$BE$45,'Occupancy Raw Data'!AL$3,FALSE)</f>
        <v>63.389696359188299</v>
      </c>
      <c r="H38" s="48">
        <f>VLOOKUP($A38,'Occupancy Raw Data'!$B$8:$BE$45,'Occupancy Raw Data'!AN$3,FALSE)</f>
        <v>63.570297884587703</v>
      </c>
      <c r="I38" s="48">
        <f>VLOOKUP($A38,'Occupancy Raw Data'!$B$8:$BE$45,'Occupancy Raw Data'!AO$3,FALSE)</f>
        <v>62.440638940854697</v>
      </c>
      <c r="J38" s="49">
        <f>VLOOKUP($A38,'Occupancy Raw Data'!$B$8:$BE$45,'Occupancy Raw Data'!AP$3,FALSE)</f>
        <v>63.0054684127212</v>
      </c>
      <c r="K38" s="50">
        <f>VLOOKUP($A38,'Occupancy Raw Data'!$B$8:$BE$45,'Occupancy Raw Data'!AR$3,FALSE)</f>
        <v>63.279916945911999</v>
      </c>
      <c r="M38" s="47">
        <f>VLOOKUP($A38,'Occupancy Raw Data'!$B$8:$BE$45,'Occupancy Raw Data'!AT$3,FALSE)</f>
        <v>35.798746111046697</v>
      </c>
      <c r="N38" s="48">
        <f>VLOOKUP($A38,'Occupancy Raw Data'!$B$8:$BE$45,'Occupancy Raw Data'!AU$3,FALSE)</f>
        <v>29.385703317410499</v>
      </c>
      <c r="O38" s="48">
        <f>VLOOKUP($A38,'Occupancy Raw Data'!$B$8:$BE$45,'Occupancy Raw Data'!AV$3,FALSE)</f>
        <v>28.789759234501702</v>
      </c>
      <c r="P38" s="48">
        <f>VLOOKUP($A38,'Occupancy Raw Data'!$B$8:$BE$45,'Occupancy Raw Data'!AW$3,FALSE)</f>
        <v>32.396181518967097</v>
      </c>
      <c r="Q38" s="48">
        <f>VLOOKUP($A38,'Occupancy Raw Data'!$B$8:$BE$45,'Occupancy Raw Data'!AX$3,FALSE)</f>
        <v>30.274929836094898</v>
      </c>
      <c r="R38" s="49">
        <f>VLOOKUP($A38,'Occupancy Raw Data'!$B$8:$BE$45,'Occupancy Raw Data'!AY$3,FALSE)</f>
        <v>31.057350078319502</v>
      </c>
      <c r="S38" s="48">
        <f>VLOOKUP($A38,'Occupancy Raw Data'!$B$8:$BE$45,'Occupancy Raw Data'!BA$3,FALSE)</f>
        <v>20.701285910297599</v>
      </c>
      <c r="T38" s="48">
        <f>VLOOKUP($A38,'Occupancy Raw Data'!$B$8:$BE$45,'Occupancy Raw Data'!BB$3,FALSE)</f>
        <v>21.330194103488001</v>
      </c>
      <c r="U38" s="49">
        <f>VLOOKUP($A38,'Occupancy Raw Data'!$B$8:$BE$45,'Occupancy Raw Data'!BC$3,FALSE)</f>
        <v>21.012103988057898</v>
      </c>
      <c r="V38" s="50">
        <f>VLOOKUP($A38,'Occupancy Raw Data'!$B$8:$BE$45,'Occupancy Raw Data'!BE$3,FALSE)</f>
        <v>28.034201616456301</v>
      </c>
      <c r="X38" s="51">
        <f>VLOOKUP($A38,'ADR Raw Data'!$B$6:$BE$43,'ADR Raw Data'!AG$1,FALSE)</f>
        <v>101.622338959212</v>
      </c>
      <c r="Y38" s="52">
        <f>VLOOKUP($A38,'ADR Raw Data'!$B$6:$BE$43,'ADR Raw Data'!AH$1,FALSE)</f>
        <v>108.038665978373</v>
      </c>
      <c r="Z38" s="52">
        <f>VLOOKUP($A38,'ADR Raw Data'!$B$6:$BE$43,'ADR Raw Data'!AI$1,FALSE)</f>
        <v>110.630951791698</v>
      </c>
      <c r="AA38" s="52">
        <f>VLOOKUP($A38,'ADR Raw Data'!$B$6:$BE$43,'ADR Raw Data'!AJ$1,FALSE)</f>
        <v>112.228445018569</v>
      </c>
      <c r="AB38" s="52">
        <f>VLOOKUP($A38,'ADR Raw Data'!$B$6:$BE$43,'ADR Raw Data'!AK$1,FALSE)</f>
        <v>109.479640612501</v>
      </c>
      <c r="AC38" s="53">
        <f>VLOOKUP($A38,'ADR Raw Data'!$B$6:$BE$43,'ADR Raw Data'!AL$1,FALSE)</f>
        <v>108.74354408108999</v>
      </c>
      <c r="AD38" s="52">
        <f>VLOOKUP($A38,'ADR Raw Data'!$B$6:$BE$43,'ADR Raw Data'!AN$1,FALSE)</f>
        <v>108.54600000000001</v>
      </c>
      <c r="AE38" s="52">
        <f>VLOOKUP($A38,'ADR Raw Data'!$B$6:$BE$43,'ADR Raw Data'!AO$1,FALSE)</f>
        <v>108.684015326112</v>
      </c>
      <c r="AF38" s="53">
        <f>VLOOKUP($A38,'ADR Raw Data'!$B$6:$BE$43,'ADR Raw Data'!AP$1,FALSE)</f>
        <v>108.614389025295</v>
      </c>
      <c r="AG38" s="54">
        <f>VLOOKUP($A38,'ADR Raw Data'!$B$6:$BE$43,'ADR Raw Data'!AR$1,FALSE)</f>
        <v>108.706802680203</v>
      </c>
      <c r="AI38" s="47">
        <f>VLOOKUP($A38,'ADR Raw Data'!$B$6:$BE$43,'ADR Raw Data'!AT$1,FALSE)</f>
        <v>13.171458476848899</v>
      </c>
      <c r="AJ38" s="48">
        <f>VLOOKUP($A38,'ADR Raw Data'!$B$6:$BE$43,'ADR Raw Data'!AU$1,FALSE)</f>
        <v>10.062434003961</v>
      </c>
      <c r="AK38" s="48">
        <f>VLOOKUP($A38,'ADR Raw Data'!$B$6:$BE$43,'ADR Raw Data'!AV$1,FALSE)</f>
        <v>10.0561039144301</v>
      </c>
      <c r="AL38" s="48">
        <f>VLOOKUP($A38,'ADR Raw Data'!$B$6:$BE$43,'ADR Raw Data'!AW$1,FALSE)</f>
        <v>13.7475671888932</v>
      </c>
      <c r="AM38" s="48">
        <f>VLOOKUP($A38,'ADR Raw Data'!$B$6:$BE$43,'ADR Raw Data'!AX$1,FALSE)</f>
        <v>12.052755053220601</v>
      </c>
      <c r="AN38" s="49">
        <f>VLOOKUP($A38,'ADR Raw Data'!$B$6:$BE$43,'ADR Raw Data'!AY$1,FALSE)</f>
        <v>11.645713938083</v>
      </c>
      <c r="AO38" s="48">
        <f>VLOOKUP($A38,'ADR Raw Data'!$B$6:$BE$43,'ADR Raw Data'!BA$1,FALSE)</f>
        <v>6.1429244882437901</v>
      </c>
      <c r="AP38" s="48">
        <f>VLOOKUP($A38,'ADR Raw Data'!$B$6:$BE$43,'ADR Raw Data'!BB$1,FALSE)</f>
        <v>5.0785026785702501</v>
      </c>
      <c r="AQ38" s="49">
        <f>VLOOKUP($A38,'ADR Raw Data'!$B$6:$BE$43,'ADR Raw Data'!BC$1,FALSE)</f>
        <v>5.6140219311303197</v>
      </c>
      <c r="AR38" s="50">
        <f>VLOOKUP($A38,'ADR Raw Data'!$B$6:$BE$43,'ADR Raw Data'!BE$1,FALSE)</f>
        <v>9.7629145681652201</v>
      </c>
      <c r="AT38" s="51">
        <f>VLOOKUP($A38,'RevPAR Raw Data'!$B$6:$BE$43,'RevPAR Raw Data'!AG$1,FALSE)</f>
        <v>51.988403367390902</v>
      </c>
      <c r="AU38" s="52">
        <f>VLOOKUP($A38,'RevPAR Raw Data'!$B$6:$BE$43,'RevPAR Raw Data'!AH$1,FALSE)</f>
        <v>71.529557130522306</v>
      </c>
      <c r="AV38" s="52">
        <f>VLOOKUP($A38,'RevPAR Raw Data'!$B$6:$BE$43,'RevPAR Raw Data'!AI$1,FALSE)</f>
        <v>77.194103827888895</v>
      </c>
      <c r="AW38" s="52">
        <f>VLOOKUP($A38,'RevPAR Raw Data'!$B$6:$BE$43,'RevPAR Raw Data'!AJ$1,FALSE)</f>
        <v>75.014112821988704</v>
      </c>
      <c r="AX38" s="52">
        <f>VLOOKUP($A38,'RevPAR Raw Data'!$B$6:$BE$43,'RevPAR Raw Data'!AK$1,FALSE)</f>
        <v>68.934834868326305</v>
      </c>
      <c r="AY38" s="53">
        <f>VLOOKUP($A38,'RevPAR Raw Data'!$B$6:$BE$43,'RevPAR Raw Data'!AL$1,FALSE)</f>
        <v>68.9322024032234</v>
      </c>
      <c r="AZ38" s="52">
        <f>VLOOKUP($A38,'RevPAR Raw Data'!$B$6:$BE$43,'RevPAR Raw Data'!AN$1,FALSE)</f>
        <v>69.003015541804501</v>
      </c>
      <c r="BA38" s="52">
        <f>VLOOKUP($A38,'RevPAR Raw Data'!$B$6:$BE$43,'RevPAR Raw Data'!AO$1,FALSE)</f>
        <v>67.862993596200795</v>
      </c>
      <c r="BB38" s="53">
        <f>VLOOKUP($A38,'RevPAR Raw Data'!$B$6:$BE$43,'RevPAR Raw Data'!AP$1,FALSE)</f>
        <v>68.433004569002705</v>
      </c>
      <c r="BC38" s="54">
        <f>VLOOKUP($A38,'RevPAR Raw Data'!$B$6:$BE$43,'RevPAR Raw Data'!AR$1,FALSE)</f>
        <v>68.789574450588901</v>
      </c>
      <c r="BE38" s="47">
        <f>VLOOKUP($A38,'RevPAR Raw Data'!$B$6:$BE$43,'RevPAR Raw Data'!AT$1,FALSE)</f>
        <v>53.685421567144701</v>
      </c>
      <c r="BF38" s="48">
        <f>VLOOKUP($A38,'RevPAR Raw Data'!$B$6:$BE$43,'RevPAR Raw Data'!AU$1,FALSE)</f>
        <v>42.4050543242858</v>
      </c>
      <c r="BG38" s="48">
        <f>VLOOKUP($A38,'RevPAR Raw Data'!$B$6:$BE$43,'RevPAR Raw Data'!AV$1,FALSE)</f>
        <v>41.740991254267598</v>
      </c>
      <c r="BH38" s="48">
        <f>VLOOKUP($A38,'RevPAR Raw Data'!$B$6:$BE$43,'RevPAR Raw Data'!AW$1,FALSE)</f>
        <v>50.597435528816199</v>
      </c>
      <c r="BI38" s="48">
        <f>VLOOKUP($A38,'RevPAR Raw Data'!$B$6:$BE$43,'RevPAR Raw Data'!AX$1,FALSE)</f>
        <v>45.976648024994603</v>
      </c>
      <c r="BJ38" s="49">
        <f>VLOOKUP($A38,'RevPAR Raw Data'!$B$6:$BE$43,'RevPAR Raw Data'!AY$1,FALSE)</f>
        <v>46.3199141632726</v>
      </c>
      <c r="BK38" s="48">
        <f>VLOOKUP($A38,'RevPAR Raw Data'!$B$6:$BE$43,'RevPAR Raw Data'!BA$1,FALSE)</f>
        <v>28.115874760106401</v>
      </c>
      <c r="BL38" s="48">
        <f>VLOOKUP($A38,'RevPAR Raw Data'!$B$6:$BE$43,'RevPAR Raw Data'!BB$1,FALSE)</f>
        <v>27.491951260948099</v>
      </c>
      <c r="BM38" s="49">
        <f>VLOOKUP($A38,'RevPAR Raw Data'!$B$6:$BE$43,'RevPAR Raw Data'!BC$1,FALSE)</f>
        <v>27.805750045269701</v>
      </c>
      <c r="BN38" s="50">
        <f>VLOOKUP($A38,'RevPAR Raw Data'!$B$6:$BE$43,'RevPAR Raw Data'!BE$1,FALSE)</f>
        <v>40.534071338303399</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42.800655379574003</v>
      </c>
      <c r="C40" s="48">
        <f>VLOOKUP($A40,'Occupancy Raw Data'!$B$8:$BE$45,'Occupancy Raw Data'!AH$3,FALSE)</f>
        <v>55.335226031884602</v>
      </c>
      <c r="D40" s="48">
        <f>VLOOKUP($A40,'Occupancy Raw Data'!$B$8:$BE$45,'Occupancy Raw Data'!AI$3,FALSE)</f>
        <v>62.329111159641798</v>
      </c>
      <c r="E40" s="48">
        <f>VLOOKUP($A40,'Occupancy Raw Data'!$B$8:$BE$45,'Occupancy Raw Data'!AJ$3,FALSE)</f>
        <v>62.127101987333397</v>
      </c>
      <c r="F40" s="48">
        <f>VLOOKUP($A40,'Occupancy Raw Data'!$B$8:$BE$45,'Occupancy Raw Data'!AK$3,FALSE)</f>
        <v>61.305962000436701</v>
      </c>
      <c r="G40" s="49">
        <f>VLOOKUP($A40,'Occupancy Raw Data'!$B$8:$BE$45,'Occupancy Raw Data'!AL$3,FALSE)</f>
        <v>56.780527223884498</v>
      </c>
      <c r="H40" s="48">
        <f>VLOOKUP($A40,'Occupancy Raw Data'!$B$8:$BE$45,'Occupancy Raw Data'!AN$3,FALSE)</f>
        <v>68.354444201790699</v>
      </c>
      <c r="I40" s="48">
        <f>VLOOKUP($A40,'Occupancy Raw Data'!$B$8:$BE$45,'Occupancy Raw Data'!AO$3,FALSE)</f>
        <v>67.377156584407004</v>
      </c>
      <c r="J40" s="49">
        <f>VLOOKUP($A40,'Occupancy Raw Data'!$B$8:$BE$45,'Occupancy Raw Data'!AP$3,FALSE)</f>
        <v>67.865800393098894</v>
      </c>
      <c r="K40" s="50">
        <f>VLOOKUP($A40,'Occupancy Raw Data'!$B$8:$BE$45,'Occupancy Raw Data'!AR$3,FALSE)</f>
        <v>59.947896354304703</v>
      </c>
      <c r="M40" s="47">
        <f>VLOOKUP($A40,'Occupancy Raw Data'!$B$8:$BE$45,'Occupancy Raw Data'!AT$3,FALSE)</f>
        <v>-5.0081479680804399</v>
      </c>
      <c r="N40" s="48">
        <f>VLOOKUP($A40,'Occupancy Raw Data'!$B$8:$BE$45,'Occupancy Raw Data'!AU$3,FALSE)</f>
        <v>-1.4563804509943199</v>
      </c>
      <c r="O40" s="48">
        <f>VLOOKUP($A40,'Occupancy Raw Data'!$B$8:$BE$45,'Occupancy Raw Data'!AV$3,FALSE)</f>
        <v>1.18528225247027</v>
      </c>
      <c r="P40" s="48">
        <f>VLOOKUP($A40,'Occupancy Raw Data'!$B$8:$BE$45,'Occupancy Raw Data'!AW$3,FALSE)</f>
        <v>0.68705845464965998</v>
      </c>
      <c r="Q40" s="48">
        <f>VLOOKUP($A40,'Occupancy Raw Data'!$B$8:$BE$45,'Occupancy Raw Data'!AX$3,FALSE)</f>
        <v>1.4945886139003499</v>
      </c>
      <c r="R40" s="49">
        <f>VLOOKUP($A40,'Occupancy Raw Data'!$B$8:$BE$45,'Occupancy Raw Data'!AY$3,FALSE)</f>
        <v>-0.35551408161606102</v>
      </c>
      <c r="S40" s="48">
        <f>VLOOKUP($A40,'Occupancy Raw Data'!$B$8:$BE$45,'Occupancy Raw Data'!BA$3,FALSE)</f>
        <v>5.7426657731447301</v>
      </c>
      <c r="T40" s="48">
        <f>VLOOKUP($A40,'Occupancy Raw Data'!$B$8:$BE$45,'Occupancy Raw Data'!BB$3,FALSE)</f>
        <v>2.4497926076677401</v>
      </c>
      <c r="U40" s="49">
        <f>VLOOKUP($A40,'Occupancy Raw Data'!$B$8:$BE$45,'Occupancy Raw Data'!BC$3,FALSE)</f>
        <v>4.0820413201343104</v>
      </c>
      <c r="V40" s="50">
        <f>VLOOKUP($A40,'Occupancy Raw Data'!$B$8:$BE$45,'Occupancy Raw Data'!BE$3,FALSE)</f>
        <v>1.03809178500996</v>
      </c>
      <c r="X40" s="51">
        <f>VLOOKUP($A40,'ADR Raw Data'!$B$6:$BE$43,'ADR Raw Data'!AG$1,FALSE)</f>
        <v>94.567515659452795</v>
      </c>
      <c r="Y40" s="52">
        <f>VLOOKUP($A40,'ADR Raw Data'!$B$6:$BE$43,'ADR Raw Data'!AH$1,FALSE)</f>
        <v>104.65841216552199</v>
      </c>
      <c r="Z40" s="52">
        <f>VLOOKUP($A40,'ADR Raw Data'!$B$6:$BE$43,'ADR Raw Data'!AI$1,FALSE)</f>
        <v>110.682088321858</v>
      </c>
      <c r="AA40" s="52">
        <f>VLOOKUP($A40,'ADR Raw Data'!$B$6:$BE$43,'ADR Raw Data'!AJ$1,FALSE)</f>
        <v>111.42670145001399</v>
      </c>
      <c r="AB40" s="52">
        <f>VLOOKUP($A40,'ADR Raw Data'!$B$6:$BE$43,'ADR Raw Data'!AK$1,FALSE)</f>
        <v>112.197629753847</v>
      </c>
      <c r="AC40" s="53">
        <f>VLOOKUP($A40,'ADR Raw Data'!$B$6:$BE$43,'ADR Raw Data'!AL$1,FALSE)</f>
        <v>107.569417929002</v>
      </c>
      <c r="AD40" s="52">
        <f>VLOOKUP($A40,'ADR Raw Data'!$B$6:$BE$43,'ADR Raw Data'!AN$1,FALSE)</f>
        <v>126.5987871212</v>
      </c>
      <c r="AE40" s="52">
        <f>VLOOKUP($A40,'ADR Raw Data'!$B$6:$BE$43,'ADR Raw Data'!AO$1,FALSE)</f>
        <v>122.639177875016</v>
      </c>
      <c r="AF40" s="53">
        <f>VLOOKUP($A40,'ADR Raw Data'!$B$6:$BE$43,'ADR Raw Data'!AP$1,FALSE)</f>
        <v>124.633237384455</v>
      </c>
      <c r="AG40" s="54">
        <f>VLOOKUP($A40,'ADR Raw Data'!$B$6:$BE$43,'ADR Raw Data'!AR$1,FALSE)</f>
        <v>113.088991863309</v>
      </c>
      <c r="AI40" s="47">
        <f>VLOOKUP($A40,'ADR Raw Data'!$B$6:$BE$43,'ADR Raw Data'!AT$1,FALSE)</f>
        <v>-3.7483771145531701</v>
      </c>
      <c r="AJ40" s="48">
        <f>VLOOKUP($A40,'ADR Raw Data'!$B$6:$BE$43,'ADR Raw Data'!AU$1,FALSE)</f>
        <v>-0.933979847017957</v>
      </c>
      <c r="AK40" s="48">
        <f>VLOOKUP($A40,'ADR Raw Data'!$B$6:$BE$43,'ADR Raw Data'!AV$1,FALSE)</f>
        <v>0.22738052509936099</v>
      </c>
      <c r="AL40" s="48">
        <f>VLOOKUP($A40,'ADR Raw Data'!$B$6:$BE$43,'ADR Raw Data'!AW$1,FALSE)</f>
        <v>1.8123794744792701</v>
      </c>
      <c r="AM40" s="48">
        <f>VLOOKUP($A40,'ADR Raw Data'!$B$6:$BE$43,'ADR Raw Data'!AX$1,FALSE)</f>
        <v>2.0805229081043501</v>
      </c>
      <c r="AN40" s="49">
        <f>VLOOKUP($A40,'ADR Raw Data'!$B$6:$BE$43,'ADR Raw Data'!AY$1,FALSE)</f>
        <v>0.309711946447151</v>
      </c>
      <c r="AO40" s="48">
        <f>VLOOKUP($A40,'ADR Raw Data'!$B$6:$BE$43,'ADR Raw Data'!BA$1,FALSE)</f>
        <v>7.3913111012806798</v>
      </c>
      <c r="AP40" s="48">
        <f>VLOOKUP($A40,'ADR Raw Data'!$B$6:$BE$43,'ADR Raw Data'!BB$1,FALSE)</f>
        <v>4.4473522697398504</v>
      </c>
      <c r="AQ40" s="49">
        <f>VLOOKUP($A40,'ADR Raw Data'!$B$6:$BE$43,'ADR Raw Data'!BC$1,FALSE)</f>
        <v>5.9361940819485799</v>
      </c>
      <c r="AR40" s="50">
        <f>VLOOKUP($A40,'ADR Raw Data'!$B$6:$BE$43,'ADR Raw Data'!BE$1,FALSE)</f>
        <v>2.3368754325561301</v>
      </c>
      <c r="AT40" s="51">
        <f>VLOOKUP($A40,'RevPAR Raw Data'!$B$6:$BE$43,'RevPAR Raw Data'!AG$1,FALSE)</f>
        <v>40.475516478426997</v>
      </c>
      <c r="AU40" s="52">
        <f>VLOOKUP($A40,'RevPAR Raw Data'!$B$6:$BE$43,'RevPAR Raw Data'!AH$1,FALSE)</f>
        <v>57.912968933173097</v>
      </c>
      <c r="AV40" s="52">
        <f>VLOOKUP($A40,'RevPAR Raw Data'!$B$6:$BE$43,'RevPAR Raw Data'!AI$1,FALSE)</f>
        <v>68.987161863943996</v>
      </c>
      <c r="AW40" s="52">
        <f>VLOOKUP($A40,'RevPAR Raw Data'!$B$6:$BE$43,'RevPAR Raw Data'!AJ$1,FALSE)</f>
        <v>69.226180450971796</v>
      </c>
      <c r="AX40" s="52">
        <f>VLOOKUP($A40,'RevPAR Raw Data'!$B$6:$BE$43,'RevPAR Raw Data'!AK$1,FALSE)</f>
        <v>68.783836262284296</v>
      </c>
      <c r="AY40" s="53">
        <f>VLOOKUP($A40,'RevPAR Raw Data'!$B$6:$BE$43,'RevPAR Raw Data'!AL$1,FALSE)</f>
        <v>61.078482631751299</v>
      </c>
      <c r="AZ40" s="52">
        <f>VLOOKUP($A40,'RevPAR Raw Data'!$B$6:$BE$43,'RevPAR Raw Data'!AN$1,FALSE)</f>
        <v>86.535897302904502</v>
      </c>
      <c r="BA40" s="52">
        <f>VLOOKUP($A40,'RevPAR Raw Data'!$B$6:$BE$43,'RevPAR Raw Data'!AO$1,FALSE)</f>
        <v>82.630790910679096</v>
      </c>
      <c r="BB40" s="53">
        <f>VLOOKUP($A40,'RevPAR Raw Data'!$B$6:$BE$43,'RevPAR Raw Data'!AP$1,FALSE)</f>
        <v>84.583344106791799</v>
      </c>
      <c r="BC40" s="54">
        <f>VLOOKUP($A40,'RevPAR Raw Data'!$B$6:$BE$43,'RevPAR Raw Data'!AR$1,FALSE)</f>
        <v>67.794471630344901</v>
      </c>
      <c r="BE40" s="47">
        <f>VLOOKUP($A40,'RevPAR Raw Data'!$B$6:$BE$43,'RevPAR Raw Data'!AT$1,FALSE)</f>
        <v>-8.5688008103351301</v>
      </c>
      <c r="BF40" s="48">
        <f>VLOOKUP($A40,'RevPAR Raw Data'!$B$6:$BE$43,'RevPAR Raw Data'!AU$1,FALSE)</f>
        <v>-2.3767579981040798</v>
      </c>
      <c r="BG40" s="48">
        <f>VLOOKUP($A40,'RevPAR Raw Data'!$B$6:$BE$43,'RevPAR Raw Data'!AV$1,FALSE)</f>
        <v>1.41535787857921</v>
      </c>
      <c r="BH40" s="48">
        <f>VLOOKUP($A40,'RevPAR Raw Data'!$B$6:$BE$43,'RevPAR Raw Data'!AW$1,FALSE)</f>
        <v>2.5118900355386802</v>
      </c>
      <c r="BI40" s="48">
        <f>VLOOKUP($A40,'RevPAR Raw Data'!$B$6:$BE$43,'RevPAR Raw Data'!AX$1,FALSE)</f>
        <v>3.6062067804988298</v>
      </c>
      <c r="BJ40" s="49">
        <f>VLOOKUP($A40,'RevPAR Raw Data'!$B$6:$BE$43,'RevPAR Raw Data'!AY$1,FALSE)</f>
        <v>-4.6903204750976098E-2</v>
      </c>
      <c r="BK40" s="48">
        <f>VLOOKUP($A40,'RevPAR Raw Data'!$B$6:$BE$43,'RevPAR Raw Data'!BA$1,FALSE)</f>
        <v>13.5584351672253</v>
      </c>
      <c r="BL40" s="48">
        <f>VLOOKUP($A40,'RevPAR Raw Data'!$B$6:$BE$43,'RevPAR Raw Data'!BB$1,FALSE)</f>
        <v>7.00609578454862</v>
      </c>
      <c r="BM40" s="49">
        <f>VLOOKUP($A40,'RevPAR Raw Data'!$B$6:$BE$43,'RevPAR Raw Data'!BC$1,FALSE)</f>
        <v>10.2605532973514</v>
      </c>
      <c r="BN40" s="50">
        <f>VLOOKUP($A40,'RevPAR Raw Data'!$B$6:$BE$43,'RevPAR Raw Data'!BE$1,FALSE)</f>
        <v>3.3992261294573698</v>
      </c>
    </row>
    <row r="41" spans="1:66" x14ac:dyDescent="0.25">
      <c r="A41" s="63" t="s">
        <v>45</v>
      </c>
      <c r="B41" s="47">
        <f>VLOOKUP($A41,'Occupancy Raw Data'!$B$8:$BE$45,'Occupancy Raw Data'!AG$3,FALSE)</f>
        <v>45.740103270223699</v>
      </c>
      <c r="C41" s="48">
        <f>VLOOKUP($A41,'Occupancy Raw Data'!$B$8:$BE$45,'Occupancy Raw Data'!AH$3,FALSE)</f>
        <v>54.683471784588903</v>
      </c>
      <c r="D41" s="48">
        <f>VLOOKUP($A41,'Occupancy Raw Data'!$B$8:$BE$45,'Occupancy Raw Data'!AI$3,FALSE)</f>
        <v>58.1256564499188</v>
      </c>
      <c r="E41" s="48">
        <f>VLOOKUP($A41,'Occupancy Raw Data'!$B$8:$BE$45,'Occupancy Raw Data'!AJ$3,FALSE)</f>
        <v>57.0084980425856</v>
      </c>
      <c r="F41" s="48">
        <f>VLOOKUP($A41,'Occupancy Raw Data'!$B$8:$BE$45,'Occupancy Raw Data'!AK$3,FALSE)</f>
        <v>56.196887233839298</v>
      </c>
      <c r="G41" s="49">
        <f>VLOOKUP($A41,'Occupancy Raw Data'!$B$8:$BE$45,'Occupancy Raw Data'!AL$3,FALSE)</f>
        <v>54.353390639923497</v>
      </c>
      <c r="H41" s="48">
        <f>VLOOKUP($A41,'Occupancy Raw Data'!$B$8:$BE$45,'Occupancy Raw Data'!AN$3,FALSE)</f>
        <v>57.103981667143998</v>
      </c>
      <c r="I41" s="48">
        <f>VLOOKUP($A41,'Occupancy Raw Data'!$B$8:$BE$45,'Occupancy Raw Data'!AO$3,FALSE)</f>
        <v>56.258951589802301</v>
      </c>
      <c r="J41" s="49">
        <f>VLOOKUP($A41,'Occupancy Raw Data'!$B$8:$BE$45,'Occupancy Raw Data'!AP$3,FALSE)</f>
        <v>56.681466628473203</v>
      </c>
      <c r="K41" s="50">
        <f>VLOOKUP($A41,'Occupancy Raw Data'!$B$8:$BE$45,'Occupancy Raw Data'!AR$3,FALSE)</f>
        <v>55.018691333769901</v>
      </c>
      <c r="M41" s="47">
        <f>VLOOKUP($A41,'Occupancy Raw Data'!$B$8:$BE$45,'Occupancy Raw Data'!AT$3,FALSE)</f>
        <v>-9.4081166603187398</v>
      </c>
      <c r="N41" s="48">
        <f>VLOOKUP($A41,'Occupancy Raw Data'!$B$8:$BE$45,'Occupancy Raw Data'!AU$3,FALSE)</f>
        <v>-8.08670336809028</v>
      </c>
      <c r="O41" s="48">
        <f>VLOOKUP($A41,'Occupancy Raw Data'!$B$8:$BE$45,'Occupancy Raw Data'!AV$3,FALSE)</f>
        <v>-5.9095371935532297</v>
      </c>
      <c r="P41" s="48">
        <f>VLOOKUP($A41,'Occupancy Raw Data'!$B$8:$BE$45,'Occupancy Raw Data'!AW$3,FALSE)</f>
        <v>-6.6349397406325004</v>
      </c>
      <c r="Q41" s="48">
        <f>VLOOKUP($A41,'Occupancy Raw Data'!$B$8:$BE$45,'Occupancy Raw Data'!AX$3,FALSE)</f>
        <v>-5.1294570629366198</v>
      </c>
      <c r="R41" s="49">
        <f>VLOOKUP($A41,'Occupancy Raw Data'!$B$8:$BE$45,'Occupancy Raw Data'!AY$3,FALSE)</f>
        <v>-6.9470934888815901</v>
      </c>
      <c r="S41" s="48">
        <f>VLOOKUP($A41,'Occupancy Raw Data'!$B$8:$BE$45,'Occupancy Raw Data'!BA$3,FALSE)</f>
        <v>-1.0788355146214501</v>
      </c>
      <c r="T41" s="48">
        <f>VLOOKUP($A41,'Occupancy Raw Data'!$B$8:$BE$45,'Occupancy Raw Data'!BB$3,FALSE)</f>
        <v>-2.8600015365984999</v>
      </c>
      <c r="U41" s="49">
        <f>VLOOKUP($A41,'Occupancy Raw Data'!$B$8:$BE$45,'Occupancy Raw Data'!BC$3,FALSE)</f>
        <v>-1.9708707604424001</v>
      </c>
      <c r="V41" s="50">
        <f>VLOOKUP($A41,'Occupancy Raw Data'!$B$8:$BE$45,'Occupancy Raw Data'!BE$3,FALSE)</f>
        <v>-5.5353735039662704</v>
      </c>
      <c r="X41" s="51">
        <f>VLOOKUP($A41,'ADR Raw Data'!$B$6:$BE$43,'ADR Raw Data'!AG$1,FALSE)</f>
        <v>85.474223654227998</v>
      </c>
      <c r="Y41" s="52">
        <f>VLOOKUP($A41,'ADR Raw Data'!$B$6:$BE$43,'ADR Raw Data'!AH$1,FALSE)</f>
        <v>90.893319844595695</v>
      </c>
      <c r="Z41" s="52">
        <f>VLOOKUP($A41,'ADR Raw Data'!$B$6:$BE$43,'ADR Raw Data'!AI$1,FALSE)</f>
        <v>91.906605248459897</v>
      </c>
      <c r="AA41" s="52">
        <f>VLOOKUP($A41,'ADR Raw Data'!$B$6:$BE$43,'ADR Raw Data'!AJ$1,FALSE)</f>
        <v>92.193149175110904</v>
      </c>
      <c r="AB41" s="52">
        <f>VLOOKUP($A41,'ADR Raw Data'!$B$6:$BE$43,'ADR Raw Data'!AK$1,FALSE)</f>
        <v>91.287923005691894</v>
      </c>
      <c r="AC41" s="53">
        <f>VLOOKUP($A41,'ADR Raw Data'!$B$6:$BE$43,'ADR Raw Data'!AL$1,FALSE)</f>
        <v>90.553444824980602</v>
      </c>
      <c r="AD41" s="52">
        <f>VLOOKUP($A41,'ADR Raw Data'!$B$6:$BE$43,'ADR Raw Data'!AN$1,FALSE)</f>
        <v>95.477431000752404</v>
      </c>
      <c r="AE41" s="52">
        <f>VLOOKUP($A41,'ADR Raw Data'!$B$6:$BE$43,'ADR Raw Data'!AO$1,FALSE)</f>
        <v>94.869290673794893</v>
      </c>
      <c r="AF41" s="53">
        <f>VLOOKUP($A41,'ADR Raw Data'!$B$6:$BE$43,'ADR Raw Data'!AP$1,FALSE)</f>
        <v>95.175627437355203</v>
      </c>
      <c r="AG41" s="54">
        <f>VLOOKUP($A41,'ADR Raw Data'!$B$6:$BE$43,'ADR Raw Data'!AR$1,FALSE)</f>
        <v>91.914258757888703</v>
      </c>
      <c r="AI41" s="47">
        <f>VLOOKUP($A41,'ADR Raw Data'!$B$6:$BE$43,'ADR Raw Data'!AT$1,FALSE)</f>
        <v>2.3947799527644</v>
      </c>
      <c r="AJ41" s="48">
        <f>VLOOKUP($A41,'ADR Raw Data'!$B$6:$BE$43,'ADR Raw Data'!AU$1,FALSE)</f>
        <v>2.9920393036028301</v>
      </c>
      <c r="AK41" s="48">
        <f>VLOOKUP($A41,'ADR Raw Data'!$B$6:$BE$43,'ADR Raw Data'!AV$1,FALSE)</f>
        <v>3.9195924039916301</v>
      </c>
      <c r="AL41" s="48">
        <f>VLOOKUP($A41,'ADR Raw Data'!$B$6:$BE$43,'ADR Raw Data'!AW$1,FALSE)</f>
        <v>3.59304823126311</v>
      </c>
      <c r="AM41" s="48">
        <f>VLOOKUP($A41,'ADR Raw Data'!$B$6:$BE$43,'ADR Raw Data'!AX$1,FALSE)</f>
        <v>3.9012334930412198</v>
      </c>
      <c r="AN41" s="49">
        <f>VLOOKUP($A41,'ADR Raw Data'!$B$6:$BE$43,'ADR Raw Data'!AY$1,FALSE)</f>
        <v>3.4398470883425598</v>
      </c>
      <c r="AO41" s="48">
        <f>VLOOKUP($A41,'ADR Raw Data'!$B$6:$BE$43,'ADR Raw Data'!BA$1,FALSE)</f>
        <v>7.0138769583200196</v>
      </c>
      <c r="AP41" s="48">
        <f>VLOOKUP($A41,'ADR Raw Data'!$B$6:$BE$43,'ADR Raw Data'!BB$1,FALSE)</f>
        <v>5.6476929699576699</v>
      </c>
      <c r="AQ41" s="49">
        <f>VLOOKUP($A41,'ADR Raw Data'!$B$6:$BE$43,'ADR Raw Data'!BC$1,FALSE)</f>
        <v>6.3305513345939497</v>
      </c>
      <c r="AR41" s="50">
        <f>VLOOKUP($A41,'ADR Raw Data'!$B$6:$BE$43,'ADR Raw Data'!BE$1,FALSE)</f>
        <v>4.3293682509442402</v>
      </c>
      <c r="AT41" s="51">
        <f>VLOOKUP($A41,'RevPAR Raw Data'!$B$6:$BE$43,'RevPAR Raw Data'!AG$1,FALSE)</f>
        <v>39.095998168865897</v>
      </c>
      <c r="AU41" s="52">
        <f>VLOOKUP($A41,'RevPAR Raw Data'!$B$6:$BE$43,'RevPAR Raw Data'!AH$1,FALSE)</f>
        <v>49.703622911295703</v>
      </c>
      <c r="AV41" s="52">
        <f>VLOOKUP($A41,'RevPAR Raw Data'!$B$6:$BE$43,'RevPAR Raw Data'!AI$1,FALSE)</f>
        <v>53.421317621502901</v>
      </c>
      <c r="AW41" s="52">
        <f>VLOOKUP($A41,'RevPAR Raw Data'!$B$6:$BE$43,'RevPAR Raw Data'!AJ$1,FALSE)</f>
        <v>52.557929642891203</v>
      </c>
      <c r="AX41" s="52">
        <f>VLOOKUP($A41,'RevPAR Raw Data'!$B$6:$BE$43,'RevPAR Raw Data'!AK$1,FALSE)</f>
        <v>51.300971149622796</v>
      </c>
      <c r="AY41" s="53">
        <f>VLOOKUP($A41,'RevPAR Raw Data'!$B$6:$BE$43,'RevPAR Raw Data'!AL$1,FALSE)</f>
        <v>49.218867603629398</v>
      </c>
      <c r="AZ41" s="52">
        <f>VLOOKUP($A41,'RevPAR Raw Data'!$B$6:$BE$43,'RevPAR Raw Data'!AN$1,FALSE)</f>
        <v>54.521414694929803</v>
      </c>
      <c r="BA41" s="52">
        <f>VLOOKUP($A41,'RevPAR Raw Data'!$B$6:$BE$43,'RevPAR Raw Data'!AO$1,FALSE)</f>
        <v>53.3724683137591</v>
      </c>
      <c r="BB41" s="53">
        <f>VLOOKUP($A41,'RevPAR Raw Data'!$B$6:$BE$43,'RevPAR Raw Data'!AP$1,FALSE)</f>
        <v>53.946941504344501</v>
      </c>
      <c r="BC41" s="54">
        <f>VLOOKUP($A41,'RevPAR Raw Data'!$B$6:$BE$43,'RevPAR Raw Data'!AR$1,FALSE)</f>
        <v>50.570022317725297</v>
      </c>
      <c r="BE41" s="47">
        <f>VLOOKUP($A41,'RevPAR Raw Data'!$B$6:$BE$43,'RevPAR Raw Data'!AT$1,FALSE)</f>
        <v>-7.2386403992683404</v>
      </c>
      <c r="BF41" s="48">
        <f>VLOOKUP($A41,'RevPAR Raw Data'!$B$6:$BE$43,'RevPAR Raw Data'!AU$1,FALSE)</f>
        <v>-5.3366214076264704</v>
      </c>
      <c r="BG41" s="48">
        <f>VLOOKUP($A41,'RevPAR Raw Data'!$B$6:$BE$43,'RevPAR Raw Data'!AV$1,FALSE)</f>
        <v>-2.2215745605111601</v>
      </c>
      <c r="BH41" s="48">
        <f>VLOOKUP($A41,'RevPAR Raw Data'!$B$6:$BE$43,'RevPAR Raw Data'!AW$1,FALSE)</f>
        <v>-3.2802880943655501</v>
      </c>
      <c r="BI41" s="48">
        <f>VLOOKUP($A41,'RevPAR Raw Data'!$B$6:$BE$43,'RevPAR Raw Data'!AX$1,FALSE)</f>
        <v>-1.42833566684585</v>
      </c>
      <c r="BJ41" s="49">
        <f>VLOOKUP($A41,'RevPAR Raw Data'!$B$6:$BE$43,'RevPAR Raw Data'!AY$1,FALSE)</f>
        <v>-3.7462157936407601</v>
      </c>
      <c r="BK41" s="48">
        <f>VLOOKUP($A41,'RevPAR Raw Data'!$B$6:$BE$43,'RevPAR Raw Data'!BA$1,FALSE)</f>
        <v>5.8593732481203604</v>
      </c>
      <c r="BL41" s="48">
        <f>VLOOKUP($A41,'RevPAR Raw Data'!$B$6:$BE$43,'RevPAR Raw Data'!BB$1,FALSE)</f>
        <v>2.62616732763601</v>
      </c>
      <c r="BM41" s="49">
        <f>VLOOKUP($A41,'RevPAR Raw Data'!$B$6:$BE$43,'RevPAR Raw Data'!BC$1,FALSE)</f>
        <v>4.2349135889232299</v>
      </c>
      <c r="BN41" s="50">
        <f>VLOOKUP($A41,'RevPAR Raw Data'!$B$6:$BE$43,'RevPAR Raw Data'!BE$1,FALSE)</f>
        <v>-1.4456519560739201</v>
      </c>
    </row>
    <row r="42" spans="1:66" x14ac:dyDescent="0.25">
      <c r="A42" s="63" t="s">
        <v>109</v>
      </c>
      <c r="B42" s="47">
        <f>VLOOKUP($A42,'Occupancy Raw Data'!$B$8:$BE$45,'Occupancy Raw Data'!AG$3,FALSE)</f>
        <v>37.024365821094698</v>
      </c>
      <c r="C42" s="48">
        <f>VLOOKUP($A42,'Occupancy Raw Data'!$B$8:$BE$45,'Occupancy Raw Data'!AH$3,FALSE)</f>
        <v>52.177903871829102</v>
      </c>
      <c r="D42" s="48">
        <f>VLOOKUP($A42,'Occupancy Raw Data'!$B$8:$BE$45,'Occupancy Raw Data'!AI$3,FALSE)</f>
        <v>66.438584779706204</v>
      </c>
      <c r="E42" s="48">
        <f>VLOOKUP($A42,'Occupancy Raw Data'!$B$8:$BE$45,'Occupancy Raw Data'!AJ$3,FALSE)</f>
        <v>68.015687583444503</v>
      </c>
      <c r="F42" s="48">
        <f>VLOOKUP($A42,'Occupancy Raw Data'!$B$8:$BE$45,'Occupancy Raw Data'!AK$3,FALSE)</f>
        <v>64.494325767690199</v>
      </c>
      <c r="G42" s="49">
        <f>VLOOKUP($A42,'Occupancy Raw Data'!$B$8:$BE$45,'Occupancy Raw Data'!AL$3,FALSE)</f>
        <v>57.630173564753001</v>
      </c>
      <c r="H42" s="48">
        <f>VLOOKUP($A42,'Occupancy Raw Data'!$B$8:$BE$45,'Occupancy Raw Data'!AN$3,FALSE)</f>
        <v>74.057076101468596</v>
      </c>
      <c r="I42" s="48">
        <f>VLOOKUP($A42,'Occupancy Raw Data'!$B$8:$BE$45,'Occupancy Raw Data'!AO$3,FALSE)</f>
        <v>72.563417890520597</v>
      </c>
      <c r="J42" s="49">
        <f>VLOOKUP($A42,'Occupancy Raw Data'!$B$8:$BE$45,'Occupancy Raw Data'!AP$3,FALSE)</f>
        <v>73.310246995994603</v>
      </c>
      <c r="K42" s="50">
        <f>VLOOKUP($A42,'Occupancy Raw Data'!$B$8:$BE$45,'Occupancy Raw Data'!AR$3,FALSE)</f>
        <v>62.110194545107703</v>
      </c>
      <c r="M42" s="47">
        <f>VLOOKUP($A42,'Occupancy Raw Data'!$B$8:$BE$45,'Occupancy Raw Data'!AT$3,FALSE)</f>
        <v>-21.371610845294999</v>
      </c>
      <c r="N42" s="48">
        <f>VLOOKUP($A42,'Occupancy Raw Data'!$B$8:$BE$45,'Occupancy Raw Data'!AU$3,FALSE)</f>
        <v>-3.3539412673879401</v>
      </c>
      <c r="O42" s="48">
        <f>VLOOKUP($A42,'Occupancy Raw Data'!$B$8:$BE$45,'Occupancy Raw Data'!AV$3,FALSE)</f>
        <v>7.1890145395799596</v>
      </c>
      <c r="P42" s="48">
        <f>VLOOKUP($A42,'Occupancy Raw Data'!$B$8:$BE$45,'Occupancy Raw Data'!AW$3,FALSE)</f>
        <v>5.65132858068697</v>
      </c>
      <c r="Q42" s="48">
        <f>VLOOKUP($A42,'Occupancy Raw Data'!$B$8:$BE$45,'Occupancy Raw Data'!AX$3,FALSE)</f>
        <v>-1.0244589576130101</v>
      </c>
      <c r="R42" s="49">
        <f>VLOOKUP($A42,'Occupancy Raw Data'!$B$8:$BE$45,'Occupancy Raw Data'!AY$3,FALSE)</f>
        <v>-1.5200342221588401</v>
      </c>
      <c r="S42" s="48">
        <f>VLOOKUP($A42,'Occupancy Raw Data'!$B$8:$BE$45,'Occupancy Raw Data'!BA$3,FALSE)</f>
        <v>3.0778164924506299</v>
      </c>
      <c r="T42" s="48">
        <f>VLOOKUP($A42,'Occupancy Raw Data'!$B$8:$BE$45,'Occupancy Raw Data'!BB$3,FALSE)</f>
        <v>4.7332289533903404</v>
      </c>
      <c r="U42" s="49">
        <f>VLOOKUP($A42,'Occupancy Raw Data'!$B$8:$BE$45,'Occupancy Raw Data'!BC$3,FALSE)</f>
        <v>3.8904984331579202</v>
      </c>
      <c r="V42" s="50">
        <f>VLOOKUP($A42,'Occupancy Raw Data'!$B$8:$BE$45,'Occupancy Raw Data'!BE$3,FALSE)</f>
        <v>0.240486359613682</v>
      </c>
      <c r="X42" s="51">
        <f>VLOOKUP($A42,'ADR Raw Data'!$B$6:$BE$43,'ADR Raw Data'!AG$1,FALSE)</f>
        <v>154.566369168356</v>
      </c>
      <c r="Y42" s="52">
        <f>VLOOKUP($A42,'ADR Raw Data'!$B$6:$BE$43,'ADR Raw Data'!AH$1,FALSE)</f>
        <v>167.064359507436</v>
      </c>
      <c r="Z42" s="52">
        <f>VLOOKUP($A42,'ADR Raw Data'!$B$6:$BE$43,'ADR Raw Data'!AI$1,FALSE)</f>
        <v>180.510688269279</v>
      </c>
      <c r="AA42" s="52">
        <f>VLOOKUP($A42,'ADR Raw Data'!$B$6:$BE$43,'ADR Raw Data'!AJ$1,FALSE)</f>
        <v>181.93057170899201</v>
      </c>
      <c r="AB42" s="52">
        <f>VLOOKUP($A42,'ADR Raw Data'!$B$6:$BE$43,'ADR Raw Data'!AK$1,FALSE)</f>
        <v>179.927396817182</v>
      </c>
      <c r="AC42" s="53">
        <f>VLOOKUP($A42,'ADR Raw Data'!$B$6:$BE$43,'ADR Raw Data'!AL$1,FALSE)</f>
        <v>174.94687420363701</v>
      </c>
      <c r="AD42" s="52">
        <f>VLOOKUP($A42,'ADR Raw Data'!$B$6:$BE$43,'ADR Raw Data'!AN$1,FALSE)</f>
        <v>214.482068732394</v>
      </c>
      <c r="AE42" s="52">
        <f>VLOOKUP($A42,'ADR Raw Data'!$B$6:$BE$43,'ADR Raw Data'!AO$1,FALSE)</f>
        <v>194.90963546458099</v>
      </c>
      <c r="AF42" s="53">
        <f>VLOOKUP($A42,'ADR Raw Data'!$B$6:$BE$43,'ADR Raw Data'!AP$1,FALSE)</f>
        <v>204.795546639348</v>
      </c>
      <c r="AG42" s="54">
        <f>VLOOKUP($A42,'ADR Raw Data'!$B$6:$BE$43,'ADR Raw Data'!AR$1,FALSE)</f>
        <v>185.012916914573</v>
      </c>
      <c r="AI42" s="47">
        <f>VLOOKUP($A42,'ADR Raw Data'!$B$6:$BE$43,'ADR Raw Data'!AT$1,FALSE)</f>
        <v>-4.0453086427968303</v>
      </c>
      <c r="AJ42" s="48">
        <f>VLOOKUP($A42,'ADR Raw Data'!$B$6:$BE$43,'ADR Raw Data'!AU$1,FALSE)</f>
        <v>-2.7993324197075902</v>
      </c>
      <c r="AK42" s="48">
        <f>VLOOKUP($A42,'ADR Raw Data'!$B$6:$BE$43,'ADR Raw Data'!AV$1,FALSE)</f>
        <v>-0.70056035732533495</v>
      </c>
      <c r="AL42" s="48">
        <f>VLOOKUP($A42,'ADR Raw Data'!$B$6:$BE$43,'ADR Raw Data'!AW$1,FALSE)</f>
        <v>1.5134908459956899</v>
      </c>
      <c r="AM42" s="48">
        <f>VLOOKUP($A42,'ADR Raw Data'!$B$6:$BE$43,'ADR Raw Data'!AX$1,FALSE)</f>
        <v>1.2340032443210101</v>
      </c>
      <c r="AN42" s="49">
        <f>VLOOKUP($A42,'ADR Raw Data'!$B$6:$BE$43,'ADR Raw Data'!AY$1,FALSE)</f>
        <v>-0.12048537569812</v>
      </c>
      <c r="AO42" s="48">
        <f>VLOOKUP($A42,'ADR Raw Data'!$B$6:$BE$43,'ADR Raw Data'!BA$1,FALSE)</f>
        <v>13.0780310524319</v>
      </c>
      <c r="AP42" s="48">
        <f>VLOOKUP($A42,'ADR Raw Data'!$B$6:$BE$43,'ADR Raw Data'!BB$1,FALSE)</f>
        <v>4.3329831549020197</v>
      </c>
      <c r="AQ42" s="49">
        <f>VLOOKUP($A42,'ADR Raw Data'!$B$6:$BE$43,'ADR Raw Data'!BC$1,FALSE)</f>
        <v>8.7766911178439901</v>
      </c>
      <c r="AR42" s="50">
        <f>VLOOKUP($A42,'ADR Raw Data'!$B$6:$BE$43,'ADR Raw Data'!BE$1,FALSE)</f>
        <v>3.11439023539653</v>
      </c>
      <c r="AT42" s="51">
        <f>VLOOKUP($A42,'RevPAR Raw Data'!$B$6:$BE$43,'RevPAR Raw Data'!AG$1,FALSE)</f>
        <v>57.227217957276302</v>
      </c>
      <c r="AU42" s="52">
        <f>VLOOKUP($A42,'RevPAR Raw Data'!$B$6:$BE$43,'RevPAR Raw Data'!AH$1,FALSE)</f>
        <v>87.170680907877099</v>
      </c>
      <c r="AV42" s="52">
        <f>VLOOKUP($A42,'RevPAR Raw Data'!$B$6:$BE$43,'RevPAR Raw Data'!AI$1,FALSE)</f>
        <v>119.928746662216</v>
      </c>
      <c r="AW42" s="52">
        <f>VLOOKUP($A42,'RevPAR Raw Data'!$B$6:$BE$43,'RevPAR Raw Data'!AJ$1,FALSE)</f>
        <v>123.741329272363</v>
      </c>
      <c r="AX42" s="52">
        <f>VLOOKUP($A42,'RevPAR Raw Data'!$B$6:$BE$43,'RevPAR Raw Data'!AK$1,FALSE)</f>
        <v>116.04296144859801</v>
      </c>
      <c r="AY42" s="53">
        <f>VLOOKUP($A42,'RevPAR Raw Data'!$B$6:$BE$43,'RevPAR Raw Data'!AL$1,FALSE)</f>
        <v>100.822187249666</v>
      </c>
      <c r="AZ42" s="52">
        <f>VLOOKUP($A42,'RevPAR Raw Data'!$B$6:$BE$43,'RevPAR Raw Data'!AN$1,FALSE)</f>
        <v>158.83914886515299</v>
      </c>
      <c r="BA42" s="52">
        <f>VLOOKUP($A42,'RevPAR Raw Data'!$B$6:$BE$43,'RevPAR Raw Data'!AO$1,FALSE)</f>
        <v>141.43309329105401</v>
      </c>
      <c r="BB42" s="53">
        <f>VLOOKUP($A42,'RevPAR Raw Data'!$B$6:$BE$43,'RevPAR Raw Data'!AP$1,FALSE)</f>
        <v>150.136121078104</v>
      </c>
      <c r="BC42" s="54">
        <f>VLOOKUP($A42,'RevPAR Raw Data'!$B$6:$BE$43,'RevPAR Raw Data'!AR$1,FALSE)</f>
        <v>114.91188262921899</v>
      </c>
      <c r="BE42" s="47">
        <f>VLOOKUP($A42,'RevPAR Raw Data'!$B$6:$BE$43,'RevPAR Raw Data'!AT$1,FALSE)</f>
        <v>-24.552371867462199</v>
      </c>
      <c r="BF42" s="48">
        <f>VLOOKUP($A42,'RevPAR Raw Data'!$B$6:$BE$43,'RevPAR Raw Data'!AU$1,FALSE)</f>
        <v>-6.0593857218595897</v>
      </c>
      <c r="BG42" s="48">
        <f>VLOOKUP($A42,'RevPAR Raw Data'!$B$6:$BE$43,'RevPAR Raw Data'!AV$1,FALSE)</f>
        <v>6.4380907963079803</v>
      </c>
      <c r="BH42" s="48">
        <f>VLOOKUP($A42,'RevPAR Raw Data'!$B$6:$BE$43,'RevPAR Raw Data'!AW$1,FALSE)</f>
        <v>7.2503517674284996</v>
      </c>
      <c r="BI42" s="48">
        <f>VLOOKUP($A42,'RevPAR Raw Data'!$B$6:$BE$43,'RevPAR Raw Data'!AX$1,FALSE)</f>
        <v>0.196902429934322</v>
      </c>
      <c r="BJ42" s="49">
        <f>VLOOKUP($A42,'RevPAR Raw Data'!$B$6:$BE$43,'RevPAR Raw Data'!AY$1,FALSE)</f>
        <v>-1.63868817891365</v>
      </c>
      <c r="BK42" s="48">
        <f>VLOOKUP($A42,'RevPAR Raw Data'!$B$6:$BE$43,'RevPAR Raw Data'!BA$1,FALSE)</f>
        <v>16.5583653415021</v>
      </c>
      <c r="BL42" s="48">
        <f>VLOOKUP($A42,'RevPAR Raw Data'!$B$6:$BE$43,'RevPAR Raw Data'!BB$1,FALSE)</f>
        <v>9.2713021215257108</v>
      </c>
      <c r="BM42" s="49">
        <f>VLOOKUP($A42,'RevPAR Raw Data'!$B$6:$BE$43,'RevPAR Raw Data'!BC$1,FALSE)</f>
        <v>13.008646581424699</v>
      </c>
      <c r="BN42" s="50">
        <f>VLOOKUP($A42,'RevPAR Raw Data'!$B$6:$BE$43,'RevPAR Raw Data'!BE$1,FALSE)</f>
        <v>3.3623662787114901</v>
      </c>
    </row>
    <row r="43" spans="1:66" x14ac:dyDescent="0.25">
      <c r="A43" s="63" t="s">
        <v>94</v>
      </c>
      <c r="B43" s="47">
        <f>VLOOKUP($A43,'Occupancy Raw Data'!$B$8:$BE$45,'Occupancy Raw Data'!AG$3,FALSE)</f>
        <v>40.2801999767468</v>
      </c>
      <c r="C43" s="48">
        <f>VLOOKUP($A43,'Occupancy Raw Data'!$B$8:$BE$45,'Occupancy Raw Data'!AH$3,FALSE)</f>
        <v>53.810603418207101</v>
      </c>
      <c r="D43" s="48">
        <f>VLOOKUP($A43,'Occupancy Raw Data'!$B$8:$BE$45,'Occupancy Raw Data'!AI$3,FALSE)</f>
        <v>62.353214742471799</v>
      </c>
      <c r="E43" s="48">
        <f>VLOOKUP($A43,'Occupancy Raw Data'!$B$8:$BE$45,'Occupancy Raw Data'!AJ$3,FALSE)</f>
        <v>61.905592372979797</v>
      </c>
      <c r="F43" s="48">
        <f>VLOOKUP($A43,'Occupancy Raw Data'!$B$8:$BE$45,'Occupancy Raw Data'!AK$3,FALSE)</f>
        <v>60.9522148587373</v>
      </c>
      <c r="G43" s="49">
        <f>VLOOKUP($A43,'Occupancy Raw Data'!$B$8:$BE$45,'Occupancy Raw Data'!AL$3,FALSE)</f>
        <v>55.860365073828603</v>
      </c>
      <c r="H43" s="48">
        <f>VLOOKUP($A43,'Occupancy Raw Data'!$B$8:$BE$45,'Occupancy Raw Data'!AN$3,FALSE)</f>
        <v>72.128240902220597</v>
      </c>
      <c r="I43" s="48">
        <f>VLOOKUP($A43,'Occupancy Raw Data'!$B$8:$BE$45,'Occupancy Raw Data'!AO$3,FALSE)</f>
        <v>72.413091500988202</v>
      </c>
      <c r="J43" s="49">
        <f>VLOOKUP($A43,'Occupancy Raw Data'!$B$8:$BE$45,'Occupancy Raw Data'!AP$3,FALSE)</f>
        <v>72.270666201604399</v>
      </c>
      <c r="K43" s="50">
        <f>VLOOKUP($A43,'Occupancy Raw Data'!$B$8:$BE$45,'Occupancy Raw Data'!AR$3,FALSE)</f>
        <v>60.549022538907401</v>
      </c>
      <c r="M43" s="47">
        <f>VLOOKUP($A43,'Occupancy Raw Data'!$B$8:$BE$45,'Occupancy Raw Data'!AT$3,FALSE)</f>
        <v>-1.9181750880722499</v>
      </c>
      <c r="N43" s="48">
        <f>VLOOKUP($A43,'Occupancy Raw Data'!$B$8:$BE$45,'Occupancy Raw Data'!AU$3,FALSE)</f>
        <v>-0.85760149657375895</v>
      </c>
      <c r="O43" s="48">
        <f>VLOOKUP($A43,'Occupancy Raw Data'!$B$8:$BE$45,'Occupancy Raw Data'!AV$3,FALSE)</f>
        <v>0.87865954795418799</v>
      </c>
      <c r="P43" s="48">
        <f>VLOOKUP($A43,'Occupancy Raw Data'!$B$8:$BE$45,'Occupancy Raw Data'!AW$3,FALSE)</f>
        <v>0.88364179290427203</v>
      </c>
      <c r="Q43" s="48">
        <f>VLOOKUP($A43,'Occupancy Raw Data'!$B$8:$BE$45,'Occupancy Raw Data'!AX$3,FALSE)</f>
        <v>3.7060694819739299</v>
      </c>
      <c r="R43" s="49">
        <f>VLOOKUP($A43,'Occupancy Raw Data'!$B$8:$BE$45,'Occupancy Raw Data'!AY$3,FALSE)</f>
        <v>0.72498095074841395</v>
      </c>
      <c r="S43" s="48">
        <f>VLOOKUP($A43,'Occupancy Raw Data'!$B$8:$BE$45,'Occupancy Raw Data'!BA$3,FALSE)</f>
        <v>9.2180229473846698</v>
      </c>
      <c r="T43" s="48">
        <f>VLOOKUP($A43,'Occupancy Raw Data'!$B$8:$BE$45,'Occupancy Raw Data'!BB$3,FALSE)</f>
        <v>4.5310328484916003</v>
      </c>
      <c r="U43" s="49">
        <f>VLOOKUP($A43,'Occupancy Raw Data'!$B$8:$BE$45,'Occupancy Raw Data'!BC$3,FALSE)</f>
        <v>6.8185248718710403</v>
      </c>
      <c r="V43" s="50">
        <f>VLOOKUP($A43,'Occupancy Raw Data'!$B$8:$BE$45,'Occupancy Raw Data'!BE$3,FALSE)</f>
        <v>2.7233674857949901</v>
      </c>
      <c r="X43" s="51">
        <f>VLOOKUP($A43,'ADR Raw Data'!$B$6:$BE$43,'ADR Raw Data'!AG$1,FALSE)</f>
        <v>87.777954250252506</v>
      </c>
      <c r="Y43" s="52">
        <f>VLOOKUP($A43,'ADR Raw Data'!$B$6:$BE$43,'ADR Raw Data'!AH$1,FALSE)</f>
        <v>100.408764111705</v>
      </c>
      <c r="Z43" s="52">
        <f>VLOOKUP($A43,'ADR Raw Data'!$B$6:$BE$43,'ADR Raw Data'!AI$1,FALSE)</f>
        <v>105.445717415625</v>
      </c>
      <c r="AA43" s="52">
        <f>VLOOKUP($A43,'ADR Raw Data'!$B$6:$BE$43,'ADR Raw Data'!AJ$1,FALSE)</f>
        <v>105.481143769368</v>
      </c>
      <c r="AB43" s="52">
        <f>VLOOKUP($A43,'ADR Raw Data'!$B$6:$BE$43,'ADR Raw Data'!AK$1,FALSE)</f>
        <v>107.62267048164</v>
      </c>
      <c r="AC43" s="53">
        <f>VLOOKUP($A43,'ADR Raw Data'!$B$6:$BE$43,'ADR Raw Data'!AL$1,FALSE)</f>
        <v>102.410222289288</v>
      </c>
      <c r="AD43" s="52">
        <f>VLOOKUP($A43,'ADR Raw Data'!$B$6:$BE$43,'ADR Raw Data'!AN$1,FALSE)</f>
        <v>120.761718315534</v>
      </c>
      <c r="AE43" s="52">
        <f>VLOOKUP($A43,'ADR Raw Data'!$B$6:$BE$43,'ADR Raw Data'!AO$1,FALSE)</f>
        <v>120.21429976317501</v>
      </c>
      <c r="AF43" s="53">
        <f>VLOOKUP($A43,'ADR Raw Data'!$B$6:$BE$43,'ADR Raw Data'!AP$1,FALSE)</f>
        <v>120.487469634813</v>
      </c>
      <c r="AG43" s="54">
        <f>VLOOKUP($A43,'ADR Raw Data'!$B$6:$BE$43,'ADR Raw Data'!AR$1,FALSE)</f>
        <v>108.575024928164</v>
      </c>
      <c r="AI43" s="47">
        <f>VLOOKUP($A43,'ADR Raw Data'!$B$6:$BE$43,'ADR Raw Data'!AT$1,FALSE)</f>
        <v>-4.7475661925200798</v>
      </c>
      <c r="AJ43" s="48">
        <f>VLOOKUP($A43,'ADR Raw Data'!$B$6:$BE$43,'ADR Raw Data'!AU$1,FALSE)</f>
        <v>-1.8704997201818301</v>
      </c>
      <c r="AK43" s="48">
        <f>VLOOKUP($A43,'ADR Raw Data'!$B$6:$BE$43,'ADR Raw Data'!AV$1,FALSE)</f>
        <v>-1.4671678944409601</v>
      </c>
      <c r="AL43" s="48">
        <f>VLOOKUP($A43,'ADR Raw Data'!$B$6:$BE$43,'ADR Raw Data'!AW$1,FALSE)</f>
        <v>-0.157085172230717</v>
      </c>
      <c r="AM43" s="48">
        <f>VLOOKUP($A43,'ADR Raw Data'!$B$6:$BE$43,'ADR Raw Data'!AX$1,FALSE)</f>
        <v>1.55371363932554</v>
      </c>
      <c r="AN43" s="49">
        <f>VLOOKUP($A43,'ADR Raw Data'!$B$6:$BE$43,'ADR Raw Data'!AY$1,FALSE)</f>
        <v>-0.93107052221789799</v>
      </c>
      <c r="AO43" s="48">
        <f>VLOOKUP($A43,'ADR Raw Data'!$B$6:$BE$43,'ADR Raw Data'!BA$1,FALSE)</f>
        <v>6.0240109531877302</v>
      </c>
      <c r="AP43" s="48">
        <f>VLOOKUP($A43,'ADR Raw Data'!$B$6:$BE$43,'ADR Raw Data'!BB$1,FALSE)</f>
        <v>5.5365598568082204</v>
      </c>
      <c r="AQ43" s="49">
        <f>VLOOKUP($A43,'ADR Raw Data'!$B$6:$BE$43,'ADR Raw Data'!BC$1,FALSE)</f>
        <v>5.7797220421129998</v>
      </c>
      <c r="AR43" s="50">
        <f>VLOOKUP($A43,'ADR Raw Data'!$B$6:$BE$43,'ADR Raw Data'!BE$1,FALSE)</f>
        <v>1.63679563231011</v>
      </c>
      <c r="AT43" s="51">
        <f>VLOOKUP($A43,'RevPAR Raw Data'!$B$6:$BE$43,'RevPAR Raw Data'!AG$1,FALSE)</f>
        <v>35.357135507499102</v>
      </c>
      <c r="AU43" s="52">
        <f>VLOOKUP($A43,'RevPAR Raw Data'!$B$6:$BE$43,'RevPAR Raw Data'!AH$1,FALSE)</f>
        <v>54.0305618532728</v>
      </c>
      <c r="AV43" s="52">
        <f>VLOOKUP($A43,'RevPAR Raw Data'!$B$6:$BE$43,'RevPAR Raw Data'!AI$1,FALSE)</f>
        <v>65.748794616905002</v>
      </c>
      <c r="AW43" s="52">
        <f>VLOOKUP($A43,'RevPAR Raw Data'!$B$6:$BE$43,'RevPAR Raw Data'!AJ$1,FALSE)</f>
        <v>65.298726892221794</v>
      </c>
      <c r="AX43" s="52">
        <f>VLOOKUP($A43,'RevPAR Raw Data'!$B$6:$BE$43,'RevPAR Raw Data'!AK$1,FALSE)</f>
        <v>65.598401348680298</v>
      </c>
      <c r="AY43" s="53">
        <f>VLOOKUP($A43,'RevPAR Raw Data'!$B$6:$BE$43,'RevPAR Raw Data'!AL$1,FALSE)</f>
        <v>57.206724043715802</v>
      </c>
      <c r="AZ43" s="52">
        <f>VLOOKUP($A43,'RevPAR Raw Data'!$B$6:$BE$43,'RevPAR Raw Data'!AN$1,FALSE)</f>
        <v>87.103303104290106</v>
      </c>
      <c r="BA43" s="52">
        <f>VLOOKUP($A43,'RevPAR Raw Data'!$B$6:$BE$43,'RevPAR Raw Data'!AO$1,FALSE)</f>
        <v>87.050890884780799</v>
      </c>
      <c r="BB43" s="53">
        <f>VLOOKUP($A43,'RevPAR Raw Data'!$B$6:$BE$43,'RevPAR Raw Data'!AP$1,FALSE)</f>
        <v>87.077096994535495</v>
      </c>
      <c r="BC43" s="54">
        <f>VLOOKUP($A43,'RevPAR Raw Data'!$B$6:$BE$43,'RevPAR Raw Data'!AR$1,FALSE)</f>
        <v>65.741116315378605</v>
      </c>
      <c r="BE43" s="47">
        <f>VLOOKUP($A43,'RevPAR Raw Data'!$B$6:$BE$43,'RevPAR Raw Data'!AT$1,FALSE)</f>
        <v>-6.5746746485976697</v>
      </c>
      <c r="BF43" s="48">
        <f>VLOOKUP($A43,'RevPAR Raw Data'!$B$6:$BE$43,'RevPAR Raw Data'!AU$1,FALSE)</f>
        <v>-2.7120597831619002</v>
      </c>
      <c r="BG43" s="48">
        <f>VLOOKUP($A43,'RevPAR Raw Data'!$B$6:$BE$43,'RevPAR Raw Data'!AV$1,FALSE)</f>
        <v>-0.60139975727579698</v>
      </c>
      <c r="BH43" s="48">
        <f>VLOOKUP($A43,'RevPAR Raw Data'!$B$6:$BE$43,'RevPAR Raw Data'!AW$1,FALSE)</f>
        <v>0.72516855044126904</v>
      </c>
      <c r="BI43" s="48">
        <f>VLOOKUP($A43,'RevPAR Raw Data'!$B$6:$BE$43,'RevPAR Raw Data'!AX$1,FALSE)</f>
        <v>5.3173648283237904</v>
      </c>
      <c r="BJ43" s="49">
        <f>VLOOKUP($A43,'RevPAR Raw Data'!$B$6:$BE$43,'RevPAR Raw Data'!AY$1,FALSE)</f>
        <v>-0.212839655393597</v>
      </c>
      <c r="BK43" s="48">
        <f>VLOOKUP($A43,'RevPAR Raw Data'!$B$6:$BE$43,'RevPAR Raw Data'!BA$1,FALSE)</f>
        <v>15.797328612590199</v>
      </c>
      <c r="BL43" s="48">
        <f>VLOOKUP($A43,'RevPAR Raw Data'!$B$6:$BE$43,'RevPAR Raw Data'!BB$1,FALSE)</f>
        <v>10.3184560510882</v>
      </c>
      <c r="BM43" s="49">
        <f>VLOOKUP($A43,'RevPAR Raw Data'!$B$6:$BE$43,'RevPAR Raw Data'!BC$1,FALSE)</f>
        <v>12.992338698950499</v>
      </c>
      <c r="BN43" s="50">
        <f>VLOOKUP($A43,'RevPAR Raw Data'!$B$6:$BE$43,'RevPAR Raw Data'!BE$1,FALSE)</f>
        <v>4.4047390781643596</v>
      </c>
    </row>
    <row r="44" spans="1:66" x14ac:dyDescent="0.25">
      <c r="A44" s="63" t="s">
        <v>44</v>
      </c>
      <c r="B44" s="47">
        <f>VLOOKUP($A44,'Occupancy Raw Data'!$B$8:$BE$45,'Occupancy Raw Data'!AG$3,FALSE)</f>
        <v>43.927961275626402</v>
      </c>
      <c r="C44" s="48">
        <f>VLOOKUP($A44,'Occupancy Raw Data'!$B$8:$BE$45,'Occupancy Raw Data'!AH$3,FALSE)</f>
        <v>54.990034168564897</v>
      </c>
      <c r="D44" s="48">
        <f>VLOOKUP($A44,'Occupancy Raw Data'!$B$8:$BE$45,'Occupancy Raw Data'!AI$3,FALSE)</f>
        <v>59.866173120728902</v>
      </c>
      <c r="E44" s="48">
        <f>VLOOKUP($A44,'Occupancy Raw Data'!$B$8:$BE$45,'Occupancy Raw Data'!AJ$3,FALSE)</f>
        <v>60.165148063781302</v>
      </c>
      <c r="F44" s="48">
        <f>VLOOKUP($A44,'Occupancy Raw Data'!$B$8:$BE$45,'Occupancy Raw Data'!AK$3,FALSE)</f>
        <v>63.8240318906605</v>
      </c>
      <c r="G44" s="49">
        <f>VLOOKUP($A44,'Occupancy Raw Data'!$B$8:$BE$45,'Occupancy Raw Data'!AL$3,FALSE)</f>
        <v>56.554669703872399</v>
      </c>
      <c r="H44" s="48">
        <f>VLOOKUP($A44,'Occupancy Raw Data'!$B$8:$BE$45,'Occupancy Raw Data'!AN$3,FALSE)</f>
        <v>70.693337129840501</v>
      </c>
      <c r="I44" s="48">
        <f>VLOOKUP($A44,'Occupancy Raw Data'!$B$8:$BE$45,'Occupancy Raw Data'!AO$3,FALSE)</f>
        <v>71.248576309794899</v>
      </c>
      <c r="J44" s="49">
        <f>VLOOKUP($A44,'Occupancy Raw Data'!$B$8:$BE$45,'Occupancy Raw Data'!AP$3,FALSE)</f>
        <v>70.970956719817707</v>
      </c>
      <c r="K44" s="50">
        <f>VLOOKUP($A44,'Occupancy Raw Data'!$B$8:$BE$45,'Occupancy Raw Data'!AR$3,FALSE)</f>
        <v>60.673608851285302</v>
      </c>
      <c r="M44" s="47">
        <f>VLOOKUP($A44,'Occupancy Raw Data'!$B$8:$BE$45,'Occupancy Raw Data'!AT$3,FALSE)</f>
        <v>1.6806722689075599</v>
      </c>
      <c r="N44" s="48">
        <f>VLOOKUP($A44,'Occupancy Raw Data'!$B$8:$BE$45,'Occupancy Raw Data'!AU$3,FALSE)</f>
        <v>-1.66751527494908</v>
      </c>
      <c r="O44" s="48">
        <f>VLOOKUP($A44,'Occupancy Raw Data'!$B$8:$BE$45,'Occupancy Raw Data'!AV$3,FALSE)</f>
        <v>0.67033756284414603</v>
      </c>
      <c r="P44" s="48">
        <f>VLOOKUP($A44,'Occupancy Raw Data'!$B$8:$BE$45,'Occupancy Raw Data'!AW$3,FALSE)</f>
        <v>0.130316313233029</v>
      </c>
      <c r="Q44" s="48">
        <f>VLOOKUP($A44,'Occupancy Raw Data'!$B$8:$BE$45,'Occupancy Raw Data'!AX$3,FALSE)</f>
        <v>3.8933951332560799</v>
      </c>
      <c r="R44" s="49">
        <f>VLOOKUP($A44,'Occupancy Raw Data'!$B$8:$BE$45,'Occupancy Raw Data'!AY$3,FALSE)</f>
        <v>0.95044472681067305</v>
      </c>
      <c r="S44" s="48">
        <f>VLOOKUP($A44,'Occupancy Raw Data'!$B$8:$BE$45,'Occupancy Raw Data'!BA$3,FALSE)</f>
        <v>2.4236798679867899</v>
      </c>
      <c r="T44" s="48">
        <f>VLOOKUP($A44,'Occupancy Raw Data'!$B$8:$BE$45,'Occupancy Raw Data'!BB$3,FALSE)</f>
        <v>-0.49706730291281398</v>
      </c>
      <c r="U44" s="49">
        <f>VLOOKUP($A44,'Occupancy Raw Data'!$B$8:$BE$45,'Occupancy Raw Data'!BC$3,FALSE)</f>
        <v>0.93647177929638004</v>
      </c>
      <c r="V44" s="50">
        <f>VLOOKUP($A44,'Occupancy Raw Data'!$B$8:$BE$45,'Occupancy Raw Data'!BE$3,FALSE)</f>
        <v>0.94577446916504504</v>
      </c>
      <c r="X44" s="51">
        <f>VLOOKUP($A44,'ADR Raw Data'!$B$6:$BE$43,'ADR Raw Data'!AG$1,FALSE)</f>
        <v>78.548887684329898</v>
      </c>
      <c r="Y44" s="52">
        <f>VLOOKUP($A44,'ADR Raw Data'!$B$6:$BE$43,'ADR Raw Data'!AH$1,FALSE)</f>
        <v>86.463444582524204</v>
      </c>
      <c r="Z44" s="52">
        <f>VLOOKUP($A44,'ADR Raw Data'!$B$6:$BE$43,'ADR Raw Data'!AI$1,FALSE)</f>
        <v>89.509011248513602</v>
      </c>
      <c r="AA44" s="52">
        <f>VLOOKUP($A44,'ADR Raw Data'!$B$6:$BE$43,'ADR Raw Data'!AJ$1,FALSE)</f>
        <v>89.691563109323198</v>
      </c>
      <c r="AB44" s="52">
        <f>VLOOKUP($A44,'ADR Raw Data'!$B$6:$BE$43,'ADR Raw Data'!AK$1,FALSE)</f>
        <v>98.205217845192905</v>
      </c>
      <c r="AC44" s="53">
        <f>VLOOKUP($A44,'ADR Raw Data'!$B$6:$BE$43,'ADR Raw Data'!AL$1,FALSE)</f>
        <v>89.215767659349495</v>
      </c>
      <c r="AD44" s="52">
        <f>VLOOKUP($A44,'ADR Raw Data'!$B$6:$BE$43,'ADR Raw Data'!AN$1,FALSE)</f>
        <v>111.051682891954</v>
      </c>
      <c r="AE44" s="52">
        <f>VLOOKUP($A44,'ADR Raw Data'!$B$6:$BE$43,'ADR Raw Data'!AO$1,FALSE)</f>
        <v>109.194373094215</v>
      </c>
      <c r="AF44" s="53">
        <f>VLOOKUP($A44,'ADR Raw Data'!$B$6:$BE$43,'ADR Raw Data'!AP$1,FALSE)</f>
        <v>110.11939534102299</v>
      </c>
      <c r="AG44" s="54">
        <f>VLOOKUP($A44,'ADR Raw Data'!$B$6:$BE$43,'ADR Raw Data'!AR$1,FALSE)</f>
        <v>96.201862054169993</v>
      </c>
      <c r="AI44" s="47">
        <f>VLOOKUP($A44,'ADR Raw Data'!$B$6:$BE$43,'ADR Raw Data'!AT$1,FALSE)</f>
        <v>-3.1259334418839502</v>
      </c>
      <c r="AJ44" s="48">
        <f>VLOOKUP($A44,'ADR Raw Data'!$B$6:$BE$43,'ADR Raw Data'!AU$1,FALSE)</f>
        <v>-2.0073309612555401</v>
      </c>
      <c r="AK44" s="48">
        <f>VLOOKUP($A44,'ADR Raw Data'!$B$6:$BE$43,'ADR Raw Data'!AV$1,FALSE)</f>
        <v>-1.7916044555274</v>
      </c>
      <c r="AL44" s="48">
        <f>VLOOKUP($A44,'ADR Raw Data'!$B$6:$BE$43,'ADR Raw Data'!AW$1,FALSE)</f>
        <v>-0.27558745186585398</v>
      </c>
      <c r="AM44" s="48">
        <f>VLOOKUP($A44,'ADR Raw Data'!$B$6:$BE$43,'ADR Raw Data'!AX$1,FALSE)</f>
        <v>2.4892151526670099</v>
      </c>
      <c r="AN44" s="49">
        <f>VLOOKUP($A44,'ADR Raw Data'!$B$6:$BE$43,'ADR Raw Data'!AY$1,FALSE)</f>
        <v>-0.62646715913995599</v>
      </c>
      <c r="AO44" s="48">
        <f>VLOOKUP($A44,'ADR Raw Data'!$B$6:$BE$43,'ADR Raw Data'!BA$1,FALSE)</f>
        <v>2.0041797801815102</v>
      </c>
      <c r="AP44" s="48">
        <f>VLOOKUP($A44,'ADR Raw Data'!$B$6:$BE$43,'ADR Raw Data'!BB$1,FALSE)</f>
        <v>-1.57023522560233</v>
      </c>
      <c r="AQ44" s="49">
        <f>VLOOKUP($A44,'ADR Raw Data'!$B$6:$BE$43,'ADR Raw Data'!BC$1,FALSE)</f>
        <v>0.17955666994491901</v>
      </c>
      <c r="AR44" s="50">
        <f>VLOOKUP($A44,'ADR Raw Data'!$B$6:$BE$43,'ADR Raw Data'!BE$1,FALSE)</f>
        <v>-0.32029663883715098</v>
      </c>
      <c r="AT44" s="51">
        <f>VLOOKUP($A44,'RevPAR Raw Data'!$B$6:$BE$43,'RevPAR Raw Data'!AG$1,FALSE)</f>
        <v>34.504924964407699</v>
      </c>
      <c r="AU44" s="52">
        <f>VLOOKUP($A44,'RevPAR Raw Data'!$B$6:$BE$43,'RevPAR Raw Data'!AH$1,FALSE)</f>
        <v>47.546277719248202</v>
      </c>
      <c r="AV44" s="52">
        <f>VLOOKUP($A44,'RevPAR Raw Data'!$B$6:$BE$43,'RevPAR Raw Data'!AI$1,FALSE)</f>
        <v>53.585619632687902</v>
      </c>
      <c r="AW44" s="52">
        <f>VLOOKUP($A44,'RevPAR Raw Data'!$B$6:$BE$43,'RevPAR Raw Data'!AJ$1,FALSE)</f>
        <v>53.963061745444101</v>
      </c>
      <c r="AX44" s="52">
        <f>VLOOKUP($A44,'RevPAR Raw Data'!$B$6:$BE$43,'RevPAR Raw Data'!AK$1,FALSE)</f>
        <v>62.678529555808602</v>
      </c>
      <c r="AY44" s="53">
        <f>VLOOKUP($A44,'RevPAR Raw Data'!$B$6:$BE$43,'RevPAR Raw Data'!AL$1,FALSE)</f>
        <v>50.455682723519303</v>
      </c>
      <c r="AZ44" s="52">
        <f>VLOOKUP($A44,'RevPAR Raw Data'!$B$6:$BE$43,'RevPAR Raw Data'!AN$1,FALSE)</f>
        <v>78.506140575170804</v>
      </c>
      <c r="BA44" s="52">
        <f>VLOOKUP($A44,'RevPAR Raw Data'!$B$6:$BE$43,'RevPAR Raw Data'!AO$1,FALSE)</f>
        <v>77.799436240034098</v>
      </c>
      <c r="BB44" s="53">
        <f>VLOOKUP($A44,'RevPAR Raw Data'!$B$6:$BE$43,'RevPAR Raw Data'!AP$1,FALSE)</f>
        <v>78.1527884076025</v>
      </c>
      <c r="BC44" s="54">
        <f>VLOOKUP($A44,'RevPAR Raw Data'!$B$6:$BE$43,'RevPAR Raw Data'!AR$1,FALSE)</f>
        <v>58.369141490400203</v>
      </c>
      <c r="BE44" s="47">
        <f>VLOOKUP($A44,'RevPAR Raw Data'!$B$6:$BE$43,'RevPAR Raw Data'!AT$1,FALSE)</f>
        <v>-1.49779786947864</v>
      </c>
      <c r="BF44" s="48">
        <f>VLOOKUP($A44,'RevPAR Raw Data'!$B$6:$BE$43,'RevPAR Raw Data'!AU$1,FALSE)</f>
        <v>-3.6413736858069101</v>
      </c>
      <c r="BG44" s="48">
        <f>VLOOKUP($A44,'RevPAR Raw Data'!$B$6:$BE$43,'RevPAR Raw Data'!AV$1,FALSE)</f>
        <v>-1.1332766903262499</v>
      </c>
      <c r="BH44" s="48">
        <f>VLOOKUP($A44,'RevPAR Raw Data'!$B$6:$BE$43,'RevPAR Raw Data'!AW$1,FALSE)</f>
        <v>-0.14563027403983</v>
      </c>
      <c r="BI44" s="48">
        <f>VLOOKUP($A44,'RevPAR Raw Data'!$B$6:$BE$43,'RevPAR Raw Data'!AX$1,FALSE)</f>
        <v>6.4795252675333099</v>
      </c>
      <c r="BJ44" s="49">
        <f>VLOOKUP($A44,'RevPAR Raw Data'!$B$6:$BE$43,'RevPAR Raw Data'!AY$1,FALSE)</f>
        <v>0.31802334359147</v>
      </c>
      <c r="BK44" s="48">
        <f>VLOOKUP($A44,'RevPAR Raw Data'!$B$6:$BE$43,'RevPAR Raw Data'!BA$1,FALSE)</f>
        <v>4.4764345500188298</v>
      </c>
      <c r="BL44" s="48">
        <f>VLOOKUP($A44,'RevPAR Raw Data'!$B$6:$BE$43,'RevPAR Raw Data'!BB$1,FALSE)</f>
        <v>-2.0594974026298498</v>
      </c>
      <c r="BM44" s="49">
        <f>VLOOKUP($A44,'RevPAR Raw Data'!$B$6:$BE$43,'RevPAR Raw Data'!BC$1,FALSE)</f>
        <v>1.1177099467831699</v>
      </c>
      <c r="BN44" s="50">
        <f>VLOOKUP($A44,'RevPAR Raw Data'!$B$6:$BE$43,'RevPAR Raw Data'!BE$1,FALSE)</f>
        <v>0.62244854649217696</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41.842297489523602</v>
      </c>
      <c r="C47" s="48">
        <f>VLOOKUP($A47,'Occupancy Raw Data'!$B$8:$BE$45,'Occupancy Raw Data'!AH$3,FALSE)</f>
        <v>54.633508859591799</v>
      </c>
      <c r="D47" s="48">
        <f>VLOOKUP($A47,'Occupancy Raw Data'!$B$8:$BE$45,'Occupancy Raw Data'!AI$3,FALSE)</f>
        <v>60.687242956528401</v>
      </c>
      <c r="E47" s="48">
        <f>VLOOKUP($A47,'Occupancy Raw Data'!$B$8:$BE$45,'Occupancy Raw Data'!AJ$3,FALSE)</f>
        <v>60.654956374678001</v>
      </c>
      <c r="F47" s="48">
        <f>VLOOKUP($A47,'Occupancy Raw Data'!$B$8:$BE$45,'Occupancy Raw Data'!AK$3,FALSE)</f>
        <v>59.777837567744101</v>
      </c>
      <c r="G47" s="49">
        <f>VLOOKUP($A47,'Occupancy Raw Data'!$B$8:$BE$45,'Occupancy Raw Data'!AL$3,FALSE)</f>
        <v>55.519799506453701</v>
      </c>
      <c r="H47" s="48">
        <f>VLOOKUP($A47,'Occupancy Raw Data'!$B$8:$BE$45,'Occupancy Raw Data'!AN$3,FALSE)</f>
        <v>65.933043779067503</v>
      </c>
      <c r="I47" s="48">
        <f>VLOOKUP($A47,'Occupancy Raw Data'!$B$8:$BE$45,'Occupancy Raw Data'!AO$3,FALSE)</f>
        <v>64.650805242725895</v>
      </c>
      <c r="J47" s="49">
        <f>VLOOKUP($A47,'Occupancy Raw Data'!$B$8:$BE$45,'Occupancy Raw Data'!AP$3,FALSE)</f>
        <v>65.291924510896706</v>
      </c>
      <c r="K47" s="50">
        <f>VLOOKUP($A47,'Occupancy Raw Data'!$B$8:$BE$45,'Occupancy Raw Data'!AR$3,FALSE)</f>
        <v>58.311927210028898</v>
      </c>
      <c r="M47" s="47">
        <f>VLOOKUP($A47,'Occupancy Raw Data'!$B$8:$BE$45,'Occupancy Raw Data'!AT$3,FALSE)</f>
        <v>-2.5286238455512899</v>
      </c>
      <c r="N47" s="48">
        <f>VLOOKUP($A47,'Occupancy Raw Data'!$B$8:$BE$45,'Occupancy Raw Data'!AU$3,FALSE)</f>
        <v>-0.277169555066822</v>
      </c>
      <c r="O47" s="48">
        <f>VLOOKUP($A47,'Occupancy Raw Data'!$B$8:$BE$45,'Occupancy Raw Data'!AV$3,FALSE)</f>
        <v>0.91670135531059405</v>
      </c>
      <c r="P47" s="48">
        <f>VLOOKUP($A47,'Occupancy Raw Data'!$B$8:$BE$45,'Occupancy Raw Data'!AW$3,FALSE)</f>
        <v>5.5941341983249099E-2</v>
      </c>
      <c r="Q47" s="48">
        <f>VLOOKUP($A47,'Occupancy Raw Data'!$B$8:$BE$45,'Occupancy Raw Data'!AX$3,FALSE)</f>
        <v>-3.10890436169537E-2</v>
      </c>
      <c r="R47" s="49">
        <f>VLOOKUP($A47,'Occupancy Raw Data'!$B$8:$BE$45,'Occupancy Raw Data'!AY$3,FALSE)</f>
        <v>-0.239909052211003</v>
      </c>
      <c r="S47" s="48">
        <f>VLOOKUP($A47,'Occupancy Raw Data'!$B$8:$BE$45,'Occupancy Raw Data'!BA$3,FALSE)</f>
        <v>2.6187419928834901</v>
      </c>
      <c r="T47" s="48">
        <f>VLOOKUP($A47,'Occupancy Raw Data'!$B$8:$BE$45,'Occupancy Raw Data'!BB$3,FALSE)</f>
        <v>1.3801952908323001</v>
      </c>
      <c r="U47" s="49">
        <f>VLOOKUP($A47,'Occupancy Raw Data'!$B$8:$BE$45,'Occupancy Raw Data'!BC$3,FALSE)</f>
        <v>2.0017897762362602</v>
      </c>
      <c r="V47" s="50">
        <f>VLOOKUP($A47,'Occupancy Raw Data'!$B$8:$BE$45,'Occupancy Raw Data'!BE$3,FALSE)</f>
        <v>0.46815583247865999</v>
      </c>
      <c r="X47" s="51">
        <f>VLOOKUP($A47,'ADR Raw Data'!$B$6:$BE$43,'ADR Raw Data'!AG$1,FALSE)</f>
        <v>102.14841964055999</v>
      </c>
      <c r="Y47" s="52">
        <f>VLOOKUP($A47,'ADR Raw Data'!$B$6:$BE$43,'ADR Raw Data'!AH$1,FALSE)</f>
        <v>109.440912902771</v>
      </c>
      <c r="Z47" s="52">
        <f>VLOOKUP($A47,'ADR Raw Data'!$B$6:$BE$43,'ADR Raw Data'!AI$1,FALSE)</f>
        <v>114.21502932421301</v>
      </c>
      <c r="AA47" s="52">
        <f>VLOOKUP($A47,'ADR Raw Data'!$B$6:$BE$43,'ADR Raw Data'!AJ$1,FALSE)</f>
        <v>116.696632700911</v>
      </c>
      <c r="AB47" s="52">
        <f>VLOOKUP($A47,'ADR Raw Data'!$B$6:$BE$43,'ADR Raw Data'!AK$1,FALSE)</f>
        <v>117.828747203004</v>
      </c>
      <c r="AC47" s="53">
        <f>VLOOKUP($A47,'ADR Raw Data'!$B$6:$BE$43,'ADR Raw Data'!AL$1,FALSE)</f>
        <v>112.77741034289799</v>
      </c>
      <c r="AD47" s="52">
        <f>VLOOKUP($A47,'ADR Raw Data'!$B$6:$BE$43,'ADR Raw Data'!AN$1,FALSE)</f>
        <v>136.26425713252999</v>
      </c>
      <c r="AE47" s="52">
        <f>VLOOKUP($A47,'ADR Raw Data'!$B$6:$BE$43,'ADR Raw Data'!AO$1,FALSE)</f>
        <v>134.00657090878801</v>
      </c>
      <c r="AF47" s="53">
        <f>VLOOKUP($A47,'ADR Raw Data'!$B$6:$BE$43,'ADR Raw Data'!AP$1,FALSE)</f>
        <v>135.14649843998299</v>
      </c>
      <c r="AG47" s="54">
        <f>VLOOKUP($A47,'ADR Raw Data'!$B$6:$BE$43,'ADR Raw Data'!AR$1,FALSE)</f>
        <v>119.933843489626</v>
      </c>
      <c r="AI47" s="47">
        <f>VLOOKUP($A47,'ADR Raw Data'!$B$6:$BE$43,'ADR Raw Data'!AT$1,FALSE)</f>
        <v>-0.498572042817918</v>
      </c>
      <c r="AJ47" s="48">
        <f>VLOOKUP($A47,'ADR Raw Data'!$B$6:$BE$43,'ADR Raw Data'!AU$1,FALSE)</f>
        <v>1.0844648191356001</v>
      </c>
      <c r="AK47" s="48">
        <f>VLOOKUP($A47,'ADR Raw Data'!$B$6:$BE$43,'ADR Raw Data'!AV$1,FALSE)</f>
        <v>1.20652329808675</v>
      </c>
      <c r="AL47" s="48">
        <f>VLOOKUP($A47,'ADR Raw Data'!$B$6:$BE$43,'ADR Raw Data'!AW$1,FALSE)</f>
        <v>2.7188361786641799</v>
      </c>
      <c r="AM47" s="48">
        <f>VLOOKUP($A47,'ADR Raw Data'!$B$6:$BE$43,'ADR Raw Data'!AX$1,FALSE)</f>
        <v>1.62114641813462</v>
      </c>
      <c r="AN47" s="49">
        <f>VLOOKUP($A47,'ADR Raw Data'!$B$6:$BE$43,'ADR Raw Data'!AY$1,FALSE)</f>
        <v>1.41171071362308</v>
      </c>
      <c r="AO47" s="48">
        <f>VLOOKUP($A47,'ADR Raw Data'!$B$6:$BE$43,'ADR Raw Data'!BA$1,FALSE)</f>
        <v>3.53190036355464</v>
      </c>
      <c r="AP47" s="48">
        <f>VLOOKUP($A47,'ADR Raw Data'!$B$6:$BE$43,'ADR Raw Data'!BB$1,FALSE)</f>
        <v>3.1525674286249701</v>
      </c>
      <c r="AQ47" s="49">
        <f>VLOOKUP($A47,'ADR Raw Data'!$B$6:$BE$43,'ADR Raw Data'!BC$1,FALSE)</f>
        <v>3.3494219255304598</v>
      </c>
      <c r="AR47" s="50">
        <f>VLOOKUP($A47,'ADR Raw Data'!$B$6:$BE$43,'ADR Raw Data'!BE$1,FALSE)</f>
        <v>2.1858624474906501</v>
      </c>
      <c r="AT47" s="51">
        <f>VLOOKUP($A47,'RevPAR Raw Data'!$B$6:$BE$43,'RevPAR Raw Data'!AG$1,FALSE)</f>
        <v>42.741245626850102</v>
      </c>
      <c r="AU47" s="52">
        <f>VLOOKUP($A47,'RevPAR Raw Data'!$B$6:$BE$43,'RevPAR Raw Data'!AH$1,FALSE)</f>
        <v>59.791410846753998</v>
      </c>
      <c r="AV47" s="52">
        <f>VLOOKUP($A47,'RevPAR Raw Data'!$B$6:$BE$43,'RevPAR Raw Data'!AI$1,FALSE)</f>
        <v>69.313952338855302</v>
      </c>
      <c r="AW47" s="52">
        <f>VLOOKUP($A47,'RevPAR Raw Data'!$B$6:$BE$43,'RevPAR Raw Data'!AJ$1,FALSE)</f>
        <v>70.782291655456007</v>
      </c>
      <c r="AX47" s="52">
        <f>VLOOKUP($A47,'RevPAR Raw Data'!$B$6:$BE$43,'RevPAR Raw Data'!AK$1,FALSE)</f>
        <v>70.435477111119596</v>
      </c>
      <c r="AY47" s="53">
        <f>VLOOKUP($A47,'RevPAR Raw Data'!$B$6:$BE$43,'RevPAR Raw Data'!AL$1,FALSE)</f>
        <v>62.613792110947898</v>
      </c>
      <c r="AZ47" s="52">
        <f>VLOOKUP($A47,'RevPAR Raw Data'!$B$6:$BE$43,'RevPAR Raw Data'!AN$1,FALSE)</f>
        <v>89.843172310412399</v>
      </c>
      <c r="BA47" s="52">
        <f>VLOOKUP($A47,'RevPAR Raw Data'!$B$6:$BE$43,'RevPAR Raw Data'!AO$1,FALSE)</f>
        <v>86.636327170696006</v>
      </c>
      <c r="BB47" s="53">
        <f>VLOOKUP($A47,'RevPAR Raw Data'!$B$6:$BE$43,'RevPAR Raw Data'!AP$1,FALSE)</f>
        <v>88.239749740554203</v>
      </c>
      <c r="BC47" s="54">
        <f>VLOOKUP($A47,'RevPAR Raw Data'!$B$6:$BE$43,'RevPAR Raw Data'!AR$1,FALSE)</f>
        <v>69.935735515860998</v>
      </c>
      <c r="BE47" s="47">
        <f>VLOOKUP($A47,'RevPAR Raw Data'!$B$6:$BE$43,'RevPAR Raw Data'!AT$1,FALSE)</f>
        <v>-3.01458887680726</v>
      </c>
      <c r="BF47" s="48">
        <f>VLOOKUP($A47,'RevPAR Raw Data'!$B$6:$BE$43,'RevPAR Raw Data'!AU$1,FALSE)</f>
        <v>0.80428945775472704</v>
      </c>
      <c r="BG47" s="48">
        <f>VLOOKUP($A47,'RevPAR Raw Data'!$B$6:$BE$43,'RevPAR Raw Data'!AV$1,FALSE)</f>
        <v>2.1342848688230398</v>
      </c>
      <c r="BH47" s="48">
        <f>VLOOKUP($A47,'RevPAR Raw Data'!$B$6:$BE$43,'RevPAR Raw Data'!AW$1,FALSE)</f>
        <v>2.7762984740921</v>
      </c>
      <c r="BI47" s="48">
        <f>VLOOKUP($A47,'RevPAR Raw Data'!$B$6:$BE$43,'RevPAR Raw Data'!AX$1,FALSE)</f>
        <v>1.5895533756006399</v>
      </c>
      <c r="BJ47" s="49">
        <f>VLOOKUP($A47,'RevPAR Raw Data'!$B$6:$BE$43,'RevPAR Raw Data'!AY$1,FALSE)</f>
        <v>1.1684148396190599</v>
      </c>
      <c r="BK47" s="48">
        <f>VLOOKUP($A47,'RevPAR Raw Data'!$B$6:$BE$43,'RevPAR Raw Data'!BA$1,FALSE)</f>
        <v>6.2431337144053503</v>
      </c>
      <c r="BL47" s="48">
        <f>VLOOKUP($A47,'RevPAR Raw Data'!$B$6:$BE$43,'RevPAR Raw Data'!BB$1,FALSE)</f>
        <v>4.57627430664746</v>
      </c>
      <c r="BM47" s="49">
        <f>VLOOKUP($A47,'RevPAR Raw Data'!$B$6:$BE$43,'RevPAR Raw Data'!BC$1,FALSE)</f>
        <v>5.4182600874349998</v>
      </c>
      <c r="BN47" s="50">
        <f>VLOOKUP($A47,'RevPAR Raw Data'!$B$6:$BE$43,'RevPAR Raw Data'!BE$1,FALSE)</f>
        <v>2.6642515225071999</v>
      </c>
    </row>
    <row r="48" spans="1:66" x14ac:dyDescent="0.25">
      <c r="A48" s="63" t="s">
        <v>78</v>
      </c>
      <c r="B48" s="47">
        <f>VLOOKUP($A48,'Occupancy Raw Data'!$B$8:$BE$45,'Occupancy Raw Data'!AG$3,FALSE)</f>
        <v>39.249413604378397</v>
      </c>
      <c r="C48" s="48">
        <f>VLOOKUP($A48,'Occupancy Raw Data'!$B$8:$BE$45,'Occupancy Raw Data'!AH$3,FALSE)</f>
        <v>53.088350273651201</v>
      </c>
      <c r="D48" s="48">
        <f>VLOOKUP($A48,'Occupancy Raw Data'!$B$8:$BE$45,'Occupancy Raw Data'!AI$3,FALSE)</f>
        <v>57.036747458952298</v>
      </c>
      <c r="E48" s="48">
        <f>VLOOKUP($A48,'Occupancy Raw Data'!$B$8:$BE$45,'Occupancy Raw Data'!AJ$3,FALSE)</f>
        <v>56.880375293197801</v>
      </c>
      <c r="F48" s="48">
        <f>VLOOKUP($A48,'Occupancy Raw Data'!$B$8:$BE$45,'Occupancy Raw Data'!AK$3,FALSE)</f>
        <v>52.208756841282202</v>
      </c>
      <c r="G48" s="49">
        <f>VLOOKUP($A48,'Occupancy Raw Data'!$B$8:$BE$45,'Occupancy Raw Data'!AL$3,FALSE)</f>
        <v>51.692728694292398</v>
      </c>
      <c r="H48" s="48">
        <f>VLOOKUP($A48,'Occupancy Raw Data'!$B$8:$BE$45,'Occupancy Raw Data'!AN$3,FALSE)</f>
        <v>46.618451915559</v>
      </c>
      <c r="I48" s="48">
        <f>VLOOKUP($A48,'Occupancy Raw Data'!$B$8:$BE$45,'Occupancy Raw Data'!AO$3,FALSE)</f>
        <v>46.892103205629297</v>
      </c>
      <c r="J48" s="49">
        <f>VLOOKUP($A48,'Occupancy Raw Data'!$B$8:$BE$45,'Occupancy Raw Data'!AP$3,FALSE)</f>
        <v>46.755277560594202</v>
      </c>
      <c r="K48" s="50">
        <f>VLOOKUP($A48,'Occupancy Raw Data'!$B$8:$BE$45,'Occupancy Raw Data'!AR$3,FALSE)</f>
        <v>50.282028370378598</v>
      </c>
      <c r="M48" s="47">
        <f>VLOOKUP($A48,'Occupancy Raw Data'!$B$8:$BE$45,'Occupancy Raw Data'!AT$3,FALSE)</f>
        <v>-3.6468330134357001</v>
      </c>
      <c r="N48" s="48">
        <f>VLOOKUP($A48,'Occupancy Raw Data'!$B$8:$BE$45,'Occupancy Raw Data'!AU$3,FALSE)</f>
        <v>-3.1383737517831598</v>
      </c>
      <c r="O48" s="48">
        <f>VLOOKUP($A48,'Occupancy Raw Data'!$B$8:$BE$45,'Occupancy Raw Data'!AV$3,FALSE)</f>
        <v>1.2491325468424701</v>
      </c>
      <c r="P48" s="48">
        <f>VLOOKUP($A48,'Occupancy Raw Data'!$B$8:$BE$45,'Occupancy Raw Data'!AW$3,FALSE)</f>
        <v>-0.58079945336521999</v>
      </c>
      <c r="Q48" s="48">
        <f>VLOOKUP($A48,'Occupancy Raw Data'!$B$8:$BE$45,'Occupancy Raw Data'!AX$3,FALSE)</f>
        <v>-5.7183198023296802</v>
      </c>
      <c r="R48" s="49">
        <f>VLOOKUP($A48,'Occupancy Raw Data'!$B$8:$BE$45,'Occupancy Raw Data'!AY$3,FALSE)</f>
        <v>-2.2690317812269001</v>
      </c>
      <c r="S48" s="48">
        <f>VLOOKUP($A48,'Occupancy Raw Data'!$B$8:$BE$45,'Occupancy Raw Data'!BA$3,FALSE)</f>
        <v>-13.241178610403701</v>
      </c>
      <c r="T48" s="48">
        <f>VLOOKUP($A48,'Occupancy Raw Data'!$B$8:$BE$45,'Occupancy Raw Data'!BB$3,FALSE)</f>
        <v>-7.4459876543209802</v>
      </c>
      <c r="U48" s="49">
        <f>VLOOKUP($A48,'Occupancy Raw Data'!$B$8:$BE$45,'Occupancy Raw Data'!BC$3,FALSE)</f>
        <v>-10.428758659427</v>
      </c>
      <c r="V48" s="50">
        <f>VLOOKUP($A48,'Occupancy Raw Data'!$B$8:$BE$45,'Occupancy Raw Data'!BE$3,FALSE)</f>
        <v>-4.5784537120449302</v>
      </c>
      <c r="X48" s="51">
        <f>VLOOKUP($A48,'ADR Raw Data'!$B$6:$BE$43,'ADR Raw Data'!AG$1,FALSE)</f>
        <v>98.350074701195197</v>
      </c>
      <c r="Y48" s="52">
        <f>VLOOKUP($A48,'ADR Raw Data'!$B$6:$BE$43,'ADR Raw Data'!AH$1,FALSE)</f>
        <v>101.39705081001399</v>
      </c>
      <c r="Z48" s="52">
        <f>VLOOKUP($A48,'ADR Raw Data'!$B$6:$BE$43,'ADR Raw Data'!AI$1,FALSE)</f>
        <v>103.654688142563</v>
      </c>
      <c r="AA48" s="52">
        <f>VLOOKUP($A48,'ADR Raw Data'!$B$6:$BE$43,'ADR Raw Data'!AJ$1,FALSE)</f>
        <v>106.95389003436399</v>
      </c>
      <c r="AB48" s="52">
        <f>VLOOKUP($A48,'ADR Raw Data'!$B$6:$BE$43,'ADR Raw Data'!AK$1,FALSE)</f>
        <v>106.345941594908</v>
      </c>
      <c r="AC48" s="53">
        <f>VLOOKUP($A48,'ADR Raw Data'!$B$6:$BE$43,'ADR Raw Data'!AL$1,FALSE)</f>
        <v>103.655112304318</v>
      </c>
      <c r="AD48" s="52">
        <f>VLOOKUP($A48,'ADR Raw Data'!$B$6:$BE$43,'ADR Raw Data'!AN$1,FALSE)</f>
        <v>115.681002096436</v>
      </c>
      <c r="AE48" s="52">
        <f>VLOOKUP($A48,'ADR Raw Data'!$B$6:$BE$43,'ADR Raw Data'!AO$1,FALSE)</f>
        <v>121.969253855773</v>
      </c>
      <c r="AF48" s="53">
        <f>VLOOKUP($A48,'ADR Raw Data'!$B$6:$BE$43,'ADR Raw Data'!AP$1,FALSE)</f>
        <v>118.834329013377</v>
      </c>
      <c r="AG48" s="54">
        <f>VLOOKUP($A48,'ADR Raw Data'!$B$6:$BE$43,'ADR Raw Data'!AR$1,FALSE)</f>
        <v>107.687842505692</v>
      </c>
      <c r="AI48" s="47">
        <f>VLOOKUP($A48,'ADR Raw Data'!$B$6:$BE$43,'ADR Raw Data'!AT$1,FALSE)</f>
        <v>6.9972494342390199</v>
      </c>
      <c r="AJ48" s="48">
        <f>VLOOKUP($A48,'ADR Raw Data'!$B$6:$BE$43,'ADR Raw Data'!AU$1,FALSE)</f>
        <v>6.7958916367917297</v>
      </c>
      <c r="AK48" s="48">
        <f>VLOOKUP($A48,'ADR Raw Data'!$B$6:$BE$43,'ADR Raw Data'!AV$1,FALSE)</f>
        <v>7.5018364446068704</v>
      </c>
      <c r="AL48" s="48">
        <f>VLOOKUP($A48,'ADR Raw Data'!$B$6:$BE$43,'ADR Raw Data'!AW$1,FALSE)</f>
        <v>6.6553461612403604</v>
      </c>
      <c r="AM48" s="48">
        <f>VLOOKUP($A48,'ADR Raw Data'!$B$6:$BE$43,'ADR Raw Data'!AX$1,FALSE)</f>
        <v>2.7773964743779</v>
      </c>
      <c r="AN48" s="49">
        <f>VLOOKUP($A48,'ADR Raw Data'!$B$6:$BE$43,'ADR Raw Data'!AY$1,FALSE)</f>
        <v>6.0596972909678</v>
      </c>
      <c r="AO48" s="48">
        <f>VLOOKUP($A48,'ADR Raw Data'!$B$6:$BE$43,'ADR Raw Data'!BA$1,FALSE)</f>
        <v>1.0632940126741699</v>
      </c>
      <c r="AP48" s="48">
        <f>VLOOKUP($A48,'ADR Raw Data'!$B$6:$BE$43,'ADR Raw Data'!BB$1,FALSE)</f>
        <v>7.1302183019268996</v>
      </c>
      <c r="AQ48" s="49">
        <f>VLOOKUP($A48,'ADR Raw Data'!$B$6:$BE$43,'ADR Raw Data'!BC$1,FALSE)</f>
        <v>4.0884696284859299</v>
      </c>
      <c r="AR48" s="50">
        <f>VLOOKUP($A48,'ADR Raw Data'!$B$6:$BE$43,'ADR Raw Data'!BE$1,FALSE)</f>
        <v>5.1803183015467997</v>
      </c>
      <c r="AT48" s="51">
        <f>VLOOKUP($A48,'RevPAR Raw Data'!$B$6:$BE$43,'RevPAR Raw Data'!AG$1,FALSE)</f>
        <v>38.601827599687198</v>
      </c>
      <c r="AU48" s="52">
        <f>VLOOKUP($A48,'RevPAR Raw Data'!$B$6:$BE$43,'RevPAR Raw Data'!AH$1,FALSE)</f>
        <v>53.830021501172702</v>
      </c>
      <c r="AV48" s="52">
        <f>VLOOKUP($A48,'RevPAR Raw Data'!$B$6:$BE$43,'RevPAR Raw Data'!AI$1,FALSE)</f>
        <v>59.121262705238401</v>
      </c>
      <c r="AW48" s="52">
        <f>VLOOKUP($A48,'RevPAR Raw Data'!$B$6:$BE$43,'RevPAR Raw Data'!AJ$1,FALSE)</f>
        <v>60.8357740422204</v>
      </c>
      <c r="AX48" s="52">
        <f>VLOOKUP($A48,'RevPAR Raw Data'!$B$6:$BE$43,'RevPAR Raw Data'!AK$1,FALSE)</f>
        <v>55.5218940578577</v>
      </c>
      <c r="AY48" s="53">
        <f>VLOOKUP($A48,'RevPAR Raw Data'!$B$6:$BE$43,'RevPAR Raw Data'!AL$1,FALSE)</f>
        <v>53.582155981235303</v>
      </c>
      <c r="AZ48" s="52">
        <f>VLOOKUP($A48,'RevPAR Raw Data'!$B$6:$BE$43,'RevPAR Raw Data'!AN$1,FALSE)</f>
        <v>53.928692337763799</v>
      </c>
      <c r="BA48" s="52">
        <f>VLOOKUP($A48,'RevPAR Raw Data'!$B$6:$BE$43,'RevPAR Raw Data'!AO$1,FALSE)</f>
        <v>57.193948397185302</v>
      </c>
      <c r="BB48" s="53">
        <f>VLOOKUP($A48,'RevPAR Raw Data'!$B$6:$BE$43,'RevPAR Raw Data'!AP$1,FALSE)</f>
        <v>55.561320367474501</v>
      </c>
      <c r="BC48" s="54">
        <f>VLOOKUP($A48,'RevPAR Raw Data'!$B$6:$BE$43,'RevPAR Raw Data'!AR$1,FALSE)</f>
        <v>54.1476315201608</v>
      </c>
      <c r="BE48" s="47">
        <f>VLOOKUP($A48,'RevPAR Raw Data'!$B$6:$BE$43,'RevPAR Raw Data'!AT$1,FALSE)</f>
        <v>3.0952384184030501</v>
      </c>
      <c r="BF48" s="48">
        <f>VLOOKUP($A48,'RevPAR Raw Data'!$B$6:$BE$43,'RevPAR Raw Data'!AU$1,FALSE)</f>
        <v>3.4442374056798601</v>
      </c>
      <c r="BG48" s="48">
        <f>VLOOKUP($A48,'RevPAR Raw Data'!$B$6:$BE$43,'RevPAR Raw Data'!AV$1,FALSE)</f>
        <v>8.8446768720898099</v>
      </c>
      <c r="BH48" s="48">
        <f>VLOOKUP($A48,'RevPAR Raw Data'!$B$6:$BE$43,'RevPAR Raw Data'!AW$1,FALSE)</f>
        <v>6.0358924937510903</v>
      </c>
      <c r="BI48" s="48">
        <f>VLOOKUP($A48,'RevPAR Raw Data'!$B$6:$BE$43,'RevPAR Raw Data'!AX$1,FALSE)</f>
        <v>-3.0997437405353301</v>
      </c>
      <c r="BJ48" s="49">
        <f>VLOOKUP($A48,'RevPAR Raw Data'!$B$6:$BE$43,'RevPAR Raw Data'!AY$1,FALSE)</f>
        <v>3.6531690523626899</v>
      </c>
      <c r="BK48" s="48">
        <f>VLOOKUP($A48,'RevPAR Raw Data'!$B$6:$BE$43,'RevPAR Raw Data'!BA$1,FALSE)</f>
        <v>-12.3186772571015</v>
      </c>
      <c r="BL48" s="48">
        <f>VLOOKUP($A48,'RevPAR Raw Data'!$B$6:$BE$43,'RevPAR Raw Data'!BB$1,FALSE)</f>
        <v>-0.84668452688169704</v>
      </c>
      <c r="BM48" s="49">
        <f>VLOOKUP($A48,'RevPAR Raw Data'!$B$6:$BE$43,'RevPAR Raw Data'!BC$1,FALSE)</f>
        <v>-6.7666656613598999</v>
      </c>
      <c r="BN48" s="50">
        <f>VLOOKUP($A48,'RevPAR Raw Data'!$B$6:$BE$43,'RevPAR Raw Data'!BE$1,FALSE)</f>
        <v>0.364686113928959</v>
      </c>
    </row>
    <row r="49" spans="1:66" x14ac:dyDescent="0.25">
      <c r="A49" s="63" t="s">
        <v>79</v>
      </c>
      <c r="B49" s="47">
        <f>VLOOKUP($A49,'Occupancy Raw Data'!$B$8:$BE$45,'Occupancy Raw Data'!AG$3,FALSE)</f>
        <v>35.170178282009701</v>
      </c>
      <c r="C49" s="48">
        <f>VLOOKUP($A49,'Occupancy Raw Data'!$B$8:$BE$45,'Occupancy Raw Data'!AH$3,FALSE)</f>
        <v>43.453988834863999</v>
      </c>
      <c r="D49" s="48">
        <f>VLOOKUP($A49,'Occupancy Raw Data'!$B$8:$BE$45,'Occupancy Raw Data'!AI$3,FALSE)</f>
        <v>45.831082297857002</v>
      </c>
      <c r="E49" s="48">
        <f>VLOOKUP($A49,'Occupancy Raw Data'!$B$8:$BE$45,'Occupancy Raw Data'!AJ$3,FALSE)</f>
        <v>45.506933189267002</v>
      </c>
      <c r="F49" s="48">
        <f>VLOOKUP($A49,'Occupancy Raw Data'!$B$8:$BE$45,'Occupancy Raw Data'!AK$3,FALSE)</f>
        <v>45.723032594993597</v>
      </c>
      <c r="G49" s="49">
        <f>VLOOKUP($A49,'Occupancy Raw Data'!$B$8:$BE$45,'Occupancy Raw Data'!AL$3,FALSE)</f>
        <v>43.1370430397983</v>
      </c>
      <c r="H49" s="48">
        <f>VLOOKUP($A49,'Occupancy Raw Data'!$B$8:$BE$45,'Occupancy Raw Data'!AN$3,FALSE)</f>
        <v>49.273542600896803</v>
      </c>
      <c r="I49" s="48">
        <f>VLOOKUP($A49,'Occupancy Raw Data'!$B$8:$BE$45,'Occupancy Raw Data'!AO$3,FALSE)</f>
        <v>50.008968609865398</v>
      </c>
      <c r="J49" s="49">
        <f>VLOOKUP($A49,'Occupancy Raw Data'!$B$8:$BE$45,'Occupancy Raw Data'!AP$3,FALSE)</f>
        <v>49.641255605381097</v>
      </c>
      <c r="K49" s="50">
        <f>VLOOKUP($A49,'Occupancy Raw Data'!$B$8:$BE$45,'Occupancy Raw Data'!AR$3,FALSE)</f>
        <v>45.000642425799803</v>
      </c>
      <c r="M49" s="47">
        <f>VLOOKUP($A49,'Occupancy Raw Data'!$B$8:$BE$45,'Occupancy Raw Data'!AT$3,FALSE)</f>
        <v>5.2772632553831897</v>
      </c>
      <c r="N49" s="48">
        <f>VLOOKUP($A49,'Occupancy Raw Data'!$B$8:$BE$45,'Occupancy Raw Data'!AU$3,FALSE)</f>
        <v>0.68900177493969506</v>
      </c>
      <c r="O49" s="48">
        <f>VLOOKUP($A49,'Occupancy Raw Data'!$B$8:$BE$45,'Occupancy Raw Data'!AV$3,FALSE)</f>
        <v>0.108324587314632</v>
      </c>
      <c r="P49" s="48">
        <f>VLOOKUP($A49,'Occupancy Raw Data'!$B$8:$BE$45,'Occupancy Raw Data'!AW$3,FALSE)</f>
        <v>1.9042660387136801</v>
      </c>
      <c r="Q49" s="48">
        <f>VLOOKUP($A49,'Occupancy Raw Data'!$B$8:$BE$45,'Occupancy Raw Data'!AX$3,FALSE)</f>
        <v>6.5780819367612304</v>
      </c>
      <c r="R49" s="49">
        <f>VLOOKUP($A49,'Occupancy Raw Data'!$B$8:$BE$45,'Occupancy Raw Data'!AY$3,FALSE)</f>
        <v>2.7547834001204499</v>
      </c>
      <c r="S49" s="48">
        <f>VLOOKUP($A49,'Occupancy Raw Data'!$B$8:$BE$45,'Occupancy Raw Data'!BA$3,FALSE)</f>
        <v>4.2366228005900899</v>
      </c>
      <c r="T49" s="48">
        <f>VLOOKUP($A49,'Occupancy Raw Data'!$B$8:$BE$45,'Occupancy Raw Data'!BB$3,FALSE)</f>
        <v>9.6958776811280902</v>
      </c>
      <c r="U49" s="49">
        <f>VLOOKUP($A49,'Occupancy Raw Data'!$B$8:$BE$45,'Occupancy Raw Data'!BC$3,FALSE)</f>
        <v>6.9168041245658598</v>
      </c>
      <c r="V49" s="50">
        <f>VLOOKUP($A49,'Occupancy Raw Data'!$B$8:$BE$45,'Occupancy Raw Data'!BE$3,FALSE)</f>
        <v>4.0587492866717696</v>
      </c>
      <c r="X49" s="51">
        <f>VLOOKUP($A49,'ADR Raw Data'!$B$6:$BE$43,'ADR Raw Data'!AG$1,FALSE)</f>
        <v>95.815171530977906</v>
      </c>
      <c r="Y49" s="52">
        <f>VLOOKUP($A49,'ADR Raw Data'!$B$6:$BE$43,'ADR Raw Data'!AH$1,FALSE)</f>
        <v>96.599249896394497</v>
      </c>
      <c r="Z49" s="52">
        <f>VLOOKUP($A49,'ADR Raw Data'!$B$6:$BE$43,'ADR Raw Data'!AI$1,FALSE)</f>
        <v>97.900640471512702</v>
      </c>
      <c r="AA49" s="52">
        <f>VLOOKUP($A49,'ADR Raw Data'!$B$6:$BE$43,'ADR Raw Data'!AJ$1,FALSE)</f>
        <v>99.1884645825089</v>
      </c>
      <c r="AB49" s="52">
        <f>VLOOKUP($A49,'ADR Raw Data'!$B$6:$BE$43,'ADR Raw Data'!AK$1,FALSE)</f>
        <v>100.443970066955</v>
      </c>
      <c r="AC49" s="53">
        <f>VLOOKUP($A49,'ADR Raw Data'!$B$6:$BE$43,'ADR Raw Data'!AL$1,FALSE)</f>
        <v>98.109262753611006</v>
      </c>
      <c r="AD49" s="52">
        <f>VLOOKUP($A49,'ADR Raw Data'!$B$6:$BE$43,'ADR Raw Data'!AN$1,FALSE)</f>
        <v>109.88026938478301</v>
      </c>
      <c r="AE49" s="52">
        <f>VLOOKUP($A49,'ADR Raw Data'!$B$6:$BE$43,'ADR Raw Data'!AO$1,FALSE)</f>
        <v>111.461456241032</v>
      </c>
      <c r="AF49" s="53">
        <f>VLOOKUP($A49,'ADR Raw Data'!$B$6:$BE$43,'ADR Raw Data'!AP$1,FALSE)</f>
        <v>110.676719060523</v>
      </c>
      <c r="AG49" s="54">
        <f>VLOOKUP($A49,'ADR Raw Data'!$B$6:$BE$43,'ADR Raw Data'!AR$1,FALSE)</f>
        <v>102.081445865692</v>
      </c>
      <c r="AI49" s="47">
        <f>VLOOKUP($A49,'ADR Raw Data'!$B$6:$BE$43,'ADR Raw Data'!AT$1,FALSE)</f>
        <v>3.8307806580478498</v>
      </c>
      <c r="AJ49" s="48">
        <f>VLOOKUP($A49,'ADR Raw Data'!$B$6:$BE$43,'ADR Raw Data'!AU$1,FALSE)</f>
        <v>1.033770522885</v>
      </c>
      <c r="AK49" s="48">
        <f>VLOOKUP($A49,'ADR Raw Data'!$B$6:$BE$43,'ADR Raw Data'!AV$1,FALSE)</f>
        <v>1.3670267166599299</v>
      </c>
      <c r="AL49" s="48">
        <f>VLOOKUP($A49,'ADR Raw Data'!$B$6:$BE$43,'ADR Raw Data'!AW$1,FALSE)</f>
        <v>3.8531061211192101</v>
      </c>
      <c r="AM49" s="48">
        <f>VLOOKUP($A49,'ADR Raw Data'!$B$6:$BE$43,'ADR Raw Data'!AX$1,FALSE)</f>
        <v>3.7154146672616402</v>
      </c>
      <c r="AN49" s="49">
        <f>VLOOKUP($A49,'ADR Raw Data'!$B$6:$BE$43,'ADR Raw Data'!AY$1,FALSE)</f>
        <v>2.7076820888416502</v>
      </c>
      <c r="AO49" s="48">
        <f>VLOOKUP($A49,'ADR Raw Data'!$B$6:$BE$43,'ADR Raw Data'!BA$1,FALSE)</f>
        <v>-4.0242717475834198</v>
      </c>
      <c r="AP49" s="48">
        <f>VLOOKUP($A49,'ADR Raw Data'!$B$6:$BE$43,'ADR Raw Data'!BB$1,FALSE)</f>
        <v>-1.03248129394684</v>
      </c>
      <c r="AQ49" s="49">
        <f>VLOOKUP($A49,'ADR Raw Data'!$B$6:$BE$43,'ADR Raw Data'!BC$1,FALSE)</f>
        <v>-2.54997472735214</v>
      </c>
      <c r="AR49" s="50">
        <f>VLOOKUP($A49,'ADR Raw Data'!$B$6:$BE$43,'ADR Raw Data'!BE$1,FALSE)</f>
        <v>1.0387250827676899</v>
      </c>
      <c r="AT49" s="51">
        <f>VLOOKUP($A49,'RevPAR Raw Data'!$B$6:$BE$43,'RevPAR Raw Data'!AG$1,FALSE)</f>
        <v>33.6983666486583</v>
      </c>
      <c r="AU49" s="52">
        <f>VLOOKUP($A49,'RevPAR Raw Data'!$B$6:$BE$43,'RevPAR Raw Data'!AH$1,FALSE)</f>
        <v>41.976227264541599</v>
      </c>
      <c r="AV49" s="52">
        <f>VLOOKUP($A49,'RevPAR Raw Data'!$B$6:$BE$43,'RevPAR Raw Data'!AI$1,FALSE)</f>
        <v>44.868923104628102</v>
      </c>
      <c r="AW49" s="52">
        <f>VLOOKUP($A49,'RevPAR Raw Data'!$B$6:$BE$43,'RevPAR Raw Data'!AJ$1,FALSE)</f>
        <v>45.137628309022098</v>
      </c>
      <c r="AX49" s="52">
        <f>VLOOKUP($A49,'RevPAR Raw Data'!$B$6:$BE$43,'RevPAR Raw Data'!AK$1,FALSE)</f>
        <v>45.9260291734197</v>
      </c>
      <c r="AY49" s="53">
        <f>VLOOKUP($A49,'RevPAR Raw Data'!$B$6:$BE$43,'RevPAR Raw Data'!AL$1,FALSE)</f>
        <v>42.321434900054001</v>
      </c>
      <c r="AZ49" s="52">
        <f>VLOOKUP($A49,'RevPAR Raw Data'!$B$6:$BE$43,'RevPAR Raw Data'!AN$1,FALSE)</f>
        <v>54.141901345291402</v>
      </c>
      <c r="BA49" s="52">
        <f>VLOOKUP($A49,'RevPAR Raw Data'!$B$6:$BE$43,'RevPAR Raw Data'!AO$1,FALSE)</f>
        <v>55.740724663677099</v>
      </c>
      <c r="BB49" s="53">
        <f>VLOOKUP($A49,'RevPAR Raw Data'!$B$6:$BE$43,'RevPAR Raw Data'!AP$1,FALSE)</f>
        <v>54.9413130044843</v>
      </c>
      <c r="BC49" s="54">
        <f>VLOOKUP($A49,'RevPAR Raw Data'!$B$6:$BE$43,'RevPAR Raw Data'!AR$1,FALSE)</f>
        <v>45.9373064371065</v>
      </c>
      <c r="BE49" s="47">
        <f>VLOOKUP($A49,'RevPAR Raw Data'!$B$6:$BE$43,'RevPAR Raw Data'!AT$1,FALSE)</f>
        <v>9.3102042934925304</v>
      </c>
      <c r="BF49" s="48">
        <f>VLOOKUP($A49,'RevPAR Raw Data'!$B$6:$BE$43,'RevPAR Raw Data'!AU$1,FALSE)</f>
        <v>1.7298949950761799</v>
      </c>
      <c r="BG49" s="48">
        <f>VLOOKUP($A49,'RevPAR Raw Data'!$B$6:$BE$43,'RevPAR Raw Data'!AV$1,FALSE)</f>
        <v>1.47683213002387</v>
      </c>
      <c r="BH49" s="48">
        <f>VLOOKUP($A49,'RevPAR Raw Data'!$B$6:$BE$43,'RevPAR Raw Data'!AW$1,FALSE)</f>
        <v>5.8307455511329698</v>
      </c>
      <c r="BI49" s="48">
        <f>VLOOKUP($A49,'RevPAR Raw Data'!$B$6:$BE$43,'RevPAR Raw Data'!AX$1,FALSE)</f>
        <v>10.5378996251257</v>
      </c>
      <c r="BJ49" s="49">
        <f>VLOOKUP($A49,'RevPAR Raw Data'!$B$6:$BE$43,'RevPAR Raw Data'!AY$1,FALSE)</f>
        <v>5.5370562656735496</v>
      </c>
      <c r="BK49" s="48">
        <f>VLOOKUP($A49,'RevPAR Raw Data'!$B$6:$BE$43,'RevPAR Raw Data'!BA$1,FALSE)</f>
        <v>4.1857838590842897E-2</v>
      </c>
      <c r="BL49" s="48">
        <f>VLOOKUP($A49,'RevPAR Raw Data'!$B$6:$BE$43,'RevPAR Raw Data'!BB$1,FALSE)</f>
        <v>8.5632882638396399</v>
      </c>
      <c r="BM49" s="49">
        <f>VLOOKUP($A49,'RevPAR Raw Data'!$B$6:$BE$43,'RevPAR Raw Data'!BC$1,FALSE)</f>
        <v>4.1904526400968303</v>
      </c>
      <c r="BN49" s="50">
        <f>VLOOKUP($A49,'RevPAR Raw Data'!$B$6:$BE$43,'RevPAR Raw Data'!BE$1,FALSE)</f>
        <v>5.1396336163267797</v>
      </c>
    </row>
    <row r="50" spans="1:66" x14ac:dyDescent="0.25">
      <c r="A50" s="63" t="s">
        <v>80</v>
      </c>
      <c r="B50" s="47">
        <f>VLOOKUP($A50,'Occupancy Raw Data'!$B$8:$BE$45,'Occupancy Raw Data'!AG$3,FALSE)</f>
        <v>41.5708492672535</v>
      </c>
      <c r="C50" s="48">
        <f>VLOOKUP($A50,'Occupancy Raw Data'!$B$8:$BE$45,'Occupancy Raw Data'!AH$3,FALSE)</f>
        <v>46.6801837640838</v>
      </c>
      <c r="D50" s="48">
        <f>VLOOKUP($A50,'Occupancy Raw Data'!$B$8:$BE$45,'Occupancy Raw Data'!AI$3,FALSE)</f>
        <v>51.370531016605398</v>
      </c>
      <c r="E50" s="48">
        <f>VLOOKUP($A50,'Occupancy Raw Data'!$B$8:$BE$45,'Occupancy Raw Data'!AJ$3,FALSE)</f>
        <v>55.379462567050702</v>
      </c>
      <c r="F50" s="48">
        <f>VLOOKUP($A50,'Occupancy Raw Data'!$B$8:$BE$45,'Occupancy Raw Data'!AK$3,FALSE)</f>
        <v>57.027179631958496</v>
      </c>
      <c r="G50" s="49">
        <f>VLOOKUP($A50,'Occupancy Raw Data'!$B$8:$BE$45,'Occupancy Raw Data'!AL$3,FALSE)</f>
        <v>50.405641249390399</v>
      </c>
      <c r="H50" s="48">
        <f>VLOOKUP($A50,'Occupancy Raw Data'!$B$8:$BE$45,'Occupancy Raw Data'!AN$3,FALSE)</f>
        <v>62.953314683160897</v>
      </c>
      <c r="I50" s="48">
        <f>VLOOKUP($A50,'Occupancy Raw Data'!$B$8:$BE$45,'Occupancy Raw Data'!AO$3,FALSE)</f>
        <v>60.822446936837501</v>
      </c>
      <c r="J50" s="49">
        <f>VLOOKUP($A50,'Occupancy Raw Data'!$B$8:$BE$45,'Occupancy Raw Data'!AP$3,FALSE)</f>
        <v>61.887880809999203</v>
      </c>
      <c r="K50" s="50">
        <f>VLOOKUP($A50,'Occupancy Raw Data'!$B$8:$BE$45,'Occupancy Raw Data'!AR$3,FALSE)</f>
        <v>53.686281123850002</v>
      </c>
      <c r="M50" s="47">
        <f>VLOOKUP($A50,'Occupancy Raw Data'!$B$8:$BE$45,'Occupancy Raw Data'!AT$3,FALSE)</f>
        <v>5.6293718972270304</v>
      </c>
      <c r="N50" s="48">
        <f>VLOOKUP($A50,'Occupancy Raw Data'!$B$8:$BE$45,'Occupancy Raw Data'!AU$3,FALSE)</f>
        <v>1.6164411490880499</v>
      </c>
      <c r="O50" s="48">
        <f>VLOOKUP($A50,'Occupancy Raw Data'!$B$8:$BE$45,'Occupancy Raw Data'!AV$3,FALSE)</f>
        <v>3.4968841381629998</v>
      </c>
      <c r="P50" s="48">
        <f>VLOOKUP($A50,'Occupancy Raw Data'!$B$8:$BE$45,'Occupancy Raw Data'!AW$3,FALSE)</f>
        <v>4.10841954512654</v>
      </c>
      <c r="Q50" s="48">
        <f>VLOOKUP($A50,'Occupancy Raw Data'!$B$8:$BE$45,'Occupancy Raw Data'!AX$3,FALSE)</f>
        <v>5.68457306605087</v>
      </c>
      <c r="R50" s="49">
        <f>VLOOKUP($A50,'Occupancy Raw Data'!$B$8:$BE$45,'Occupancy Raw Data'!AY$3,FALSE)</f>
        <v>4.1087398504649499</v>
      </c>
      <c r="S50" s="48">
        <f>VLOOKUP($A50,'Occupancy Raw Data'!$B$8:$BE$45,'Occupancy Raw Data'!BA$3,FALSE)</f>
        <v>3.58765010039395</v>
      </c>
      <c r="T50" s="48">
        <f>VLOOKUP($A50,'Occupancy Raw Data'!$B$8:$BE$45,'Occupancy Raw Data'!BB$3,FALSE)</f>
        <v>-0.27854145959712301</v>
      </c>
      <c r="U50" s="49">
        <f>VLOOKUP($A50,'Occupancy Raw Data'!$B$8:$BE$45,'Occupancy Raw Data'!BC$3,FALSE)</f>
        <v>1.6510721138075499</v>
      </c>
      <c r="V50" s="50">
        <f>VLOOKUP($A50,'Occupancy Raw Data'!$B$8:$BE$45,'Occupancy Raw Data'!BE$3,FALSE)</f>
        <v>3.2862548602113</v>
      </c>
      <c r="X50" s="51">
        <f>VLOOKUP($A50,'ADR Raw Data'!$B$6:$BE$43,'ADR Raw Data'!AG$1,FALSE)</f>
        <v>95.057550973158996</v>
      </c>
      <c r="Y50" s="52">
        <f>VLOOKUP($A50,'ADR Raw Data'!$B$6:$BE$43,'ADR Raw Data'!AH$1,FALSE)</f>
        <v>96.546300720255104</v>
      </c>
      <c r="Z50" s="52">
        <f>VLOOKUP($A50,'ADR Raw Data'!$B$6:$BE$43,'ADR Raw Data'!AI$1,FALSE)</f>
        <v>99.755071069920803</v>
      </c>
      <c r="AA50" s="52">
        <f>VLOOKUP($A50,'ADR Raw Data'!$B$6:$BE$43,'ADR Raw Data'!AJ$1,FALSE)</f>
        <v>104.334310856215</v>
      </c>
      <c r="AB50" s="52">
        <f>VLOOKUP($A50,'ADR Raw Data'!$B$6:$BE$43,'ADR Raw Data'!AK$1,FALSE)</f>
        <v>107.423684151308</v>
      </c>
      <c r="AC50" s="53">
        <f>VLOOKUP($A50,'ADR Raw Data'!$B$6:$BE$43,'ADR Raw Data'!AL$1,FALSE)</f>
        <v>101.127335427746</v>
      </c>
      <c r="AD50" s="52">
        <f>VLOOKUP($A50,'ADR Raw Data'!$B$6:$BE$43,'ADR Raw Data'!AN$1,FALSE)</f>
        <v>119.194093605397</v>
      </c>
      <c r="AE50" s="52">
        <f>VLOOKUP($A50,'ADR Raw Data'!$B$6:$BE$43,'ADR Raw Data'!AO$1,FALSE)</f>
        <v>118.905720359098</v>
      </c>
      <c r="AF50" s="53">
        <f>VLOOKUP($A50,'ADR Raw Data'!$B$6:$BE$43,'ADR Raw Data'!AP$1,FALSE)</f>
        <v>119.05238923419</v>
      </c>
      <c r="AG50" s="54">
        <f>VLOOKUP($A50,'ADR Raw Data'!$B$6:$BE$43,'ADR Raw Data'!AR$1,FALSE)</f>
        <v>107.03117726200099</v>
      </c>
      <c r="AI50" s="47">
        <f>VLOOKUP($A50,'ADR Raw Data'!$B$6:$BE$43,'ADR Raw Data'!AT$1,FALSE)</f>
        <v>2.1549998393145602</v>
      </c>
      <c r="AJ50" s="48">
        <f>VLOOKUP($A50,'ADR Raw Data'!$B$6:$BE$43,'ADR Raw Data'!AU$1,FALSE)</f>
        <v>0.82043412412361305</v>
      </c>
      <c r="AK50" s="48">
        <f>VLOOKUP($A50,'ADR Raw Data'!$B$6:$BE$43,'ADR Raw Data'!AV$1,FALSE)</f>
        <v>0.17714930800113099</v>
      </c>
      <c r="AL50" s="48">
        <f>VLOOKUP($A50,'ADR Raw Data'!$B$6:$BE$43,'ADR Raw Data'!AW$1,FALSE)</f>
        <v>0.92238670746634299</v>
      </c>
      <c r="AM50" s="48">
        <f>VLOOKUP($A50,'ADR Raw Data'!$B$6:$BE$43,'ADR Raw Data'!AX$1,FALSE)</f>
        <v>4.3749537954045197</v>
      </c>
      <c r="AN50" s="49">
        <f>VLOOKUP($A50,'ADR Raw Data'!$B$6:$BE$43,'ADR Raw Data'!AY$1,FALSE)</f>
        <v>1.7647918619232399</v>
      </c>
      <c r="AO50" s="48">
        <f>VLOOKUP($A50,'ADR Raw Data'!$B$6:$BE$43,'ADR Raw Data'!BA$1,FALSE)</f>
        <v>1.03082365130109</v>
      </c>
      <c r="AP50" s="48">
        <f>VLOOKUP($A50,'ADR Raw Data'!$B$6:$BE$43,'ADR Raw Data'!BB$1,FALSE)</f>
        <v>-2.7817258268707401</v>
      </c>
      <c r="AQ50" s="49">
        <f>VLOOKUP($A50,'ADR Raw Data'!$B$6:$BE$43,'ADR Raw Data'!BC$1,FALSE)</f>
        <v>-0.91095335810529199</v>
      </c>
      <c r="AR50" s="50">
        <f>VLOOKUP($A50,'ADR Raw Data'!$B$6:$BE$43,'ADR Raw Data'!BE$1,FALSE)</f>
        <v>0.66360255220176501</v>
      </c>
      <c r="AT50" s="51">
        <f>VLOOKUP($A50,'RevPAR Raw Data'!$B$6:$BE$43,'RevPAR Raw Data'!AG$1,FALSE)</f>
        <v>39.516231232194599</v>
      </c>
      <c r="AU50" s="52">
        <f>VLOOKUP($A50,'RevPAR Raw Data'!$B$6:$BE$43,'RevPAR Raw Data'!AH$1,FALSE)</f>
        <v>45.067990593640097</v>
      </c>
      <c r="AV50" s="52">
        <f>VLOOKUP($A50,'RevPAR Raw Data'!$B$6:$BE$43,'RevPAR Raw Data'!AI$1,FALSE)</f>
        <v>51.244709724610502</v>
      </c>
      <c r="AW50" s="52">
        <f>VLOOKUP($A50,'RevPAR Raw Data'!$B$6:$BE$43,'RevPAR Raw Data'!AJ$1,FALSE)</f>
        <v>57.779780625208502</v>
      </c>
      <c r="AX50" s="52">
        <f>VLOOKUP($A50,'RevPAR Raw Data'!$B$6:$BE$43,'RevPAR Raw Data'!AK$1,FALSE)</f>
        <v>61.2606973282344</v>
      </c>
      <c r="AY50" s="53">
        <f>VLOOKUP($A50,'RevPAR Raw Data'!$B$6:$BE$43,'RevPAR Raw Data'!AL$1,FALSE)</f>
        <v>50.973881900777599</v>
      </c>
      <c r="AZ50" s="52">
        <f>VLOOKUP($A50,'RevPAR Raw Data'!$B$6:$BE$43,'RevPAR Raw Data'!AN$1,FALSE)</f>
        <v>75.036632831147401</v>
      </c>
      <c r="BA50" s="52">
        <f>VLOOKUP($A50,'RevPAR Raw Data'!$B$6:$BE$43,'RevPAR Raw Data'!AO$1,FALSE)</f>
        <v>72.321368670276897</v>
      </c>
      <c r="BB50" s="53">
        <f>VLOOKUP($A50,'RevPAR Raw Data'!$B$6:$BE$43,'RevPAR Raw Data'!AP$1,FALSE)</f>
        <v>73.679000750712206</v>
      </c>
      <c r="BC50" s="54">
        <f>VLOOKUP($A50,'RevPAR Raw Data'!$B$6:$BE$43,'RevPAR Raw Data'!AR$1,FALSE)</f>
        <v>57.461058715044601</v>
      </c>
      <c r="BE50" s="47">
        <f>VLOOKUP($A50,'RevPAR Raw Data'!$B$6:$BE$43,'RevPAR Raw Data'!AT$1,FALSE)</f>
        <v>7.90568469188125</v>
      </c>
      <c r="BF50" s="48">
        <f>VLOOKUP($A50,'RevPAR Raw Data'!$B$6:$BE$43,'RevPAR Raw Data'!AU$1,FALSE)</f>
        <v>2.4501371079951602</v>
      </c>
      <c r="BG50" s="48">
        <f>VLOOKUP($A50,'RevPAR Raw Data'!$B$6:$BE$43,'RevPAR Raw Data'!AV$1,FALSE)</f>
        <v>3.6802281522164799</v>
      </c>
      <c r="BH50" s="48">
        <f>VLOOKUP($A50,'RevPAR Raw Data'!$B$6:$BE$43,'RevPAR Raw Data'!AW$1,FALSE)</f>
        <v>5.0687017683640798</v>
      </c>
      <c r="BI50" s="48">
        <f>VLOOKUP($A50,'RevPAR Raw Data'!$B$6:$BE$43,'RevPAR Raw Data'!AX$1,FALSE)</f>
        <v>10.308224306561099</v>
      </c>
      <c r="BJ50" s="49">
        <f>VLOOKUP($A50,'RevPAR Raw Data'!$B$6:$BE$43,'RevPAR Raw Data'!AY$1,FALSE)</f>
        <v>5.9460424188968002</v>
      </c>
      <c r="BK50" s="48">
        <f>VLOOKUP($A50,'RevPAR Raw Data'!$B$6:$BE$43,'RevPAR Raw Data'!BA$1,FALSE)</f>
        <v>4.6554560974558399</v>
      </c>
      <c r="BL50" s="48">
        <f>VLOOKUP($A50,'RevPAR Raw Data'!$B$6:$BE$43,'RevPAR Raw Data'!BB$1,FALSE)</f>
        <v>-3.05251902674771</v>
      </c>
      <c r="BM50" s="49">
        <f>VLOOKUP($A50,'RevPAR Raw Data'!$B$6:$BE$43,'RevPAR Raw Data'!BC$1,FALSE)</f>
        <v>0.725078258836795</v>
      </c>
      <c r="BN50" s="50">
        <f>VLOOKUP($A50,'RevPAR Raw Data'!$B$6:$BE$43,'RevPAR Raw Data'!BE$1,FALSE)</f>
        <v>3.97166508353728</v>
      </c>
    </row>
    <row r="51" spans="1:66" x14ac:dyDescent="0.25">
      <c r="A51" s="66" t="s">
        <v>81</v>
      </c>
      <c r="B51" s="47">
        <f>VLOOKUP($A51,'Occupancy Raw Data'!$B$8:$BE$45,'Occupancy Raw Data'!AG$3,FALSE)</f>
        <v>45.615627541082802</v>
      </c>
      <c r="C51" s="48">
        <f>VLOOKUP($A51,'Occupancy Raw Data'!$B$8:$BE$45,'Occupancy Raw Data'!AH$3,FALSE)</f>
        <v>59.170484254518399</v>
      </c>
      <c r="D51" s="48">
        <f>VLOOKUP($A51,'Occupancy Raw Data'!$B$8:$BE$45,'Occupancy Raw Data'!AI$3,FALSE)</f>
        <v>68.596971459098597</v>
      </c>
      <c r="E51" s="48">
        <f>VLOOKUP($A51,'Occupancy Raw Data'!$B$8:$BE$45,'Occupancy Raw Data'!AJ$3,FALSE)</f>
        <v>71.185366937561696</v>
      </c>
      <c r="F51" s="48">
        <f>VLOOKUP($A51,'Occupancy Raw Data'!$B$8:$BE$45,'Occupancy Raw Data'!AK$3,FALSE)</f>
        <v>65.705060017681404</v>
      </c>
      <c r="G51" s="49">
        <f>VLOOKUP($A51,'Occupancy Raw Data'!$B$8:$BE$45,'Occupancy Raw Data'!AL$3,FALSE)</f>
        <v>62.0546554110785</v>
      </c>
      <c r="H51" s="48">
        <f>VLOOKUP($A51,'Occupancy Raw Data'!$B$8:$BE$45,'Occupancy Raw Data'!AN$3,FALSE)</f>
        <v>60.402985991934599</v>
      </c>
      <c r="I51" s="48">
        <f>VLOOKUP($A51,'Occupancy Raw Data'!$B$8:$BE$45,'Occupancy Raw Data'!AO$3,FALSE)</f>
        <v>60.089541936734399</v>
      </c>
      <c r="J51" s="49">
        <f>VLOOKUP($A51,'Occupancy Raw Data'!$B$8:$BE$45,'Occupancy Raw Data'!AP$3,FALSE)</f>
        <v>60.246263964334503</v>
      </c>
      <c r="K51" s="50">
        <f>VLOOKUP($A51,'Occupancy Raw Data'!$B$8:$BE$45,'Occupancy Raw Data'!AR$3,FALSE)</f>
        <v>61.537973187451399</v>
      </c>
      <c r="M51" s="47">
        <f>VLOOKUP($A51,'Occupancy Raw Data'!$B$8:$BE$45,'Occupancy Raw Data'!AT$3,FALSE)</f>
        <v>1.3257986534047901</v>
      </c>
      <c r="N51" s="48">
        <f>VLOOKUP($A51,'Occupancy Raw Data'!$B$8:$BE$45,'Occupancy Raw Data'!AU$3,FALSE)</f>
        <v>-0.92902960122035805</v>
      </c>
      <c r="O51" s="48">
        <f>VLOOKUP($A51,'Occupancy Raw Data'!$B$8:$BE$45,'Occupancy Raw Data'!AV$3,FALSE)</f>
        <v>2.9035251770794899</v>
      </c>
      <c r="P51" s="48">
        <f>VLOOKUP($A51,'Occupancy Raw Data'!$B$8:$BE$45,'Occupancy Raw Data'!AW$3,FALSE)</f>
        <v>5.9159264716977296</v>
      </c>
      <c r="Q51" s="48">
        <f>VLOOKUP($A51,'Occupancy Raw Data'!$B$8:$BE$45,'Occupancy Raw Data'!AX$3,FALSE)</f>
        <v>6.2323674804174898</v>
      </c>
      <c r="R51" s="49">
        <f>VLOOKUP($A51,'Occupancy Raw Data'!$B$8:$BE$45,'Occupancy Raw Data'!AY$3,FALSE)</f>
        <v>3.2642993699599998</v>
      </c>
      <c r="S51" s="48">
        <f>VLOOKUP($A51,'Occupancy Raw Data'!$B$8:$BE$45,'Occupancy Raw Data'!BA$3,FALSE)</f>
        <v>4.8003015761589696</v>
      </c>
      <c r="T51" s="48">
        <f>VLOOKUP($A51,'Occupancy Raw Data'!$B$8:$BE$45,'Occupancy Raw Data'!BB$3,FALSE)</f>
        <v>4.5377744177812502</v>
      </c>
      <c r="U51" s="49">
        <f>VLOOKUP($A51,'Occupancy Raw Data'!$B$8:$BE$45,'Occupancy Raw Data'!BC$3,FALSE)</f>
        <v>4.6692138401224597</v>
      </c>
      <c r="V51" s="50">
        <f>VLOOKUP($A51,'Occupancy Raw Data'!$B$8:$BE$45,'Occupancy Raw Data'!BE$3,FALSE)</f>
        <v>3.6531205652262599</v>
      </c>
      <c r="X51" s="51">
        <f>VLOOKUP($A51,'ADR Raw Data'!$B$6:$BE$43,'ADR Raw Data'!AG$1,FALSE)</f>
        <v>122.62979655501201</v>
      </c>
      <c r="Y51" s="52">
        <f>VLOOKUP($A51,'ADR Raw Data'!$B$6:$BE$43,'ADR Raw Data'!AH$1,FALSE)</f>
        <v>144.94928003004199</v>
      </c>
      <c r="Z51" s="52">
        <f>VLOOKUP($A51,'ADR Raw Data'!$B$6:$BE$43,'ADR Raw Data'!AI$1,FALSE)</f>
        <v>160.52932569246701</v>
      </c>
      <c r="AA51" s="52">
        <f>VLOOKUP($A51,'ADR Raw Data'!$B$6:$BE$43,'ADR Raw Data'!AJ$1,FALSE)</f>
        <v>157.943403155965</v>
      </c>
      <c r="AB51" s="52">
        <f>VLOOKUP($A51,'ADR Raw Data'!$B$6:$BE$43,'ADR Raw Data'!AK$1,FALSE)</f>
        <v>138.648033673909</v>
      </c>
      <c r="AC51" s="53">
        <f>VLOOKUP($A51,'ADR Raw Data'!$B$6:$BE$43,'ADR Raw Data'!AL$1,FALSE)</f>
        <v>146.75922746630701</v>
      </c>
      <c r="AD51" s="52">
        <f>VLOOKUP($A51,'ADR Raw Data'!$B$6:$BE$43,'ADR Raw Data'!AN$1,FALSE)</f>
        <v>123.58692208351199</v>
      </c>
      <c r="AE51" s="52">
        <f>VLOOKUP($A51,'ADR Raw Data'!$B$6:$BE$43,'ADR Raw Data'!AO$1,FALSE)</f>
        <v>121.760161759846</v>
      </c>
      <c r="AF51" s="53">
        <f>VLOOKUP($A51,'ADR Raw Data'!$B$6:$BE$43,'ADR Raw Data'!AP$1,FALSE)</f>
        <v>122.67591794936099</v>
      </c>
      <c r="AG51" s="54">
        <f>VLOOKUP($A51,'ADR Raw Data'!$B$6:$BE$43,'ADR Raw Data'!AR$1,FALSE)</f>
        <v>140.02272962436899</v>
      </c>
      <c r="AI51" s="47">
        <f>VLOOKUP($A51,'ADR Raw Data'!$B$6:$BE$43,'ADR Raw Data'!AT$1,FALSE)</f>
        <v>-0.116833386292266</v>
      </c>
      <c r="AJ51" s="48">
        <f>VLOOKUP($A51,'ADR Raw Data'!$B$6:$BE$43,'ADR Raw Data'!AU$1,FALSE)</f>
        <v>0.63210230926049904</v>
      </c>
      <c r="AK51" s="48">
        <f>VLOOKUP($A51,'ADR Raw Data'!$B$6:$BE$43,'ADR Raw Data'!AV$1,FALSE)</f>
        <v>5.4540495202115498</v>
      </c>
      <c r="AL51" s="48">
        <f>VLOOKUP($A51,'ADR Raw Data'!$B$6:$BE$43,'ADR Raw Data'!AW$1,FALSE)</f>
        <v>6.1459190036562097</v>
      </c>
      <c r="AM51" s="48">
        <f>VLOOKUP($A51,'ADR Raw Data'!$B$6:$BE$43,'ADR Raw Data'!AX$1,FALSE)</f>
        <v>3.5911332435255399</v>
      </c>
      <c r="AN51" s="49">
        <f>VLOOKUP($A51,'ADR Raw Data'!$B$6:$BE$43,'ADR Raw Data'!AY$1,FALSE)</f>
        <v>3.6181027675898401</v>
      </c>
      <c r="AO51" s="48">
        <f>VLOOKUP($A51,'ADR Raw Data'!$B$6:$BE$43,'ADR Raw Data'!BA$1,FALSE)</f>
        <v>2.9675427389254501</v>
      </c>
      <c r="AP51" s="48">
        <f>VLOOKUP($A51,'ADR Raw Data'!$B$6:$BE$43,'ADR Raw Data'!BB$1,FALSE)</f>
        <v>2.8668606961319201</v>
      </c>
      <c r="AQ51" s="49">
        <f>VLOOKUP($A51,'ADR Raw Data'!$B$6:$BE$43,'ADR Raw Data'!BC$1,FALSE)</f>
        <v>2.9185756010205899</v>
      </c>
      <c r="AR51" s="50">
        <f>VLOOKUP($A51,'ADR Raw Data'!$B$6:$BE$43,'ADR Raw Data'!BE$1,FALSE)</f>
        <v>3.3979671215880498</v>
      </c>
      <c r="AT51" s="51">
        <f>VLOOKUP($A51,'RevPAR Raw Data'!$B$6:$BE$43,'RevPAR Raw Data'!AG$1,FALSE)</f>
        <v>55.938351250921798</v>
      </c>
      <c r="AU51" s="52">
        <f>VLOOKUP($A51,'RevPAR Raw Data'!$B$6:$BE$43,'RevPAR Raw Data'!AH$1,FALSE)</f>
        <v>85.767190917213796</v>
      </c>
      <c r="AV51" s="52">
        <f>VLOOKUP($A51,'RevPAR Raw Data'!$B$6:$BE$43,'RevPAR Raw Data'!AI$1,FALSE)</f>
        <v>110.118255728745</v>
      </c>
      <c r="AW51" s="52">
        <f>VLOOKUP($A51,'RevPAR Raw Data'!$B$6:$BE$43,'RevPAR Raw Data'!AJ$1,FALSE)</f>
        <v>112.43259109024601</v>
      </c>
      <c r="AX51" s="52">
        <f>VLOOKUP($A51,'RevPAR Raw Data'!$B$6:$BE$43,'RevPAR Raw Data'!AK$1,FALSE)</f>
        <v>91.098773738777695</v>
      </c>
      <c r="AY51" s="53">
        <f>VLOOKUP($A51,'RevPAR Raw Data'!$B$6:$BE$43,'RevPAR Raw Data'!AL$1,FALSE)</f>
        <v>91.070932888177794</v>
      </c>
      <c r="AZ51" s="52">
        <f>VLOOKUP($A51,'RevPAR Raw Data'!$B$6:$BE$43,'RevPAR Raw Data'!AN$1,FALSE)</f>
        <v>74.650191233967305</v>
      </c>
      <c r="BA51" s="52">
        <f>VLOOKUP($A51,'RevPAR Raw Data'!$B$6:$BE$43,'RevPAR Raw Data'!AO$1,FALSE)</f>
        <v>73.165123462918501</v>
      </c>
      <c r="BB51" s="53">
        <f>VLOOKUP($A51,'RevPAR Raw Data'!$B$6:$BE$43,'RevPAR Raw Data'!AP$1,FALSE)</f>
        <v>73.907657348442896</v>
      </c>
      <c r="BC51" s="54">
        <f>VLOOKUP($A51,'RevPAR Raw Data'!$B$6:$BE$43,'RevPAR Raw Data'!AR$1,FALSE)</f>
        <v>86.167149812582295</v>
      </c>
      <c r="BE51" s="47">
        <f>VLOOKUP($A51,'RevPAR Raw Data'!$B$6:$BE$43,'RevPAR Raw Data'!AT$1,FALSE)</f>
        <v>1.2074162916503299</v>
      </c>
      <c r="BF51" s="48">
        <f>VLOOKUP($A51,'RevPAR Raw Data'!$B$6:$BE$43,'RevPAR Raw Data'!AU$1,FALSE)</f>
        <v>-0.30279970952288598</v>
      </c>
      <c r="BG51" s="48">
        <f>VLOOKUP($A51,'RevPAR Raw Data'!$B$6:$BE$43,'RevPAR Raw Data'!AV$1,FALSE)</f>
        <v>8.5159343982807698</v>
      </c>
      <c r="BH51" s="48">
        <f>VLOOKUP($A51,'RevPAR Raw Data'!$B$6:$BE$43,'RevPAR Raw Data'!AW$1,FALSE)</f>
        <v>12.425433524620299</v>
      </c>
      <c r="BI51" s="48">
        <f>VLOOKUP($A51,'RevPAR Raw Data'!$B$6:$BE$43,'RevPAR Raw Data'!AX$1,FALSE)</f>
        <v>10.047313344390901</v>
      </c>
      <c r="BJ51" s="49">
        <f>VLOOKUP($A51,'RevPAR Raw Data'!$B$6:$BE$43,'RevPAR Raw Data'!AY$1,FALSE)</f>
        <v>7.0005078433967904</v>
      </c>
      <c r="BK51" s="48">
        <f>VLOOKUP($A51,'RevPAR Raw Data'!$B$6:$BE$43,'RevPAR Raw Data'!BA$1,FALSE)</f>
        <v>7.91029531595425</v>
      </c>
      <c r="BL51" s="48">
        <f>VLOOKUP($A51,'RevPAR Raw Data'!$B$6:$BE$43,'RevPAR Raw Data'!BB$1,FALSE)</f>
        <v>7.5347267851756801</v>
      </c>
      <c r="BM51" s="49">
        <f>VLOOKUP($A51,'RevPAR Raw Data'!$B$6:$BE$43,'RevPAR Raw Data'!BC$1,FALSE)</f>
        <v>7.7240639770403501</v>
      </c>
      <c r="BN51" s="50">
        <f>VLOOKUP($A51,'RevPAR Raw Data'!$B$6:$BE$43,'RevPAR Raw Data'!BE$1,FALSE)</f>
        <v>7.1752195225326796</v>
      </c>
    </row>
    <row r="52" spans="1:66" x14ac:dyDescent="0.25">
      <c r="A52" s="63" t="s">
        <v>82</v>
      </c>
      <c r="B52" s="47">
        <f>VLOOKUP($A52,'Occupancy Raw Data'!$B$8:$BE$45,'Occupancy Raw Data'!AG$3,FALSE)</f>
        <v>40.258299493448298</v>
      </c>
      <c r="C52" s="48">
        <f>VLOOKUP($A52,'Occupancy Raw Data'!$B$8:$BE$45,'Occupancy Raw Data'!AH$3,FALSE)</f>
        <v>47.444216519445703</v>
      </c>
      <c r="D52" s="48">
        <f>VLOOKUP($A52,'Occupancy Raw Data'!$B$8:$BE$45,'Occupancy Raw Data'!AI$3,FALSE)</f>
        <v>50.697031858332899</v>
      </c>
      <c r="E52" s="48">
        <f>VLOOKUP($A52,'Occupancy Raw Data'!$B$8:$BE$45,'Occupancy Raw Data'!AJ$3,FALSE)</f>
        <v>48.415456105831602</v>
      </c>
      <c r="F52" s="48">
        <f>VLOOKUP($A52,'Occupancy Raw Data'!$B$8:$BE$45,'Occupancy Raw Data'!AK$3,FALSE)</f>
        <v>47.182567923975299</v>
      </c>
      <c r="G52" s="49">
        <f>VLOOKUP($A52,'Occupancy Raw Data'!$B$8:$BE$45,'Occupancy Raw Data'!AL$3,FALSE)</f>
        <v>46.799514380206801</v>
      </c>
      <c r="H52" s="48">
        <f>VLOOKUP($A52,'Occupancy Raw Data'!$B$8:$BE$45,'Occupancy Raw Data'!AN$3,FALSE)</f>
        <v>53.033030518692101</v>
      </c>
      <c r="I52" s="48">
        <f>VLOOKUP($A52,'Occupancy Raw Data'!$B$8:$BE$45,'Occupancy Raw Data'!AO$3,FALSE)</f>
        <v>55.291581194792101</v>
      </c>
      <c r="J52" s="49">
        <f>VLOOKUP($A52,'Occupancy Raw Data'!$B$8:$BE$45,'Occupancy Raw Data'!AP$3,FALSE)</f>
        <v>54.162305856742101</v>
      </c>
      <c r="K52" s="50">
        <f>VLOOKUP($A52,'Occupancy Raw Data'!$B$8:$BE$45,'Occupancy Raw Data'!AR$3,FALSE)</f>
        <v>48.903169087788299</v>
      </c>
      <c r="M52" s="47">
        <f>VLOOKUP($A52,'Occupancy Raw Data'!$B$8:$BE$45,'Occupancy Raw Data'!AT$3,FALSE)</f>
        <v>9.4118919723121905</v>
      </c>
      <c r="N52" s="48">
        <f>VLOOKUP($A52,'Occupancy Raw Data'!$B$8:$BE$45,'Occupancy Raw Data'!AU$3,FALSE)</f>
        <v>2.7106450624726</v>
      </c>
      <c r="O52" s="48">
        <f>VLOOKUP($A52,'Occupancy Raw Data'!$B$8:$BE$45,'Occupancy Raw Data'!AV$3,FALSE)</f>
        <v>4.6158281161885597</v>
      </c>
      <c r="P52" s="48">
        <f>VLOOKUP($A52,'Occupancy Raw Data'!$B$8:$BE$45,'Occupancy Raw Data'!AW$3,FALSE)</f>
        <v>5.9738697571633299</v>
      </c>
      <c r="Q52" s="48">
        <f>VLOOKUP($A52,'Occupancy Raw Data'!$B$8:$BE$45,'Occupancy Raw Data'!AX$3,FALSE)</f>
        <v>2.0324644398448402</v>
      </c>
      <c r="R52" s="49">
        <f>VLOOKUP($A52,'Occupancy Raw Data'!$B$8:$BE$45,'Occupancy Raw Data'!AY$3,FALSE)</f>
        <v>4.7548296583715999</v>
      </c>
      <c r="S52" s="48">
        <f>VLOOKUP($A52,'Occupancy Raw Data'!$B$8:$BE$45,'Occupancy Raw Data'!BA$3,FALSE)</f>
        <v>-2.1314409644109098</v>
      </c>
      <c r="T52" s="48">
        <f>VLOOKUP($A52,'Occupancy Raw Data'!$B$8:$BE$45,'Occupancy Raw Data'!BB$3,FALSE)</f>
        <v>5.5162382249801203</v>
      </c>
      <c r="U52" s="49">
        <f>VLOOKUP($A52,'Occupancy Raw Data'!$B$8:$BE$45,'Occupancy Raw Data'!BC$3,FALSE)</f>
        <v>1.62829071605944</v>
      </c>
      <c r="V52" s="50">
        <f>VLOOKUP($A52,'Occupancy Raw Data'!$B$8:$BE$45,'Occupancy Raw Data'!BE$3,FALSE)</f>
        <v>3.7621043252768001</v>
      </c>
      <c r="X52" s="51">
        <f>VLOOKUP($A52,'ADR Raw Data'!$B$6:$BE$43,'ADR Raw Data'!AG$1,FALSE)</f>
        <v>90.117799615244607</v>
      </c>
      <c r="Y52" s="52">
        <f>VLOOKUP($A52,'ADR Raw Data'!$B$6:$BE$43,'ADR Raw Data'!AH$1,FALSE)</f>
        <v>92.118342451248495</v>
      </c>
      <c r="Z52" s="52">
        <f>VLOOKUP($A52,'ADR Raw Data'!$B$6:$BE$43,'ADR Raw Data'!AI$1,FALSE)</f>
        <v>94.054290668868703</v>
      </c>
      <c r="AA52" s="52">
        <f>VLOOKUP($A52,'ADR Raw Data'!$B$6:$BE$43,'ADR Raw Data'!AJ$1,FALSE)</f>
        <v>94.850209684392496</v>
      </c>
      <c r="AB52" s="52">
        <f>VLOOKUP($A52,'ADR Raw Data'!$B$6:$BE$43,'ADR Raw Data'!AK$1,FALSE)</f>
        <v>94.850306552504307</v>
      </c>
      <c r="AC52" s="53">
        <f>VLOOKUP($A52,'ADR Raw Data'!$B$6:$BE$43,'ADR Raw Data'!AL$1,FALSE)</f>
        <v>93.309696931746998</v>
      </c>
      <c r="AD52" s="52">
        <f>VLOOKUP($A52,'ADR Raw Data'!$B$6:$BE$43,'ADR Raw Data'!AN$1,FALSE)</f>
        <v>107.57437717082399</v>
      </c>
      <c r="AE52" s="52">
        <f>VLOOKUP($A52,'ADR Raw Data'!$B$6:$BE$43,'ADR Raw Data'!AO$1,FALSE)</f>
        <v>109.740533409047</v>
      </c>
      <c r="AF52" s="53">
        <f>VLOOKUP($A52,'ADR Raw Data'!$B$6:$BE$43,'ADR Raw Data'!AP$1,FALSE)</f>
        <v>108.680037293965</v>
      </c>
      <c r="AG52" s="54">
        <f>VLOOKUP($A52,'ADR Raw Data'!$B$6:$BE$43,'ADR Raw Data'!AR$1,FALSE)</f>
        <v>98.173495514886099</v>
      </c>
      <c r="AI52" s="47">
        <f>VLOOKUP($A52,'ADR Raw Data'!$B$6:$BE$43,'ADR Raw Data'!AT$1,FALSE)</f>
        <v>0.92251194108456203</v>
      </c>
      <c r="AJ52" s="48">
        <f>VLOOKUP($A52,'ADR Raw Data'!$B$6:$BE$43,'ADR Raw Data'!AU$1,FALSE)</f>
        <v>-1.3224094152586201</v>
      </c>
      <c r="AK52" s="48">
        <f>VLOOKUP($A52,'ADR Raw Data'!$B$6:$BE$43,'ADR Raw Data'!AV$1,FALSE)</f>
        <v>4.2967118660945103E-2</v>
      </c>
      <c r="AL52" s="48">
        <f>VLOOKUP($A52,'ADR Raw Data'!$B$6:$BE$43,'ADR Raw Data'!AW$1,FALSE)</f>
        <v>0.22327352525549701</v>
      </c>
      <c r="AM52" s="48">
        <f>VLOOKUP($A52,'ADR Raw Data'!$B$6:$BE$43,'ADR Raw Data'!AX$1,FALSE)</f>
        <v>-0.85024591152754803</v>
      </c>
      <c r="AN52" s="49">
        <f>VLOOKUP($A52,'ADR Raw Data'!$B$6:$BE$43,'ADR Raw Data'!AY$1,FALSE)</f>
        <v>-0.27722777873304399</v>
      </c>
      <c r="AO52" s="48">
        <f>VLOOKUP($A52,'ADR Raw Data'!$B$6:$BE$43,'ADR Raw Data'!BA$1,FALSE)</f>
        <v>-5.7101449354925702</v>
      </c>
      <c r="AP52" s="48">
        <f>VLOOKUP($A52,'ADR Raw Data'!$B$6:$BE$43,'ADR Raw Data'!BB$1,FALSE)</f>
        <v>-3.1874576775536201</v>
      </c>
      <c r="AQ52" s="49">
        <f>VLOOKUP($A52,'ADR Raw Data'!$B$6:$BE$43,'ADR Raw Data'!BC$1,FALSE)</f>
        <v>-4.4382024809664804</v>
      </c>
      <c r="AR52" s="50">
        <f>VLOOKUP($A52,'ADR Raw Data'!$B$6:$BE$43,'ADR Raw Data'!BE$1,FALSE)</f>
        <v>-1.8865961047988</v>
      </c>
      <c r="AT52" s="51">
        <f>VLOOKUP($A52,'RevPAR Raw Data'!$B$6:$BE$43,'RevPAR Raw Data'!AG$1,FALSE)</f>
        <v>36.2798936660108</v>
      </c>
      <c r="AU52" s="52">
        <f>VLOOKUP($A52,'RevPAR Raw Data'!$B$6:$BE$43,'RevPAR Raw Data'!AH$1,FALSE)</f>
        <v>43.704825846694803</v>
      </c>
      <c r="AV52" s="52">
        <f>VLOOKUP($A52,'RevPAR Raw Data'!$B$6:$BE$43,'RevPAR Raw Data'!AI$1,FALSE)</f>
        <v>47.682733704525397</v>
      </c>
      <c r="AW52" s="52">
        <f>VLOOKUP($A52,'RevPAR Raw Data'!$B$6:$BE$43,'RevPAR Raw Data'!AJ$1,FALSE)</f>
        <v>45.9221616360363</v>
      </c>
      <c r="AX52" s="52">
        <f>VLOOKUP($A52,'RevPAR Raw Data'!$B$6:$BE$43,'RevPAR Raw Data'!AK$1,FALSE)</f>
        <v>44.7528103152342</v>
      </c>
      <c r="AY52" s="53">
        <f>VLOOKUP($A52,'RevPAR Raw Data'!$B$6:$BE$43,'RevPAR Raw Data'!AL$1,FALSE)</f>
        <v>43.6684850337003</v>
      </c>
      <c r="AZ52" s="52">
        <f>VLOOKUP($A52,'RevPAR Raw Data'!$B$6:$BE$43,'RevPAR Raw Data'!AN$1,FALSE)</f>
        <v>57.0499522752961</v>
      </c>
      <c r="BA52" s="52">
        <f>VLOOKUP($A52,'RevPAR Raw Data'!$B$6:$BE$43,'RevPAR Raw Data'!AO$1,FALSE)</f>
        <v>60.677276133461703</v>
      </c>
      <c r="BB52" s="53">
        <f>VLOOKUP($A52,'RevPAR Raw Data'!$B$6:$BE$43,'RevPAR Raw Data'!AP$1,FALSE)</f>
        <v>58.863614204378898</v>
      </c>
      <c r="BC52" s="54">
        <f>VLOOKUP($A52,'RevPAR Raw Data'!$B$6:$BE$43,'RevPAR Raw Data'!AR$1,FALSE)</f>
        <v>48.009950511036998</v>
      </c>
      <c r="BE52" s="47">
        <f>VLOOKUP($A52,'RevPAR Raw Data'!$B$6:$BE$43,'RevPAR Raw Data'!AT$1,FALSE)</f>
        <v>10.4212297407233</v>
      </c>
      <c r="BF52" s="48">
        <f>VLOOKUP($A52,'RevPAR Raw Data'!$B$6:$BE$43,'RevPAR Raw Data'!AU$1,FALSE)</f>
        <v>1.3523898216935899</v>
      </c>
      <c r="BG52" s="48">
        <f>VLOOKUP($A52,'RevPAR Raw Data'!$B$6:$BE$43,'RevPAR Raw Data'!AV$1,FALSE)</f>
        <v>4.66077852319337</v>
      </c>
      <c r="BH52" s="48">
        <f>VLOOKUP($A52,'RevPAR Raw Data'!$B$6:$BE$43,'RevPAR Raw Data'!AW$1,FALSE)</f>
        <v>6.2104813520198201</v>
      </c>
      <c r="BI52" s="48">
        <f>VLOOKUP($A52,'RevPAR Raw Data'!$B$6:$BE$43,'RevPAR Raw Data'!AX$1,FALSE)</f>
        <v>1.1649375825142601</v>
      </c>
      <c r="BJ52" s="49">
        <f>VLOOKUP($A52,'RevPAR Raw Data'!$B$6:$BE$43,'RevPAR Raw Data'!AY$1,FALSE)</f>
        <v>4.46442017099411</v>
      </c>
      <c r="BK52" s="48">
        <f>VLOOKUP($A52,'RevPAR Raw Data'!$B$6:$BE$43,'RevPAR Raw Data'!BA$1,FALSE)</f>
        <v>-7.7198775316211599</v>
      </c>
      <c r="BL52" s="48">
        <f>VLOOKUP($A52,'RevPAR Raw Data'!$B$6:$BE$43,'RevPAR Raw Data'!BB$1,FALSE)</f>
        <v>2.1529527886122102</v>
      </c>
      <c r="BM52" s="49">
        <f>VLOOKUP($A52,'RevPAR Raw Data'!$B$6:$BE$43,'RevPAR Raw Data'!BC$1,FALSE)</f>
        <v>-2.8821786038645301</v>
      </c>
      <c r="BN52" s="50">
        <f>VLOOKUP($A52,'RevPAR Raw Data'!$B$6:$BE$43,'RevPAR Raw Data'!BE$1,FALSE)</f>
        <v>1.80453250681886</v>
      </c>
    </row>
    <row r="53" spans="1:66" x14ac:dyDescent="0.25">
      <c r="A53" s="63" t="s">
        <v>83</v>
      </c>
      <c r="B53" s="47">
        <f>VLOOKUP($A53,'Occupancy Raw Data'!$B$8:$BE$45,'Occupancy Raw Data'!AG$3,FALSE)</f>
        <v>44.591202486253799</v>
      </c>
      <c r="C53" s="48">
        <f>VLOOKUP($A53,'Occupancy Raw Data'!$B$8:$BE$45,'Occupancy Raw Data'!AH$3,FALSE)</f>
        <v>60.961032751613601</v>
      </c>
      <c r="D53" s="48">
        <f>VLOOKUP($A53,'Occupancy Raw Data'!$B$8:$BE$45,'Occupancy Raw Data'!AI$3,FALSE)</f>
        <v>62.138417403777098</v>
      </c>
      <c r="E53" s="48">
        <f>VLOOKUP($A53,'Occupancy Raw Data'!$B$8:$BE$45,'Occupancy Raw Data'!AJ$3,FALSE)</f>
        <v>58.193879990437402</v>
      </c>
      <c r="F53" s="48">
        <f>VLOOKUP($A53,'Occupancy Raw Data'!$B$8:$BE$45,'Occupancy Raw Data'!AK$3,FALSE)</f>
        <v>56.173798709060399</v>
      </c>
      <c r="G53" s="49">
        <f>VLOOKUP($A53,'Occupancy Raw Data'!$B$8:$BE$45,'Occupancy Raw Data'!AL$3,FALSE)</f>
        <v>56.411666268228501</v>
      </c>
      <c r="H53" s="48">
        <f>VLOOKUP($A53,'Occupancy Raw Data'!$B$8:$BE$45,'Occupancy Raw Data'!AN$3,FALSE)</f>
        <v>54.5302414535022</v>
      </c>
      <c r="I53" s="48">
        <f>VLOOKUP($A53,'Occupancy Raw Data'!$B$8:$BE$45,'Occupancy Raw Data'!AO$3,FALSE)</f>
        <v>54.273248864451297</v>
      </c>
      <c r="J53" s="49">
        <f>VLOOKUP($A53,'Occupancy Raw Data'!$B$8:$BE$45,'Occupancy Raw Data'!AP$3,FALSE)</f>
        <v>54.401745158976802</v>
      </c>
      <c r="K53" s="50">
        <f>VLOOKUP($A53,'Occupancy Raw Data'!$B$8:$BE$45,'Occupancy Raw Data'!AR$3,FALSE)</f>
        <v>55.837403094156599</v>
      </c>
      <c r="M53" s="47">
        <f>VLOOKUP($A53,'Occupancy Raw Data'!$B$8:$BE$45,'Occupancy Raw Data'!AT$3,FALSE)</f>
        <v>1.7704271906239601E-2</v>
      </c>
      <c r="N53" s="48">
        <f>VLOOKUP($A53,'Occupancy Raw Data'!$B$8:$BE$45,'Occupancy Raw Data'!AU$3,FALSE)</f>
        <v>1.80498332848593</v>
      </c>
      <c r="O53" s="48">
        <f>VLOOKUP($A53,'Occupancy Raw Data'!$B$8:$BE$45,'Occupancy Raw Data'!AV$3,FALSE)</f>
        <v>1.0782594511695101</v>
      </c>
      <c r="P53" s="48">
        <f>VLOOKUP($A53,'Occupancy Raw Data'!$B$8:$BE$45,'Occupancy Raw Data'!AW$3,FALSE)</f>
        <v>-0.63719753427416104</v>
      </c>
      <c r="Q53" s="48">
        <f>VLOOKUP($A53,'Occupancy Raw Data'!$B$8:$BE$45,'Occupancy Raw Data'!AX$3,FALSE)</f>
        <v>1.27148447569485</v>
      </c>
      <c r="R53" s="49">
        <f>VLOOKUP($A53,'Occupancy Raw Data'!$B$8:$BE$45,'Occupancy Raw Data'!AY$3,FALSE)</f>
        <v>0.744236136679442</v>
      </c>
      <c r="S53" s="48">
        <f>VLOOKUP($A53,'Occupancy Raw Data'!$B$8:$BE$45,'Occupancy Raw Data'!BA$3,FALSE)</f>
        <v>1.31129503645868</v>
      </c>
      <c r="T53" s="48">
        <f>VLOOKUP($A53,'Occupancy Raw Data'!$B$8:$BE$45,'Occupancy Raw Data'!BB$3,FALSE)</f>
        <v>1.3762395680047701</v>
      </c>
      <c r="U53" s="49">
        <f>VLOOKUP($A53,'Occupancy Raw Data'!$B$8:$BE$45,'Occupancy Raw Data'!BC$3,FALSE)</f>
        <v>1.3436801985145199</v>
      </c>
      <c r="V53" s="50">
        <f>VLOOKUP($A53,'Occupancy Raw Data'!$B$8:$BE$45,'Occupancy Raw Data'!BE$3,FALSE)</f>
        <v>0.91033924137128197</v>
      </c>
      <c r="X53" s="51">
        <f>VLOOKUP($A53,'ADR Raw Data'!$B$6:$BE$43,'ADR Raw Data'!AG$1,FALSE)</f>
        <v>94.352659160970305</v>
      </c>
      <c r="Y53" s="52">
        <f>VLOOKUP($A53,'ADR Raw Data'!$B$6:$BE$43,'ADR Raw Data'!AH$1,FALSE)</f>
        <v>106.924111764705</v>
      </c>
      <c r="Z53" s="52">
        <f>VLOOKUP($A53,'ADR Raw Data'!$B$6:$BE$43,'ADR Raw Data'!AI$1,FALSE)</f>
        <v>108.46944599403599</v>
      </c>
      <c r="AA53" s="52">
        <f>VLOOKUP($A53,'ADR Raw Data'!$B$6:$BE$43,'ADR Raw Data'!AJ$1,FALSE)</f>
        <v>107.806735134024</v>
      </c>
      <c r="AB53" s="52">
        <f>VLOOKUP($A53,'ADR Raw Data'!$B$6:$BE$43,'ADR Raw Data'!AK$1,FALSE)</f>
        <v>104.456233641876</v>
      </c>
      <c r="AC53" s="53">
        <f>VLOOKUP($A53,'ADR Raw Data'!$B$6:$BE$43,'ADR Raw Data'!AL$1,FALSE)</f>
        <v>104.967713692418</v>
      </c>
      <c r="AD53" s="52">
        <f>VLOOKUP($A53,'ADR Raw Data'!$B$6:$BE$43,'ADR Raw Data'!AN$1,FALSE)</f>
        <v>103.85488163086301</v>
      </c>
      <c r="AE53" s="52">
        <f>VLOOKUP($A53,'ADR Raw Data'!$B$6:$BE$43,'ADR Raw Data'!AO$1,FALSE)</f>
        <v>102.05113203391601</v>
      </c>
      <c r="AF53" s="53">
        <f>VLOOKUP($A53,'ADR Raw Data'!$B$6:$BE$43,'ADR Raw Data'!AP$1,FALSE)</f>
        <v>102.95513705026001</v>
      </c>
      <c r="AG53" s="54">
        <f>VLOOKUP($A53,'ADR Raw Data'!$B$6:$BE$43,'ADR Raw Data'!AR$1,FALSE)</f>
        <v>104.407476414012</v>
      </c>
      <c r="AI53" s="47">
        <f>VLOOKUP($A53,'ADR Raw Data'!$B$6:$BE$43,'ADR Raw Data'!AT$1,FALSE)</f>
        <v>5.6071218713865898</v>
      </c>
      <c r="AJ53" s="48">
        <f>VLOOKUP($A53,'ADR Raw Data'!$B$6:$BE$43,'ADR Raw Data'!AU$1,FALSE)</f>
        <v>8.0405981308144501</v>
      </c>
      <c r="AK53" s="48">
        <f>VLOOKUP($A53,'ADR Raw Data'!$B$6:$BE$43,'ADR Raw Data'!AV$1,FALSE)</f>
        <v>8.1331391667765605</v>
      </c>
      <c r="AL53" s="48">
        <f>VLOOKUP($A53,'ADR Raw Data'!$B$6:$BE$43,'ADR Raw Data'!AW$1,FALSE)</f>
        <v>7.86255976299846</v>
      </c>
      <c r="AM53" s="48">
        <f>VLOOKUP($A53,'ADR Raw Data'!$B$6:$BE$43,'ADR Raw Data'!AX$1,FALSE)</f>
        <v>8.2160567667743098</v>
      </c>
      <c r="AN53" s="49">
        <f>VLOOKUP($A53,'ADR Raw Data'!$B$6:$BE$43,'ADR Raw Data'!AY$1,FALSE)</f>
        <v>7.71322638316619</v>
      </c>
      <c r="AO53" s="48">
        <f>VLOOKUP($A53,'ADR Raw Data'!$B$6:$BE$43,'ADR Raw Data'!BA$1,FALSE)</f>
        <v>3.7423481040048499</v>
      </c>
      <c r="AP53" s="48">
        <f>VLOOKUP($A53,'ADR Raw Data'!$B$6:$BE$43,'ADR Raw Data'!BB$1,FALSE)</f>
        <v>2.9045724060039499</v>
      </c>
      <c r="AQ53" s="49">
        <f>VLOOKUP($A53,'ADR Raw Data'!$B$6:$BE$43,'ADR Raw Data'!BC$1,FALSE)</f>
        <v>3.3262651498277398</v>
      </c>
      <c r="AR53" s="50">
        <f>VLOOKUP($A53,'ADR Raw Data'!$B$6:$BE$43,'ADR Raw Data'!BE$1,FALSE)</f>
        <v>6.4752145682983198</v>
      </c>
      <c r="AT53" s="51">
        <f>VLOOKUP($A53,'RevPAR Raw Data'!$B$6:$BE$43,'RevPAR Raw Data'!AG$1,FALSE)</f>
        <v>42.072985297633203</v>
      </c>
      <c r="AU53" s="52">
        <f>VLOOKUP($A53,'RevPAR Raw Data'!$B$6:$BE$43,'RevPAR Raw Data'!AH$1,FALSE)</f>
        <v>65.182042792254293</v>
      </c>
      <c r="AV53" s="52">
        <f>VLOOKUP($A53,'RevPAR Raw Data'!$B$6:$BE$43,'RevPAR Raw Data'!AI$1,FALSE)</f>
        <v>67.4011971073392</v>
      </c>
      <c r="AW53" s="52">
        <f>VLOOKUP($A53,'RevPAR Raw Data'!$B$6:$BE$43,'RevPAR Raw Data'!AJ$1,FALSE)</f>
        <v>62.736922065503201</v>
      </c>
      <c r="AX53" s="52">
        <f>VLOOKUP($A53,'RevPAR Raw Data'!$B$6:$BE$43,'RevPAR Raw Data'!AK$1,FALSE)</f>
        <v>58.677034425053698</v>
      </c>
      <c r="AY53" s="53">
        <f>VLOOKUP($A53,'RevPAR Raw Data'!$B$6:$BE$43,'RevPAR Raw Data'!AL$1,FALSE)</f>
        <v>59.214036337556699</v>
      </c>
      <c r="AZ53" s="52">
        <f>VLOOKUP($A53,'RevPAR Raw Data'!$B$6:$BE$43,'RevPAR Raw Data'!AN$1,FALSE)</f>
        <v>56.632317714558901</v>
      </c>
      <c r="BA53" s="52">
        <f>VLOOKUP($A53,'RevPAR Raw Data'!$B$6:$BE$43,'RevPAR Raw Data'!AO$1,FALSE)</f>
        <v>55.386464857757503</v>
      </c>
      <c r="BB53" s="53">
        <f>VLOOKUP($A53,'RevPAR Raw Data'!$B$6:$BE$43,'RevPAR Raw Data'!AP$1,FALSE)</f>
        <v>56.009391286158198</v>
      </c>
      <c r="BC53" s="54">
        <f>VLOOKUP($A53,'RevPAR Raw Data'!$B$6:$BE$43,'RevPAR Raw Data'!AR$1,FALSE)</f>
        <v>58.298423465728597</v>
      </c>
      <c r="BE53" s="47">
        <f>VLOOKUP($A53,'RevPAR Raw Data'!$B$6:$BE$43,'RevPAR Raw Data'!AT$1,FALSE)</f>
        <v>5.6258188433950496</v>
      </c>
      <c r="BF53" s="48">
        <f>VLOOKUP($A53,'RevPAR Raw Data'!$B$6:$BE$43,'RevPAR Raw Data'!AU$1,FALSE)</f>
        <v>9.9907129150721303</v>
      </c>
      <c r="BG53" s="48">
        <f>VLOOKUP($A53,'RevPAR Raw Data'!$B$6:$BE$43,'RevPAR Raw Data'!AV$1,FALSE)</f>
        <v>9.2990949596886097</v>
      </c>
      <c r="BH53" s="48">
        <f>VLOOKUP($A53,'RevPAR Raw Data'!$B$6:$BE$43,'RevPAR Raw Data'!AW$1,FALSE)</f>
        <v>7.1752621917836397</v>
      </c>
      <c r="BI53" s="48">
        <f>VLOOKUP($A53,'RevPAR Raw Data'!$B$6:$BE$43,'RevPAR Raw Data'!AX$1,FALSE)</f>
        <v>9.5920071287729805</v>
      </c>
      <c r="BJ53" s="49">
        <f>VLOOKUP($A53,'RevPAR Raw Data'!$B$6:$BE$43,'RevPAR Raw Data'!AY$1,FALSE)</f>
        <v>8.5148671378930398</v>
      </c>
      <c r="BK53" s="48">
        <f>VLOOKUP($A53,'RevPAR Raw Data'!$B$6:$BE$43,'RevPAR Raw Data'!BA$1,FALSE)</f>
        <v>5.1027163653983596</v>
      </c>
      <c r="BL53" s="48">
        <f>VLOOKUP($A53,'RevPAR Raw Data'!$B$6:$BE$43,'RevPAR Raw Data'!BB$1,FALSE)</f>
        <v>4.3207858487414903</v>
      </c>
      <c r="BM53" s="49">
        <f>VLOOKUP($A53,'RevPAR Raw Data'!$B$6:$BE$43,'RevPAR Raw Data'!BC$1,FALSE)</f>
        <v>4.7146397145105903</v>
      </c>
      <c r="BN53" s="50">
        <f>VLOOKUP($A53,'RevPAR Raw Data'!$B$6:$BE$43,'RevPAR Raw Data'!BE$1,FALSE)</f>
        <v>7.4445002288478097</v>
      </c>
    </row>
    <row r="54" spans="1:66" x14ac:dyDescent="0.25">
      <c r="A54" s="66" t="s">
        <v>84</v>
      </c>
      <c r="B54" s="47">
        <f>VLOOKUP($A54,'Occupancy Raw Data'!$B$8:$BE$45,'Occupancy Raw Data'!AG$3,FALSE)</f>
        <v>45.134918820031999</v>
      </c>
      <c r="C54" s="48">
        <f>VLOOKUP($A54,'Occupancy Raw Data'!$B$8:$BE$45,'Occupancy Raw Data'!AH$3,FALSE)</f>
        <v>53.953235764921097</v>
      </c>
      <c r="D54" s="48">
        <f>VLOOKUP($A54,'Occupancy Raw Data'!$B$8:$BE$45,'Occupancy Raw Data'!AI$3,FALSE)</f>
        <v>58.509604390578502</v>
      </c>
      <c r="E54" s="48">
        <f>VLOOKUP($A54,'Occupancy Raw Data'!$B$8:$BE$45,'Occupancy Raw Data'!AJ$3,FALSE)</f>
        <v>54.576377772695999</v>
      </c>
      <c r="F54" s="48">
        <f>VLOOKUP($A54,'Occupancy Raw Data'!$B$8:$BE$45,'Occupancy Raw Data'!AK$3,FALSE)</f>
        <v>51.840841527555398</v>
      </c>
      <c r="G54" s="49">
        <f>VLOOKUP($A54,'Occupancy Raw Data'!$B$8:$BE$45,'Occupancy Raw Data'!AL$3,FALSE)</f>
        <v>52.8029956551566</v>
      </c>
      <c r="H54" s="48">
        <f>VLOOKUP($A54,'Occupancy Raw Data'!$B$8:$BE$45,'Occupancy Raw Data'!AN$3,FALSE)</f>
        <v>58.283786873999503</v>
      </c>
      <c r="I54" s="48">
        <f>VLOOKUP($A54,'Occupancy Raw Data'!$B$8:$BE$45,'Occupancy Raw Data'!AO$3,FALSE)</f>
        <v>59.464326549279598</v>
      </c>
      <c r="J54" s="49">
        <f>VLOOKUP($A54,'Occupancy Raw Data'!$B$8:$BE$45,'Occupancy Raw Data'!AP$3,FALSE)</f>
        <v>58.874056711639597</v>
      </c>
      <c r="K54" s="50">
        <f>VLOOKUP($A54,'Occupancy Raw Data'!$B$8:$BE$45,'Occupancy Raw Data'!AR$3,FALSE)</f>
        <v>54.537584528437399</v>
      </c>
      <c r="M54" s="47">
        <f>VLOOKUP($A54,'Occupancy Raw Data'!$B$8:$BE$45,'Occupancy Raw Data'!AT$3,FALSE)</f>
        <v>25.271271194137299</v>
      </c>
      <c r="N54" s="48">
        <f>VLOOKUP($A54,'Occupancy Raw Data'!$B$8:$BE$45,'Occupancy Raw Data'!AU$3,FALSE)</f>
        <v>19.570025849597702</v>
      </c>
      <c r="O54" s="48">
        <f>VLOOKUP($A54,'Occupancy Raw Data'!$B$8:$BE$45,'Occupancy Raw Data'!AV$3,FALSE)</f>
        <v>21.356303547148801</v>
      </c>
      <c r="P54" s="48">
        <f>VLOOKUP($A54,'Occupancy Raw Data'!$B$8:$BE$45,'Occupancy Raw Data'!AW$3,FALSE)</f>
        <v>23.087446056926101</v>
      </c>
      <c r="Q54" s="48">
        <f>VLOOKUP($A54,'Occupancy Raw Data'!$B$8:$BE$45,'Occupancy Raw Data'!AX$3,FALSE)</f>
        <v>20.6413266973668</v>
      </c>
      <c r="R54" s="49">
        <f>VLOOKUP($A54,'Occupancy Raw Data'!$B$8:$BE$45,'Occupancy Raw Data'!AY$3,FALSE)</f>
        <v>21.847766678731301</v>
      </c>
      <c r="S54" s="48">
        <f>VLOOKUP($A54,'Occupancy Raw Data'!$B$8:$BE$45,'Occupancy Raw Data'!BA$3,FALSE)</f>
        <v>19.024249330770498</v>
      </c>
      <c r="T54" s="48">
        <f>VLOOKUP($A54,'Occupancy Raw Data'!$B$8:$BE$45,'Occupancy Raw Data'!BB$3,FALSE)</f>
        <v>18.021004567616298</v>
      </c>
      <c r="U54" s="49">
        <f>VLOOKUP($A54,'Occupancy Raw Data'!$B$8:$BE$45,'Occupancy Raw Data'!BC$3,FALSE)</f>
        <v>18.515474986611402</v>
      </c>
      <c r="V54" s="50">
        <f>VLOOKUP($A54,'Occupancy Raw Data'!$B$8:$BE$45,'Occupancy Raw Data'!BE$3,FALSE)</f>
        <v>20.800166652165</v>
      </c>
      <c r="X54" s="51">
        <f>VLOOKUP($A54,'ADR Raw Data'!$B$6:$BE$43,'ADR Raw Data'!AG$1,FALSE)</f>
        <v>105.769571247625</v>
      </c>
      <c r="Y54" s="52">
        <f>VLOOKUP($A54,'ADR Raw Data'!$B$6:$BE$43,'ADR Raw Data'!AH$1,FALSE)</f>
        <v>108.545549668874</v>
      </c>
      <c r="Z54" s="52">
        <f>VLOOKUP($A54,'ADR Raw Data'!$B$6:$BE$43,'ADR Raw Data'!AI$1,FALSE)</f>
        <v>109.642497435145</v>
      </c>
      <c r="AA54" s="52">
        <f>VLOOKUP($A54,'ADR Raw Data'!$B$6:$BE$43,'ADR Raw Data'!AJ$1,FALSE)</f>
        <v>110.79567066464099</v>
      </c>
      <c r="AB54" s="52">
        <f>VLOOKUP($A54,'ADR Raw Data'!$B$6:$BE$43,'ADR Raw Data'!AK$1,FALSE)</f>
        <v>113.725766431407</v>
      </c>
      <c r="AC54" s="53">
        <f>VLOOKUP($A54,'ADR Raw Data'!$B$6:$BE$43,'ADR Raw Data'!AL$1,FALSE)</f>
        <v>109.796382750668</v>
      </c>
      <c r="AD54" s="52">
        <f>VLOOKUP($A54,'ADR Raw Data'!$B$6:$BE$43,'ADR Raw Data'!AN$1,FALSE)</f>
        <v>140.27745757724301</v>
      </c>
      <c r="AE54" s="52">
        <f>VLOOKUP($A54,'ADR Raw Data'!$B$6:$BE$43,'ADR Raw Data'!AO$1,FALSE)</f>
        <v>144.20659279911499</v>
      </c>
      <c r="AF54" s="53">
        <f>VLOOKUP($A54,'ADR Raw Data'!$B$6:$BE$43,'ADR Raw Data'!AP$1,FALSE)</f>
        <v>142.26172189449599</v>
      </c>
      <c r="AG54" s="54">
        <f>VLOOKUP($A54,'ADR Raw Data'!$B$6:$BE$43,'ADR Raw Data'!AR$1,FALSE)</f>
        <v>119.809745799514</v>
      </c>
      <c r="AI54" s="47">
        <f>VLOOKUP($A54,'ADR Raw Data'!$B$6:$BE$43,'ADR Raw Data'!AT$1,FALSE)</f>
        <v>10.121320765353399</v>
      </c>
      <c r="AJ54" s="48">
        <f>VLOOKUP($A54,'ADR Raw Data'!$B$6:$BE$43,'ADR Raw Data'!AU$1,FALSE)</f>
        <v>8.9881443837125801</v>
      </c>
      <c r="AK54" s="48">
        <f>VLOOKUP($A54,'ADR Raw Data'!$B$6:$BE$43,'ADR Raw Data'!AV$1,FALSE)</f>
        <v>10.319416260551399</v>
      </c>
      <c r="AL54" s="48">
        <f>VLOOKUP($A54,'ADR Raw Data'!$B$6:$BE$43,'ADR Raw Data'!AW$1,FALSE)</f>
        <v>10.2493017839311</v>
      </c>
      <c r="AM54" s="48">
        <f>VLOOKUP($A54,'ADR Raw Data'!$B$6:$BE$43,'ADR Raw Data'!AX$1,FALSE)</f>
        <v>9.0598401588517792</v>
      </c>
      <c r="AN54" s="49">
        <f>VLOOKUP($A54,'ADR Raw Data'!$B$6:$BE$43,'ADR Raw Data'!AY$1,FALSE)</f>
        <v>9.7177526013879607</v>
      </c>
      <c r="AO54" s="48">
        <f>VLOOKUP($A54,'ADR Raw Data'!$B$6:$BE$43,'ADR Raw Data'!BA$1,FALSE)</f>
        <v>1.1348536661947499</v>
      </c>
      <c r="AP54" s="48">
        <f>VLOOKUP($A54,'ADR Raw Data'!$B$6:$BE$43,'ADR Raw Data'!BB$1,FALSE)</f>
        <v>3.3292689937432498</v>
      </c>
      <c r="AQ54" s="49">
        <f>VLOOKUP($A54,'ADR Raw Data'!$B$6:$BE$43,'ADR Raw Data'!BC$1,FALSE)</f>
        <v>2.2451078696660001</v>
      </c>
      <c r="AR54" s="50">
        <f>VLOOKUP($A54,'ADR Raw Data'!$B$6:$BE$43,'ADR Raw Data'!BE$1,FALSE)</f>
        <v>6.6366552142272699</v>
      </c>
      <c r="AT54" s="51">
        <f>VLOOKUP($A54,'RevPAR Raw Data'!$B$6:$BE$43,'RevPAR Raw Data'!AG$1,FALSE)</f>
        <v>47.739010118911501</v>
      </c>
      <c r="AU54" s="52">
        <f>VLOOKUP($A54,'RevPAR Raw Data'!$B$6:$BE$43,'RevPAR Raw Data'!AH$1,FALSE)</f>
        <v>58.563836325177199</v>
      </c>
      <c r="AV54" s="52">
        <f>VLOOKUP($A54,'RevPAR Raw Data'!$B$6:$BE$43,'RevPAR Raw Data'!AI$1,FALSE)</f>
        <v>64.151391493253996</v>
      </c>
      <c r="AW54" s="52">
        <f>VLOOKUP($A54,'RevPAR Raw Data'!$B$6:$BE$43,'RevPAR Raw Data'!AJ$1,FALSE)</f>
        <v>60.468263777726897</v>
      </c>
      <c r="AX54" s="52">
        <f>VLOOKUP($A54,'RevPAR Raw Data'!$B$6:$BE$43,'RevPAR Raw Data'!AK$1,FALSE)</f>
        <v>58.956394351703601</v>
      </c>
      <c r="AY54" s="53">
        <f>VLOOKUP($A54,'RevPAR Raw Data'!$B$6:$BE$43,'RevPAR Raw Data'!AL$1,FALSE)</f>
        <v>57.975779213354599</v>
      </c>
      <c r="AZ54" s="52">
        <f>VLOOKUP($A54,'RevPAR Raw Data'!$B$6:$BE$43,'RevPAR Raw Data'!AN$1,FALSE)</f>
        <v>81.759014406585806</v>
      </c>
      <c r="BA54" s="52">
        <f>VLOOKUP($A54,'RevPAR Raw Data'!$B$6:$BE$43,'RevPAR Raw Data'!AO$1,FALSE)</f>
        <v>85.751479247655993</v>
      </c>
      <c r="BB54" s="53">
        <f>VLOOKUP($A54,'RevPAR Raw Data'!$B$6:$BE$43,'RevPAR Raw Data'!AP$1,FALSE)</f>
        <v>83.755246827120899</v>
      </c>
      <c r="BC54" s="54">
        <f>VLOOKUP($A54,'RevPAR Raw Data'!$B$6:$BE$43,'RevPAR Raw Data'!AR$1,FALSE)</f>
        <v>65.341341388716401</v>
      </c>
      <c r="BE54" s="47">
        <f>VLOOKUP($A54,'RevPAR Raw Data'!$B$6:$BE$43,'RevPAR Raw Data'!AT$1,FALSE)</f>
        <v>37.950378378531802</v>
      </c>
      <c r="BF54" s="48">
        <f>VLOOKUP($A54,'RevPAR Raw Data'!$B$6:$BE$43,'RevPAR Raw Data'!AU$1,FALSE)</f>
        <v>30.317152412601999</v>
      </c>
      <c r="BG54" s="48">
        <f>VLOOKUP($A54,'RevPAR Raw Data'!$B$6:$BE$43,'RevPAR Raw Data'!AV$1,FALSE)</f>
        <v>33.879565668597401</v>
      </c>
      <c r="BH54" s="48">
        <f>VLOOKUP($A54,'RevPAR Raw Data'!$B$6:$BE$43,'RevPAR Raw Data'!AW$1,FALSE)</f>
        <v>35.703049861433797</v>
      </c>
      <c r="BI54" s="48">
        <f>VLOOKUP($A54,'RevPAR Raw Data'!$B$6:$BE$43,'RevPAR Raw Data'!AX$1,FALSE)</f>
        <v>31.571238061666399</v>
      </c>
      <c r="BJ54" s="49">
        <f>VLOOKUP($A54,'RevPAR Raw Data'!$B$6:$BE$43,'RevPAR Raw Data'!AY$1,FALSE)</f>
        <v>33.688631194886902</v>
      </c>
      <c r="BK54" s="48">
        <f>VLOOKUP($A54,'RevPAR Raw Data'!$B$6:$BE$43,'RevPAR Raw Data'!BA$1,FALSE)</f>
        <v>20.375000387961599</v>
      </c>
      <c r="BL54" s="48">
        <f>VLOOKUP($A54,'RevPAR Raw Data'!$B$6:$BE$43,'RevPAR Raw Data'!BB$1,FALSE)</f>
        <v>21.950241278790301</v>
      </c>
      <c r="BM54" s="49">
        <f>VLOOKUP($A54,'RevPAR Raw Data'!$B$6:$BE$43,'RevPAR Raw Data'!BC$1,FALSE)</f>
        <v>21.176275242307799</v>
      </c>
      <c r="BN54" s="50">
        <f>VLOOKUP($A54,'RevPAR Raw Data'!$B$6:$BE$43,'RevPAR Raw Data'!BE$1,FALSE)</f>
        <v>28.817257211081099</v>
      </c>
    </row>
    <row r="55" spans="1:66" x14ac:dyDescent="0.25">
      <c r="A55" s="63" t="s">
        <v>85</v>
      </c>
      <c r="B55" s="47">
        <f>VLOOKUP($A55,'Occupancy Raw Data'!$B$8:$BE$45,'Occupancy Raw Data'!AG$3,FALSE)</f>
        <v>35.125968992247998</v>
      </c>
      <c r="C55" s="48">
        <f>VLOOKUP($A55,'Occupancy Raw Data'!$B$8:$BE$45,'Occupancy Raw Data'!AH$3,FALSE)</f>
        <v>47.335271317829402</v>
      </c>
      <c r="D55" s="48">
        <f>VLOOKUP($A55,'Occupancy Raw Data'!$B$8:$BE$45,'Occupancy Raw Data'!AI$3,FALSE)</f>
        <v>48.724160206718302</v>
      </c>
      <c r="E55" s="48">
        <f>VLOOKUP($A55,'Occupancy Raw Data'!$B$8:$BE$45,'Occupancy Raw Data'!AJ$3,FALSE)</f>
        <v>47.787467700258297</v>
      </c>
      <c r="F55" s="48">
        <f>VLOOKUP($A55,'Occupancy Raw Data'!$B$8:$BE$45,'Occupancy Raw Data'!AK$3,FALSE)</f>
        <v>43.992248062015499</v>
      </c>
      <c r="G55" s="49">
        <f>VLOOKUP($A55,'Occupancy Raw Data'!$B$8:$BE$45,'Occupancy Raw Data'!AL$3,FALSE)</f>
        <v>44.593023255813897</v>
      </c>
      <c r="H55" s="48">
        <f>VLOOKUP($A55,'Occupancy Raw Data'!$B$8:$BE$45,'Occupancy Raw Data'!AN$3,FALSE)</f>
        <v>43.556201550387499</v>
      </c>
      <c r="I55" s="48">
        <f>VLOOKUP($A55,'Occupancy Raw Data'!$B$8:$BE$45,'Occupancy Raw Data'!AO$3,FALSE)</f>
        <v>40.1001291989664</v>
      </c>
      <c r="J55" s="49">
        <f>VLOOKUP($A55,'Occupancy Raw Data'!$B$8:$BE$45,'Occupancy Raw Data'!AP$3,FALSE)</f>
        <v>41.828165374676999</v>
      </c>
      <c r="K55" s="50">
        <f>VLOOKUP($A55,'Occupancy Raw Data'!$B$8:$BE$45,'Occupancy Raw Data'!AR$3,FALSE)</f>
        <v>43.803063861203299</v>
      </c>
      <c r="M55" s="47">
        <f>VLOOKUP($A55,'Occupancy Raw Data'!$B$8:$BE$45,'Occupancy Raw Data'!AT$3,FALSE)</f>
        <v>-12.079185278662401</v>
      </c>
      <c r="N55" s="48">
        <f>VLOOKUP($A55,'Occupancy Raw Data'!$B$8:$BE$45,'Occupancy Raw Data'!AU$3,FALSE)</f>
        <v>-12.132674257673299</v>
      </c>
      <c r="O55" s="48">
        <f>VLOOKUP($A55,'Occupancy Raw Data'!$B$8:$BE$45,'Occupancy Raw Data'!AV$3,FALSE)</f>
        <v>-12.597278048936101</v>
      </c>
      <c r="P55" s="48">
        <f>VLOOKUP($A55,'Occupancy Raw Data'!$B$8:$BE$45,'Occupancy Raw Data'!AW$3,FALSE)</f>
        <v>-13.395459222356701</v>
      </c>
      <c r="Q55" s="48">
        <f>VLOOKUP($A55,'Occupancy Raw Data'!$B$8:$BE$45,'Occupancy Raw Data'!AX$3,FALSE)</f>
        <v>-8.3902021725424092</v>
      </c>
      <c r="R55" s="49">
        <f>VLOOKUP($A55,'Occupancy Raw Data'!$B$8:$BE$45,'Occupancy Raw Data'!AY$3,FALSE)</f>
        <v>-11.7913514523209</v>
      </c>
      <c r="S55" s="48">
        <f>VLOOKUP($A55,'Occupancy Raw Data'!$B$8:$BE$45,'Occupancy Raw Data'!BA$3,FALSE)</f>
        <v>-8.9720807584132594</v>
      </c>
      <c r="T55" s="48">
        <f>VLOOKUP($A55,'Occupancy Raw Data'!$B$8:$BE$45,'Occupancy Raw Data'!BB$3,FALSE)</f>
        <v>-11.0789962211397</v>
      </c>
      <c r="U55" s="49">
        <f>VLOOKUP($A55,'Occupancy Raw Data'!$B$8:$BE$45,'Occupancy Raw Data'!BC$3,FALSE)</f>
        <v>-9.9943364836642896</v>
      </c>
      <c r="V55" s="50">
        <f>VLOOKUP($A55,'Occupancy Raw Data'!$B$8:$BE$45,'Occupancy Raw Data'!BE$3,FALSE)</f>
        <v>-11.3082242507739</v>
      </c>
      <c r="X55" s="51">
        <f>VLOOKUP($A55,'ADR Raw Data'!$B$6:$BE$43,'ADR Raw Data'!AG$1,FALSE)</f>
        <v>82.025880459770093</v>
      </c>
      <c r="Y55" s="52">
        <f>VLOOKUP($A55,'ADR Raw Data'!$B$6:$BE$43,'ADR Raw Data'!AH$1,FALSE)</f>
        <v>86.759604230638004</v>
      </c>
      <c r="Z55" s="52">
        <f>VLOOKUP($A55,'ADR Raw Data'!$B$6:$BE$43,'ADR Raw Data'!AI$1,FALSE)</f>
        <v>86.627272124627098</v>
      </c>
      <c r="AA55" s="52">
        <f>VLOOKUP($A55,'ADR Raw Data'!$B$6:$BE$43,'ADR Raw Data'!AJ$1,FALSE)</f>
        <v>86.597323420074304</v>
      </c>
      <c r="AB55" s="52">
        <f>VLOOKUP($A55,'ADR Raw Data'!$B$6:$BE$43,'ADR Raw Data'!AK$1,FALSE)</f>
        <v>86.900961820851606</v>
      </c>
      <c r="AC55" s="53">
        <f>VLOOKUP($A55,'ADR Raw Data'!$B$6:$BE$43,'ADR Raw Data'!AL$1,FALSE)</f>
        <v>85.978043604229995</v>
      </c>
      <c r="AD55" s="52">
        <f>VLOOKUP($A55,'ADR Raw Data'!$B$6:$BE$43,'ADR Raw Data'!AN$1,FALSE)</f>
        <v>86.512521319985098</v>
      </c>
      <c r="AE55" s="52">
        <f>VLOOKUP($A55,'ADR Raw Data'!$B$6:$BE$43,'ADR Raw Data'!AO$1,FALSE)</f>
        <v>86.353330648409099</v>
      </c>
      <c r="AF55" s="53">
        <f>VLOOKUP($A55,'ADR Raw Data'!$B$6:$BE$43,'ADR Raw Data'!AP$1,FALSE)</f>
        <v>86.4362142857142</v>
      </c>
      <c r="AG55" s="54">
        <f>VLOOKUP($A55,'ADR Raw Data'!$B$6:$BE$43,'ADR Raw Data'!AR$1,FALSE)</f>
        <v>86.103047508690594</v>
      </c>
      <c r="AI55" s="47">
        <f>VLOOKUP($A55,'ADR Raw Data'!$B$6:$BE$43,'ADR Raw Data'!AT$1,FALSE)</f>
        <v>3.42344241138046</v>
      </c>
      <c r="AJ55" s="48">
        <f>VLOOKUP($A55,'ADR Raw Data'!$B$6:$BE$43,'ADR Raw Data'!AU$1,FALSE)</f>
        <v>2.1229770735711999</v>
      </c>
      <c r="AK55" s="48">
        <f>VLOOKUP($A55,'ADR Raw Data'!$B$6:$BE$43,'ADR Raw Data'!AV$1,FALSE)</f>
        <v>2.0721084387440398</v>
      </c>
      <c r="AL55" s="48">
        <f>VLOOKUP($A55,'ADR Raw Data'!$B$6:$BE$43,'ADR Raw Data'!AW$1,FALSE)</f>
        <v>0.58498435985627795</v>
      </c>
      <c r="AM55" s="48">
        <f>VLOOKUP($A55,'ADR Raw Data'!$B$6:$BE$43,'ADR Raw Data'!AX$1,FALSE)</f>
        <v>3.1478450479317202</v>
      </c>
      <c r="AN55" s="49">
        <f>VLOOKUP($A55,'ADR Raw Data'!$B$6:$BE$43,'ADR Raw Data'!AY$1,FALSE)</f>
        <v>2.1620382727623801</v>
      </c>
      <c r="AO55" s="48">
        <f>VLOOKUP($A55,'ADR Raw Data'!$B$6:$BE$43,'ADR Raw Data'!BA$1,FALSE)</f>
        <v>-2.6579537709432501</v>
      </c>
      <c r="AP55" s="48">
        <f>VLOOKUP($A55,'ADR Raw Data'!$B$6:$BE$43,'ADR Raw Data'!BB$1,FALSE)</f>
        <v>0.58419876419426797</v>
      </c>
      <c r="AQ55" s="49">
        <f>VLOOKUP($A55,'ADR Raw Data'!$B$6:$BE$43,'ADR Raw Data'!BC$1,FALSE)</f>
        <v>-1.1118343985993699</v>
      </c>
      <c r="AR55" s="50">
        <f>VLOOKUP($A55,'ADR Raw Data'!$B$6:$BE$43,'ADR Raw Data'!BE$1,FALSE)</f>
        <v>1.25941077294711</v>
      </c>
      <c r="AT55" s="51">
        <f>VLOOKUP($A55,'RevPAR Raw Data'!$B$6:$BE$43,'RevPAR Raw Data'!AG$1,FALSE)</f>
        <v>28.812385335917298</v>
      </c>
      <c r="AU55" s="52">
        <f>VLOOKUP($A55,'RevPAR Raw Data'!$B$6:$BE$43,'RevPAR Raw Data'!AH$1,FALSE)</f>
        <v>41.0678940568475</v>
      </c>
      <c r="AV55" s="52">
        <f>VLOOKUP($A55,'RevPAR Raw Data'!$B$6:$BE$43,'RevPAR Raw Data'!AI$1,FALSE)</f>
        <v>42.208410852713101</v>
      </c>
      <c r="AW55" s="52">
        <f>VLOOKUP($A55,'RevPAR Raw Data'!$B$6:$BE$43,'RevPAR Raw Data'!AJ$1,FALSE)</f>
        <v>41.382667958656299</v>
      </c>
      <c r="AX55" s="52">
        <f>VLOOKUP($A55,'RevPAR Raw Data'!$B$6:$BE$43,'RevPAR Raw Data'!AK$1,FALSE)</f>
        <v>38.229686692506398</v>
      </c>
      <c r="AY55" s="53">
        <f>VLOOKUP($A55,'RevPAR Raw Data'!$B$6:$BE$43,'RevPAR Raw Data'!AL$1,FALSE)</f>
        <v>38.340208979328096</v>
      </c>
      <c r="AZ55" s="52">
        <f>VLOOKUP($A55,'RevPAR Raw Data'!$B$6:$BE$43,'RevPAR Raw Data'!AN$1,FALSE)</f>
        <v>37.681568152454702</v>
      </c>
      <c r="BA55" s="52">
        <f>VLOOKUP($A55,'RevPAR Raw Data'!$B$6:$BE$43,'RevPAR Raw Data'!AO$1,FALSE)</f>
        <v>34.627797157622702</v>
      </c>
      <c r="BB55" s="53">
        <f>VLOOKUP($A55,'RevPAR Raw Data'!$B$6:$BE$43,'RevPAR Raw Data'!AP$1,FALSE)</f>
        <v>36.154682655038698</v>
      </c>
      <c r="BC55" s="54">
        <f>VLOOKUP($A55,'RevPAR Raw Data'!$B$6:$BE$43,'RevPAR Raw Data'!AR$1,FALSE)</f>
        <v>37.715772886674003</v>
      </c>
      <c r="BE55" s="47">
        <f>VLOOKUP($A55,'RevPAR Raw Data'!$B$6:$BE$43,'RevPAR Raw Data'!AT$1,FALSE)</f>
        <v>-9.0692668190609602</v>
      </c>
      <c r="BF55" s="48">
        <f>VLOOKUP($A55,'RevPAR Raw Data'!$B$6:$BE$43,'RevPAR Raw Data'!AU$1,FALSE)</f>
        <v>-10.267271077003601</v>
      </c>
      <c r="BG55" s="48">
        <f>VLOOKUP($A55,'RevPAR Raw Data'!$B$6:$BE$43,'RevPAR Raw Data'!AV$1,FALSE)</f>
        <v>-10.786198871696101</v>
      </c>
      <c r="BH55" s="48">
        <f>VLOOKUP($A55,'RevPAR Raw Data'!$B$6:$BE$43,'RevPAR Raw Data'!AW$1,FALSE)</f>
        <v>-12.8888362038822</v>
      </c>
      <c r="BI55" s="48">
        <f>VLOOKUP($A55,'RevPAR Raw Data'!$B$6:$BE$43,'RevPAR Raw Data'!AX$1,FALSE)</f>
        <v>-5.5064676882105301</v>
      </c>
      <c r="BJ55" s="49">
        <f>VLOOKUP($A55,'RevPAR Raw Data'!$B$6:$BE$43,'RevPAR Raw Data'!AY$1,FALSE)</f>
        <v>-9.8842467108336205</v>
      </c>
      <c r="BK55" s="48">
        <f>VLOOKUP($A55,'RevPAR Raw Data'!$B$6:$BE$43,'RevPAR Raw Data'!BA$1,FALSE)</f>
        <v>-11.3915607705061</v>
      </c>
      <c r="BL55" s="48">
        <f>VLOOKUP($A55,'RevPAR Raw Data'!$B$6:$BE$43,'RevPAR Raw Data'!BB$1,FALSE)</f>
        <v>-10.5595208159544</v>
      </c>
      <c r="BM55" s="49">
        <f>VLOOKUP($A55,'RevPAR Raw Data'!$B$6:$BE$43,'RevPAR Raw Data'!BC$1,FALSE)</f>
        <v>-10.995050411326501</v>
      </c>
      <c r="BN55" s="50">
        <f>VLOOKUP($A55,'RevPAR Raw Data'!$B$6:$BE$43,'RevPAR Raw Data'!BE$1,FALSE)</f>
        <v>-10.191230472270099</v>
      </c>
    </row>
    <row r="56" spans="1:66" ht="15" thickBot="1" x14ac:dyDescent="0.3">
      <c r="A56" s="63" t="s">
        <v>86</v>
      </c>
      <c r="B56" s="67">
        <f>VLOOKUP($A56,'Occupancy Raw Data'!$B$8:$BE$45,'Occupancy Raw Data'!AG$3,FALSE)</f>
        <v>39.962068965517197</v>
      </c>
      <c r="C56" s="68">
        <f>VLOOKUP($A56,'Occupancy Raw Data'!$B$8:$BE$45,'Occupancy Raw Data'!AH$3,FALSE)</f>
        <v>54.803448275862003</v>
      </c>
      <c r="D56" s="68">
        <f>VLOOKUP($A56,'Occupancy Raw Data'!$B$8:$BE$45,'Occupancy Raw Data'!AI$3,FALSE)</f>
        <v>57.444827586206799</v>
      </c>
      <c r="E56" s="68">
        <f>VLOOKUP($A56,'Occupancy Raw Data'!$B$8:$BE$45,'Occupancy Raw Data'!AJ$3,FALSE)</f>
        <v>56.041379310344801</v>
      </c>
      <c r="F56" s="68">
        <f>VLOOKUP($A56,'Occupancy Raw Data'!$B$8:$BE$45,'Occupancy Raw Data'!AK$3,FALSE)</f>
        <v>52.468965517241301</v>
      </c>
      <c r="G56" s="69">
        <f>VLOOKUP($A56,'Occupancy Raw Data'!$B$8:$BE$45,'Occupancy Raw Data'!AL$3,FALSE)</f>
        <v>52.1441379310344</v>
      </c>
      <c r="H56" s="68">
        <f>VLOOKUP($A56,'Occupancy Raw Data'!$B$8:$BE$45,'Occupancy Raw Data'!AN$3,FALSE)</f>
        <v>55.217241379310302</v>
      </c>
      <c r="I56" s="68">
        <f>VLOOKUP($A56,'Occupancy Raw Data'!$B$8:$BE$45,'Occupancy Raw Data'!AO$3,FALSE)</f>
        <v>56.248275862068901</v>
      </c>
      <c r="J56" s="69">
        <f>VLOOKUP($A56,'Occupancy Raw Data'!$B$8:$BE$45,'Occupancy Raw Data'!AP$3,FALSE)</f>
        <v>55.732758620689602</v>
      </c>
      <c r="K56" s="70">
        <f>VLOOKUP($A56,'Occupancy Raw Data'!$B$8:$BE$45,'Occupancy Raw Data'!AR$3,FALSE)</f>
        <v>53.169458128078801</v>
      </c>
      <c r="M56" s="67">
        <f>VLOOKUP($A56,'Occupancy Raw Data'!$B$8:$BE$45,'Occupancy Raw Data'!AT$3,FALSE)</f>
        <v>-15.62548046723</v>
      </c>
      <c r="N56" s="68">
        <f>VLOOKUP($A56,'Occupancy Raw Data'!$B$8:$BE$45,'Occupancy Raw Data'!AU$3,FALSE)</f>
        <v>-4.7700687562136901</v>
      </c>
      <c r="O56" s="68">
        <f>VLOOKUP($A56,'Occupancy Raw Data'!$B$8:$BE$45,'Occupancy Raw Data'!AV$3,FALSE)</f>
        <v>-0.71058841164456699</v>
      </c>
      <c r="P56" s="68">
        <f>VLOOKUP($A56,'Occupancy Raw Data'!$B$8:$BE$45,'Occupancy Raw Data'!AW$3,FALSE)</f>
        <v>-2.93123143171879</v>
      </c>
      <c r="Q56" s="68">
        <f>VLOOKUP($A56,'Occupancy Raw Data'!$B$8:$BE$45,'Occupancy Raw Data'!AX$3,FALSE)</f>
        <v>-6.1316369936516502</v>
      </c>
      <c r="R56" s="69">
        <f>VLOOKUP($A56,'Occupancy Raw Data'!$B$8:$BE$45,'Occupancy Raw Data'!AY$3,FALSE)</f>
        <v>-5.6717441145465397</v>
      </c>
      <c r="S56" s="68">
        <f>VLOOKUP($A56,'Occupancy Raw Data'!$B$8:$BE$45,'Occupancy Raw Data'!BA$3,FALSE)</f>
        <v>-5.7669635644174901</v>
      </c>
      <c r="T56" s="68">
        <f>VLOOKUP($A56,'Occupancy Raw Data'!$B$8:$BE$45,'Occupancy Raw Data'!BB$3,FALSE)</f>
        <v>-4.9087255592706702</v>
      </c>
      <c r="U56" s="69">
        <f>VLOOKUP($A56,'Occupancy Raw Data'!$B$8:$BE$45,'Occupancy Raw Data'!BC$3,FALSE)</f>
        <v>-5.33582047565318</v>
      </c>
      <c r="V56" s="70">
        <f>VLOOKUP($A56,'Occupancy Raw Data'!$B$8:$BE$45,'Occupancy Raw Data'!BE$3,FALSE)</f>
        <v>-5.5713891751348603</v>
      </c>
      <c r="X56" s="71">
        <f>VLOOKUP($A56,'ADR Raw Data'!$B$6:$BE$43,'ADR Raw Data'!AG$1,FALSE)</f>
        <v>102.522359133661</v>
      </c>
      <c r="Y56" s="72">
        <f>VLOOKUP($A56,'ADR Raw Data'!$B$6:$BE$43,'ADR Raw Data'!AH$1,FALSE)</f>
        <v>112.408105455231</v>
      </c>
      <c r="Z56" s="72">
        <f>VLOOKUP($A56,'ADR Raw Data'!$B$6:$BE$43,'ADR Raw Data'!AI$1,FALSE)</f>
        <v>115.483637673329</v>
      </c>
      <c r="AA56" s="72">
        <f>VLOOKUP($A56,'ADR Raw Data'!$B$6:$BE$43,'ADR Raw Data'!AJ$1,FALSE)</f>
        <v>128.210404257937</v>
      </c>
      <c r="AB56" s="72">
        <f>VLOOKUP($A56,'ADR Raw Data'!$B$6:$BE$43,'ADR Raw Data'!AK$1,FALSE)</f>
        <v>126.80975749211299</v>
      </c>
      <c r="AC56" s="73">
        <f>VLOOKUP($A56,'ADR Raw Data'!$B$6:$BE$43,'ADR Raw Data'!AL$1,FALSE)</f>
        <v>117.865443531854</v>
      </c>
      <c r="AD56" s="72">
        <f>VLOOKUP($A56,'ADR Raw Data'!$B$6:$BE$43,'ADR Raw Data'!AN$1,FALSE)</f>
        <v>139.89488852807</v>
      </c>
      <c r="AE56" s="72">
        <f>VLOOKUP($A56,'ADR Raw Data'!$B$6:$BE$43,'ADR Raw Data'!AO$1,FALSE)</f>
        <v>138.03955308974901</v>
      </c>
      <c r="AF56" s="73">
        <f>VLOOKUP($A56,'ADR Raw Data'!$B$6:$BE$43,'ADR Raw Data'!AP$1,FALSE)</f>
        <v>138.95864006187099</v>
      </c>
      <c r="AG56" s="74">
        <f>VLOOKUP($A56,'ADR Raw Data'!$B$6:$BE$43,'ADR Raw Data'!AR$1,FALSE)</f>
        <v>124.182614931346</v>
      </c>
      <c r="AI56" s="67">
        <f>VLOOKUP($A56,'ADR Raw Data'!$B$6:$BE$43,'ADR Raw Data'!AT$1,FALSE)</f>
        <v>-1.1893469235023499</v>
      </c>
      <c r="AJ56" s="68">
        <f>VLOOKUP($A56,'ADR Raw Data'!$B$6:$BE$43,'ADR Raw Data'!AU$1,FALSE)</f>
        <v>4.2472885480731399</v>
      </c>
      <c r="AK56" s="68">
        <f>VLOOKUP($A56,'ADR Raw Data'!$B$6:$BE$43,'ADR Raw Data'!AV$1,FALSE)</f>
        <v>7.5975529708143501</v>
      </c>
      <c r="AL56" s="68">
        <f>VLOOKUP($A56,'ADR Raw Data'!$B$6:$BE$43,'ADR Raw Data'!AW$1,FALSE)</f>
        <v>15.182764574404301</v>
      </c>
      <c r="AM56" s="68">
        <f>VLOOKUP($A56,'ADR Raw Data'!$B$6:$BE$43,'ADR Raw Data'!AX$1,FALSE)</f>
        <v>10.808798086173301</v>
      </c>
      <c r="AN56" s="69">
        <f>VLOOKUP($A56,'ADR Raw Data'!$B$6:$BE$43,'ADR Raw Data'!AY$1,FALSE)</f>
        <v>8.0436731217812198</v>
      </c>
      <c r="AO56" s="68">
        <f>VLOOKUP($A56,'ADR Raw Data'!$B$6:$BE$43,'ADR Raw Data'!BA$1,FALSE)</f>
        <v>6.0348382927346202</v>
      </c>
      <c r="AP56" s="68">
        <f>VLOOKUP($A56,'ADR Raw Data'!$B$6:$BE$43,'ADR Raw Data'!BB$1,FALSE)</f>
        <v>6.1209028578511298</v>
      </c>
      <c r="AQ56" s="69">
        <f>VLOOKUP($A56,'ADR Raw Data'!$B$6:$BE$43,'ADR Raw Data'!BC$1,FALSE)</f>
        <v>6.0745588661130201</v>
      </c>
      <c r="AR56" s="70">
        <f>VLOOKUP($A56,'ADR Raw Data'!$B$6:$BE$43,'ADR Raw Data'!BE$1,FALSE)</f>
        <v>7.3908446989705601</v>
      </c>
      <c r="AT56" s="71">
        <f>VLOOKUP($A56,'RevPAR Raw Data'!$B$6:$BE$43,'RevPAR Raw Data'!AG$1,FALSE)</f>
        <v>40.970055862068897</v>
      </c>
      <c r="AU56" s="72">
        <f>VLOOKUP($A56,'RevPAR Raw Data'!$B$6:$BE$43,'RevPAR Raw Data'!AH$1,FALSE)</f>
        <v>61.603517931034403</v>
      </c>
      <c r="AV56" s="72">
        <f>VLOOKUP($A56,'RevPAR Raw Data'!$B$6:$BE$43,'RevPAR Raw Data'!AI$1,FALSE)</f>
        <v>66.339376551724101</v>
      </c>
      <c r="AW56" s="72">
        <f>VLOOKUP($A56,'RevPAR Raw Data'!$B$6:$BE$43,'RevPAR Raw Data'!AJ$1,FALSE)</f>
        <v>71.850878965517197</v>
      </c>
      <c r="AX56" s="72">
        <f>VLOOKUP($A56,'RevPAR Raw Data'!$B$6:$BE$43,'RevPAR Raw Data'!AK$1,FALSE)</f>
        <v>66.5357679310344</v>
      </c>
      <c r="AY56" s="73">
        <f>VLOOKUP($A56,'RevPAR Raw Data'!$B$6:$BE$43,'RevPAR Raw Data'!AL$1,FALSE)</f>
        <v>61.459919448275798</v>
      </c>
      <c r="AZ56" s="72">
        <f>VLOOKUP($A56,'RevPAR Raw Data'!$B$6:$BE$43,'RevPAR Raw Data'!AN$1,FALSE)</f>
        <v>77.246098275861996</v>
      </c>
      <c r="BA56" s="72">
        <f>VLOOKUP($A56,'RevPAR Raw Data'!$B$6:$BE$43,'RevPAR Raw Data'!AO$1,FALSE)</f>
        <v>77.644868620689607</v>
      </c>
      <c r="BB56" s="73">
        <f>VLOOKUP($A56,'RevPAR Raw Data'!$B$6:$BE$43,'RevPAR Raw Data'!AP$1,FALSE)</f>
        <v>77.445483448275795</v>
      </c>
      <c r="BC56" s="74">
        <f>VLOOKUP($A56,'RevPAR Raw Data'!$B$6:$BE$43,'RevPAR Raw Data'!AR$1,FALSE)</f>
        <v>66.027223448275805</v>
      </c>
      <c r="BE56" s="67">
        <f>VLOOKUP($A56,'RevPAR Raw Data'!$B$6:$BE$43,'RevPAR Raw Data'!AT$1,FALSE)</f>
        <v>-16.6289862195129</v>
      </c>
      <c r="BF56" s="68">
        <f>VLOOKUP($A56,'RevPAR Raw Data'!$B$6:$BE$43,'RevPAR Raw Data'!AU$1,FALSE)</f>
        <v>-0.72537879215843004</v>
      </c>
      <c r="BG56" s="68">
        <f>VLOOKUP($A56,'RevPAR Raw Data'!$B$6:$BE$43,'RevPAR Raw Data'!AV$1,FALSE)</f>
        <v>6.8329772281906198</v>
      </c>
      <c r="BH56" s="68">
        <f>VLOOKUP($A56,'RevPAR Raw Data'!$B$6:$BE$43,'RevPAR Raw Data'!AW$1,FALSE)</f>
        <v>11.806491175276699</v>
      </c>
      <c r="BI56" s="68">
        <f>VLOOKUP($A56,'RevPAR Raw Data'!$B$6:$BE$43,'RevPAR Raw Data'!AX$1,FALSE)</f>
        <v>4.0144048305007596</v>
      </c>
      <c r="BJ56" s="69">
        <f>VLOOKUP($A56,'RevPAR Raw Data'!$B$6:$BE$43,'RevPAR Raw Data'!AY$1,FALSE)</f>
        <v>1.91571245035669</v>
      </c>
      <c r="BK56" s="68">
        <f>VLOOKUP($A56,'RevPAR Raw Data'!$B$6:$BE$43,'RevPAR Raw Data'!BA$1,FALSE)</f>
        <v>-8.0152197196384098E-2</v>
      </c>
      <c r="BL56" s="68">
        <f>VLOOKUP($A56,'RevPAR Raw Data'!$B$6:$BE$43,'RevPAR Raw Data'!BB$1,FALSE)</f>
        <v>0.91171897553899295</v>
      </c>
      <c r="BM56" s="69">
        <f>VLOOKUP($A56,'RevPAR Raw Data'!$B$6:$BE$43,'RevPAR Raw Data'!BC$1,FALSE)</f>
        <v>0.41461083467617599</v>
      </c>
      <c r="BN56" s="70">
        <f>VLOOKUP($A56,'RevPAR Raw Data'!$B$6:$BE$43,'RevPAR Raw Data'!BE$1,FALSE)</f>
        <v>1.40768280232623</v>
      </c>
    </row>
    <row r="57" spans="1:66" ht="14.25" customHeight="1" x14ac:dyDescent="0.25">
      <c r="A57" s="172" t="s">
        <v>123</v>
      </c>
      <c r="B57" s="172"/>
      <c r="C57" s="172"/>
      <c r="D57" s="172"/>
      <c r="E57" s="172"/>
      <c r="F57" s="172"/>
      <c r="G57" s="172"/>
      <c r="H57" s="172"/>
      <c r="I57" s="172"/>
      <c r="J57" s="172"/>
      <c r="K57" s="172"/>
    </row>
    <row r="58" spans="1:66" x14ac:dyDescent="0.25">
      <c r="A58" s="172"/>
      <c r="B58" s="172"/>
      <c r="C58" s="172"/>
      <c r="D58" s="172"/>
      <c r="E58" s="172"/>
      <c r="F58" s="172"/>
      <c r="G58" s="172"/>
      <c r="H58" s="172"/>
      <c r="I58" s="172"/>
      <c r="J58" s="172"/>
      <c r="K58" s="172"/>
    </row>
    <row r="59" spans="1:66" x14ac:dyDescent="0.25">
      <c r="A59" s="172"/>
      <c r="B59" s="172"/>
      <c r="C59" s="172"/>
      <c r="D59" s="172"/>
      <c r="E59" s="172"/>
      <c r="F59" s="172"/>
      <c r="G59" s="172"/>
      <c r="H59" s="172"/>
      <c r="I59" s="172"/>
      <c r="J59" s="172"/>
      <c r="K59" s="172"/>
    </row>
  </sheetData>
  <sheetProtection algorithmName="SHA-512" hashValue="C+VOrLRjnYl3yDK5rrn0soClGaQmSqnMFrfcXi21hFg5pEng9qfeyqa6/EhF90z0Bormc92vL5PD5aPRHXF6Bw==" saltValue="EUhTps88vMTIDT626KGCZA=="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D13" sqref="D13:F13"/>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5"/>
      <c r="B1" s="86" t="s">
        <v>98</v>
      </c>
      <c r="D1" s="120"/>
      <c r="E1" s="120"/>
      <c r="F1" s="120"/>
      <c r="G1" s="120"/>
      <c r="H1" s="120"/>
      <c r="I1" s="120"/>
      <c r="J1" s="120"/>
      <c r="K1" s="120"/>
      <c r="L1" s="120"/>
      <c r="M1" s="120"/>
      <c r="N1" s="120"/>
      <c r="O1" s="120"/>
      <c r="P1" s="120"/>
      <c r="Q1" s="120"/>
      <c r="R1" s="120"/>
      <c r="S1" s="120"/>
      <c r="T1" s="120"/>
      <c r="U1" s="120"/>
      <c r="V1" s="120"/>
      <c r="W1" s="120"/>
      <c r="X1" s="120"/>
      <c r="Y1" s="121"/>
      <c r="Z1" s="121"/>
      <c r="AA1" s="121"/>
      <c r="AB1" s="121"/>
      <c r="AC1" s="121"/>
      <c r="AD1" s="121"/>
      <c r="AE1" s="121"/>
      <c r="AF1" s="121"/>
      <c r="AG1" s="121"/>
      <c r="AH1" s="121"/>
      <c r="AI1" s="121"/>
      <c r="AJ1" s="121"/>
      <c r="AK1" s="121"/>
      <c r="AL1" s="121"/>
    </row>
    <row r="2" spans="1:50" ht="15" customHeight="1" x14ac:dyDescent="0.2">
      <c r="A2" s="120"/>
      <c r="B2" t="s">
        <v>136</v>
      </c>
      <c r="C2" s="120"/>
      <c r="D2" s="120"/>
      <c r="E2" s="120"/>
      <c r="F2" s="120"/>
      <c r="G2" s="120"/>
      <c r="H2" s="120"/>
      <c r="I2" s="120"/>
      <c r="J2" s="120"/>
      <c r="K2" s="120"/>
      <c r="L2" s="120"/>
      <c r="M2" s="120"/>
      <c r="N2" s="120"/>
      <c r="O2" s="120"/>
      <c r="P2" s="120"/>
      <c r="Q2" s="120"/>
      <c r="R2" s="120"/>
      <c r="S2" s="120"/>
      <c r="T2" s="120"/>
      <c r="U2" s="120"/>
      <c r="V2" s="120"/>
      <c r="W2" s="120"/>
      <c r="X2" s="120"/>
      <c r="Y2" s="121"/>
      <c r="Z2" s="121"/>
      <c r="AA2" s="121"/>
      <c r="AB2" s="121"/>
      <c r="AC2" s="121"/>
      <c r="AD2" s="121"/>
      <c r="AE2" s="121"/>
      <c r="AF2" s="121"/>
      <c r="AG2" s="121"/>
      <c r="AH2" s="121"/>
      <c r="AI2" s="121"/>
      <c r="AJ2" s="121"/>
      <c r="AK2" s="121"/>
      <c r="AL2" s="121"/>
    </row>
    <row r="3" spans="1:50" x14ac:dyDescent="0.2">
      <c r="A3" s="120"/>
      <c r="B3" s="120"/>
      <c r="C3" s="120"/>
      <c r="D3" s="120"/>
      <c r="E3" s="120"/>
      <c r="F3" s="120"/>
      <c r="G3" s="120"/>
      <c r="H3" s="120"/>
      <c r="I3" s="120"/>
      <c r="J3" s="120"/>
      <c r="K3" s="120"/>
      <c r="L3" s="120"/>
      <c r="M3" s="120"/>
      <c r="N3" s="120"/>
      <c r="O3" s="120"/>
      <c r="P3" s="120"/>
      <c r="Q3" s="120"/>
      <c r="R3" s="120"/>
      <c r="S3" s="120"/>
      <c r="T3" s="120"/>
      <c r="U3" s="120"/>
      <c r="V3" s="120"/>
      <c r="W3" s="120"/>
      <c r="X3" s="120"/>
      <c r="Y3" s="121"/>
      <c r="Z3" s="121"/>
      <c r="AA3" s="121"/>
      <c r="AB3" s="121"/>
      <c r="AC3" s="121"/>
      <c r="AD3" s="121"/>
      <c r="AE3" s="121"/>
      <c r="AF3" s="121"/>
      <c r="AG3" s="121"/>
      <c r="AH3" s="121"/>
      <c r="AI3" s="121"/>
      <c r="AJ3" s="121"/>
      <c r="AK3" s="121"/>
      <c r="AL3" s="121"/>
    </row>
    <row r="4" spans="1:50" x14ac:dyDescent="0.2">
      <c r="A4" s="120"/>
      <c r="B4" s="120"/>
      <c r="C4" s="120"/>
      <c r="D4" s="120"/>
      <c r="E4" s="120"/>
      <c r="F4" s="120"/>
      <c r="G4" s="120"/>
      <c r="H4" s="120"/>
      <c r="I4" s="120"/>
      <c r="J4" s="120"/>
      <c r="K4" s="120"/>
      <c r="L4" s="120"/>
      <c r="M4" s="120"/>
      <c r="N4" s="120"/>
      <c r="O4" s="120"/>
      <c r="P4" s="120"/>
      <c r="Q4" s="120"/>
      <c r="R4" s="120"/>
      <c r="S4" s="120"/>
      <c r="T4" s="120"/>
      <c r="U4" s="120"/>
      <c r="V4" s="120"/>
      <c r="W4" s="120"/>
      <c r="X4" s="120"/>
      <c r="Y4" s="121"/>
      <c r="Z4" s="121"/>
      <c r="AA4" s="121"/>
      <c r="AB4" s="121"/>
      <c r="AC4" s="121"/>
      <c r="AD4" s="121"/>
      <c r="AE4" s="121"/>
      <c r="AF4" s="121"/>
      <c r="AG4" s="121"/>
      <c r="AH4" s="121"/>
      <c r="AI4" s="121"/>
      <c r="AJ4" s="121"/>
      <c r="AK4" s="121"/>
      <c r="AL4" s="121"/>
    </row>
    <row r="5" spans="1:50" x14ac:dyDescent="0.2">
      <c r="A5" s="120"/>
      <c r="B5" s="120"/>
      <c r="C5" s="120"/>
      <c r="D5" s="120"/>
      <c r="E5" s="120"/>
      <c r="F5" s="120"/>
      <c r="G5" s="120"/>
      <c r="H5" s="120"/>
      <c r="I5" s="120"/>
      <c r="J5" s="120"/>
      <c r="K5" s="120"/>
      <c r="L5" s="120"/>
      <c r="M5" s="120"/>
      <c r="N5" s="120"/>
      <c r="O5" s="120"/>
      <c r="P5" s="120"/>
      <c r="Q5" s="120"/>
      <c r="R5" s="120"/>
      <c r="S5" s="120"/>
      <c r="T5" s="120"/>
      <c r="U5" s="120"/>
      <c r="V5" s="120"/>
      <c r="W5" s="120"/>
      <c r="X5" s="120"/>
      <c r="Y5" s="121"/>
      <c r="Z5" s="121"/>
      <c r="AA5" s="121"/>
      <c r="AB5" s="121"/>
      <c r="AC5" s="121"/>
      <c r="AD5" s="121"/>
      <c r="AE5" s="121"/>
      <c r="AF5" s="121"/>
      <c r="AG5" s="121"/>
      <c r="AH5" s="121"/>
      <c r="AI5" s="121"/>
      <c r="AJ5" s="121"/>
      <c r="AK5" s="121"/>
      <c r="AL5" s="121"/>
    </row>
    <row r="6" spans="1:50" x14ac:dyDescent="0.2">
      <c r="A6" s="120"/>
      <c r="B6" s="120"/>
      <c r="C6" s="120"/>
      <c r="D6" s="120"/>
      <c r="E6" s="120"/>
      <c r="F6" s="120"/>
      <c r="G6" s="120"/>
      <c r="H6" s="120"/>
      <c r="I6" s="120"/>
      <c r="J6" s="120"/>
      <c r="K6" s="120"/>
      <c r="L6" s="120"/>
      <c r="M6" s="120"/>
      <c r="N6" s="120"/>
      <c r="O6" s="120"/>
      <c r="P6" s="120"/>
      <c r="Q6" s="120"/>
      <c r="R6" s="120"/>
      <c r="S6" s="120"/>
      <c r="T6" s="120"/>
      <c r="U6" s="120"/>
      <c r="V6" s="120"/>
      <c r="W6" s="120"/>
      <c r="X6" s="120"/>
      <c r="Y6" s="121"/>
      <c r="Z6" s="121"/>
      <c r="AA6" s="121"/>
      <c r="AB6" s="121"/>
      <c r="AC6" s="121"/>
      <c r="AD6" s="121"/>
      <c r="AE6" s="121"/>
      <c r="AF6" s="121"/>
      <c r="AG6" s="121"/>
      <c r="AH6" s="121"/>
      <c r="AI6" s="121"/>
      <c r="AJ6" s="121"/>
      <c r="AK6" s="121"/>
      <c r="AL6" s="121"/>
    </row>
    <row r="7" spans="1:50" x14ac:dyDescent="0.2">
      <c r="A7" s="120"/>
      <c r="B7" s="120"/>
      <c r="C7" s="120"/>
      <c r="D7" s="120"/>
      <c r="E7" s="120"/>
      <c r="F7" s="120"/>
      <c r="G7" s="120"/>
      <c r="H7" s="120"/>
      <c r="I7" s="120"/>
      <c r="J7" s="120"/>
      <c r="K7" s="120"/>
      <c r="L7" s="120"/>
      <c r="M7" s="120"/>
      <c r="N7" s="120"/>
      <c r="O7" s="120"/>
      <c r="P7" s="120"/>
      <c r="Q7" s="120"/>
      <c r="R7" s="120"/>
      <c r="S7" s="120"/>
      <c r="T7" s="120"/>
      <c r="U7" s="120"/>
      <c r="V7" s="120"/>
      <c r="W7" s="120"/>
      <c r="X7" s="120"/>
      <c r="Y7" s="121"/>
      <c r="Z7" s="121"/>
      <c r="AA7" s="121"/>
      <c r="AB7" s="121"/>
      <c r="AC7" s="121"/>
      <c r="AD7" s="121"/>
      <c r="AE7" s="121"/>
      <c r="AF7" s="121"/>
      <c r="AG7" s="121"/>
      <c r="AH7" s="121"/>
      <c r="AI7" s="121"/>
      <c r="AJ7" s="121"/>
      <c r="AK7" s="121"/>
      <c r="AL7" s="121"/>
    </row>
    <row r="8" spans="1:50" ht="18" customHeight="1" x14ac:dyDescent="0.25">
      <c r="A8" s="87"/>
      <c r="B8" s="120"/>
      <c r="C8" s="120"/>
      <c r="D8" s="180">
        <v>2024</v>
      </c>
      <c r="E8" s="180"/>
      <c r="F8" s="180"/>
      <c r="G8" s="180"/>
      <c r="H8" s="180"/>
      <c r="I8" s="180"/>
      <c r="J8" s="180"/>
      <c r="K8" s="87"/>
      <c r="L8" s="87"/>
      <c r="M8" s="87"/>
      <c r="N8" s="87"/>
      <c r="O8" s="120"/>
      <c r="P8" s="180">
        <v>2023</v>
      </c>
      <c r="Q8" s="180"/>
      <c r="R8" s="180"/>
      <c r="S8" s="180"/>
      <c r="T8" s="180"/>
      <c r="U8" s="180"/>
      <c r="V8" s="180"/>
      <c r="W8" s="87"/>
      <c r="X8" s="87"/>
      <c r="Y8" s="121"/>
      <c r="Z8" s="121"/>
      <c r="AA8" s="121"/>
      <c r="AB8" s="121"/>
      <c r="AC8" s="121"/>
      <c r="AD8" s="121"/>
      <c r="AE8" s="121"/>
      <c r="AF8" s="121"/>
      <c r="AG8" s="121"/>
      <c r="AH8" s="121"/>
      <c r="AI8" s="121"/>
      <c r="AJ8" s="121"/>
      <c r="AK8" s="121"/>
      <c r="AL8" s="121"/>
    </row>
    <row r="9" spans="1:50" ht="15.75" customHeight="1" x14ac:dyDescent="0.25">
      <c r="A9" s="88"/>
      <c r="B9" s="89"/>
      <c r="C9" s="89"/>
      <c r="D9" s="90" t="s">
        <v>0</v>
      </c>
      <c r="E9" s="90" t="s">
        <v>1</v>
      </c>
      <c r="F9" s="90" t="s">
        <v>99</v>
      </c>
      <c r="G9" s="90" t="s">
        <v>2</v>
      </c>
      <c r="H9" s="90" t="s">
        <v>100</v>
      </c>
      <c r="I9" s="90" t="s">
        <v>3</v>
      </c>
      <c r="J9" s="90" t="s">
        <v>4</v>
      </c>
      <c r="K9" s="88"/>
      <c r="L9" s="88"/>
      <c r="M9" s="89"/>
      <c r="N9" s="89"/>
      <c r="O9" s="89"/>
      <c r="P9" s="90" t="s">
        <v>0</v>
      </c>
      <c r="Q9" s="90" t="s">
        <v>1</v>
      </c>
      <c r="R9" s="90" t="s">
        <v>99</v>
      </c>
      <c r="S9" s="90" t="s">
        <v>2</v>
      </c>
      <c r="T9" s="90" t="s">
        <v>100</v>
      </c>
      <c r="U9" s="90" t="s">
        <v>3</v>
      </c>
      <c r="V9" s="90" t="s">
        <v>4</v>
      </c>
      <c r="W9" s="88"/>
      <c r="X9" s="88"/>
      <c r="Y9" s="91"/>
      <c r="Z9" s="91"/>
      <c r="AA9" s="91"/>
      <c r="AB9" s="91"/>
      <c r="AC9" s="91"/>
      <c r="AD9" s="91"/>
      <c r="AE9" s="91"/>
      <c r="AF9" s="91"/>
      <c r="AG9" s="91"/>
      <c r="AH9" s="91"/>
      <c r="AI9" s="91"/>
      <c r="AJ9" s="91"/>
      <c r="AK9" s="91"/>
      <c r="AL9" s="91"/>
      <c r="AM9" s="92"/>
      <c r="AN9" s="92"/>
      <c r="AO9" s="92"/>
      <c r="AP9" s="92"/>
      <c r="AQ9" s="92"/>
      <c r="AR9" s="92"/>
      <c r="AS9" s="92"/>
      <c r="AT9" s="92"/>
      <c r="AU9" s="92"/>
      <c r="AV9" s="92"/>
      <c r="AW9" s="92"/>
      <c r="AX9" s="92"/>
    </row>
    <row r="10" spans="1:50" ht="20.100000000000001" customHeight="1" x14ac:dyDescent="0.2">
      <c r="A10" s="122"/>
      <c r="B10" s="120"/>
      <c r="C10" s="93" t="s">
        <v>125</v>
      </c>
      <c r="D10" s="94">
        <v>10</v>
      </c>
      <c r="E10" s="95">
        <v>11</v>
      </c>
      <c r="F10" s="95">
        <v>12</v>
      </c>
      <c r="G10" s="95">
        <v>13</v>
      </c>
      <c r="H10" s="95">
        <v>14</v>
      </c>
      <c r="I10" s="95">
        <v>15</v>
      </c>
      <c r="J10" s="96">
        <v>16</v>
      </c>
      <c r="K10" s="122"/>
      <c r="L10" s="122"/>
      <c r="M10" s="175" t="s">
        <v>101</v>
      </c>
      <c r="N10" s="176"/>
      <c r="O10" s="93" t="s">
        <v>125</v>
      </c>
      <c r="P10" s="94">
        <v>12</v>
      </c>
      <c r="Q10" s="95">
        <v>13</v>
      </c>
      <c r="R10" s="95">
        <v>14</v>
      </c>
      <c r="S10" s="95">
        <v>15</v>
      </c>
      <c r="T10" s="95">
        <v>16</v>
      </c>
      <c r="U10" s="95">
        <v>17</v>
      </c>
      <c r="V10" s="96">
        <v>18</v>
      </c>
      <c r="W10" s="122"/>
      <c r="X10" s="122"/>
      <c r="Y10" s="121"/>
      <c r="Z10" s="121"/>
      <c r="AA10" s="121"/>
      <c r="AB10" s="121"/>
      <c r="AC10" s="121"/>
      <c r="AD10" s="121"/>
      <c r="AE10" s="121"/>
      <c r="AF10" s="121"/>
      <c r="AG10" s="121"/>
      <c r="AH10" s="121"/>
      <c r="AI10" s="121"/>
      <c r="AJ10" s="121"/>
      <c r="AK10" s="121"/>
      <c r="AL10" s="121"/>
    </row>
    <row r="11" spans="1:50" ht="20.100000000000001" customHeight="1" x14ac:dyDescent="0.2">
      <c r="A11" s="122"/>
      <c r="B11" s="120"/>
      <c r="C11" s="93" t="s">
        <v>125</v>
      </c>
      <c r="D11" s="97">
        <v>17</v>
      </c>
      <c r="E11" s="98">
        <v>18</v>
      </c>
      <c r="F11" s="98">
        <v>19</v>
      </c>
      <c r="G11" s="98">
        <v>20</v>
      </c>
      <c r="H11" s="98">
        <v>21</v>
      </c>
      <c r="I11" s="98">
        <v>22</v>
      </c>
      <c r="J11" s="99">
        <v>23</v>
      </c>
      <c r="K11" s="122"/>
      <c r="L11" s="122"/>
      <c r="M11" s="175" t="s">
        <v>101</v>
      </c>
      <c r="N11" s="176"/>
      <c r="O11" s="93" t="s">
        <v>125</v>
      </c>
      <c r="P11" s="97">
        <v>19</v>
      </c>
      <c r="Q11" s="98">
        <v>20</v>
      </c>
      <c r="R11" s="98">
        <v>21</v>
      </c>
      <c r="S11" s="98">
        <v>22</v>
      </c>
      <c r="T11" s="98">
        <v>23</v>
      </c>
      <c r="U11" s="98">
        <v>24</v>
      </c>
      <c r="V11" s="99">
        <v>25</v>
      </c>
      <c r="W11" s="122"/>
      <c r="X11" s="122"/>
      <c r="Y11" s="121"/>
      <c r="Z11" s="121"/>
      <c r="AA11" s="121"/>
      <c r="AB11" s="121"/>
      <c r="AC11" s="121"/>
      <c r="AD11" s="121"/>
      <c r="AE11" s="121"/>
      <c r="AF11" s="121"/>
      <c r="AG11" s="121"/>
      <c r="AH11" s="121"/>
      <c r="AI11" s="121"/>
      <c r="AJ11" s="121"/>
      <c r="AK11" s="121"/>
      <c r="AL11" s="121"/>
    </row>
    <row r="12" spans="1:50" ht="20.100000000000001" customHeight="1" x14ac:dyDescent="0.2">
      <c r="A12" s="122"/>
      <c r="B12" s="120"/>
      <c r="C12" s="93" t="s">
        <v>125</v>
      </c>
      <c r="D12" s="100">
        <v>24</v>
      </c>
      <c r="E12" s="101">
        <v>25</v>
      </c>
      <c r="F12" s="101">
        <v>26</v>
      </c>
      <c r="G12" s="101">
        <v>27</v>
      </c>
      <c r="H12" s="101">
        <v>28</v>
      </c>
      <c r="I12" s="101">
        <v>29</v>
      </c>
      <c r="J12" s="102">
        <v>30</v>
      </c>
      <c r="K12" s="122"/>
      <c r="L12" s="122"/>
      <c r="M12" s="175" t="s">
        <v>101</v>
      </c>
      <c r="N12" s="176"/>
      <c r="O12" s="93" t="s">
        <v>130</v>
      </c>
      <c r="P12" s="100">
        <v>26</v>
      </c>
      <c r="Q12" s="101">
        <v>27</v>
      </c>
      <c r="R12" s="101">
        <v>28</v>
      </c>
      <c r="S12" s="101">
        <v>29</v>
      </c>
      <c r="T12" s="101">
        <v>30</v>
      </c>
      <c r="U12" s="101">
        <v>1</v>
      </c>
      <c r="V12" s="102">
        <v>2</v>
      </c>
      <c r="W12" s="122"/>
      <c r="X12" s="122"/>
      <c r="Y12" s="121"/>
      <c r="Z12" s="121"/>
      <c r="AA12" s="121"/>
      <c r="AB12" s="121"/>
      <c r="AC12" s="121"/>
      <c r="AD12" s="121"/>
      <c r="AE12" s="121"/>
      <c r="AF12" s="121"/>
      <c r="AG12" s="121"/>
      <c r="AH12" s="121"/>
      <c r="AI12" s="121"/>
      <c r="AJ12" s="121"/>
      <c r="AK12" s="121"/>
      <c r="AL12" s="121"/>
    </row>
    <row r="13" spans="1:50" ht="20.100000000000001" customHeight="1" x14ac:dyDescent="0.2">
      <c r="A13" s="122"/>
      <c r="B13" s="120"/>
      <c r="C13" s="93" t="s">
        <v>132</v>
      </c>
      <c r="D13" s="114">
        <v>1</v>
      </c>
      <c r="E13" s="115">
        <v>2</v>
      </c>
      <c r="F13" s="115">
        <v>3</v>
      </c>
      <c r="G13" s="115">
        <v>4</v>
      </c>
      <c r="H13" s="115">
        <v>5</v>
      </c>
      <c r="I13" s="115">
        <v>6</v>
      </c>
      <c r="J13" s="116">
        <v>7</v>
      </c>
      <c r="K13" s="122"/>
      <c r="L13" s="122"/>
      <c r="M13" s="175" t="s">
        <v>101</v>
      </c>
      <c r="N13" s="176"/>
      <c r="O13" s="93" t="s">
        <v>132</v>
      </c>
      <c r="P13" s="114">
        <v>3</v>
      </c>
      <c r="Q13" s="115">
        <v>4</v>
      </c>
      <c r="R13" s="115">
        <v>5</v>
      </c>
      <c r="S13" s="115">
        <v>6</v>
      </c>
      <c r="T13" s="115">
        <v>7</v>
      </c>
      <c r="U13" s="115">
        <v>8</v>
      </c>
      <c r="V13" s="116">
        <v>9</v>
      </c>
      <c r="W13" s="122"/>
      <c r="X13" s="122"/>
      <c r="Y13" s="121"/>
      <c r="Z13" s="121"/>
      <c r="AA13" s="121"/>
      <c r="AB13" s="121"/>
      <c r="AC13" s="121"/>
      <c r="AD13" s="121"/>
      <c r="AE13" s="121"/>
      <c r="AF13" s="121"/>
      <c r="AG13" s="121"/>
      <c r="AH13" s="121"/>
      <c r="AI13" s="121"/>
      <c r="AJ13" s="121"/>
      <c r="AK13" s="121"/>
      <c r="AL13" s="121"/>
    </row>
    <row r="14" spans="1:50" ht="20.100000000000001" customHeight="1" x14ac:dyDescent="0.2">
      <c r="A14" s="122"/>
      <c r="B14" s="120"/>
      <c r="C14" s="93" t="s">
        <v>132</v>
      </c>
      <c r="D14" s="103">
        <v>8</v>
      </c>
      <c r="E14" s="104">
        <v>9</v>
      </c>
      <c r="F14" s="104">
        <v>10</v>
      </c>
      <c r="G14" s="104">
        <v>11</v>
      </c>
      <c r="H14" s="104">
        <v>12</v>
      </c>
      <c r="I14" s="104">
        <v>13</v>
      </c>
      <c r="J14" s="105">
        <v>14</v>
      </c>
      <c r="K14" s="122"/>
      <c r="L14" s="122"/>
      <c r="M14" s="175" t="s">
        <v>101</v>
      </c>
      <c r="N14" s="176"/>
      <c r="O14" s="93" t="s">
        <v>132</v>
      </c>
      <c r="P14" s="103">
        <v>10</v>
      </c>
      <c r="Q14" s="104">
        <v>11</v>
      </c>
      <c r="R14" s="104">
        <v>12</v>
      </c>
      <c r="S14" s="104">
        <v>13</v>
      </c>
      <c r="T14" s="104">
        <v>14</v>
      </c>
      <c r="U14" s="104">
        <v>15</v>
      </c>
      <c r="V14" s="105">
        <v>16</v>
      </c>
      <c r="W14" s="122"/>
      <c r="X14" s="122"/>
      <c r="Y14" s="121"/>
      <c r="Z14" s="121"/>
      <c r="AA14" s="121"/>
      <c r="AB14" s="121"/>
      <c r="AC14" s="121"/>
      <c r="AD14" s="121"/>
      <c r="AE14" s="121"/>
      <c r="AF14" s="121"/>
      <c r="AG14" s="121"/>
      <c r="AH14" s="121"/>
      <c r="AI14" s="121"/>
      <c r="AJ14" s="121"/>
      <c r="AK14" s="121"/>
      <c r="AL14" s="121"/>
    </row>
    <row r="15" spans="1:50" ht="20.100000000000001" customHeight="1" x14ac:dyDescent="0.2">
      <c r="A15" s="122"/>
      <c r="B15" s="120"/>
      <c r="C15" s="93" t="s">
        <v>132</v>
      </c>
      <c r="D15" s="117">
        <v>15</v>
      </c>
      <c r="E15" s="118">
        <v>16</v>
      </c>
      <c r="F15" s="118">
        <v>17</v>
      </c>
      <c r="G15" s="118">
        <v>18</v>
      </c>
      <c r="H15" s="118">
        <v>19</v>
      </c>
      <c r="I15" s="118">
        <v>20</v>
      </c>
      <c r="J15" s="119">
        <v>21</v>
      </c>
      <c r="K15" s="122"/>
      <c r="L15" s="122"/>
      <c r="M15" s="175" t="s">
        <v>101</v>
      </c>
      <c r="N15" s="176"/>
      <c r="O15" s="93" t="s">
        <v>132</v>
      </c>
      <c r="P15" s="117">
        <v>17</v>
      </c>
      <c r="Q15" s="118">
        <v>18</v>
      </c>
      <c r="R15" s="118">
        <v>19</v>
      </c>
      <c r="S15" s="118">
        <v>20</v>
      </c>
      <c r="T15" s="118">
        <v>21</v>
      </c>
      <c r="U15" s="118">
        <v>22</v>
      </c>
      <c r="V15" s="119">
        <v>23</v>
      </c>
      <c r="W15" s="122"/>
      <c r="X15" s="122"/>
      <c r="Y15" s="121"/>
      <c r="Z15" s="121"/>
      <c r="AA15" s="121"/>
      <c r="AB15" s="121"/>
      <c r="AC15" s="121"/>
      <c r="AD15" s="121"/>
      <c r="AE15" s="121"/>
      <c r="AF15" s="121"/>
      <c r="AG15" s="121"/>
      <c r="AH15" s="121"/>
      <c r="AI15" s="121"/>
      <c r="AJ15" s="121"/>
      <c r="AK15" s="121"/>
      <c r="AL15" s="121"/>
    </row>
    <row r="16" spans="1:50" x14ac:dyDescent="0.2">
      <c r="A16" s="120"/>
      <c r="B16" s="120"/>
      <c r="C16" s="120"/>
      <c r="D16" s="120"/>
      <c r="E16" s="120"/>
      <c r="F16" s="120"/>
      <c r="G16" s="120"/>
      <c r="H16" s="120"/>
      <c r="I16" s="120"/>
      <c r="J16" s="120"/>
      <c r="K16" s="120"/>
      <c r="L16" s="120"/>
      <c r="M16" s="120"/>
      <c r="N16" s="120"/>
      <c r="O16" s="120"/>
      <c r="P16" s="120"/>
      <c r="Q16" s="120"/>
      <c r="R16" s="120"/>
      <c r="S16" s="120"/>
      <c r="T16" s="120"/>
      <c r="U16" s="120"/>
      <c r="V16" s="120"/>
      <c r="W16" s="120"/>
      <c r="X16" s="120"/>
      <c r="Y16" s="121"/>
      <c r="Z16" s="121"/>
      <c r="AA16" s="121"/>
      <c r="AB16" s="121"/>
      <c r="AC16" s="121"/>
      <c r="AD16" s="121"/>
      <c r="AE16" s="121"/>
      <c r="AF16" s="121"/>
      <c r="AG16" s="121"/>
      <c r="AH16" s="121"/>
      <c r="AI16" s="121"/>
      <c r="AJ16" s="121"/>
      <c r="AK16" s="121"/>
      <c r="AL16" s="121"/>
    </row>
    <row r="17" spans="1:50" x14ac:dyDescent="0.2">
      <c r="A17" s="120"/>
      <c r="B17" s="120"/>
      <c r="C17" s="120"/>
      <c r="D17" s="120"/>
      <c r="E17" s="120"/>
      <c r="F17" s="120"/>
      <c r="G17" s="120"/>
      <c r="H17" s="120"/>
      <c r="I17" s="120"/>
      <c r="J17" s="120"/>
      <c r="K17" s="120"/>
      <c r="L17" s="120"/>
      <c r="M17" s="120"/>
      <c r="N17" s="120"/>
      <c r="O17" s="120"/>
      <c r="P17" s="120"/>
      <c r="Q17" s="120"/>
      <c r="R17" s="120"/>
      <c r="S17" s="120"/>
      <c r="T17" s="120"/>
      <c r="U17" s="120"/>
      <c r="V17" s="120"/>
      <c r="W17" s="120"/>
      <c r="X17" s="120"/>
      <c r="Y17" s="121"/>
      <c r="Z17" s="121"/>
      <c r="AA17" s="121"/>
      <c r="AB17" s="121"/>
      <c r="AC17" s="121"/>
      <c r="AD17" s="121"/>
      <c r="AE17" s="121"/>
      <c r="AF17" s="121"/>
      <c r="AG17" s="121"/>
      <c r="AH17" s="121"/>
      <c r="AI17" s="121"/>
      <c r="AJ17" s="121"/>
      <c r="AK17" s="121"/>
      <c r="AL17" s="121"/>
    </row>
    <row r="18" spans="1:50" x14ac:dyDescent="0.2">
      <c r="A18" s="120"/>
      <c r="B18" s="120"/>
      <c r="C18" s="120"/>
      <c r="D18" s="181" t="s">
        <v>102</v>
      </c>
      <c r="E18" s="181"/>
      <c r="F18" s="181"/>
      <c r="G18" s="181"/>
      <c r="H18" s="181"/>
      <c r="I18" s="181"/>
      <c r="J18" s="181"/>
      <c r="K18" s="120"/>
      <c r="L18" s="120"/>
      <c r="M18" s="120"/>
      <c r="N18" s="120"/>
      <c r="O18" s="120"/>
      <c r="P18" s="181" t="s">
        <v>103</v>
      </c>
      <c r="Q18" s="181"/>
      <c r="R18" s="181"/>
      <c r="S18" s="181"/>
      <c r="T18" s="181"/>
      <c r="U18" s="181"/>
      <c r="V18" s="181"/>
      <c r="W18" s="120"/>
      <c r="X18" s="120"/>
      <c r="Y18" s="121"/>
      <c r="Z18" s="121"/>
      <c r="AA18" s="121"/>
      <c r="AB18" s="121"/>
      <c r="AC18" s="121"/>
      <c r="AD18" s="121"/>
      <c r="AE18" s="121"/>
      <c r="AF18" s="121"/>
      <c r="AG18" s="121"/>
      <c r="AH18" s="121"/>
      <c r="AI18" s="121"/>
      <c r="AJ18" s="121"/>
      <c r="AK18" s="121"/>
      <c r="AL18" s="121"/>
    </row>
    <row r="19" spans="1:50" ht="13.15" customHeight="1" x14ac:dyDescent="0.2">
      <c r="A19" s="120"/>
      <c r="B19" s="120"/>
      <c r="C19" s="177" t="s">
        <v>127</v>
      </c>
      <c r="D19" s="177"/>
      <c r="E19" s="177"/>
      <c r="F19" s="177"/>
      <c r="G19" s="120"/>
      <c r="H19" s="120" t="s">
        <v>126</v>
      </c>
      <c r="I19" s="120"/>
      <c r="J19" s="120"/>
      <c r="K19" s="120"/>
      <c r="L19" s="120"/>
      <c r="M19" s="120"/>
      <c r="N19" s="120"/>
      <c r="O19" s="177" t="s">
        <v>128</v>
      </c>
      <c r="P19" s="177"/>
      <c r="Q19" s="177"/>
      <c r="R19" s="177"/>
      <c r="S19" s="120"/>
      <c r="T19" s="120" t="s">
        <v>129</v>
      </c>
      <c r="U19" s="120"/>
      <c r="V19" s="120"/>
      <c r="W19" s="120"/>
      <c r="X19" s="120"/>
      <c r="Y19" s="121"/>
      <c r="Z19" s="121"/>
      <c r="AA19" s="121"/>
      <c r="AB19" s="121"/>
      <c r="AC19" s="121"/>
      <c r="AD19" s="121"/>
      <c r="AE19" s="121"/>
      <c r="AF19" s="121"/>
      <c r="AG19" s="121"/>
      <c r="AH19" s="121"/>
      <c r="AI19" s="121"/>
      <c r="AJ19" s="121"/>
      <c r="AK19" s="121"/>
      <c r="AL19" s="121"/>
    </row>
    <row r="20" spans="1:50" x14ac:dyDescent="0.2">
      <c r="A20" s="106"/>
      <c r="B20" s="106"/>
      <c r="C20" s="177" t="s">
        <v>131</v>
      </c>
      <c r="D20" s="177"/>
      <c r="E20" s="177"/>
      <c r="F20" s="177"/>
      <c r="G20" s="7"/>
      <c r="H20" s="7" t="s">
        <v>129</v>
      </c>
      <c r="I20" s="7"/>
      <c r="J20" s="7"/>
      <c r="K20" s="106"/>
      <c r="L20" s="106"/>
      <c r="M20" s="106"/>
      <c r="N20" s="106"/>
      <c r="O20" s="177" t="s">
        <v>133</v>
      </c>
      <c r="P20" s="177"/>
      <c r="Q20" s="177"/>
      <c r="R20" s="177"/>
      <c r="S20" s="7"/>
      <c r="T20" s="7" t="s">
        <v>134</v>
      </c>
      <c r="U20" s="7"/>
      <c r="V20" s="7"/>
      <c r="W20" s="7"/>
      <c r="X20" s="7"/>
      <c r="Y20" s="107"/>
      <c r="Z20" s="107"/>
      <c r="AA20" s="107"/>
      <c r="AB20" s="107"/>
      <c r="AC20" s="107"/>
      <c r="AD20" s="107"/>
      <c r="AE20" s="107"/>
      <c r="AF20" s="107"/>
      <c r="AG20" s="107"/>
      <c r="AH20" s="107"/>
      <c r="AI20" s="107"/>
      <c r="AJ20" s="107"/>
      <c r="AK20" s="107"/>
      <c r="AL20" s="107"/>
      <c r="AM20" s="1"/>
      <c r="AN20" s="1"/>
      <c r="AO20" s="1"/>
      <c r="AP20" s="1"/>
      <c r="AQ20" s="1"/>
      <c r="AR20" s="1"/>
      <c r="AS20" s="1"/>
      <c r="AT20" s="1"/>
      <c r="AU20" s="1"/>
      <c r="AV20" s="1"/>
      <c r="AW20" s="1"/>
      <c r="AX20" s="1"/>
    </row>
    <row r="21" spans="1:50" x14ac:dyDescent="0.2">
      <c r="A21" s="108"/>
      <c r="B21" s="108"/>
      <c r="C21" s="177"/>
      <c r="D21" s="177"/>
      <c r="E21" s="177"/>
      <c r="F21" s="177"/>
      <c r="G21" s="7"/>
      <c r="H21" s="7"/>
      <c r="I21" s="7"/>
      <c r="J21" s="7"/>
      <c r="K21" s="106"/>
      <c r="L21" s="106"/>
      <c r="M21" s="106"/>
      <c r="N21" s="106"/>
      <c r="O21" s="177"/>
      <c r="P21" s="177"/>
      <c r="Q21" s="177"/>
      <c r="R21" s="177"/>
      <c r="S21" s="109"/>
      <c r="T21" s="109"/>
      <c r="U21" s="109"/>
      <c r="V21" s="109"/>
      <c r="W21" s="109"/>
      <c r="X21" s="109"/>
      <c r="Y21" s="107"/>
      <c r="Z21" s="107"/>
      <c r="AA21" s="107"/>
      <c r="AB21" s="107"/>
      <c r="AC21" s="107"/>
      <c r="AD21" s="107"/>
      <c r="AE21" s="107"/>
      <c r="AF21" s="107"/>
      <c r="AG21" s="107"/>
      <c r="AH21" s="107"/>
      <c r="AI21" s="107"/>
      <c r="AJ21" s="107"/>
      <c r="AK21" s="107"/>
      <c r="AL21" s="107"/>
      <c r="AM21" s="1"/>
      <c r="AN21" s="1"/>
      <c r="AO21" s="1"/>
      <c r="AP21" s="1"/>
      <c r="AQ21" s="1"/>
      <c r="AR21" s="1"/>
      <c r="AS21" s="1"/>
      <c r="AT21" s="1"/>
      <c r="AU21" s="1"/>
      <c r="AV21" s="1"/>
      <c r="AW21" s="1"/>
      <c r="AX21" s="1"/>
    </row>
    <row r="22" spans="1:50" x14ac:dyDescent="0.2">
      <c r="A22" s="106"/>
      <c r="B22" s="106"/>
      <c r="C22" s="177"/>
      <c r="D22" s="177"/>
      <c r="E22" s="177"/>
      <c r="F22" s="177"/>
      <c r="G22" s="7"/>
      <c r="H22" s="7"/>
      <c r="I22" s="7"/>
      <c r="J22" s="7"/>
      <c r="K22" s="106"/>
      <c r="L22" s="106"/>
      <c r="M22" s="106"/>
      <c r="N22" s="106"/>
      <c r="O22" s="177"/>
      <c r="P22" s="177"/>
      <c r="Q22" s="177"/>
      <c r="R22" s="177"/>
      <c r="S22" s="7"/>
      <c r="T22" s="7"/>
      <c r="U22" s="7"/>
      <c r="V22" s="7"/>
      <c r="W22" s="7"/>
      <c r="X22" s="7"/>
      <c r="Y22" s="107"/>
      <c r="Z22" s="107"/>
      <c r="AA22" s="107"/>
      <c r="AB22" s="107"/>
      <c r="AC22" s="107"/>
      <c r="AD22" s="107"/>
      <c r="AE22" s="107"/>
      <c r="AF22" s="107"/>
      <c r="AG22" s="107"/>
      <c r="AH22" s="107"/>
      <c r="AI22" s="107"/>
      <c r="AJ22" s="107"/>
      <c r="AK22" s="107"/>
      <c r="AL22" s="107"/>
      <c r="AM22" s="1"/>
      <c r="AN22" s="1"/>
      <c r="AO22" s="1"/>
      <c r="AP22" s="1"/>
      <c r="AQ22" s="1"/>
      <c r="AR22" s="1"/>
      <c r="AS22" s="1"/>
      <c r="AT22" s="1"/>
      <c r="AU22" s="1"/>
      <c r="AV22" s="1"/>
      <c r="AW22" s="1"/>
      <c r="AX22" s="1"/>
    </row>
    <row r="23" spans="1:50" x14ac:dyDescent="0.2">
      <c r="A23" s="106"/>
      <c r="B23" s="106"/>
      <c r="C23" s="177"/>
      <c r="D23" s="177"/>
      <c r="E23" s="177"/>
      <c r="F23" s="177"/>
      <c r="G23" s="7"/>
      <c r="H23" s="7"/>
      <c r="I23" s="7"/>
      <c r="J23" s="106"/>
      <c r="K23" s="106"/>
      <c r="L23" s="106"/>
      <c r="M23" s="106"/>
      <c r="N23" s="106"/>
      <c r="O23" s="177"/>
      <c r="P23" s="177"/>
      <c r="Q23" s="177"/>
      <c r="R23" s="177"/>
      <c r="S23" s="7"/>
      <c r="T23" s="7"/>
      <c r="U23" s="7"/>
      <c r="V23" s="7"/>
      <c r="W23" s="7"/>
      <c r="X23" s="106"/>
      <c r="Y23" s="107"/>
      <c r="Z23" s="107"/>
      <c r="AA23" s="107"/>
      <c r="AB23" s="107"/>
      <c r="AC23" s="107"/>
      <c r="AD23" s="107"/>
      <c r="AE23" s="107"/>
      <c r="AF23" s="107"/>
      <c r="AG23" s="107"/>
      <c r="AH23" s="107"/>
      <c r="AI23" s="107"/>
      <c r="AJ23" s="107"/>
      <c r="AK23" s="107"/>
      <c r="AL23" s="107"/>
      <c r="AM23" s="1"/>
      <c r="AN23" s="1"/>
      <c r="AO23" s="1"/>
      <c r="AP23" s="1"/>
      <c r="AQ23" s="1"/>
      <c r="AR23" s="1"/>
      <c r="AS23" s="1"/>
      <c r="AT23" s="1"/>
      <c r="AU23" s="1"/>
      <c r="AV23" s="1"/>
      <c r="AW23" s="1"/>
      <c r="AX23" s="1"/>
    </row>
    <row r="24" spans="1:50" x14ac:dyDescent="0.2">
      <c r="A24" s="120"/>
      <c r="B24" s="120"/>
      <c r="C24" s="177"/>
      <c r="D24" s="177"/>
      <c r="E24" s="177"/>
      <c r="F24" s="177"/>
      <c r="G24" s="7"/>
      <c r="H24" s="7"/>
      <c r="I24" s="7"/>
      <c r="J24" s="120"/>
      <c r="K24" s="120"/>
      <c r="L24" s="120"/>
      <c r="M24" s="120"/>
      <c r="N24" s="120"/>
      <c r="O24" s="177"/>
      <c r="P24" s="177"/>
      <c r="Q24" s="177"/>
      <c r="R24" s="177"/>
      <c r="S24" s="7"/>
      <c r="T24" s="7"/>
      <c r="U24" s="7"/>
      <c r="V24" s="7"/>
      <c r="W24" s="7"/>
      <c r="X24" s="120"/>
      <c r="Y24" s="121"/>
      <c r="Z24" s="121"/>
      <c r="AA24" s="121"/>
      <c r="AB24" s="121"/>
      <c r="AC24" s="121"/>
      <c r="AD24" s="121"/>
      <c r="AE24" s="121"/>
      <c r="AF24" s="121"/>
      <c r="AG24" s="121"/>
      <c r="AH24" s="121"/>
      <c r="AI24" s="121"/>
      <c r="AJ24" s="121"/>
      <c r="AK24" s="121"/>
      <c r="AL24" s="121"/>
    </row>
    <row r="25" spans="1:50" ht="12.75" customHeight="1" x14ac:dyDescent="0.2">
      <c r="Y25" s="121"/>
      <c r="Z25" s="121"/>
      <c r="AA25" s="121"/>
      <c r="AB25" s="121"/>
      <c r="AC25" s="121"/>
      <c r="AD25" s="121"/>
      <c r="AE25" s="121"/>
      <c r="AF25" s="121"/>
      <c r="AG25" s="121"/>
      <c r="AH25" s="121"/>
      <c r="AI25" s="121"/>
      <c r="AJ25" s="121"/>
      <c r="AK25" s="121"/>
      <c r="AL25" s="121"/>
    </row>
    <row r="26" spans="1:50" x14ac:dyDescent="0.2">
      <c r="A26" s="120"/>
      <c r="B26" s="120"/>
      <c r="C26" s="177"/>
      <c r="D26" s="177"/>
      <c r="E26" s="177"/>
      <c r="F26" s="177"/>
      <c r="G26" s="7"/>
      <c r="H26" s="7"/>
      <c r="I26" s="7"/>
      <c r="J26" s="120"/>
      <c r="K26" s="120"/>
      <c r="L26" s="120"/>
      <c r="M26" s="120"/>
      <c r="N26" s="120"/>
      <c r="O26" s="177"/>
      <c r="P26" s="177"/>
      <c r="Q26" s="177"/>
      <c r="R26" s="177"/>
      <c r="S26" s="7"/>
      <c r="T26" s="7"/>
      <c r="U26" s="7"/>
      <c r="V26" s="7"/>
      <c r="W26" s="7"/>
      <c r="X26" s="120"/>
      <c r="Y26" s="121"/>
      <c r="Z26" s="121"/>
      <c r="AA26" s="121"/>
      <c r="AB26" s="121"/>
      <c r="AC26" s="121"/>
      <c r="AD26" s="121"/>
      <c r="AE26" s="121"/>
      <c r="AF26" s="121"/>
      <c r="AG26" s="121"/>
      <c r="AH26" s="121"/>
      <c r="AI26" s="121"/>
      <c r="AJ26" s="121"/>
      <c r="AK26" s="121"/>
      <c r="AL26" s="121"/>
    </row>
    <row r="27" spans="1:50" x14ac:dyDescent="0.2">
      <c r="A27" s="120"/>
      <c r="B27" s="120"/>
      <c r="C27" s="177"/>
      <c r="D27" s="178"/>
      <c r="E27" s="178"/>
      <c r="F27" s="7"/>
      <c r="G27" s="7"/>
      <c r="H27" s="7"/>
      <c r="I27" s="7"/>
      <c r="J27" s="120"/>
      <c r="K27" s="120"/>
      <c r="L27" s="120"/>
      <c r="M27" s="120"/>
      <c r="N27" s="120"/>
      <c r="O27" s="177"/>
      <c r="P27" s="178"/>
      <c r="Q27" s="178"/>
      <c r="R27" s="7"/>
      <c r="S27" s="7"/>
      <c r="T27" s="7"/>
      <c r="U27" s="7"/>
      <c r="V27" s="7"/>
      <c r="W27" s="7"/>
      <c r="X27" s="120"/>
      <c r="Y27" s="121"/>
      <c r="Z27" s="121"/>
      <c r="AA27" s="121"/>
      <c r="AB27" s="121"/>
      <c r="AC27" s="121"/>
      <c r="AD27" s="121"/>
      <c r="AE27" s="121"/>
      <c r="AF27" s="121"/>
      <c r="AG27" s="121"/>
      <c r="AH27" s="121"/>
      <c r="AI27" s="121"/>
      <c r="AJ27" s="121"/>
      <c r="AK27" s="121"/>
      <c r="AL27" s="121"/>
    </row>
    <row r="28" spans="1:50" x14ac:dyDescent="0.2">
      <c r="A28" s="120"/>
      <c r="B28" s="120"/>
      <c r="C28" s="177"/>
      <c r="D28" s="178"/>
      <c r="E28" s="178"/>
      <c r="F28" s="120"/>
      <c r="G28" s="120"/>
      <c r="H28" s="120"/>
      <c r="I28" s="120"/>
      <c r="J28" s="120"/>
      <c r="K28" s="120"/>
      <c r="L28" s="120"/>
      <c r="M28" s="120"/>
      <c r="N28" s="120"/>
      <c r="O28" s="177"/>
      <c r="P28" s="178"/>
      <c r="Q28" s="178"/>
      <c r="R28" s="120"/>
      <c r="S28" s="120"/>
      <c r="T28" s="120"/>
      <c r="U28" s="120"/>
      <c r="V28" s="120"/>
      <c r="W28" s="120"/>
      <c r="X28" s="120"/>
      <c r="Y28" s="121"/>
      <c r="Z28" s="121"/>
      <c r="AA28" s="121"/>
      <c r="AB28" s="121"/>
      <c r="AC28" s="121"/>
      <c r="AD28" s="121"/>
      <c r="AE28" s="121"/>
      <c r="AF28" s="121"/>
      <c r="AG28" s="121"/>
      <c r="AH28" s="121"/>
      <c r="AI28" s="121"/>
      <c r="AJ28" s="121"/>
      <c r="AK28" s="121"/>
      <c r="AL28" s="121"/>
    </row>
    <row r="29" spans="1:50" x14ac:dyDescent="0.2">
      <c r="A29" s="120"/>
      <c r="B29" s="120"/>
      <c r="C29" s="177"/>
      <c r="D29" s="178"/>
      <c r="E29" s="178"/>
      <c r="F29" s="120"/>
      <c r="G29" s="120"/>
      <c r="H29" s="120"/>
      <c r="I29" s="120"/>
      <c r="J29" s="120"/>
      <c r="K29" s="120"/>
      <c r="L29" s="120"/>
      <c r="M29" s="120"/>
      <c r="N29" s="120"/>
      <c r="O29" s="177"/>
      <c r="P29" s="178"/>
      <c r="Q29" s="178"/>
      <c r="R29" s="120"/>
      <c r="T29" s="120"/>
      <c r="U29" s="120"/>
      <c r="V29" s="120"/>
      <c r="W29" s="120"/>
      <c r="X29" s="120"/>
      <c r="Y29" s="121"/>
      <c r="Z29" s="121"/>
      <c r="AA29" s="121"/>
      <c r="AB29" s="121"/>
      <c r="AC29" s="121"/>
      <c r="AD29" s="121"/>
      <c r="AE29" s="121"/>
      <c r="AF29" s="121"/>
      <c r="AG29" s="121"/>
      <c r="AH29" s="121"/>
      <c r="AI29" s="121"/>
      <c r="AJ29" s="121"/>
      <c r="AK29" s="121"/>
      <c r="AL29" s="121"/>
    </row>
    <row r="30" spans="1:50" x14ac:dyDescent="0.2">
      <c r="A30" s="120"/>
      <c r="B30" s="120"/>
      <c r="C30" s="123"/>
      <c r="D30" s="120"/>
      <c r="E30" s="120"/>
      <c r="F30" s="120"/>
      <c r="G30" s="110" t="s">
        <v>104</v>
      </c>
      <c r="H30" s="120">
        <v>30</v>
      </c>
      <c r="I30" s="120"/>
      <c r="J30" s="120"/>
      <c r="K30" s="120"/>
      <c r="L30" s="120"/>
      <c r="M30" s="120"/>
      <c r="N30" s="120"/>
      <c r="O30" s="123"/>
      <c r="P30" s="120"/>
      <c r="Q30" s="120"/>
      <c r="R30" s="120"/>
      <c r="S30" s="110" t="s">
        <v>104</v>
      </c>
      <c r="T30" s="120">
        <v>30</v>
      </c>
      <c r="U30" s="120"/>
      <c r="V30" s="120"/>
      <c r="W30" s="120"/>
      <c r="X30" s="120"/>
      <c r="Y30" s="121"/>
      <c r="Z30" s="121"/>
      <c r="AA30" s="121"/>
      <c r="AB30" s="121"/>
      <c r="AC30" s="121"/>
      <c r="AD30" s="121"/>
      <c r="AE30" s="121"/>
      <c r="AF30" s="121"/>
      <c r="AG30" s="121"/>
      <c r="AH30" s="121"/>
      <c r="AI30" s="121"/>
      <c r="AJ30" s="121"/>
      <c r="AK30" s="121"/>
      <c r="AL30" s="121"/>
    </row>
    <row r="31" spans="1:50" x14ac:dyDescent="0.2">
      <c r="A31" s="120"/>
      <c r="B31" s="120"/>
      <c r="C31" s="123"/>
      <c r="D31" s="120"/>
      <c r="E31" s="120"/>
      <c r="F31" s="120"/>
      <c r="G31" s="110" t="s">
        <v>105</v>
      </c>
      <c r="H31" s="120">
        <v>12</v>
      </c>
      <c r="I31" s="120"/>
      <c r="J31" s="120"/>
      <c r="K31" s="120"/>
      <c r="L31" s="120"/>
      <c r="M31" s="120"/>
      <c r="N31" s="120"/>
      <c r="O31" s="123"/>
      <c r="P31" s="120"/>
      <c r="Q31" s="120"/>
      <c r="R31" s="120"/>
      <c r="S31" s="110" t="s">
        <v>105</v>
      </c>
      <c r="T31" s="120">
        <v>12</v>
      </c>
      <c r="U31" s="120"/>
      <c r="V31" s="120"/>
      <c r="W31" s="120"/>
      <c r="X31" s="120"/>
      <c r="Y31" s="121"/>
      <c r="Z31" s="121"/>
      <c r="AA31" s="121"/>
      <c r="AB31" s="121"/>
      <c r="AC31" s="121"/>
      <c r="AD31" s="121"/>
      <c r="AE31" s="121"/>
      <c r="AF31" s="121"/>
      <c r="AG31" s="121"/>
      <c r="AH31" s="121"/>
      <c r="AI31" s="121"/>
      <c r="AJ31" s="121"/>
      <c r="AK31" s="121"/>
      <c r="AL31" s="121"/>
    </row>
    <row r="32" spans="1:50" x14ac:dyDescent="0.2">
      <c r="A32" s="120"/>
      <c r="B32" s="120"/>
      <c r="C32" s="123"/>
      <c r="D32" s="120"/>
      <c r="E32" s="120"/>
      <c r="F32" s="120"/>
      <c r="G32" s="120"/>
      <c r="H32" s="120"/>
      <c r="I32" s="120"/>
      <c r="J32" s="120"/>
      <c r="K32" s="120"/>
      <c r="L32" s="120"/>
      <c r="M32" s="120"/>
      <c r="N32" s="120"/>
      <c r="O32" s="123"/>
      <c r="P32" s="120"/>
      <c r="Q32" s="120"/>
      <c r="R32" s="120"/>
      <c r="S32" s="120"/>
      <c r="T32" s="120"/>
      <c r="U32" s="120"/>
      <c r="V32" s="120"/>
      <c r="W32" s="120"/>
      <c r="X32" s="120"/>
      <c r="Y32" s="121"/>
      <c r="Z32" s="121"/>
      <c r="AA32" s="121"/>
      <c r="AB32" s="121"/>
      <c r="AC32" s="121"/>
      <c r="AD32" s="121"/>
      <c r="AE32" s="121"/>
      <c r="AF32" s="121"/>
      <c r="AG32" s="121"/>
      <c r="AH32" s="121"/>
      <c r="AI32" s="121"/>
      <c r="AJ32" s="121"/>
      <c r="AK32" s="121"/>
      <c r="AL32" s="121"/>
    </row>
    <row r="33" spans="1:38" x14ac:dyDescent="0.2">
      <c r="A33" s="120"/>
      <c r="B33" s="120"/>
      <c r="C33" s="123"/>
      <c r="D33" s="120"/>
      <c r="E33" s="120"/>
      <c r="F33" s="120"/>
      <c r="G33" s="120"/>
      <c r="H33" s="120"/>
      <c r="I33" s="120"/>
      <c r="J33" s="120"/>
      <c r="K33" s="120"/>
      <c r="L33" s="120"/>
      <c r="M33" s="120"/>
      <c r="N33" s="120"/>
      <c r="O33" s="123"/>
      <c r="P33" s="120"/>
      <c r="Q33" s="120"/>
      <c r="R33" s="120"/>
      <c r="S33" s="120"/>
      <c r="T33" s="120"/>
      <c r="U33" s="120"/>
      <c r="V33" s="120"/>
      <c r="W33" s="120"/>
      <c r="X33" s="120"/>
      <c r="Y33" s="121"/>
      <c r="Z33" s="121"/>
      <c r="AA33" s="121"/>
      <c r="AB33" s="121"/>
      <c r="AC33" s="121"/>
      <c r="AD33" s="121"/>
      <c r="AE33" s="121"/>
      <c r="AF33" s="121"/>
      <c r="AG33" s="121"/>
      <c r="AH33" s="121"/>
      <c r="AI33" s="121"/>
      <c r="AJ33" s="121"/>
      <c r="AK33" s="121"/>
      <c r="AL33" s="121"/>
    </row>
    <row r="34" spans="1:38" x14ac:dyDescent="0.2">
      <c r="A34" s="120"/>
      <c r="B34" s="111"/>
      <c r="C34" s="112"/>
      <c r="D34" s="120"/>
      <c r="E34" s="120"/>
      <c r="F34" s="120"/>
      <c r="G34" s="120"/>
      <c r="H34" s="120"/>
      <c r="I34" s="120"/>
      <c r="J34" s="120"/>
      <c r="K34" s="120"/>
      <c r="L34" s="120"/>
      <c r="M34" s="120"/>
      <c r="N34" s="120"/>
      <c r="O34" s="123"/>
      <c r="P34" s="120"/>
      <c r="Q34" s="120"/>
      <c r="R34" s="120"/>
      <c r="S34" s="120"/>
      <c r="T34" s="120"/>
      <c r="U34" s="120"/>
      <c r="V34" s="120"/>
      <c r="W34" s="120"/>
      <c r="X34" s="120"/>
      <c r="Y34" s="121"/>
      <c r="Z34" s="121"/>
      <c r="AA34" s="121"/>
      <c r="AB34" s="121"/>
      <c r="AC34" s="121"/>
      <c r="AD34" s="121"/>
      <c r="AE34" s="121"/>
      <c r="AF34" s="121"/>
      <c r="AG34" s="121"/>
      <c r="AH34" s="121"/>
      <c r="AI34" s="121"/>
      <c r="AJ34" s="121"/>
      <c r="AK34" s="121"/>
      <c r="AL34" s="121"/>
    </row>
    <row r="35" spans="1:38" x14ac:dyDescent="0.2">
      <c r="A35" s="120"/>
      <c r="B35" s="111"/>
      <c r="C35" s="112"/>
      <c r="D35" s="120"/>
      <c r="E35" s="120"/>
      <c r="F35" s="120"/>
      <c r="G35" s="120"/>
      <c r="H35" s="120"/>
      <c r="I35" s="120"/>
      <c r="J35" s="120"/>
      <c r="K35" s="120"/>
      <c r="L35" s="120"/>
      <c r="M35" s="120"/>
      <c r="N35" s="120"/>
      <c r="O35" s="120"/>
      <c r="P35" s="120"/>
      <c r="Q35" s="120"/>
      <c r="R35" s="120"/>
      <c r="S35" s="120"/>
      <c r="T35" s="120"/>
      <c r="U35" s="120"/>
      <c r="V35" s="120"/>
      <c r="W35" s="120"/>
      <c r="X35" s="120"/>
      <c r="Y35" s="121"/>
      <c r="Z35" s="121"/>
      <c r="AA35" s="121"/>
      <c r="AB35" s="121"/>
      <c r="AC35" s="121"/>
      <c r="AD35" s="121"/>
      <c r="AE35" s="121"/>
      <c r="AF35" s="121"/>
      <c r="AG35" s="121"/>
      <c r="AH35" s="121"/>
      <c r="AI35" s="121"/>
      <c r="AJ35" s="121"/>
      <c r="AK35" s="121"/>
      <c r="AL35" s="121"/>
    </row>
    <row r="36" spans="1:38" x14ac:dyDescent="0.2">
      <c r="A36" s="120"/>
      <c r="B36" s="120"/>
      <c r="C36" s="112"/>
      <c r="D36" s="120"/>
      <c r="E36" s="120"/>
      <c r="F36" s="120"/>
      <c r="G36" s="120"/>
      <c r="H36" s="120"/>
      <c r="I36" s="120"/>
      <c r="J36" s="120"/>
      <c r="K36" s="120"/>
      <c r="L36" s="120"/>
      <c r="M36" s="120"/>
      <c r="N36" s="120"/>
      <c r="O36" s="120"/>
      <c r="P36" s="120"/>
      <c r="Q36" s="120"/>
      <c r="R36" s="120"/>
      <c r="S36" s="120"/>
      <c r="T36" s="120"/>
      <c r="U36" s="120"/>
      <c r="V36" s="120"/>
      <c r="W36" s="120"/>
      <c r="X36" s="120"/>
      <c r="Y36" s="121"/>
      <c r="Z36" s="121"/>
      <c r="AA36" s="121"/>
      <c r="AB36" s="121"/>
      <c r="AC36" s="121"/>
      <c r="AD36" s="121"/>
      <c r="AE36" s="121"/>
      <c r="AF36" s="121"/>
      <c r="AG36" s="121"/>
      <c r="AH36" s="121"/>
      <c r="AI36" s="121"/>
      <c r="AJ36" s="121"/>
      <c r="AK36" s="121"/>
      <c r="AL36" s="121"/>
    </row>
    <row r="37" spans="1:38" x14ac:dyDescent="0.2">
      <c r="A37" s="120"/>
      <c r="C37" s="113" t="s">
        <v>137</v>
      </c>
      <c r="D37" s="120"/>
      <c r="E37" s="120"/>
      <c r="F37" s="120"/>
      <c r="G37" s="120"/>
      <c r="H37" s="120"/>
      <c r="I37" s="120"/>
      <c r="J37" s="120"/>
      <c r="K37" s="120"/>
      <c r="L37" s="120"/>
      <c r="M37" s="120"/>
      <c r="N37" s="120"/>
      <c r="O37" s="120"/>
      <c r="P37" s="120"/>
      <c r="Q37" s="120"/>
      <c r="R37" s="120"/>
      <c r="S37" s="120"/>
      <c r="T37" s="120"/>
      <c r="U37" s="120"/>
      <c r="V37" s="120"/>
      <c r="W37" s="120"/>
      <c r="X37" s="120"/>
      <c r="Y37" s="121"/>
      <c r="Z37" s="121"/>
      <c r="AA37" s="121"/>
      <c r="AB37" s="121"/>
      <c r="AC37" s="121"/>
      <c r="AD37" s="121"/>
      <c r="AE37" s="121"/>
      <c r="AF37" s="121"/>
      <c r="AG37" s="121"/>
      <c r="AH37" s="121"/>
      <c r="AI37" s="121"/>
      <c r="AJ37" s="121"/>
      <c r="AK37" s="121"/>
      <c r="AL37" s="121"/>
    </row>
    <row r="38" spans="1:38" x14ac:dyDescent="0.2">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1"/>
      <c r="Z38" s="121"/>
      <c r="AA38" s="121"/>
      <c r="AB38" s="121"/>
      <c r="AC38" s="121"/>
      <c r="AD38" s="121"/>
      <c r="AE38" s="121"/>
      <c r="AF38" s="121"/>
      <c r="AG38" s="121"/>
      <c r="AH38" s="121"/>
      <c r="AI38" s="121"/>
      <c r="AJ38" s="121"/>
      <c r="AK38" s="121"/>
      <c r="AL38" s="121"/>
    </row>
    <row r="39" spans="1:38" x14ac:dyDescent="0.2">
      <c r="A39" s="120"/>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1"/>
      <c r="Z39" s="121"/>
      <c r="AA39" s="121"/>
      <c r="AB39" s="121"/>
      <c r="AC39" s="121"/>
      <c r="AD39" s="121"/>
      <c r="AE39" s="121"/>
      <c r="AF39" s="121"/>
      <c r="AG39" s="121"/>
      <c r="AH39" s="121"/>
      <c r="AI39" s="121"/>
      <c r="AJ39" s="121"/>
      <c r="AK39" s="121"/>
      <c r="AL39" s="121"/>
    </row>
    <row r="40" spans="1:38" x14ac:dyDescent="0.2">
      <c r="A40" s="120"/>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1"/>
      <c r="Z40" s="121"/>
      <c r="AA40" s="121"/>
      <c r="AB40" s="121"/>
      <c r="AC40" s="121"/>
      <c r="AD40" s="121"/>
      <c r="AE40" s="121"/>
      <c r="AF40" s="121"/>
      <c r="AG40" s="121"/>
      <c r="AH40" s="121"/>
      <c r="AI40" s="121"/>
      <c r="AJ40" s="121"/>
      <c r="AK40" s="121"/>
      <c r="AL40" s="121"/>
    </row>
    <row r="41" spans="1:38" x14ac:dyDescent="0.2">
      <c r="A41" s="120"/>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1"/>
      <c r="Z41" s="121"/>
      <c r="AA41" s="121"/>
      <c r="AB41" s="121"/>
      <c r="AC41" s="121"/>
      <c r="AD41" s="121"/>
      <c r="AE41" s="121"/>
      <c r="AF41" s="121"/>
      <c r="AG41" s="121"/>
      <c r="AH41" s="121"/>
      <c r="AI41" s="121"/>
      <c r="AJ41" s="121"/>
      <c r="AK41" s="121"/>
      <c r="AL41" s="121"/>
    </row>
    <row r="42" spans="1:38" x14ac:dyDescent="0.2">
      <c r="A42" s="120"/>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1"/>
      <c r="Z42" s="121"/>
      <c r="AA42" s="121"/>
      <c r="AB42" s="121"/>
      <c r="AC42" s="121"/>
      <c r="AD42" s="121"/>
      <c r="AE42" s="121"/>
      <c r="AF42" s="121"/>
      <c r="AG42" s="121"/>
      <c r="AH42" s="121"/>
      <c r="AI42" s="121"/>
      <c r="AJ42" s="121"/>
      <c r="AK42" s="121"/>
      <c r="AL42" s="121"/>
    </row>
    <row r="43" spans="1:38" ht="12.75" customHeight="1" x14ac:dyDescent="0.2">
      <c r="A43" s="120"/>
      <c r="X43" s="120"/>
      <c r="Y43" s="121"/>
      <c r="Z43" s="121"/>
      <c r="AA43" s="121"/>
      <c r="AB43" s="121"/>
      <c r="AC43" s="121"/>
      <c r="AD43" s="121"/>
      <c r="AE43" s="121"/>
      <c r="AF43" s="121"/>
      <c r="AG43" s="121"/>
      <c r="AH43" s="121"/>
      <c r="AI43" s="121"/>
      <c r="AJ43" s="121"/>
      <c r="AK43" s="121"/>
      <c r="AL43" s="121"/>
    </row>
    <row r="44" spans="1:38" ht="41.25" customHeight="1" x14ac:dyDescent="0.2">
      <c r="A44" s="120"/>
      <c r="B44" s="179" t="s">
        <v>110</v>
      </c>
      <c r="C44" s="179"/>
      <c r="D44" s="179"/>
      <c r="E44" s="179"/>
      <c r="F44" s="179"/>
      <c r="G44" s="179"/>
      <c r="H44" s="179"/>
      <c r="I44" s="179"/>
      <c r="J44" s="179"/>
      <c r="K44" s="179"/>
      <c r="L44" s="179"/>
      <c r="M44" s="179"/>
      <c r="N44" s="179"/>
      <c r="O44" s="179"/>
      <c r="P44" s="179"/>
      <c r="Q44" s="179"/>
      <c r="R44" s="179"/>
      <c r="S44" s="179"/>
      <c r="T44" s="179"/>
      <c r="U44" s="179"/>
      <c r="V44" s="179"/>
      <c r="W44" s="179"/>
      <c r="X44" s="120"/>
      <c r="Y44" s="121"/>
      <c r="Z44" s="121"/>
      <c r="AA44" s="121"/>
      <c r="AB44" s="121"/>
      <c r="AC44" s="121"/>
      <c r="AD44" s="121"/>
      <c r="AE44" s="121"/>
      <c r="AF44" s="121"/>
      <c r="AG44" s="121"/>
      <c r="AH44" s="121"/>
      <c r="AI44" s="121"/>
      <c r="AJ44" s="121"/>
      <c r="AK44" s="121"/>
      <c r="AL44" s="121"/>
    </row>
    <row r="45" spans="1:38" x14ac:dyDescent="0.2">
      <c r="A45" s="120"/>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1"/>
      <c r="Z45" s="121"/>
      <c r="AA45" s="121"/>
      <c r="AB45" s="121"/>
      <c r="AC45" s="121"/>
      <c r="AD45" s="121"/>
      <c r="AE45" s="121"/>
      <c r="AF45" s="121"/>
      <c r="AG45" s="121"/>
      <c r="AH45" s="121"/>
      <c r="AI45" s="121"/>
      <c r="AJ45" s="121"/>
      <c r="AK45" s="121"/>
      <c r="AL45" s="121"/>
    </row>
    <row r="46" spans="1:38" x14ac:dyDescent="0.2">
      <c r="A46" s="121"/>
      <c r="B46" s="121"/>
      <c r="C46" s="121"/>
      <c r="D46" s="121"/>
      <c r="E46" s="121"/>
      <c r="F46" s="121"/>
      <c r="G46" s="121"/>
      <c r="H46" s="121"/>
      <c r="I46" s="121"/>
      <c r="J46" s="121"/>
      <c r="K46" s="121"/>
      <c r="L46" s="121"/>
      <c r="M46" s="121"/>
      <c r="N46" s="121"/>
      <c r="O46" s="121"/>
      <c r="P46" s="121"/>
      <c r="Q46" s="121"/>
      <c r="R46" s="121"/>
      <c r="S46" s="121"/>
      <c r="T46" s="121"/>
      <c r="U46" s="121"/>
      <c r="V46" s="121"/>
      <c r="W46" s="121"/>
      <c r="X46" s="121"/>
      <c r="Y46" s="121"/>
      <c r="Z46" s="121"/>
      <c r="AA46" s="121"/>
      <c r="AB46" s="121"/>
      <c r="AC46" s="121"/>
      <c r="AD46" s="121"/>
      <c r="AE46" s="121"/>
      <c r="AF46" s="121"/>
      <c r="AG46" s="121"/>
      <c r="AH46" s="121"/>
      <c r="AI46" s="121"/>
      <c r="AJ46" s="121"/>
      <c r="AK46" s="121"/>
      <c r="AL46" s="121"/>
    </row>
    <row r="47" spans="1:38" x14ac:dyDescent="0.2">
      <c r="A47" s="121"/>
      <c r="B47" s="121"/>
      <c r="C47" s="121"/>
      <c r="D47" s="121"/>
      <c r="E47" s="121"/>
      <c r="F47" s="121"/>
      <c r="G47" s="121"/>
      <c r="H47" s="121"/>
      <c r="I47" s="121"/>
      <c r="J47" s="121"/>
      <c r="K47" s="121"/>
      <c r="L47" s="121"/>
      <c r="M47" s="121"/>
      <c r="N47" s="121"/>
      <c r="O47" s="121"/>
      <c r="P47" s="121"/>
      <c r="Q47" s="121"/>
      <c r="R47" s="121"/>
      <c r="S47" s="121"/>
      <c r="T47" s="121"/>
      <c r="U47" s="121"/>
      <c r="V47" s="121"/>
      <c r="W47" s="121"/>
      <c r="X47" s="121"/>
      <c r="Y47" s="121"/>
      <c r="Z47" s="121"/>
      <c r="AA47" s="121"/>
      <c r="AB47" s="121"/>
      <c r="AC47" s="121"/>
      <c r="AD47" s="121"/>
      <c r="AE47" s="121"/>
      <c r="AF47" s="121"/>
      <c r="AG47" s="121"/>
      <c r="AH47" s="121"/>
      <c r="AI47" s="121"/>
      <c r="AJ47" s="121"/>
      <c r="AK47" s="121"/>
      <c r="AL47" s="121"/>
    </row>
    <row r="48" spans="1:38" x14ac:dyDescent="0.2">
      <c r="A48" s="121"/>
      <c r="B48" s="121"/>
      <c r="C48" s="121"/>
      <c r="D48" s="121"/>
      <c r="E48" s="121"/>
      <c r="F48" s="121"/>
      <c r="G48" s="121"/>
      <c r="H48" s="121"/>
      <c r="I48" s="121"/>
      <c r="J48" s="121"/>
      <c r="K48" s="121"/>
      <c r="L48" s="121"/>
      <c r="M48" s="121"/>
      <c r="N48" s="121"/>
      <c r="O48" s="121"/>
      <c r="P48" s="121"/>
      <c r="Q48" s="121"/>
      <c r="R48" s="121"/>
      <c r="S48" s="121"/>
      <c r="T48" s="121"/>
      <c r="U48" s="121"/>
      <c r="V48" s="121"/>
      <c r="W48" s="121"/>
      <c r="X48" s="121"/>
      <c r="Y48" s="121"/>
      <c r="Z48" s="121"/>
      <c r="AA48" s="121"/>
      <c r="AB48" s="121"/>
      <c r="AC48" s="121"/>
      <c r="AD48" s="121"/>
      <c r="AE48" s="121"/>
      <c r="AF48" s="121"/>
      <c r="AG48" s="121"/>
      <c r="AH48" s="121"/>
      <c r="AI48" s="121"/>
      <c r="AJ48" s="121"/>
      <c r="AK48" s="121"/>
      <c r="AL48" s="121"/>
    </row>
    <row r="49" spans="1:38" x14ac:dyDescent="0.2">
      <c r="A49" s="121"/>
      <c r="B49" s="121"/>
      <c r="C49" s="121"/>
      <c r="D49" s="121"/>
      <c r="E49" s="121"/>
      <c r="F49" s="121"/>
      <c r="G49" s="121"/>
      <c r="H49" s="121"/>
      <c r="I49" s="121"/>
      <c r="J49" s="121"/>
      <c r="K49" s="121"/>
      <c r="L49" s="121"/>
      <c r="M49" s="121"/>
      <c r="N49" s="121"/>
      <c r="O49" s="121"/>
      <c r="P49" s="121"/>
      <c r="Q49" s="121"/>
      <c r="R49" s="121"/>
      <c r="S49" s="121"/>
      <c r="T49" s="121"/>
      <c r="U49" s="121"/>
      <c r="V49" s="121"/>
      <c r="W49" s="121"/>
      <c r="X49" s="121"/>
      <c r="Y49" s="121"/>
      <c r="Z49" s="121"/>
      <c r="AA49" s="121"/>
      <c r="AB49" s="121"/>
      <c r="AC49" s="121"/>
      <c r="AD49" s="121"/>
      <c r="AE49" s="121"/>
      <c r="AF49" s="121"/>
      <c r="AG49" s="121"/>
      <c r="AH49" s="121"/>
      <c r="AI49" s="121"/>
      <c r="AJ49" s="121"/>
      <c r="AK49" s="121"/>
      <c r="AL49" s="121"/>
    </row>
    <row r="50" spans="1:38" x14ac:dyDescent="0.2">
      <c r="A50" s="121"/>
      <c r="B50" s="121"/>
      <c r="C50" s="121"/>
      <c r="D50" s="121"/>
      <c r="E50" s="121"/>
      <c r="F50" s="121"/>
      <c r="G50" s="121"/>
      <c r="H50" s="121"/>
      <c r="I50" s="121"/>
      <c r="J50" s="121"/>
      <c r="K50" s="121"/>
      <c r="L50" s="121"/>
      <c r="M50" s="121"/>
      <c r="N50" s="121"/>
      <c r="O50" s="121"/>
      <c r="P50" s="121"/>
      <c r="Q50" s="121"/>
      <c r="R50" s="121"/>
      <c r="S50" s="121"/>
      <c r="T50" s="121"/>
      <c r="U50" s="121"/>
      <c r="V50" s="121"/>
      <c r="W50" s="121"/>
      <c r="X50" s="121"/>
      <c r="Y50" s="121"/>
      <c r="Z50" s="121"/>
      <c r="AA50" s="121"/>
      <c r="AB50" s="121"/>
      <c r="AC50" s="121"/>
      <c r="AD50" s="121"/>
      <c r="AE50" s="121"/>
      <c r="AF50" s="121"/>
      <c r="AG50" s="121"/>
      <c r="AH50" s="121"/>
      <c r="AI50" s="121"/>
      <c r="AJ50" s="121"/>
      <c r="AK50" s="121"/>
      <c r="AL50" s="121"/>
    </row>
    <row r="51" spans="1:38" x14ac:dyDescent="0.2">
      <c r="A51" s="121"/>
      <c r="B51" s="121"/>
      <c r="C51" s="121"/>
      <c r="D51" s="121"/>
      <c r="E51" s="121"/>
      <c r="F51" s="121"/>
      <c r="G51" s="121"/>
      <c r="H51" s="121"/>
      <c r="I51" s="121"/>
      <c r="J51" s="121"/>
      <c r="K51" s="121"/>
      <c r="L51" s="121"/>
      <c r="M51" s="121"/>
      <c r="N51" s="121"/>
      <c r="O51" s="121"/>
      <c r="P51" s="121"/>
      <c r="Q51" s="121"/>
      <c r="R51" s="121"/>
      <c r="S51" s="121"/>
      <c r="T51" s="121"/>
      <c r="U51" s="121"/>
      <c r="V51" s="121"/>
      <c r="W51" s="121"/>
      <c r="X51" s="121"/>
      <c r="Y51" s="121"/>
      <c r="Z51" s="121"/>
      <c r="AA51" s="121"/>
      <c r="AB51" s="121"/>
      <c r="AC51" s="121"/>
      <c r="AD51" s="121"/>
      <c r="AE51" s="121"/>
      <c r="AF51" s="121"/>
      <c r="AG51" s="121"/>
      <c r="AH51" s="121"/>
      <c r="AI51" s="121"/>
      <c r="AJ51" s="121"/>
      <c r="AK51" s="121"/>
      <c r="AL51" s="121"/>
    </row>
    <row r="52" spans="1:38" x14ac:dyDescent="0.2">
      <c r="A52" s="121"/>
      <c r="B52" s="121"/>
      <c r="C52" s="121"/>
      <c r="D52" s="121"/>
      <c r="E52" s="121"/>
      <c r="F52" s="121"/>
      <c r="G52" s="121"/>
      <c r="H52" s="121"/>
      <c r="I52" s="121"/>
      <c r="J52" s="121"/>
      <c r="K52" s="121"/>
      <c r="L52" s="121"/>
      <c r="M52" s="121"/>
      <c r="N52" s="121"/>
      <c r="O52" s="121"/>
      <c r="P52" s="121"/>
      <c r="Q52" s="121"/>
      <c r="R52" s="121"/>
      <c r="S52" s="121"/>
      <c r="T52" s="121"/>
      <c r="U52" s="121"/>
      <c r="V52" s="121"/>
      <c r="W52" s="121"/>
      <c r="X52" s="121"/>
      <c r="Y52" s="121"/>
      <c r="Z52" s="121"/>
      <c r="AA52" s="121"/>
      <c r="AB52" s="121"/>
      <c r="AC52" s="121"/>
      <c r="AD52" s="121"/>
      <c r="AE52" s="121"/>
      <c r="AF52" s="121"/>
      <c r="AG52" s="121"/>
      <c r="AH52" s="121"/>
      <c r="AI52" s="121"/>
      <c r="AJ52" s="121"/>
      <c r="AK52" s="121"/>
      <c r="AL52" s="121"/>
    </row>
    <row r="53" spans="1:38" x14ac:dyDescent="0.2">
      <c r="A53" s="121"/>
      <c r="B53" s="121"/>
      <c r="C53" s="121"/>
      <c r="D53" s="121"/>
      <c r="E53" s="121"/>
      <c r="F53" s="121"/>
      <c r="G53" s="121"/>
      <c r="H53" s="121"/>
      <c r="I53" s="121"/>
      <c r="J53" s="121"/>
      <c r="K53" s="121"/>
      <c r="L53" s="121"/>
      <c r="M53" s="121"/>
      <c r="N53" s="121"/>
      <c r="O53" s="121"/>
      <c r="P53" s="121"/>
      <c r="Q53" s="121"/>
      <c r="R53" s="121"/>
      <c r="S53" s="121"/>
      <c r="T53" s="121"/>
      <c r="U53" s="121"/>
      <c r="V53" s="121"/>
      <c r="W53" s="121"/>
      <c r="X53" s="121"/>
      <c r="Y53" s="121"/>
      <c r="Z53" s="121"/>
      <c r="AA53" s="121"/>
      <c r="AB53" s="121"/>
      <c r="AC53" s="121"/>
      <c r="AD53" s="121"/>
      <c r="AE53" s="121"/>
      <c r="AF53" s="121"/>
      <c r="AG53" s="121"/>
      <c r="AH53" s="121"/>
      <c r="AI53" s="121"/>
      <c r="AJ53" s="121"/>
      <c r="AK53" s="121"/>
      <c r="AL53" s="121"/>
    </row>
    <row r="54" spans="1:38" x14ac:dyDescent="0.2">
      <c r="A54" s="121"/>
      <c r="B54" s="121"/>
      <c r="C54" s="121"/>
      <c r="D54" s="121"/>
      <c r="E54" s="121"/>
      <c r="F54" s="121"/>
      <c r="G54" s="121"/>
      <c r="H54" s="121"/>
      <c r="I54" s="121"/>
      <c r="J54" s="121"/>
      <c r="K54" s="121"/>
      <c r="L54" s="121"/>
      <c r="M54" s="121"/>
      <c r="N54" s="121"/>
      <c r="O54" s="121"/>
      <c r="P54" s="121"/>
      <c r="Q54" s="121"/>
      <c r="R54" s="121"/>
      <c r="S54" s="121"/>
      <c r="T54" s="121"/>
      <c r="U54" s="121"/>
      <c r="V54" s="121"/>
      <c r="W54" s="121"/>
      <c r="X54" s="121"/>
      <c r="Y54" s="121"/>
      <c r="Z54" s="121"/>
      <c r="AA54" s="121"/>
      <c r="AB54" s="121"/>
      <c r="AC54" s="121"/>
      <c r="AD54" s="121"/>
      <c r="AE54" s="121"/>
      <c r="AF54" s="121"/>
      <c r="AG54" s="121"/>
      <c r="AH54" s="121"/>
      <c r="AI54" s="121"/>
      <c r="AJ54" s="121"/>
      <c r="AK54" s="121"/>
      <c r="AL54" s="121"/>
    </row>
    <row r="55" spans="1:38" x14ac:dyDescent="0.2">
      <c r="A55" s="121"/>
      <c r="B55" s="121"/>
      <c r="C55" s="121"/>
      <c r="D55" s="121"/>
      <c r="E55" s="121"/>
      <c r="F55" s="121"/>
      <c r="G55" s="121"/>
      <c r="H55" s="121"/>
      <c r="I55" s="121"/>
      <c r="J55" s="121"/>
      <c r="K55" s="121"/>
      <c r="L55" s="121"/>
      <c r="M55" s="121"/>
      <c r="N55" s="121"/>
      <c r="O55" s="121"/>
      <c r="P55" s="121"/>
      <c r="Q55" s="121"/>
      <c r="R55" s="121"/>
      <c r="S55" s="121"/>
      <c r="T55" s="121"/>
      <c r="U55" s="121"/>
      <c r="V55" s="121"/>
      <c r="W55" s="121"/>
      <c r="X55" s="121"/>
      <c r="Y55" s="121"/>
      <c r="Z55" s="121"/>
      <c r="AA55" s="121"/>
      <c r="AB55" s="121"/>
      <c r="AC55" s="121"/>
      <c r="AD55" s="121"/>
      <c r="AE55" s="121"/>
      <c r="AF55" s="121"/>
      <c r="AG55" s="121"/>
      <c r="AH55" s="121"/>
      <c r="AI55" s="121"/>
      <c r="AJ55" s="121"/>
      <c r="AK55" s="121"/>
      <c r="AL55" s="121"/>
    </row>
    <row r="56" spans="1:38" x14ac:dyDescent="0.2">
      <c r="A56" s="121"/>
      <c r="B56" s="121"/>
      <c r="C56" s="121"/>
      <c r="D56" s="121"/>
      <c r="E56" s="121"/>
      <c r="F56" s="121"/>
      <c r="G56" s="121"/>
      <c r="H56" s="121"/>
      <c r="I56" s="121"/>
      <c r="J56" s="121"/>
      <c r="K56" s="121"/>
      <c r="L56" s="121"/>
      <c r="M56" s="121"/>
      <c r="N56" s="121"/>
      <c r="O56" s="121"/>
      <c r="P56" s="121"/>
      <c r="Q56" s="121"/>
      <c r="R56" s="121"/>
      <c r="S56" s="121"/>
      <c r="T56" s="121"/>
      <c r="U56" s="121"/>
      <c r="V56" s="121"/>
      <c r="W56" s="121"/>
      <c r="X56" s="121"/>
      <c r="Y56" s="121"/>
      <c r="Z56" s="121"/>
      <c r="AA56" s="121"/>
      <c r="AB56" s="121"/>
      <c r="AC56" s="121"/>
      <c r="AD56" s="121"/>
      <c r="AE56" s="121"/>
      <c r="AF56" s="121"/>
      <c r="AG56" s="121"/>
      <c r="AH56" s="121"/>
      <c r="AI56" s="121"/>
      <c r="AJ56" s="121"/>
      <c r="AK56" s="121"/>
      <c r="AL56" s="121"/>
    </row>
    <row r="57" spans="1:38" x14ac:dyDescent="0.2">
      <c r="A57" s="121"/>
      <c r="B57" s="121"/>
      <c r="C57" s="121"/>
      <c r="D57" s="121"/>
      <c r="E57" s="121"/>
      <c r="F57" s="121"/>
      <c r="G57" s="121"/>
      <c r="H57" s="121"/>
      <c r="I57" s="121"/>
      <c r="J57" s="121"/>
      <c r="K57" s="121"/>
      <c r="L57" s="121"/>
      <c r="M57" s="121"/>
      <c r="N57" s="121"/>
      <c r="O57" s="121"/>
      <c r="P57" s="121"/>
      <c r="Q57" s="121"/>
      <c r="R57" s="121"/>
      <c r="S57" s="121"/>
      <c r="T57" s="121"/>
      <c r="U57" s="121"/>
      <c r="V57" s="121"/>
      <c r="W57" s="121"/>
      <c r="X57" s="121"/>
      <c r="Y57" s="121"/>
      <c r="Z57" s="121"/>
      <c r="AA57" s="121"/>
      <c r="AB57" s="121"/>
      <c r="AC57" s="121"/>
      <c r="AD57" s="121"/>
      <c r="AE57" s="121"/>
      <c r="AF57" s="121"/>
      <c r="AG57" s="121"/>
      <c r="AH57" s="121"/>
      <c r="AI57" s="121"/>
      <c r="AJ57" s="121"/>
      <c r="AK57" s="121"/>
      <c r="AL57" s="121"/>
    </row>
    <row r="58" spans="1:38" x14ac:dyDescent="0.2">
      <c r="A58" s="121"/>
      <c r="B58" s="121"/>
      <c r="C58" s="121"/>
      <c r="D58" s="121"/>
      <c r="E58" s="121"/>
      <c r="F58" s="121"/>
      <c r="G58" s="121"/>
      <c r="H58" s="121"/>
      <c r="I58" s="121"/>
      <c r="J58" s="121"/>
      <c r="K58" s="121"/>
      <c r="L58" s="121"/>
      <c r="M58" s="121"/>
      <c r="N58" s="121"/>
      <c r="O58" s="121"/>
      <c r="P58" s="121"/>
      <c r="Q58" s="121"/>
      <c r="R58" s="121"/>
      <c r="S58" s="121"/>
      <c r="T58" s="121"/>
      <c r="U58" s="121"/>
      <c r="V58" s="121"/>
      <c r="W58" s="121"/>
      <c r="X58" s="121"/>
      <c r="Y58" s="121"/>
      <c r="Z58" s="121"/>
      <c r="AA58" s="121"/>
      <c r="AB58" s="121"/>
      <c r="AC58" s="121"/>
      <c r="AD58" s="121"/>
      <c r="AE58" s="121"/>
      <c r="AF58" s="121"/>
      <c r="AG58" s="121"/>
      <c r="AH58" s="121"/>
      <c r="AI58" s="121"/>
      <c r="AJ58" s="121"/>
      <c r="AK58" s="121"/>
      <c r="AL58" s="121"/>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K10" sqref="K10"/>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135</v>
      </c>
    </row>
    <row r="2" spans="1:57" ht="54" x14ac:dyDescent="0.25">
      <c r="A2" s="80" t="s">
        <v>107</v>
      </c>
      <c r="B2" s="80" t="s">
        <v>138</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82" t="s">
        <v>5</v>
      </c>
      <c r="E4" s="183"/>
      <c r="G4" s="184" t="s">
        <v>6</v>
      </c>
      <c r="H4" s="185"/>
      <c r="I4" s="185"/>
      <c r="J4" s="185"/>
      <c r="K4" s="185"/>
      <c r="L4" s="185"/>
      <c r="M4" s="185"/>
      <c r="N4" s="185"/>
      <c r="O4" s="185"/>
      <c r="P4" s="185"/>
      <c r="Q4" s="185"/>
      <c r="R4" s="185"/>
      <c r="T4" s="184" t="s">
        <v>7</v>
      </c>
      <c r="U4" s="185"/>
      <c r="V4" s="185"/>
      <c r="W4" s="185"/>
      <c r="X4" s="185"/>
      <c r="Y4" s="185"/>
      <c r="Z4" s="185"/>
      <c r="AA4" s="185"/>
      <c r="AB4" s="185"/>
      <c r="AC4" s="185"/>
      <c r="AD4" s="185"/>
      <c r="AE4" s="185"/>
      <c r="AF4" s="4"/>
      <c r="AG4" s="184" t="s">
        <v>34</v>
      </c>
      <c r="AH4" s="185"/>
      <c r="AI4" s="185"/>
      <c r="AJ4" s="185"/>
      <c r="AK4" s="185"/>
      <c r="AL4" s="185"/>
      <c r="AM4" s="185"/>
      <c r="AN4" s="185"/>
      <c r="AO4" s="185"/>
      <c r="AP4" s="185"/>
      <c r="AQ4" s="185"/>
      <c r="AR4" s="185"/>
      <c r="AT4" s="184" t="s">
        <v>35</v>
      </c>
      <c r="AU4" s="185"/>
      <c r="AV4" s="185"/>
      <c r="AW4" s="185"/>
      <c r="AX4" s="185"/>
      <c r="AY4" s="185"/>
      <c r="AZ4" s="185"/>
      <c r="BA4" s="185"/>
      <c r="BB4" s="185"/>
      <c r="BC4" s="185"/>
      <c r="BD4" s="185"/>
      <c r="BE4" s="185"/>
    </row>
    <row r="5" spans="1:57" x14ac:dyDescent="0.2">
      <c r="A5" s="32"/>
      <c r="B5" s="32"/>
      <c r="C5" s="3"/>
      <c r="D5" s="186" t="s">
        <v>8</v>
      </c>
      <c r="E5" s="188" t="s">
        <v>9</v>
      </c>
      <c r="F5" s="5"/>
      <c r="G5" s="190" t="s">
        <v>0</v>
      </c>
      <c r="H5" s="192" t="s">
        <v>1</v>
      </c>
      <c r="I5" s="192" t="s">
        <v>10</v>
      </c>
      <c r="J5" s="192" t="s">
        <v>2</v>
      </c>
      <c r="K5" s="192" t="s">
        <v>11</v>
      </c>
      <c r="L5" s="194" t="s">
        <v>12</v>
      </c>
      <c r="M5" s="5"/>
      <c r="N5" s="190" t="s">
        <v>3</v>
      </c>
      <c r="O5" s="192" t="s">
        <v>4</v>
      </c>
      <c r="P5" s="194" t="s">
        <v>13</v>
      </c>
      <c r="Q5" s="2"/>
      <c r="R5" s="196" t="s">
        <v>14</v>
      </c>
      <c r="S5" s="2"/>
      <c r="T5" s="190" t="s">
        <v>0</v>
      </c>
      <c r="U5" s="192" t="s">
        <v>1</v>
      </c>
      <c r="V5" s="192" t="s">
        <v>10</v>
      </c>
      <c r="W5" s="192" t="s">
        <v>2</v>
      </c>
      <c r="X5" s="192" t="s">
        <v>11</v>
      </c>
      <c r="Y5" s="194" t="s">
        <v>12</v>
      </c>
      <c r="Z5" s="2"/>
      <c r="AA5" s="190" t="s">
        <v>3</v>
      </c>
      <c r="AB5" s="192" t="s">
        <v>4</v>
      </c>
      <c r="AC5" s="194" t="s">
        <v>13</v>
      </c>
      <c r="AD5" s="1"/>
      <c r="AE5" s="198" t="s">
        <v>14</v>
      </c>
      <c r="AF5" s="38"/>
      <c r="AG5" s="190" t="s">
        <v>0</v>
      </c>
      <c r="AH5" s="192" t="s">
        <v>1</v>
      </c>
      <c r="AI5" s="192" t="s">
        <v>10</v>
      </c>
      <c r="AJ5" s="192" t="s">
        <v>2</v>
      </c>
      <c r="AK5" s="192" t="s">
        <v>11</v>
      </c>
      <c r="AL5" s="194" t="s">
        <v>12</v>
      </c>
      <c r="AM5" s="5"/>
      <c r="AN5" s="190" t="s">
        <v>3</v>
      </c>
      <c r="AO5" s="192" t="s">
        <v>4</v>
      </c>
      <c r="AP5" s="194" t="s">
        <v>13</v>
      </c>
      <c r="AQ5" s="2"/>
      <c r="AR5" s="196" t="s">
        <v>14</v>
      </c>
      <c r="AS5" s="2"/>
      <c r="AT5" s="190" t="s">
        <v>0</v>
      </c>
      <c r="AU5" s="192" t="s">
        <v>1</v>
      </c>
      <c r="AV5" s="192" t="s">
        <v>10</v>
      </c>
      <c r="AW5" s="192" t="s">
        <v>2</v>
      </c>
      <c r="AX5" s="192" t="s">
        <v>11</v>
      </c>
      <c r="AY5" s="194" t="s">
        <v>12</v>
      </c>
      <c r="AZ5" s="2"/>
      <c r="BA5" s="190" t="s">
        <v>3</v>
      </c>
      <c r="BB5" s="192" t="s">
        <v>4</v>
      </c>
      <c r="BC5" s="194" t="s">
        <v>13</v>
      </c>
      <c r="BD5" s="1"/>
      <c r="BE5" s="198" t="s">
        <v>14</v>
      </c>
    </row>
    <row r="6" spans="1:57" x14ac:dyDescent="0.2">
      <c r="A6" s="32"/>
      <c r="B6" s="32"/>
      <c r="C6" s="3"/>
      <c r="D6" s="187"/>
      <c r="E6" s="189"/>
      <c r="F6" s="5"/>
      <c r="G6" s="191"/>
      <c r="H6" s="193"/>
      <c r="I6" s="193"/>
      <c r="J6" s="193"/>
      <c r="K6" s="193"/>
      <c r="L6" s="195"/>
      <c r="M6" s="5"/>
      <c r="N6" s="191"/>
      <c r="O6" s="193"/>
      <c r="P6" s="195"/>
      <c r="Q6" s="2"/>
      <c r="R6" s="197"/>
      <c r="S6" s="2"/>
      <c r="T6" s="191"/>
      <c r="U6" s="193"/>
      <c r="V6" s="193"/>
      <c r="W6" s="193"/>
      <c r="X6" s="193"/>
      <c r="Y6" s="195"/>
      <c r="Z6" s="2"/>
      <c r="AA6" s="191"/>
      <c r="AB6" s="193"/>
      <c r="AC6" s="195"/>
      <c r="AD6" s="1"/>
      <c r="AE6" s="199"/>
      <c r="AF6" s="39"/>
      <c r="AG6" s="191"/>
      <c r="AH6" s="193"/>
      <c r="AI6" s="193"/>
      <c r="AJ6" s="193"/>
      <c r="AK6" s="193"/>
      <c r="AL6" s="195"/>
      <c r="AM6" s="5"/>
      <c r="AN6" s="191"/>
      <c r="AO6" s="193"/>
      <c r="AP6" s="195"/>
      <c r="AQ6" s="2"/>
      <c r="AR6" s="197"/>
      <c r="AS6" s="2"/>
      <c r="AT6" s="191"/>
      <c r="AU6" s="193"/>
      <c r="AV6" s="193"/>
      <c r="AW6" s="193"/>
      <c r="AX6" s="193"/>
      <c r="AY6" s="195"/>
      <c r="AZ6" s="2"/>
      <c r="BA6" s="191"/>
      <c r="BB6" s="193"/>
      <c r="BC6" s="195"/>
      <c r="BD6" s="1"/>
      <c r="BE6" s="199"/>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4">
        <v>40.8413129852729</v>
      </c>
      <c r="H8" s="125">
        <v>54.3144495701236</v>
      </c>
      <c r="I8" s="125">
        <v>61.394948442742297</v>
      </c>
      <c r="J8" s="125">
        <v>63.520679271327701</v>
      </c>
      <c r="K8" s="125">
        <v>61.318910906838099</v>
      </c>
      <c r="L8" s="126">
        <v>56.277868367892196</v>
      </c>
      <c r="M8" s="127"/>
      <c r="N8" s="128">
        <v>65.009330883136897</v>
      </c>
      <c r="O8" s="129">
        <v>66.802663447107307</v>
      </c>
      <c r="P8" s="130">
        <v>65.905995246166697</v>
      </c>
      <c r="Q8" s="127"/>
      <c r="R8" s="131">
        <v>59.028882804762802</v>
      </c>
      <c r="S8" s="132"/>
      <c r="T8" s="124">
        <v>-10.4792177333201</v>
      </c>
      <c r="U8" s="125">
        <v>-6.2645620446514902</v>
      </c>
      <c r="V8" s="125">
        <v>-2.5442790707012901</v>
      </c>
      <c r="W8" s="125">
        <v>1.4749413486346199</v>
      </c>
      <c r="X8" s="125">
        <v>4.9127620202964097</v>
      </c>
      <c r="Y8" s="126">
        <v>-2.1625576022762498</v>
      </c>
      <c r="Z8" s="127"/>
      <c r="AA8" s="128">
        <v>7.2749428481074503</v>
      </c>
      <c r="AB8" s="129">
        <v>6.4560085085458203</v>
      </c>
      <c r="AC8" s="130">
        <v>6.8583254481476796</v>
      </c>
      <c r="AD8" s="127"/>
      <c r="AE8" s="131">
        <v>0.54520627237275598</v>
      </c>
      <c r="AF8" s="29"/>
      <c r="AG8" s="124">
        <v>46.214681146704002</v>
      </c>
      <c r="AH8" s="125">
        <v>54.354301193674502</v>
      </c>
      <c r="AI8" s="125">
        <v>59.051677727435603</v>
      </c>
      <c r="AJ8" s="125">
        <v>60.236875718508699</v>
      </c>
      <c r="AK8" s="125">
        <v>59.363602907007802</v>
      </c>
      <c r="AL8" s="126">
        <v>55.844247194209302</v>
      </c>
      <c r="AM8" s="127"/>
      <c r="AN8" s="128">
        <v>63.410040591281998</v>
      </c>
      <c r="AO8" s="129">
        <v>63.187202641558997</v>
      </c>
      <c r="AP8" s="130">
        <v>63.298621502240799</v>
      </c>
      <c r="AQ8" s="127"/>
      <c r="AR8" s="131">
        <v>57.974167852933199</v>
      </c>
      <c r="AS8" s="132"/>
      <c r="AT8" s="124">
        <v>3.98099819065343</v>
      </c>
      <c r="AU8" s="125">
        <v>2.3066415584325202</v>
      </c>
      <c r="AV8" s="125">
        <v>3.5659797235164499</v>
      </c>
      <c r="AW8" s="125">
        <v>4.1703310861030598</v>
      </c>
      <c r="AX8" s="125">
        <v>3.59848499619345</v>
      </c>
      <c r="AY8" s="126">
        <v>3.5228161896150598</v>
      </c>
      <c r="AZ8" s="127"/>
      <c r="BA8" s="128">
        <v>2.5639284720975901</v>
      </c>
      <c r="BB8" s="129">
        <v>2.2398558312386401</v>
      </c>
      <c r="BC8" s="130">
        <v>2.4019210082904299</v>
      </c>
      <c r="BD8" s="127"/>
      <c r="BE8" s="131">
        <v>3.1703772186306902</v>
      </c>
    </row>
    <row r="9" spans="1:57" x14ac:dyDescent="0.2">
      <c r="A9" s="20" t="s">
        <v>18</v>
      </c>
      <c r="B9" s="3" t="str">
        <f>TRIM(A9)</f>
        <v>Virginia</v>
      </c>
      <c r="C9" s="10"/>
      <c r="D9" s="24" t="s">
        <v>16</v>
      </c>
      <c r="E9" s="27" t="s">
        <v>17</v>
      </c>
      <c r="F9" s="3"/>
      <c r="G9" s="133">
        <v>39.882317742096298</v>
      </c>
      <c r="H9" s="127">
        <v>55.679544165227597</v>
      </c>
      <c r="I9" s="127">
        <v>63.471691527092901</v>
      </c>
      <c r="J9" s="127">
        <v>64.2483590871974</v>
      </c>
      <c r="K9" s="127">
        <v>58.856565832860603</v>
      </c>
      <c r="L9" s="134">
        <v>56.427633784157798</v>
      </c>
      <c r="M9" s="127"/>
      <c r="N9" s="135">
        <v>58.627244454693297</v>
      </c>
      <c r="O9" s="136">
        <v>61.4019233286174</v>
      </c>
      <c r="P9" s="137">
        <v>60.014583891655299</v>
      </c>
      <c r="Q9" s="127"/>
      <c r="R9" s="138">
        <v>57.452574327382003</v>
      </c>
      <c r="S9" s="132"/>
      <c r="T9" s="133">
        <v>-9.3946357676738508</v>
      </c>
      <c r="U9" s="127">
        <v>-4.9139255695528501</v>
      </c>
      <c r="V9" s="127">
        <v>-1.3398629598540699</v>
      </c>
      <c r="W9" s="127">
        <v>1.1322174514911301</v>
      </c>
      <c r="X9" s="127">
        <v>2.2276708124751501</v>
      </c>
      <c r="Y9" s="134">
        <v>-2.0392207098401101</v>
      </c>
      <c r="Z9" s="127"/>
      <c r="AA9" s="135">
        <v>2.1849816341223298</v>
      </c>
      <c r="AB9" s="136">
        <v>3.3944537295961501</v>
      </c>
      <c r="AC9" s="137">
        <v>2.8001408001050501</v>
      </c>
      <c r="AD9" s="127"/>
      <c r="AE9" s="138">
        <v>-0.64309602468972205</v>
      </c>
      <c r="AF9" s="30"/>
      <c r="AG9" s="133">
        <v>42.933830658507702</v>
      </c>
      <c r="AH9" s="127">
        <v>53.632179545594902</v>
      </c>
      <c r="AI9" s="127">
        <v>59.807433556984797</v>
      </c>
      <c r="AJ9" s="127">
        <v>61.063290363871303</v>
      </c>
      <c r="AK9" s="127">
        <v>58.961794189340203</v>
      </c>
      <c r="AL9" s="134">
        <v>55.279809510615102</v>
      </c>
      <c r="AM9" s="127"/>
      <c r="AN9" s="135">
        <v>60.736228808572001</v>
      </c>
      <c r="AO9" s="136">
        <v>60.113567815737298</v>
      </c>
      <c r="AP9" s="137">
        <v>60.424898312154703</v>
      </c>
      <c r="AQ9" s="127"/>
      <c r="AR9" s="138">
        <v>56.749879697497903</v>
      </c>
      <c r="AS9" s="132"/>
      <c r="AT9" s="133">
        <v>2.2049621343288499</v>
      </c>
      <c r="AU9" s="127">
        <v>0.76556585363349805</v>
      </c>
      <c r="AV9" s="127">
        <v>3.23352880491968</v>
      </c>
      <c r="AW9" s="127">
        <v>4.2756920150339797</v>
      </c>
      <c r="AX9" s="127">
        <v>4.3287180196871899</v>
      </c>
      <c r="AY9" s="134">
        <v>3.0412067943405998</v>
      </c>
      <c r="AZ9" s="127"/>
      <c r="BA9" s="135">
        <v>3.4678897840884799</v>
      </c>
      <c r="BB9" s="136">
        <v>2.7357615820563099</v>
      </c>
      <c r="BC9" s="137">
        <v>3.10241168291134</v>
      </c>
      <c r="BD9" s="127"/>
      <c r="BE9" s="138">
        <v>3.0610890917251199</v>
      </c>
    </row>
    <row r="10" spans="1:57" x14ac:dyDescent="0.2">
      <c r="A10" s="21" t="s">
        <v>19</v>
      </c>
      <c r="B10" s="3" t="str">
        <f t="shared" ref="B10:B45" si="0">TRIM(A10)</f>
        <v>Norfolk/Virginia Beach, VA</v>
      </c>
      <c r="C10" s="3"/>
      <c r="D10" s="24" t="s">
        <v>16</v>
      </c>
      <c r="E10" s="27" t="s">
        <v>17</v>
      </c>
      <c r="F10" s="3"/>
      <c r="G10" s="133">
        <v>37.754104266378398</v>
      </c>
      <c r="H10" s="127">
        <v>47.233801657145698</v>
      </c>
      <c r="I10" s="127">
        <v>53.190777623385301</v>
      </c>
      <c r="J10" s="127">
        <v>54.129998456075299</v>
      </c>
      <c r="K10" s="127">
        <v>53.870104472234999</v>
      </c>
      <c r="L10" s="134">
        <v>49.235757295044003</v>
      </c>
      <c r="M10" s="127"/>
      <c r="N10" s="135">
        <v>62.619010858936697</v>
      </c>
      <c r="O10" s="136">
        <v>66.952292728114799</v>
      </c>
      <c r="P10" s="137">
        <v>64.785651793525801</v>
      </c>
      <c r="Q10" s="127"/>
      <c r="R10" s="138">
        <v>53.678584294610197</v>
      </c>
      <c r="S10" s="132"/>
      <c r="T10" s="133">
        <v>-9.2629098370977392</v>
      </c>
      <c r="U10" s="127">
        <v>-5.8806172165622304</v>
      </c>
      <c r="V10" s="127">
        <v>-1.0931999460470601</v>
      </c>
      <c r="W10" s="127">
        <v>1.8686615213637201</v>
      </c>
      <c r="X10" s="127">
        <v>-0.29051776858737599</v>
      </c>
      <c r="Y10" s="134">
        <v>-2.5944999124355901</v>
      </c>
      <c r="Z10" s="127"/>
      <c r="AA10" s="135">
        <v>-4.52515231918089</v>
      </c>
      <c r="AB10" s="136">
        <v>-1.15080536940418</v>
      </c>
      <c r="AC10" s="137">
        <v>-2.8108355500178099</v>
      </c>
      <c r="AD10" s="127"/>
      <c r="AE10" s="138">
        <v>-2.6692084456092502</v>
      </c>
      <c r="AF10" s="30"/>
      <c r="AG10" s="133">
        <v>41.662806855025401</v>
      </c>
      <c r="AH10" s="127">
        <v>46.801502753332301</v>
      </c>
      <c r="AI10" s="127">
        <v>51.498893520662797</v>
      </c>
      <c r="AJ10" s="127">
        <v>55.503448098399403</v>
      </c>
      <c r="AK10" s="127">
        <v>57.182466162317901</v>
      </c>
      <c r="AL10" s="134">
        <v>50.529823477947602</v>
      </c>
      <c r="AM10" s="127"/>
      <c r="AN10" s="135">
        <v>63.023647779321699</v>
      </c>
      <c r="AO10" s="136">
        <v>60.923910246513302</v>
      </c>
      <c r="AP10" s="137">
        <v>61.973779012917497</v>
      </c>
      <c r="AQ10" s="127"/>
      <c r="AR10" s="138">
        <v>53.799525059367497</v>
      </c>
      <c r="AS10" s="132"/>
      <c r="AT10" s="133">
        <v>6.0338220984469704</v>
      </c>
      <c r="AU10" s="127">
        <v>1.94141269496875</v>
      </c>
      <c r="AV10" s="127">
        <v>3.76290118683939</v>
      </c>
      <c r="AW10" s="127">
        <v>4.3479672864954102</v>
      </c>
      <c r="AX10" s="127">
        <v>5.9609267143576696</v>
      </c>
      <c r="AY10" s="134">
        <v>4.4048372605033004</v>
      </c>
      <c r="AZ10" s="127"/>
      <c r="BA10" s="135">
        <v>3.6928713407286802</v>
      </c>
      <c r="BB10" s="136">
        <v>-0.20363603877877601</v>
      </c>
      <c r="BC10" s="137">
        <v>1.7403146324724901</v>
      </c>
      <c r="BD10" s="127"/>
      <c r="BE10" s="138">
        <v>3.5125985925608401</v>
      </c>
    </row>
    <row r="11" spans="1:57" x14ac:dyDescent="0.2">
      <c r="A11" s="21" t="s">
        <v>20</v>
      </c>
      <c r="B11" s="2" t="s">
        <v>71</v>
      </c>
      <c r="C11" s="3"/>
      <c r="D11" s="24" t="s">
        <v>16</v>
      </c>
      <c r="E11" s="27" t="s">
        <v>17</v>
      </c>
      <c r="F11" s="3"/>
      <c r="G11" s="133">
        <v>39.323843416370103</v>
      </c>
      <c r="H11" s="127">
        <v>58.1156149639788</v>
      </c>
      <c r="I11" s="127">
        <v>68.080027775366702</v>
      </c>
      <c r="J11" s="127">
        <v>67.663397274542106</v>
      </c>
      <c r="K11" s="127">
        <v>59.243989237045298</v>
      </c>
      <c r="L11" s="134">
        <v>58.4853745334606</v>
      </c>
      <c r="M11" s="127"/>
      <c r="N11" s="135">
        <v>58.671122298411497</v>
      </c>
      <c r="O11" s="136">
        <v>62.182102248068702</v>
      </c>
      <c r="P11" s="137">
        <v>60.426612273240103</v>
      </c>
      <c r="Q11" s="127"/>
      <c r="R11" s="138">
        <v>59.040013887683301</v>
      </c>
      <c r="S11" s="132"/>
      <c r="T11" s="133">
        <v>-17.6582883331962</v>
      </c>
      <c r="U11" s="127">
        <v>-5.90884645392706</v>
      </c>
      <c r="V11" s="127">
        <v>-2.6034204365345901</v>
      </c>
      <c r="W11" s="127">
        <v>-1.3411598656116801</v>
      </c>
      <c r="X11" s="127">
        <v>-2.1435227934927101</v>
      </c>
      <c r="Y11" s="134">
        <v>-5.2244850201283599</v>
      </c>
      <c r="Z11" s="127"/>
      <c r="AA11" s="135">
        <v>-5.3694282276870497</v>
      </c>
      <c r="AB11" s="136">
        <v>-5.8145529771077102</v>
      </c>
      <c r="AC11" s="137">
        <v>-5.59898059768331</v>
      </c>
      <c r="AD11" s="127"/>
      <c r="AE11" s="138">
        <v>-5.3343037443920203</v>
      </c>
      <c r="AF11" s="30"/>
      <c r="AG11" s="133">
        <v>42.800655379574003</v>
      </c>
      <c r="AH11" s="127">
        <v>55.335226031884602</v>
      </c>
      <c r="AI11" s="127">
        <v>62.329111159641798</v>
      </c>
      <c r="AJ11" s="127">
        <v>62.127101987333397</v>
      </c>
      <c r="AK11" s="127">
        <v>61.305962000436701</v>
      </c>
      <c r="AL11" s="134">
        <v>56.780527223884498</v>
      </c>
      <c r="AM11" s="127"/>
      <c r="AN11" s="135">
        <v>68.354444201790699</v>
      </c>
      <c r="AO11" s="136">
        <v>67.377156584407004</v>
      </c>
      <c r="AP11" s="137">
        <v>67.865800393098894</v>
      </c>
      <c r="AQ11" s="127"/>
      <c r="AR11" s="138">
        <v>59.947896354304703</v>
      </c>
      <c r="AS11" s="132"/>
      <c r="AT11" s="133">
        <v>-5.0081479680804399</v>
      </c>
      <c r="AU11" s="127">
        <v>-1.4563804509943199</v>
      </c>
      <c r="AV11" s="127">
        <v>1.18528225247027</v>
      </c>
      <c r="AW11" s="127">
        <v>0.68705845464965998</v>
      </c>
      <c r="AX11" s="127">
        <v>1.4945886139003499</v>
      </c>
      <c r="AY11" s="134">
        <v>-0.35551408161606102</v>
      </c>
      <c r="AZ11" s="127"/>
      <c r="BA11" s="135">
        <v>5.7426657731447301</v>
      </c>
      <c r="BB11" s="136">
        <v>2.4497926076677401</v>
      </c>
      <c r="BC11" s="137">
        <v>4.0820413201343104</v>
      </c>
      <c r="BD11" s="127"/>
      <c r="BE11" s="138">
        <v>1.03809178500996</v>
      </c>
    </row>
    <row r="12" spans="1:57" x14ac:dyDescent="0.2">
      <c r="A12" s="21" t="s">
        <v>21</v>
      </c>
      <c r="B12" s="3" t="str">
        <f t="shared" si="0"/>
        <v>Virginia Area</v>
      </c>
      <c r="C12" s="3"/>
      <c r="D12" s="24" t="s">
        <v>16</v>
      </c>
      <c r="E12" s="27" t="s">
        <v>17</v>
      </c>
      <c r="F12" s="3"/>
      <c r="G12" s="133">
        <v>38.962129873766202</v>
      </c>
      <c r="H12" s="127">
        <v>51.894390363470798</v>
      </c>
      <c r="I12" s="127">
        <v>54.947849826165999</v>
      </c>
      <c r="J12" s="127">
        <v>55.048183493944897</v>
      </c>
      <c r="K12" s="127">
        <v>49.800499334997703</v>
      </c>
      <c r="L12" s="134">
        <v>50.130610578469103</v>
      </c>
      <c r="M12" s="127"/>
      <c r="N12" s="135">
        <v>50.122437556846002</v>
      </c>
      <c r="O12" s="136">
        <v>50.8967093449007</v>
      </c>
      <c r="P12" s="137">
        <v>50.509573450873297</v>
      </c>
      <c r="Q12" s="127"/>
      <c r="R12" s="138">
        <v>50.238925398583497</v>
      </c>
      <c r="S12" s="132"/>
      <c r="T12" s="133">
        <v>-0.40534815130351398</v>
      </c>
      <c r="U12" s="127">
        <v>-1.45349456342754</v>
      </c>
      <c r="V12" s="127">
        <v>1.1783861373942</v>
      </c>
      <c r="W12" s="127">
        <v>2.4004585891007202</v>
      </c>
      <c r="X12" s="127">
        <v>0.40143906724010198</v>
      </c>
      <c r="Y12" s="134">
        <v>0.483278474280947</v>
      </c>
      <c r="Z12" s="127"/>
      <c r="AA12" s="135">
        <v>-0.10906730250499</v>
      </c>
      <c r="AB12" s="136">
        <v>3.59985942953988</v>
      </c>
      <c r="AC12" s="137">
        <v>1.72580666176368</v>
      </c>
      <c r="AD12" s="127"/>
      <c r="AE12" s="138">
        <v>0.83716079513826103</v>
      </c>
      <c r="AF12" s="30"/>
      <c r="AG12" s="133">
        <v>40.217333448361003</v>
      </c>
      <c r="AH12" s="127">
        <v>51.233488084448602</v>
      </c>
      <c r="AI12" s="127">
        <v>54.394773504710002</v>
      </c>
      <c r="AJ12" s="127">
        <v>52.587417984951998</v>
      </c>
      <c r="AK12" s="127">
        <v>50.631664856546003</v>
      </c>
      <c r="AL12" s="134">
        <v>49.8129355758035</v>
      </c>
      <c r="AM12" s="127"/>
      <c r="AN12" s="135">
        <v>54.671821754673203</v>
      </c>
      <c r="AO12" s="136">
        <v>55.071533720180099</v>
      </c>
      <c r="AP12" s="137">
        <v>54.871677737426701</v>
      </c>
      <c r="AQ12" s="127"/>
      <c r="AR12" s="138">
        <v>51.258422316516601</v>
      </c>
      <c r="AS12" s="132"/>
      <c r="AT12" s="133">
        <v>1.59251216814421</v>
      </c>
      <c r="AU12" s="127">
        <v>1.06363989239988</v>
      </c>
      <c r="AV12" s="127">
        <v>2.0642115438580002</v>
      </c>
      <c r="AW12" s="127">
        <v>1.2945172317729301</v>
      </c>
      <c r="AX12" s="127">
        <v>-0.62565364294633896</v>
      </c>
      <c r="AY12" s="134">
        <v>1.0643596495632801</v>
      </c>
      <c r="AZ12" s="127"/>
      <c r="BA12" s="135">
        <v>-1.5007039504284601</v>
      </c>
      <c r="BB12" s="136">
        <v>1.7515972847955401</v>
      </c>
      <c r="BC12" s="137">
        <v>0.104957763657343</v>
      </c>
      <c r="BD12" s="127"/>
      <c r="BE12" s="138">
        <v>0.77337962012269601</v>
      </c>
    </row>
    <row r="13" spans="1:57" x14ac:dyDescent="0.2">
      <c r="A13" s="34" t="s">
        <v>22</v>
      </c>
      <c r="B13" s="2" t="s">
        <v>87</v>
      </c>
      <c r="C13" s="3"/>
      <c r="D13" s="24" t="s">
        <v>16</v>
      </c>
      <c r="E13" s="27" t="s">
        <v>17</v>
      </c>
      <c r="F13" s="3"/>
      <c r="G13" s="133">
        <v>39.133773077862699</v>
      </c>
      <c r="H13" s="127">
        <v>60.976886631939898</v>
      </c>
      <c r="I13" s="127">
        <v>76.699910129221905</v>
      </c>
      <c r="J13" s="127">
        <v>78.450208971372206</v>
      </c>
      <c r="K13" s="127">
        <v>69.139421860412298</v>
      </c>
      <c r="L13" s="134">
        <v>64.879905348243</v>
      </c>
      <c r="M13" s="127"/>
      <c r="N13" s="135">
        <v>62.415691612351502</v>
      </c>
      <c r="O13" s="136">
        <v>67.164009807257699</v>
      </c>
      <c r="P13" s="137">
        <v>64.789850709804597</v>
      </c>
      <c r="Q13" s="127"/>
      <c r="R13" s="138">
        <v>64.854175547760903</v>
      </c>
      <c r="S13" s="132"/>
      <c r="T13" s="133">
        <v>-27.851926901128198</v>
      </c>
      <c r="U13" s="127">
        <v>-14.653837383137301</v>
      </c>
      <c r="V13" s="127">
        <v>-4.7782572612994398</v>
      </c>
      <c r="W13" s="127">
        <v>1.88351634916466</v>
      </c>
      <c r="X13" s="127">
        <v>7.5534716577167798</v>
      </c>
      <c r="Y13" s="134">
        <v>-6.6529543884720796</v>
      </c>
      <c r="Z13" s="127"/>
      <c r="AA13" s="135">
        <v>9.2575043807468802</v>
      </c>
      <c r="AB13" s="136">
        <v>11.689073099199399</v>
      </c>
      <c r="AC13" s="137">
        <v>10.504472523102599</v>
      </c>
      <c r="AD13" s="127"/>
      <c r="AE13" s="138">
        <v>-2.3242277383614298</v>
      </c>
      <c r="AF13" s="30"/>
      <c r="AG13" s="133">
        <v>46.0494974348235</v>
      </c>
      <c r="AH13" s="127">
        <v>58.335023830557603</v>
      </c>
      <c r="AI13" s="127">
        <v>67.5243486132469</v>
      </c>
      <c r="AJ13" s="127">
        <v>70.218673995790098</v>
      </c>
      <c r="AK13" s="127">
        <v>65.348733217725098</v>
      </c>
      <c r="AL13" s="134">
        <v>61.495235203478799</v>
      </c>
      <c r="AM13" s="127"/>
      <c r="AN13" s="135">
        <v>61.905353968305903</v>
      </c>
      <c r="AO13" s="136">
        <v>62.089018311902102</v>
      </c>
      <c r="AP13" s="137">
        <v>61.997186140103999</v>
      </c>
      <c r="AQ13" s="127"/>
      <c r="AR13" s="138">
        <v>61.638649622731201</v>
      </c>
      <c r="AS13" s="132"/>
      <c r="AT13" s="133">
        <v>-3.0224693159129701</v>
      </c>
      <c r="AU13" s="127">
        <v>-3.5792123744250999</v>
      </c>
      <c r="AV13" s="127">
        <v>1.8228177894990401</v>
      </c>
      <c r="AW13" s="127">
        <v>5.9682688612956003</v>
      </c>
      <c r="AX13" s="127">
        <v>6.0564154387029498</v>
      </c>
      <c r="AY13" s="134">
        <v>1.7521401886232699</v>
      </c>
      <c r="AZ13" s="127"/>
      <c r="BA13" s="135">
        <v>2.8154915035973702</v>
      </c>
      <c r="BB13" s="136">
        <v>3.3830284328974298</v>
      </c>
      <c r="BC13" s="137">
        <v>3.09889882222034</v>
      </c>
      <c r="BD13" s="127"/>
      <c r="BE13" s="138">
        <v>2.13553151689753</v>
      </c>
    </row>
    <row r="14" spans="1:57" x14ac:dyDescent="0.2">
      <c r="A14" s="21" t="s">
        <v>23</v>
      </c>
      <c r="B14" s="3" t="str">
        <f t="shared" si="0"/>
        <v>Arlington, VA</v>
      </c>
      <c r="C14" s="3"/>
      <c r="D14" s="24" t="s">
        <v>16</v>
      </c>
      <c r="E14" s="27" t="s">
        <v>17</v>
      </c>
      <c r="F14" s="3"/>
      <c r="G14" s="133">
        <v>40.896767466110497</v>
      </c>
      <c r="H14" s="127">
        <v>67.372262773722596</v>
      </c>
      <c r="I14" s="127">
        <v>83.336809176225202</v>
      </c>
      <c r="J14" s="127">
        <v>87.361835245046905</v>
      </c>
      <c r="K14" s="127">
        <v>76.611053180396198</v>
      </c>
      <c r="L14" s="134">
        <v>71.115745568300298</v>
      </c>
      <c r="M14" s="127"/>
      <c r="N14" s="135">
        <v>61.543274244004103</v>
      </c>
      <c r="O14" s="136">
        <v>64.953076120959295</v>
      </c>
      <c r="P14" s="137">
        <v>63.248175182481702</v>
      </c>
      <c r="Q14" s="127"/>
      <c r="R14" s="138">
        <v>68.867868315209193</v>
      </c>
      <c r="S14" s="132"/>
      <c r="T14" s="133">
        <v>-21.603744010770701</v>
      </c>
      <c r="U14" s="127">
        <v>-15.908310263629099</v>
      </c>
      <c r="V14" s="127">
        <v>-9.46078303598531</v>
      </c>
      <c r="W14" s="127">
        <v>-5.0453171251547797</v>
      </c>
      <c r="X14" s="127">
        <v>-0.70682971056426602</v>
      </c>
      <c r="Y14" s="134">
        <v>-9.63450113433586</v>
      </c>
      <c r="Z14" s="127"/>
      <c r="AA14" s="135">
        <v>12.2252895527541</v>
      </c>
      <c r="AB14" s="136">
        <v>15.6365197950657</v>
      </c>
      <c r="AC14" s="137">
        <v>13.951354934215599</v>
      </c>
      <c r="AD14" s="127"/>
      <c r="AE14" s="138">
        <v>-4.4447059477859199</v>
      </c>
      <c r="AF14" s="30"/>
      <c r="AG14" s="133">
        <v>46.306047966631901</v>
      </c>
      <c r="AH14" s="127">
        <v>61.866527632950898</v>
      </c>
      <c r="AI14" s="127">
        <v>73.813868613138595</v>
      </c>
      <c r="AJ14" s="127">
        <v>76.749217935349293</v>
      </c>
      <c r="AK14" s="127">
        <v>69.648070907194906</v>
      </c>
      <c r="AL14" s="134">
        <v>65.676746611053105</v>
      </c>
      <c r="AM14" s="127"/>
      <c r="AN14" s="135">
        <v>59.0901981230448</v>
      </c>
      <c r="AO14" s="136">
        <v>57.382690302398302</v>
      </c>
      <c r="AP14" s="137">
        <v>58.236444212721501</v>
      </c>
      <c r="AQ14" s="127"/>
      <c r="AR14" s="138">
        <v>63.550945925815498</v>
      </c>
      <c r="AS14" s="132"/>
      <c r="AT14" s="133">
        <v>-3.8358223928441202</v>
      </c>
      <c r="AU14" s="127">
        <v>-6.4971524200130899</v>
      </c>
      <c r="AV14" s="127">
        <v>2.3504438067942499</v>
      </c>
      <c r="AW14" s="127">
        <v>4.8566986508888599</v>
      </c>
      <c r="AX14" s="127">
        <v>6.4169161285671903</v>
      </c>
      <c r="AY14" s="134">
        <v>1.0162946280284999</v>
      </c>
      <c r="AZ14" s="127"/>
      <c r="BA14" s="135">
        <v>7.8687573967227999</v>
      </c>
      <c r="BB14" s="136">
        <v>9.1030965004109099</v>
      </c>
      <c r="BC14" s="137">
        <v>8.4733691709126404</v>
      </c>
      <c r="BD14" s="127"/>
      <c r="BE14" s="138">
        <v>2.8678200434473902</v>
      </c>
    </row>
    <row r="15" spans="1:57" x14ac:dyDescent="0.2">
      <c r="A15" s="21" t="s">
        <v>24</v>
      </c>
      <c r="B15" s="3" t="str">
        <f t="shared" si="0"/>
        <v>Suburban Virginia Area</v>
      </c>
      <c r="C15" s="3"/>
      <c r="D15" s="24" t="s">
        <v>16</v>
      </c>
      <c r="E15" s="27" t="s">
        <v>17</v>
      </c>
      <c r="F15" s="3"/>
      <c r="G15" s="133">
        <v>37.162924871441099</v>
      </c>
      <c r="H15" s="127">
        <v>56.490655963877998</v>
      </c>
      <c r="I15" s="127">
        <v>64.128935156151996</v>
      </c>
      <c r="J15" s="127">
        <v>64.831305656590899</v>
      </c>
      <c r="K15" s="127">
        <v>57.832685312931098</v>
      </c>
      <c r="L15" s="134">
        <v>56.0893013921986</v>
      </c>
      <c r="M15" s="127"/>
      <c r="N15" s="135">
        <v>58.459801831180201</v>
      </c>
      <c r="O15" s="136">
        <v>60.253355073372603</v>
      </c>
      <c r="P15" s="137">
        <v>59.356578452276402</v>
      </c>
      <c r="Q15" s="127"/>
      <c r="R15" s="138">
        <v>57.022809123649402</v>
      </c>
      <c r="S15" s="132"/>
      <c r="T15" s="133">
        <v>-20.457950530607299</v>
      </c>
      <c r="U15" s="127">
        <v>-9.3233269867978201</v>
      </c>
      <c r="V15" s="127">
        <v>-4.7281963712261899</v>
      </c>
      <c r="W15" s="127">
        <v>-1.44056664888</v>
      </c>
      <c r="X15" s="127">
        <v>0.64455074134934298</v>
      </c>
      <c r="Y15" s="134">
        <v>-6.3845426734250097</v>
      </c>
      <c r="Z15" s="127"/>
      <c r="AA15" s="135">
        <v>6.8764406468062997</v>
      </c>
      <c r="AB15" s="136">
        <v>3.4102428598633301</v>
      </c>
      <c r="AC15" s="137">
        <v>5.0886041993150304</v>
      </c>
      <c r="AD15" s="127"/>
      <c r="AE15" s="138">
        <v>-3.2428611861335002</v>
      </c>
      <c r="AF15" s="30"/>
      <c r="AG15" s="133">
        <v>43.220870437727299</v>
      </c>
      <c r="AH15" s="127">
        <v>54.483883105480899</v>
      </c>
      <c r="AI15" s="127">
        <v>59.3158158785902</v>
      </c>
      <c r="AJ15" s="127">
        <v>61.194029850746197</v>
      </c>
      <c r="AK15" s="127">
        <v>58.814122663990901</v>
      </c>
      <c r="AL15" s="134">
        <v>55.405744387307102</v>
      </c>
      <c r="AM15" s="127"/>
      <c r="AN15" s="135">
        <v>57.305907437601903</v>
      </c>
      <c r="AO15" s="136">
        <v>58.393954596763997</v>
      </c>
      <c r="AP15" s="137">
        <v>57.849931017182897</v>
      </c>
      <c r="AQ15" s="127"/>
      <c r="AR15" s="138">
        <v>56.104083424414497</v>
      </c>
      <c r="AS15" s="132"/>
      <c r="AT15" s="133">
        <v>-3.6350059054037299E-2</v>
      </c>
      <c r="AU15" s="127">
        <v>-3.73033390026914</v>
      </c>
      <c r="AV15" s="127">
        <v>-2.0250553070268098</v>
      </c>
      <c r="AW15" s="127">
        <v>1.5794294929821999</v>
      </c>
      <c r="AX15" s="127">
        <v>2.3979924388210101</v>
      </c>
      <c r="AY15" s="134">
        <v>-0.368307188412966</v>
      </c>
      <c r="AZ15" s="127"/>
      <c r="BA15" s="135">
        <v>-0.83958326906847203</v>
      </c>
      <c r="BB15" s="136">
        <v>0.47264393113174102</v>
      </c>
      <c r="BC15" s="137">
        <v>-0.181612192950934</v>
      </c>
      <c r="BD15" s="127"/>
      <c r="BE15" s="138">
        <v>-0.31128965114381202</v>
      </c>
    </row>
    <row r="16" spans="1:57" x14ac:dyDescent="0.2">
      <c r="A16" s="21" t="s">
        <v>25</v>
      </c>
      <c r="B16" s="3" t="str">
        <f t="shared" si="0"/>
        <v>Alexandria, VA</v>
      </c>
      <c r="C16" s="3"/>
      <c r="D16" s="24" t="s">
        <v>16</v>
      </c>
      <c r="E16" s="27" t="s">
        <v>17</v>
      </c>
      <c r="F16" s="3"/>
      <c r="G16" s="133">
        <v>39.572937217128903</v>
      </c>
      <c r="H16" s="127">
        <v>59.626320064987802</v>
      </c>
      <c r="I16" s="127">
        <v>71.103632354647701</v>
      </c>
      <c r="J16" s="127">
        <v>73.378205872113199</v>
      </c>
      <c r="K16" s="127">
        <v>66.206336311941499</v>
      </c>
      <c r="L16" s="134">
        <v>61.977486364163802</v>
      </c>
      <c r="M16" s="127"/>
      <c r="N16" s="135">
        <v>67.378437971451703</v>
      </c>
      <c r="O16" s="136">
        <v>70.883137983056699</v>
      </c>
      <c r="P16" s="137">
        <v>69.130787977254201</v>
      </c>
      <c r="Q16" s="127"/>
      <c r="R16" s="138">
        <v>64.021286825046801</v>
      </c>
      <c r="S16" s="132"/>
      <c r="T16" s="133">
        <v>-17.1796330968692</v>
      </c>
      <c r="U16" s="127">
        <v>-11.1179681856743</v>
      </c>
      <c r="V16" s="127">
        <v>-8.3117755618515101</v>
      </c>
      <c r="W16" s="127">
        <v>-3.5293399665757801</v>
      </c>
      <c r="X16" s="127">
        <v>3.32364612032198</v>
      </c>
      <c r="Y16" s="134">
        <v>-6.81623343773777</v>
      </c>
      <c r="Z16" s="127"/>
      <c r="AA16" s="135">
        <v>10.9444159369286</v>
      </c>
      <c r="AB16" s="136">
        <v>9.4126600993400107</v>
      </c>
      <c r="AC16" s="137">
        <v>10.153804845777501</v>
      </c>
      <c r="AD16" s="127"/>
      <c r="AE16" s="138">
        <v>-2.1662536271406498</v>
      </c>
      <c r="AF16" s="30"/>
      <c r="AG16" s="133">
        <v>43.791342694673297</v>
      </c>
      <c r="AH16" s="127">
        <v>54.801555065568003</v>
      </c>
      <c r="AI16" s="127">
        <v>65.724730184518904</v>
      </c>
      <c r="AJ16" s="127">
        <v>70.285482186375702</v>
      </c>
      <c r="AK16" s="127">
        <v>65.768248810490803</v>
      </c>
      <c r="AL16" s="134">
        <v>60.074271788325397</v>
      </c>
      <c r="AM16" s="127"/>
      <c r="AN16" s="135">
        <v>59.959962864105798</v>
      </c>
      <c r="AO16" s="136">
        <v>60.4415689915283</v>
      </c>
      <c r="AP16" s="137">
        <v>60.200765927817102</v>
      </c>
      <c r="AQ16" s="127"/>
      <c r="AR16" s="138">
        <v>60.110412971037299</v>
      </c>
      <c r="AS16" s="132"/>
      <c r="AT16" s="133">
        <v>4.0104774192499404</v>
      </c>
      <c r="AU16" s="127">
        <v>-3.8131772327021798</v>
      </c>
      <c r="AV16" s="127">
        <v>0.75432672332209505</v>
      </c>
      <c r="AW16" s="127">
        <v>6.0469768674868103</v>
      </c>
      <c r="AX16" s="127">
        <v>6.8501416370779404</v>
      </c>
      <c r="AY16" s="134">
        <v>2.8179229143782099</v>
      </c>
      <c r="AZ16" s="127"/>
      <c r="BA16" s="135">
        <v>1.9375591326843</v>
      </c>
      <c r="BB16" s="136">
        <v>1.6487787072642499</v>
      </c>
      <c r="BC16" s="137">
        <v>1.7924105680932501</v>
      </c>
      <c r="BD16" s="127"/>
      <c r="BE16" s="138">
        <v>2.5223857284836901</v>
      </c>
    </row>
    <row r="17" spans="1:57" x14ac:dyDescent="0.2">
      <c r="A17" s="21" t="s">
        <v>26</v>
      </c>
      <c r="B17" s="3" t="str">
        <f t="shared" si="0"/>
        <v>Fairfax/Tysons Corner, VA</v>
      </c>
      <c r="C17" s="3"/>
      <c r="D17" s="24" t="s">
        <v>16</v>
      </c>
      <c r="E17" s="27" t="s">
        <v>17</v>
      </c>
      <c r="F17" s="3"/>
      <c r="G17" s="133">
        <v>40.1332414426832</v>
      </c>
      <c r="H17" s="127">
        <v>65.678842177808406</v>
      </c>
      <c r="I17" s="127">
        <v>84.114403859407304</v>
      </c>
      <c r="J17" s="127">
        <v>84.436021134849497</v>
      </c>
      <c r="K17" s="127">
        <v>70.709855272225994</v>
      </c>
      <c r="L17" s="134">
        <v>69.0144727773949</v>
      </c>
      <c r="M17" s="127"/>
      <c r="N17" s="135">
        <v>63.806570181483998</v>
      </c>
      <c r="O17" s="136">
        <v>68.148403399954006</v>
      </c>
      <c r="P17" s="137">
        <v>65.977486790718999</v>
      </c>
      <c r="Q17" s="127"/>
      <c r="R17" s="138">
        <v>68.146762495487494</v>
      </c>
      <c r="S17" s="132"/>
      <c r="T17" s="133">
        <v>-9.8486362090778208</v>
      </c>
      <c r="U17" s="127">
        <v>-4.4621211682467603</v>
      </c>
      <c r="V17" s="127">
        <v>-0.31354711718879502</v>
      </c>
      <c r="W17" s="127">
        <v>0.84086696869362099</v>
      </c>
      <c r="X17" s="127">
        <v>2.7697392747466698</v>
      </c>
      <c r="Y17" s="134">
        <v>-1.45831762433138</v>
      </c>
      <c r="Z17" s="127"/>
      <c r="AA17" s="135">
        <v>9.7904304017384298</v>
      </c>
      <c r="AB17" s="136">
        <v>16.313238301439998</v>
      </c>
      <c r="AC17" s="137">
        <v>13.0650724034597</v>
      </c>
      <c r="AD17" s="127"/>
      <c r="AE17" s="138">
        <v>2.1720806203843401</v>
      </c>
      <c r="AF17" s="30"/>
      <c r="AG17" s="133">
        <v>43.415460601883701</v>
      </c>
      <c r="AH17" s="127">
        <v>61.882609694463497</v>
      </c>
      <c r="AI17" s="127">
        <v>74.6496668963932</v>
      </c>
      <c r="AJ17" s="127">
        <v>77.808407994486501</v>
      </c>
      <c r="AK17" s="127">
        <v>67.068688260969395</v>
      </c>
      <c r="AL17" s="134">
        <v>64.964966689639297</v>
      </c>
      <c r="AM17" s="127"/>
      <c r="AN17" s="135">
        <v>60.7684355616815</v>
      </c>
      <c r="AO17" s="136">
        <v>59.1057891109579</v>
      </c>
      <c r="AP17" s="137">
        <v>59.9371123363197</v>
      </c>
      <c r="AQ17" s="127"/>
      <c r="AR17" s="138">
        <v>63.528436874405102</v>
      </c>
      <c r="AS17" s="132"/>
      <c r="AT17" s="133">
        <v>-1.0309313203913999</v>
      </c>
      <c r="AU17" s="127">
        <v>1.8481553421596999</v>
      </c>
      <c r="AV17" s="127">
        <v>5.9038424764633701</v>
      </c>
      <c r="AW17" s="127">
        <v>7.1831563253670501</v>
      </c>
      <c r="AX17" s="127">
        <v>4.4356581475627301</v>
      </c>
      <c r="AY17" s="134">
        <v>4.1340469856150301</v>
      </c>
      <c r="AZ17" s="127"/>
      <c r="BA17" s="135">
        <v>1.10064102770036</v>
      </c>
      <c r="BB17" s="136">
        <v>1.8436402061200701</v>
      </c>
      <c r="BC17" s="137">
        <v>1.46562817942792</v>
      </c>
      <c r="BD17" s="127"/>
      <c r="BE17" s="138">
        <v>3.4010208282794001</v>
      </c>
    </row>
    <row r="18" spans="1:57" x14ac:dyDescent="0.2">
      <c r="A18" s="21" t="s">
        <v>27</v>
      </c>
      <c r="B18" s="3" t="str">
        <f t="shared" si="0"/>
        <v>I-95 Fredericksburg, VA</v>
      </c>
      <c r="C18" s="3"/>
      <c r="D18" s="24" t="s">
        <v>16</v>
      </c>
      <c r="E18" s="27" t="s">
        <v>17</v>
      </c>
      <c r="F18" s="3"/>
      <c r="G18" s="133">
        <v>45.1173184357541</v>
      </c>
      <c r="H18" s="127">
        <v>55.303453671621703</v>
      </c>
      <c r="I18" s="127">
        <v>58.757125293394402</v>
      </c>
      <c r="J18" s="127">
        <v>60.288364815021701</v>
      </c>
      <c r="K18" s="127">
        <v>62.266681569241001</v>
      </c>
      <c r="L18" s="134">
        <v>56.3458357548392</v>
      </c>
      <c r="M18" s="127"/>
      <c r="N18" s="135">
        <v>60.109533921984998</v>
      </c>
      <c r="O18" s="136">
        <v>61.7190119593159</v>
      </c>
      <c r="P18" s="137">
        <v>60.914272940650399</v>
      </c>
      <c r="Q18" s="127"/>
      <c r="R18" s="138">
        <v>57.651041001404998</v>
      </c>
      <c r="S18" s="132"/>
      <c r="T18" s="133">
        <v>-0.77938981241177996</v>
      </c>
      <c r="U18" s="127">
        <v>3.5976441373512</v>
      </c>
      <c r="V18" s="127">
        <v>0.48749881053260502</v>
      </c>
      <c r="W18" s="127">
        <v>-0.33531883302370002</v>
      </c>
      <c r="X18" s="127">
        <v>16.486972876055301</v>
      </c>
      <c r="Y18" s="134">
        <v>3.8549845494328099</v>
      </c>
      <c r="Z18" s="127"/>
      <c r="AA18" s="135">
        <v>11.6376409616866</v>
      </c>
      <c r="AB18" s="136">
        <v>5.5956186431205897</v>
      </c>
      <c r="AC18" s="137">
        <v>8.4927397548620505</v>
      </c>
      <c r="AD18" s="127"/>
      <c r="AE18" s="138">
        <v>5.2126174019915803</v>
      </c>
      <c r="AF18" s="30"/>
      <c r="AG18" s="133">
        <v>45.547486033519498</v>
      </c>
      <c r="AH18" s="127">
        <v>50.5852445735676</v>
      </c>
      <c r="AI18" s="127">
        <v>55.306310584685797</v>
      </c>
      <c r="AJ18" s="127">
        <v>57.619353577115398</v>
      </c>
      <c r="AK18" s="127">
        <v>60.077660139117803</v>
      </c>
      <c r="AL18" s="134">
        <v>53.827072205957897</v>
      </c>
      <c r="AM18" s="127"/>
      <c r="AN18" s="135">
        <v>63.988602396848798</v>
      </c>
      <c r="AO18" s="136">
        <v>65.787635835405197</v>
      </c>
      <c r="AP18" s="137">
        <v>64.888119116127001</v>
      </c>
      <c r="AQ18" s="127"/>
      <c r="AR18" s="138">
        <v>56.987333487640697</v>
      </c>
      <c r="AS18" s="132"/>
      <c r="AT18" s="133">
        <v>3.84054356763634</v>
      </c>
      <c r="AU18" s="127">
        <v>-0.16744857709428401</v>
      </c>
      <c r="AV18" s="127">
        <v>-1.19935783542591</v>
      </c>
      <c r="AW18" s="127">
        <v>1.7575446657471201</v>
      </c>
      <c r="AX18" s="127">
        <v>7.39226504526171</v>
      </c>
      <c r="AY18" s="134">
        <v>2.3028443698962699</v>
      </c>
      <c r="AZ18" s="127"/>
      <c r="BA18" s="135">
        <v>8.1136107130001598</v>
      </c>
      <c r="BB18" s="136">
        <v>8.9417779518104599</v>
      </c>
      <c r="BC18" s="137">
        <v>8.53185489806304</v>
      </c>
      <c r="BD18" s="127"/>
      <c r="BE18" s="138">
        <v>4.2492718692188403</v>
      </c>
    </row>
    <row r="19" spans="1:57" x14ac:dyDescent="0.2">
      <c r="A19" s="21" t="s">
        <v>28</v>
      </c>
      <c r="B19" s="3" t="str">
        <f t="shared" si="0"/>
        <v>Dulles Airport Area, VA</v>
      </c>
      <c r="C19" s="3"/>
      <c r="D19" s="24" t="s">
        <v>16</v>
      </c>
      <c r="E19" s="27" t="s">
        <v>17</v>
      </c>
      <c r="F19" s="3"/>
      <c r="G19" s="133">
        <v>46.9246982180494</v>
      </c>
      <c r="H19" s="127">
        <v>71.4025675416746</v>
      </c>
      <c r="I19" s="127">
        <v>85.207894232611594</v>
      </c>
      <c r="J19" s="127">
        <v>86.932362521555802</v>
      </c>
      <c r="K19" s="127">
        <v>77.342402759149195</v>
      </c>
      <c r="L19" s="134">
        <v>73.561985054608101</v>
      </c>
      <c r="M19" s="127"/>
      <c r="N19" s="135">
        <v>63.652040620808499</v>
      </c>
      <c r="O19" s="136">
        <v>67.359647442038707</v>
      </c>
      <c r="P19" s="137">
        <v>65.505844031423607</v>
      </c>
      <c r="Q19" s="127"/>
      <c r="R19" s="138">
        <v>71.260230476555407</v>
      </c>
      <c r="S19" s="132"/>
      <c r="T19" s="133">
        <v>-12.9084210185427</v>
      </c>
      <c r="U19" s="127">
        <v>-5.5432467029320902</v>
      </c>
      <c r="V19" s="127">
        <v>0.44298568715102299</v>
      </c>
      <c r="W19" s="127">
        <v>5.9591820675502101</v>
      </c>
      <c r="X19" s="127">
        <v>9.4714836045853197</v>
      </c>
      <c r="Y19" s="134">
        <v>0.22105074383923701</v>
      </c>
      <c r="Z19" s="127"/>
      <c r="AA19" s="135">
        <v>15.354961702692799</v>
      </c>
      <c r="AB19" s="136">
        <v>10.093860982011099</v>
      </c>
      <c r="AC19" s="137">
        <v>12.588670054498699</v>
      </c>
      <c r="AD19" s="127"/>
      <c r="AE19" s="138">
        <v>3.19839563126878</v>
      </c>
      <c r="AF19" s="30"/>
      <c r="AG19" s="133">
        <v>50.093408698984398</v>
      </c>
      <c r="AH19" s="127">
        <v>67.639873538992106</v>
      </c>
      <c r="AI19" s="127">
        <v>77.294500862234102</v>
      </c>
      <c r="AJ19" s="127">
        <v>78.300440697451606</v>
      </c>
      <c r="AK19" s="127">
        <v>69.623012071277998</v>
      </c>
      <c r="AL19" s="134">
        <v>68.590247173788001</v>
      </c>
      <c r="AM19" s="127"/>
      <c r="AN19" s="135">
        <v>61.280896723510203</v>
      </c>
      <c r="AO19" s="136">
        <v>60.159992335696401</v>
      </c>
      <c r="AP19" s="137">
        <v>60.720444529603299</v>
      </c>
      <c r="AQ19" s="127"/>
      <c r="AR19" s="138">
        <v>66.341732132592398</v>
      </c>
      <c r="AS19" s="132"/>
      <c r="AT19" s="133">
        <v>5.8232983326876102</v>
      </c>
      <c r="AU19" s="127">
        <v>5.5407284881487699</v>
      </c>
      <c r="AV19" s="127">
        <v>8.1189714177233903</v>
      </c>
      <c r="AW19" s="127">
        <v>11.2119971481067</v>
      </c>
      <c r="AX19" s="127">
        <v>7.9837859725486098</v>
      </c>
      <c r="AY19" s="134">
        <v>7.9148991046980299</v>
      </c>
      <c r="AZ19" s="127"/>
      <c r="BA19" s="135">
        <v>7.2860937074225802</v>
      </c>
      <c r="BB19" s="136">
        <v>3.7726645181890501</v>
      </c>
      <c r="BC19" s="137">
        <v>5.5163481795234004</v>
      </c>
      <c r="BD19" s="127"/>
      <c r="BE19" s="138">
        <v>7.2771986784892597</v>
      </c>
    </row>
    <row r="20" spans="1:57" x14ac:dyDescent="0.2">
      <c r="A20" s="21" t="s">
        <v>29</v>
      </c>
      <c r="B20" s="3" t="str">
        <f t="shared" si="0"/>
        <v>Williamsburg, VA</v>
      </c>
      <c r="C20" s="3"/>
      <c r="D20" s="24" t="s">
        <v>16</v>
      </c>
      <c r="E20" s="27" t="s">
        <v>17</v>
      </c>
      <c r="F20" s="3"/>
      <c r="G20" s="133">
        <v>31.623036649214601</v>
      </c>
      <c r="H20" s="127">
        <v>35.078534031413596</v>
      </c>
      <c r="I20" s="127">
        <v>42.369109947643899</v>
      </c>
      <c r="J20" s="127">
        <v>44.502617801047101</v>
      </c>
      <c r="K20" s="127">
        <v>48.560209424083702</v>
      </c>
      <c r="L20" s="134">
        <v>40.426701570680599</v>
      </c>
      <c r="M20" s="127"/>
      <c r="N20" s="135">
        <v>67.526178010471199</v>
      </c>
      <c r="O20" s="136">
        <v>76.609947643978998</v>
      </c>
      <c r="P20" s="137">
        <v>72.068062827225106</v>
      </c>
      <c r="Q20" s="127"/>
      <c r="R20" s="138">
        <v>49.467090501121902</v>
      </c>
      <c r="S20" s="132"/>
      <c r="T20" s="133">
        <v>-17.289439686794299</v>
      </c>
      <c r="U20" s="127">
        <v>-11.8371031387821</v>
      </c>
      <c r="V20" s="127">
        <v>6.1724945741058797</v>
      </c>
      <c r="W20" s="127">
        <v>10.219590301428299</v>
      </c>
      <c r="X20" s="127">
        <v>11.3668812473818</v>
      </c>
      <c r="Y20" s="134">
        <v>0.11181307287692401</v>
      </c>
      <c r="Z20" s="127"/>
      <c r="AA20" s="135">
        <v>8.8182439069564307</v>
      </c>
      <c r="AB20" s="136">
        <v>4.37883733654472</v>
      </c>
      <c r="AC20" s="137">
        <v>6.4126731269060198</v>
      </c>
      <c r="AD20" s="127"/>
      <c r="AE20" s="138">
        <v>2.6416262001550099</v>
      </c>
      <c r="AF20" s="30"/>
      <c r="AG20" s="133">
        <v>36.809554973821903</v>
      </c>
      <c r="AH20" s="127">
        <v>35.330497382198899</v>
      </c>
      <c r="AI20" s="127">
        <v>39.656413612565402</v>
      </c>
      <c r="AJ20" s="127">
        <v>47.018979057591601</v>
      </c>
      <c r="AK20" s="127">
        <v>52.552356020942398</v>
      </c>
      <c r="AL20" s="134">
        <v>42.273560209423998</v>
      </c>
      <c r="AM20" s="127"/>
      <c r="AN20" s="135">
        <v>67.077879581151805</v>
      </c>
      <c r="AO20" s="136">
        <v>66.469240837696304</v>
      </c>
      <c r="AP20" s="137">
        <v>66.773560209424005</v>
      </c>
      <c r="AQ20" s="127"/>
      <c r="AR20" s="138">
        <v>49.273560209423998</v>
      </c>
      <c r="AS20" s="132"/>
      <c r="AT20" s="133">
        <v>13.9116555659764</v>
      </c>
      <c r="AU20" s="127">
        <v>8.1537185863874306</v>
      </c>
      <c r="AV20" s="127">
        <v>9.4941944175929809</v>
      </c>
      <c r="AW20" s="127">
        <v>7.6306727668432401</v>
      </c>
      <c r="AX20" s="127">
        <v>12.083377866166501</v>
      </c>
      <c r="AY20" s="134">
        <v>10.2187398970181</v>
      </c>
      <c r="AZ20" s="127"/>
      <c r="BA20" s="135">
        <v>6.2005714889175003</v>
      </c>
      <c r="BB20" s="136">
        <v>1.63618384233567</v>
      </c>
      <c r="BC20" s="137">
        <v>3.87865456134621</v>
      </c>
      <c r="BD20" s="127"/>
      <c r="BE20" s="138">
        <v>7.6742359363270403</v>
      </c>
    </row>
    <row r="21" spans="1:57" x14ac:dyDescent="0.2">
      <c r="A21" s="21" t="s">
        <v>30</v>
      </c>
      <c r="B21" s="3" t="str">
        <f t="shared" si="0"/>
        <v>Virginia Beach, VA</v>
      </c>
      <c r="C21" s="3"/>
      <c r="D21" s="24" t="s">
        <v>16</v>
      </c>
      <c r="E21" s="27" t="s">
        <v>17</v>
      </c>
      <c r="F21" s="3"/>
      <c r="G21" s="133">
        <v>30.074109490796001</v>
      </c>
      <c r="H21" s="127">
        <v>37.564746194915898</v>
      </c>
      <c r="I21" s="127">
        <v>43.294286397322402</v>
      </c>
      <c r="J21" s="127">
        <v>43.302255159773601</v>
      </c>
      <c r="K21" s="127">
        <v>44.234600366563001</v>
      </c>
      <c r="L21" s="134">
        <v>39.693999521874197</v>
      </c>
      <c r="M21" s="127"/>
      <c r="N21" s="135">
        <v>57.3750896485775</v>
      </c>
      <c r="O21" s="136">
        <v>63.997131245517501</v>
      </c>
      <c r="P21" s="137">
        <v>60.686110447047497</v>
      </c>
      <c r="Q21" s="127"/>
      <c r="R21" s="138">
        <v>45.691745500495202</v>
      </c>
      <c r="S21" s="132"/>
      <c r="T21" s="133">
        <v>-10.7803788906295</v>
      </c>
      <c r="U21" s="127">
        <v>-11.6115330529978</v>
      </c>
      <c r="V21" s="127">
        <v>-8.2947632718541193</v>
      </c>
      <c r="W21" s="127">
        <v>-8.7707651999125602</v>
      </c>
      <c r="X21" s="127">
        <v>-9.1409141783070798</v>
      </c>
      <c r="Y21" s="134">
        <v>-9.6088652119224598</v>
      </c>
      <c r="Z21" s="127"/>
      <c r="AA21" s="135">
        <v>-2.5019809385000298</v>
      </c>
      <c r="AB21" s="136">
        <v>7.4411894294477996</v>
      </c>
      <c r="AC21" s="137">
        <v>2.49972289561912</v>
      </c>
      <c r="AD21" s="127"/>
      <c r="AE21" s="138">
        <v>-5.3665902567155701</v>
      </c>
      <c r="AF21" s="30"/>
      <c r="AG21" s="133">
        <v>35.301617658777502</v>
      </c>
      <c r="AH21" s="127">
        <v>39.742210534703901</v>
      </c>
      <c r="AI21" s="127">
        <v>44.872101362658299</v>
      </c>
      <c r="AJ21" s="127">
        <v>47.838473185114303</v>
      </c>
      <c r="AK21" s="127">
        <v>50.229101920471699</v>
      </c>
      <c r="AL21" s="134">
        <v>43.5967009323452</v>
      </c>
      <c r="AM21" s="127"/>
      <c r="AN21" s="135">
        <v>56.8511435174117</v>
      </c>
      <c r="AO21" s="136">
        <v>55.757430870985701</v>
      </c>
      <c r="AP21" s="137">
        <v>56.3042871941987</v>
      </c>
      <c r="AQ21" s="127"/>
      <c r="AR21" s="138">
        <v>47.2274398643033</v>
      </c>
      <c r="AS21" s="132"/>
      <c r="AT21" s="133">
        <v>6.1078330491192299</v>
      </c>
      <c r="AU21" s="127">
        <v>6.1363308929538E-2</v>
      </c>
      <c r="AV21" s="127">
        <v>3.0694587506246802</v>
      </c>
      <c r="AW21" s="127">
        <v>2.5995101637582199</v>
      </c>
      <c r="AX21" s="127">
        <v>4.9284956407173999</v>
      </c>
      <c r="AY21" s="134">
        <v>3.3001963960042602</v>
      </c>
      <c r="AZ21" s="127"/>
      <c r="BA21" s="135">
        <v>3.5465388987693101</v>
      </c>
      <c r="BB21" s="136">
        <v>1.6061189886905101</v>
      </c>
      <c r="BC21" s="137">
        <v>2.5765754938528098</v>
      </c>
      <c r="BD21" s="127"/>
      <c r="BE21" s="138">
        <v>3.0525678306192798</v>
      </c>
    </row>
    <row r="22" spans="1:57" x14ac:dyDescent="0.2">
      <c r="A22" s="34" t="s">
        <v>31</v>
      </c>
      <c r="B22" s="3" t="str">
        <f t="shared" si="0"/>
        <v>Norfolk/Portsmouth, VA</v>
      </c>
      <c r="C22" s="3"/>
      <c r="D22" s="24" t="s">
        <v>16</v>
      </c>
      <c r="E22" s="27" t="s">
        <v>17</v>
      </c>
      <c r="F22" s="3"/>
      <c r="G22" s="133">
        <v>45.160717456934798</v>
      </c>
      <c r="H22" s="127">
        <v>57.662937311312298</v>
      </c>
      <c r="I22" s="127">
        <v>62.777481797194099</v>
      </c>
      <c r="J22" s="127">
        <v>65.3702717101758</v>
      </c>
      <c r="K22" s="127">
        <v>64.020600248623595</v>
      </c>
      <c r="L22" s="134">
        <v>58.998401704848099</v>
      </c>
      <c r="M22" s="127"/>
      <c r="N22" s="135">
        <v>67.785473272953197</v>
      </c>
      <c r="O22" s="136">
        <v>68.318238323565893</v>
      </c>
      <c r="P22" s="137">
        <v>68.051855798259595</v>
      </c>
      <c r="Q22" s="127"/>
      <c r="R22" s="138">
        <v>61.585102874394202</v>
      </c>
      <c r="S22" s="132"/>
      <c r="T22" s="133">
        <v>-7.2665166618696597</v>
      </c>
      <c r="U22" s="127">
        <v>-3.66937366372066</v>
      </c>
      <c r="V22" s="127">
        <v>-0.66633163903379999</v>
      </c>
      <c r="W22" s="127">
        <v>7.7823373024921301</v>
      </c>
      <c r="X22" s="127">
        <v>5.2520125439667096</v>
      </c>
      <c r="Y22" s="134">
        <v>0.59961213682530401</v>
      </c>
      <c r="Z22" s="127"/>
      <c r="AA22" s="135">
        <v>3.3215491355757401</v>
      </c>
      <c r="AB22" s="136">
        <v>9.6870135612557497</v>
      </c>
      <c r="AC22" s="137">
        <v>6.4216186593643796</v>
      </c>
      <c r="AD22" s="127"/>
      <c r="AE22" s="138">
        <v>2.3676924917421198</v>
      </c>
      <c r="AF22" s="30"/>
      <c r="AG22" s="133">
        <v>46.7634523175279</v>
      </c>
      <c r="AH22" s="127">
        <v>53.276505061267898</v>
      </c>
      <c r="AI22" s="127">
        <v>58.444326052210897</v>
      </c>
      <c r="AJ22" s="127">
        <v>62.799680340969601</v>
      </c>
      <c r="AK22" s="127">
        <v>62.626531699520498</v>
      </c>
      <c r="AL22" s="134">
        <v>56.782099094299397</v>
      </c>
      <c r="AM22" s="127"/>
      <c r="AN22" s="135">
        <v>67.767714437932796</v>
      </c>
      <c r="AO22" s="136">
        <v>64.730953649440494</v>
      </c>
      <c r="AP22" s="137">
        <v>66.249334043686702</v>
      </c>
      <c r="AQ22" s="127"/>
      <c r="AR22" s="138">
        <v>59.487023365552901</v>
      </c>
      <c r="AS22" s="132"/>
      <c r="AT22" s="133">
        <v>5.6832662840767103</v>
      </c>
      <c r="AU22" s="127">
        <v>-1.04514558869264E-2</v>
      </c>
      <c r="AV22" s="127">
        <v>2.2910535949186199</v>
      </c>
      <c r="AW22" s="127">
        <v>8.0771814412452798</v>
      </c>
      <c r="AX22" s="127">
        <v>10.2467214387104</v>
      </c>
      <c r="AY22" s="134">
        <v>5.3165603515756104</v>
      </c>
      <c r="AZ22" s="127"/>
      <c r="BA22" s="135">
        <v>11.1234279976478</v>
      </c>
      <c r="BB22" s="136">
        <v>5.7476676041679502</v>
      </c>
      <c r="BC22" s="137">
        <v>8.4305222806206004</v>
      </c>
      <c r="BD22" s="127"/>
      <c r="BE22" s="138">
        <v>6.2878225663903304</v>
      </c>
    </row>
    <row r="23" spans="1:57" x14ac:dyDescent="0.2">
      <c r="A23" s="35" t="s">
        <v>32</v>
      </c>
      <c r="B23" s="3" t="str">
        <f t="shared" si="0"/>
        <v>Newport News/Hampton, VA</v>
      </c>
      <c r="C23" s="3"/>
      <c r="D23" s="24" t="s">
        <v>16</v>
      </c>
      <c r="E23" s="27" t="s">
        <v>17</v>
      </c>
      <c r="F23" s="3"/>
      <c r="G23" s="133">
        <v>44.079784976658601</v>
      </c>
      <c r="H23" s="127">
        <v>57.207525816947197</v>
      </c>
      <c r="I23" s="127">
        <v>62.682133257886498</v>
      </c>
      <c r="J23" s="127">
        <v>64.181638138350493</v>
      </c>
      <c r="K23" s="127">
        <v>60.602631206677003</v>
      </c>
      <c r="L23" s="134">
        <v>57.750742679303997</v>
      </c>
      <c r="M23" s="127"/>
      <c r="N23" s="135">
        <v>63.813835054463098</v>
      </c>
      <c r="O23" s="136">
        <v>65.709435563728903</v>
      </c>
      <c r="P23" s="137">
        <v>64.761635309095993</v>
      </c>
      <c r="Q23" s="127"/>
      <c r="R23" s="138">
        <v>59.753854859244498</v>
      </c>
      <c r="S23" s="132"/>
      <c r="T23" s="133">
        <v>-7.06456260004623</v>
      </c>
      <c r="U23" s="127">
        <v>2.2172535623282998</v>
      </c>
      <c r="V23" s="127">
        <v>4.0011415673603601</v>
      </c>
      <c r="W23" s="127">
        <v>8.5898295536096505</v>
      </c>
      <c r="X23" s="127">
        <v>-1.8175188916078799</v>
      </c>
      <c r="Y23" s="134">
        <v>1.49625819498201</v>
      </c>
      <c r="Z23" s="127"/>
      <c r="AA23" s="135">
        <v>-20.879044775413899</v>
      </c>
      <c r="AB23" s="136">
        <v>-19.406170751902302</v>
      </c>
      <c r="AC23" s="137">
        <v>-20.138620663479099</v>
      </c>
      <c r="AD23" s="127"/>
      <c r="AE23" s="138">
        <v>-6.3591180448517504</v>
      </c>
      <c r="AF23" s="30"/>
      <c r="AG23" s="133">
        <v>48.274154760220597</v>
      </c>
      <c r="AH23" s="127">
        <v>55.817654548026503</v>
      </c>
      <c r="AI23" s="127">
        <v>60.164096760503597</v>
      </c>
      <c r="AJ23" s="127">
        <v>63.672372329890997</v>
      </c>
      <c r="AK23" s="127">
        <v>64.266515773093701</v>
      </c>
      <c r="AL23" s="134">
        <v>58.438958834347098</v>
      </c>
      <c r="AM23" s="127"/>
      <c r="AN23" s="135">
        <v>67.488329325222793</v>
      </c>
      <c r="AO23" s="136">
        <v>62.979204979487903</v>
      </c>
      <c r="AP23" s="137">
        <v>65.233767152355298</v>
      </c>
      <c r="AQ23" s="127"/>
      <c r="AR23" s="138">
        <v>60.380332639492302</v>
      </c>
      <c r="AS23" s="132"/>
      <c r="AT23" s="133">
        <v>4.8411264147723498</v>
      </c>
      <c r="AU23" s="127">
        <v>5.65090828830209</v>
      </c>
      <c r="AV23" s="127">
        <v>5.7591043004095503</v>
      </c>
      <c r="AW23" s="127">
        <v>5.0732158859203702</v>
      </c>
      <c r="AX23" s="127">
        <v>3.3291639358172902</v>
      </c>
      <c r="AY23" s="134">
        <v>4.8950848828797797</v>
      </c>
      <c r="AZ23" s="127"/>
      <c r="BA23" s="135">
        <v>-0.172165693107033</v>
      </c>
      <c r="BB23" s="136">
        <v>-7.3597931305907602</v>
      </c>
      <c r="BC23" s="137">
        <v>-3.7759948175464801</v>
      </c>
      <c r="BD23" s="127"/>
      <c r="BE23" s="138">
        <v>2.0562618606005501</v>
      </c>
    </row>
    <row r="24" spans="1:57" x14ac:dyDescent="0.2">
      <c r="A24" s="36" t="s">
        <v>33</v>
      </c>
      <c r="B24" s="3" t="str">
        <f t="shared" si="0"/>
        <v>Chesapeake/Suffolk, VA</v>
      </c>
      <c r="C24" s="3"/>
      <c r="D24" s="25" t="s">
        <v>16</v>
      </c>
      <c r="E24" s="28" t="s">
        <v>17</v>
      </c>
      <c r="F24" s="3"/>
      <c r="G24" s="139">
        <v>47.2626820693119</v>
      </c>
      <c r="H24" s="140">
        <v>61.459902896366899</v>
      </c>
      <c r="I24" s="140">
        <v>67.553992968357605</v>
      </c>
      <c r="J24" s="140">
        <v>66.700150678051202</v>
      </c>
      <c r="K24" s="140">
        <v>63.3684915452871</v>
      </c>
      <c r="L24" s="141">
        <v>61.269044031474898</v>
      </c>
      <c r="M24" s="127"/>
      <c r="N24" s="142">
        <v>61.074836765444502</v>
      </c>
      <c r="O24" s="143">
        <v>60.991126736982999</v>
      </c>
      <c r="P24" s="144">
        <v>61.032981751213697</v>
      </c>
      <c r="Q24" s="127"/>
      <c r="R24" s="145">
        <v>61.201597665686002</v>
      </c>
      <c r="S24" s="132"/>
      <c r="T24" s="139">
        <v>-3.9383096004723099</v>
      </c>
      <c r="U24" s="140">
        <v>-4.0823039875539404</v>
      </c>
      <c r="V24" s="140">
        <v>-2.4276033007949498</v>
      </c>
      <c r="W24" s="140">
        <v>-1.4579836908363999</v>
      </c>
      <c r="X24" s="140">
        <v>-8.4658802645164205E-2</v>
      </c>
      <c r="Y24" s="141">
        <v>-2.31959997723667</v>
      </c>
      <c r="Z24" s="127"/>
      <c r="AA24" s="142">
        <v>-8.5136074726790891</v>
      </c>
      <c r="AB24" s="143">
        <v>-8.6154594239740607</v>
      </c>
      <c r="AC24" s="144">
        <v>-8.5645268882369603</v>
      </c>
      <c r="AD24" s="127"/>
      <c r="AE24" s="145">
        <v>-4.1841910391634096</v>
      </c>
      <c r="AF24" s="31"/>
      <c r="AG24" s="139">
        <v>48.602042524694397</v>
      </c>
      <c r="AH24" s="140">
        <v>59.530386740331402</v>
      </c>
      <c r="AI24" s="140">
        <v>63.766114180478802</v>
      </c>
      <c r="AJ24" s="140">
        <v>65.913276410513902</v>
      </c>
      <c r="AK24" s="140">
        <v>64.197220827055006</v>
      </c>
      <c r="AL24" s="141">
        <v>60.401808136614697</v>
      </c>
      <c r="AM24" s="127"/>
      <c r="AN24" s="142">
        <v>61.049723756905998</v>
      </c>
      <c r="AO24" s="143">
        <v>58.663987945755899</v>
      </c>
      <c r="AP24" s="144">
        <v>59.856855851330899</v>
      </c>
      <c r="AQ24" s="127"/>
      <c r="AR24" s="145">
        <v>60.246107483676496</v>
      </c>
      <c r="AS24" s="75"/>
      <c r="AT24" s="139">
        <v>0.104800241246179</v>
      </c>
      <c r="AU24" s="140">
        <v>-2.7546319558880099</v>
      </c>
      <c r="AV24" s="140">
        <v>-1.0210333107816201</v>
      </c>
      <c r="AW24" s="140">
        <v>-0.43880711029578701</v>
      </c>
      <c r="AX24" s="140">
        <v>0.58789871588421605</v>
      </c>
      <c r="AY24" s="141">
        <v>-0.72596082180442101</v>
      </c>
      <c r="AZ24" s="127"/>
      <c r="BA24" s="142">
        <v>-1.4766825375955399</v>
      </c>
      <c r="BB24" s="143">
        <v>-2.5409356747173502</v>
      </c>
      <c r="BC24" s="144">
        <v>-2.0010933270951701</v>
      </c>
      <c r="BD24" s="127"/>
      <c r="BE24" s="145">
        <v>-1.0912909453772099</v>
      </c>
    </row>
    <row r="25" spans="1:57" x14ac:dyDescent="0.2">
      <c r="A25" s="35" t="s">
        <v>109</v>
      </c>
      <c r="B25" s="3" t="s">
        <v>109</v>
      </c>
      <c r="C25" s="9"/>
      <c r="D25" s="23" t="s">
        <v>16</v>
      </c>
      <c r="E25" s="26" t="s">
        <v>17</v>
      </c>
      <c r="F25" s="3"/>
      <c r="G25" s="124">
        <v>27.202937249666199</v>
      </c>
      <c r="H25" s="125">
        <v>66.622162883845107</v>
      </c>
      <c r="I25" s="125">
        <v>86.7489986648865</v>
      </c>
      <c r="J25" s="125">
        <v>85.046728971962594</v>
      </c>
      <c r="K25" s="125">
        <v>65.854472630173504</v>
      </c>
      <c r="L25" s="126">
        <v>66.295060080106794</v>
      </c>
      <c r="M25" s="127"/>
      <c r="N25" s="128">
        <v>64.4192256341789</v>
      </c>
      <c r="O25" s="129">
        <v>66.355140186915804</v>
      </c>
      <c r="P25" s="130">
        <v>65.387182910547295</v>
      </c>
      <c r="Q25" s="127"/>
      <c r="R25" s="131">
        <v>66.035666603089794</v>
      </c>
      <c r="S25" s="132"/>
      <c r="T25" s="124">
        <v>-53.348597595878601</v>
      </c>
      <c r="U25" s="125">
        <v>0.75719333669863698</v>
      </c>
      <c r="V25" s="125">
        <v>6.2551103843008899</v>
      </c>
      <c r="W25" s="125">
        <v>5.5072463768115902</v>
      </c>
      <c r="X25" s="125">
        <v>5.2266666666666604</v>
      </c>
      <c r="Y25" s="126">
        <v>-5.0936544342507597</v>
      </c>
      <c r="Z25" s="127"/>
      <c r="AA25" s="128">
        <v>-4.9261083743842304</v>
      </c>
      <c r="AB25" s="129">
        <v>-5.3333333333333304</v>
      </c>
      <c r="AC25" s="130">
        <v>-5.1331719128329203</v>
      </c>
      <c r="AD25" s="127"/>
      <c r="AE25" s="131">
        <v>-5.1048376044949899</v>
      </c>
      <c r="AG25" s="124">
        <v>37.024365821094698</v>
      </c>
      <c r="AH25" s="125">
        <v>52.177903871829102</v>
      </c>
      <c r="AI25" s="125">
        <v>66.438584779706204</v>
      </c>
      <c r="AJ25" s="125">
        <v>68.015687583444503</v>
      </c>
      <c r="AK25" s="125">
        <v>64.494325767690199</v>
      </c>
      <c r="AL25" s="126">
        <v>57.630173564753001</v>
      </c>
      <c r="AM25" s="127"/>
      <c r="AN25" s="128">
        <v>74.057076101468596</v>
      </c>
      <c r="AO25" s="129">
        <v>72.563417890520597</v>
      </c>
      <c r="AP25" s="130">
        <v>73.310246995994603</v>
      </c>
      <c r="AQ25" s="127"/>
      <c r="AR25" s="131">
        <v>62.110194545107703</v>
      </c>
      <c r="AS25" s="132"/>
      <c r="AT25" s="124">
        <v>-21.371610845294999</v>
      </c>
      <c r="AU25" s="125">
        <v>-3.3539412673879401</v>
      </c>
      <c r="AV25" s="125">
        <v>7.1890145395799596</v>
      </c>
      <c r="AW25" s="125">
        <v>5.65132858068697</v>
      </c>
      <c r="AX25" s="125">
        <v>-1.0244589576130101</v>
      </c>
      <c r="AY25" s="126">
        <v>-1.5200342221588401</v>
      </c>
      <c r="AZ25" s="127"/>
      <c r="BA25" s="128">
        <v>3.0778164924506299</v>
      </c>
      <c r="BB25" s="129">
        <v>4.7332289533903404</v>
      </c>
      <c r="BC25" s="130">
        <v>3.8904984331579202</v>
      </c>
      <c r="BD25" s="127"/>
      <c r="BE25" s="131">
        <v>0.240486359613682</v>
      </c>
    </row>
    <row r="26" spans="1:57" x14ac:dyDescent="0.2">
      <c r="A26" s="35" t="s">
        <v>43</v>
      </c>
      <c r="B26" s="3" t="str">
        <f t="shared" si="0"/>
        <v>Richmond North/Glen Allen, VA</v>
      </c>
      <c r="C26" s="10"/>
      <c r="D26" s="24" t="s">
        <v>16</v>
      </c>
      <c r="E26" s="27" t="s">
        <v>17</v>
      </c>
      <c r="F26" s="3"/>
      <c r="G26" s="133">
        <v>36.1818393210091</v>
      </c>
      <c r="H26" s="127">
        <v>54.772700848738502</v>
      </c>
      <c r="I26" s="127">
        <v>67.631670735960896</v>
      </c>
      <c r="J26" s="127">
        <v>66.364376235321402</v>
      </c>
      <c r="K26" s="127">
        <v>58.446692245087704</v>
      </c>
      <c r="L26" s="134">
        <v>56.679455877223504</v>
      </c>
      <c r="M26" s="127"/>
      <c r="N26" s="135">
        <v>61.737007324729603</v>
      </c>
      <c r="O26" s="136">
        <v>67.689803511219594</v>
      </c>
      <c r="P26" s="137">
        <v>64.713405417974599</v>
      </c>
      <c r="Q26" s="127"/>
      <c r="R26" s="138">
        <v>58.974870031723803</v>
      </c>
      <c r="S26" s="132"/>
      <c r="T26" s="133">
        <v>-12.280633582487001</v>
      </c>
      <c r="U26" s="127">
        <v>-8.4785217993656108</v>
      </c>
      <c r="V26" s="127">
        <v>-3.7310739792326202</v>
      </c>
      <c r="W26" s="127">
        <v>-1.74345591941064</v>
      </c>
      <c r="X26" s="127">
        <v>2.0986388634725102</v>
      </c>
      <c r="Y26" s="134">
        <v>-4.3010664930128897</v>
      </c>
      <c r="Z26" s="127"/>
      <c r="AA26" s="135">
        <v>-1.48426338443717</v>
      </c>
      <c r="AB26" s="136">
        <v>-3.4143410783534001</v>
      </c>
      <c r="AC26" s="137">
        <v>-2.5032100790733498</v>
      </c>
      <c r="AD26" s="127"/>
      <c r="AE26" s="138">
        <v>-3.74458712679351</v>
      </c>
      <c r="AG26" s="133">
        <v>40.2801999767468</v>
      </c>
      <c r="AH26" s="127">
        <v>53.810603418207101</v>
      </c>
      <c r="AI26" s="127">
        <v>62.353214742471799</v>
      </c>
      <c r="AJ26" s="127">
        <v>61.905592372979797</v>
      </c>
      <c r="AK26" s="127">
        <v>60.9522148587373</v>
      </c>
      <c r="AL26" s="134">
        <v>55.860365073828603</v>
      </c>
      <c r="AM26" s="127"/>
      <c r="AN26" s="135">
        <v>72.128240902220597</v>
      </c>
      <c r="AO26" s="136">
        <v>72.413091500988202</v>
      </c>
      <c r="AP26" s="137">
        <v>72.270666201604399</v>
      </c>
      <c r="AQ26" s="127"/>
      <c r="AR26" s="138">
        <v>60.549022538907401</v>
      </c>
      <c r="AS26" s="132"/>
      <c r="AT26" s="133">
        <v>-1.9181750880722499</v>
      </c>
      <c r="AU26" s="127">
        <v>-0.85760149657375895</v>
      </c>
      <c r="AV26" s="127">
        <v>0.87865954795418799</v>
      </c>
      <c r="AW26" s="127">
        <v>0.88364179290427203</v>
      </c>
      <c r="AX26" s="127">
        <v>3.7060694819739299</v>
      </c>
      <c r="AY26" s="134">
        <v>0.72498095074841395</v>
      </c>
      <c r="AZ26" s="127"/>
      <c r="BA26" s="135">
        <v>9.2180229473846698</v>
      </c>
      <c r="BB26" s="136">
        <v>4.5310328484916003</v>
      </c>
      <c r="BC26" s="137">
        <v>6.8185248718710403</v>
      </c>
      <c r="BD26" s="127"/>
      <c r="BE26" s="138">
        <v>2.7233674857949901</v>
      </c>
    </row>
    <row r="27" spans="1:57" x14ac:dyDescent="0.2">
      <c r="A27" s="21" t="s">
        <v>44</v>
      </c>
      <c r="B27" s="3" t="str">
        <f t="shared" si="0"/>
        <v>Richmond West/Midlothian, VA</v>
      </c>
      <c r="C27" s="3"/>
      <c r="D27" s="24" t="s">
        <v>16</v>
      </c>
      <c r="E27" s="27" t="s">
        <v>17</v>
      </c>
      <c r="F27" s="3"/>
      <c r="G27" s="133">
        <v>42.482915717539797</v>
      </c>
      <c r="H27" s="127">
        <v>52.705011389521601</v>
      </c>
      <c r="I27" s="127">
        <v>59.994305239179901</v>
      </c>
      <c r="J27" s="127">
        <v>59.140091116173103</v>
      </c>
      <c r="K27" s="127">
        <v>54.242596810933897</v>
      </c>
      <c r="L27" s="134">
        <v>53.712984054669697</v>
      </c>
      <c r="M27" s="127"/>
      <c r="N27" s="135">
        <v>56.862186788154801</v>
      </c>
      <c r="O27" s="136">
        <v>64.123006833712907</v>
      </c>
      <c r="P27" s="137">
        <v>60.492596810933897</v>
      </c>
      <c r="Q27" s="127"/>
      <c r="R27" s="138">
        <v>55.650016270745198</v>
      </c>
      <c r="S27" s="132"/>
      <c r="T27" s="133">
        <v>-2.8013029315960898</v>
      </c>
      <c r="U27" s="127">
        <v>-7.4962518740629598</v>
      </c>
      <c r="V27" s="127">
        <v>-2.4085224641037501</v>
      </c>
      <c r="W27" s="127">
        <v>-3.48513011152416</v>
      </c>
      <c r="X27" s="127">
        <v>-11.3128491620111</v>
      </c>
      <c r="Y27" s="134">
        <v>-5.6328164082040999</v>
      </c>
      <c r="Z27" s="127"/>
      <c r="AA27" s="135">
        <v>-17.649484536082401</v>
      </c>
      <c r="AB27" s="136">
        <v>-12.9493621955933</v>
      </c>
      <c r="AC27" s="137">
        <v>-15.223463687150799</v>
      </c>
      <c r="AD27" s="127"/>
      <c r="AE27" s="138">
        <v>-8.8358765909242294</v>
      </c>
      <c r="AG27" s="133">
        <v>43.927961275626402</v>
      </c>
      <c r="AH27" s="127">
        <v>54.990034168564897</v>
      </c>
      <c r="AI27" s="127">
        <v>59.866173120728902</v>
      </c>
      <c r="AJ27" s="127">
        <v>60.165148063781302</v>
      </c>
      <c r="AK27" s="127">
        <v>63.8240318906605</v>
      </c>
      <c r="AL27" s="134">
        <v>56.554669703872399</v>
      </c>
      <c r="AM27" s="127"/>
      <c r="AN27" s="135">
        <v>70.693337129840501</v>
      </c>
      <c r="AO27" s="136">
        <v>71.248576309794899</v>
      </c>
      <c r="AP27" s="137">
        <v>70.970956719817707</v>
      </c>
      <c r="AQ27" s="127"/>
      <c r="AR27" s="138">
        <v>60.673608851285302</v>
      </c>
      <c r="AS27" s="132"/>
      <c r="AT27" s="133">
        <v>1.6806722689075599</v>
      </c>
      <c r="AU27" s="127">
        <v>-1.66751527494908</v>
      </c>
      <c r="AV27" s="127">
        <v>0.67033756284414603</v>
      </c>
      <c r="AW27" s="127">
        <v>0.130316313233029</v>
      </c>
      <c r="AX27" s="127">
        <v>3.8933951332560799</v>
      </c>
      <c r="AY27" s="134">
        <v>0.95044472681067305</v>
      </c>
      <c r="AZ27" s="127"/>
      <c r="BA27" s="135">
        <v>2.4236798679867899</v>
      </c>
      <c r="BB27" s="136">
        <v>-0.49706730291281398</v>
      </c>
      <c r="BC27" s="137">
        <v>0.93647177929638004</v>
      </c>
      <c r="BD27" s="127"/>
      <c r="BE27" s="138">
        <v>0.94577446916504504</v>
      </c>
    </row>
    <row r="28" spans="1:57" x14ac:dyDescent="0.2">
      <c r="A28" s="21" t="s">
        <v>45</v>
      </c>
      <c r="B28" s="3" t="str">
        <f t="shared" si="0"/>
        <v>Petersburg/Chester, VA</v>
      </c>
      <c r="C28" s="3"/>
      <c r="D28" s="24" t="s">
        <v>16</v>
      </c>
      <c r="E28" s="27" t="s">
        <v>17</v>
      </c>
      <c r="F28" s="3"/>
      <c r="G28" s="133">
        <v>45.540438397581198</v>
      </c>
      <c r="H28" s="127">
        <v>58.956916099773203</v>
      </c>
      <c r="I28" s="127">
        <v>62.962962962962898</v>
      </c>
      <c r="J28" s="127">
        <v>62.717309145880499</v>
      </c>
      <c r="K28" s="127">
        <v>56.519274376417201</v>
      </c>
      <c r="L28" s="134">
        <v>57.339380196523003</v>
      </c>
      <c r="M28" s="127"/>
      <c r="N28" s="135">
        <v>51.455026455026399</v>
      </c>
      <c r="O28" s="136">
        <v>51.927437641723301</v>
      </c>
      <c r="P28" s="137">
        <v>51.6912320483749</v>
      </c>
      <c r="Q28" s="127"/>
      <c r="R28" s="138">
        <v>55.725623582766403</v>
      </c>
      <c r="S28" s="132"/>
      <c r="T28" s="133">
        <v>-12.752548835847699</v>
      </c>
      <c r="U28" s="127">
        <v>-9.1138005589832805</v>
      </c>
      <c r="V28" s="127">
        <v>-8.0439017921805007</v>
      </c>
      <c r="W28" s="127">
        <v>-6.2863087065075502</v>
      </c>
      <c r="X28" s="127">
        <v>-10.182285880089699</v>
      </c>
      <c r="Y28" s="134">
        <v>-9.0969407527169608</v>
      </c>
      <c r="Z28" s="127"/>
      <c r="AA28" s="135">
        <v>-9.6170899996670105</v>
      </c>
      <c r="AB28" s="136">
        <v>-9.7439522077813905</v>
      </c>
      <c r="AC28" s="137">
        <v>-9.6808555016368594</v>
      </c>
      <c r="AD28" s="127"/>
      <c r="AE28" s="138">
        <v>-9.2524293478450002</v>
      </c>
      <c r="AG28" s="133">
        <v>45.740103270223699</v>
      </c>
      <c r="AH28" s="127">
        <v>54.683471784588903</v>
      </c>
      <c r="AI28" s="127">
        <v>58.1256564499188</v>
      </c>
      <c r="AJ28" s="127">
        <v>57.0084980425856</v>
      </c>
      <c r="AK28" s="127">
        <v>56.196887233839298</v>
      </c>
      <c r="AL28" s="134">
        <v>54.353390639923497</v>
      </c>
      <c r="AM28" s="127"/>
      <c r="AN28" s="135">
        <v>57.103981667143998</v>
      </c>
      <c r="AO28" s="136">
        <v>56.258951589802301</v>
      </c>
      <c r="AP28" s="137">
        <v>56.681466628473203</v>
      </c>
      <c r="AQ28" s="127"/>
      <c r="AR28" s="138">
        <v>55.018691333769901</v>
      </c>
      <c r="AS28" s="132"/>
      <c r="AT28" s="133">
        <v>-9.4081166603187398</v>
      </c>
      <c r="AU28" s="127">
        <v>-8.08670336809028</v>
      </c>
      <c r="AV28" s="127">
        <v>-5.9095371935532297</v>
      </c>
      <c r="AW28" s="127">
        <v>-6.6349397406325004</v>
      </c>
      <c r="AX28" s="127">
        <v>-5.1294570629366198</v>
      </c>
      <c r="AY28" s="134">
        <v>-6.9470934888815901</v>
      </c>
      <c r="AZ28" s="127"/>
      <c r="BA28" s="135">
        <v>-1.0788355146214501</v>
      </c>
      <c r="BB28" s="136">
        <v>-2.8600015365984999</v>
      </c>
      <c r="BC28" s="137">
        <v>-1.9708707604424001</v>
      </c>
      <c r="BD28" s="127"/>
      <c r="BE28" s="138">
        <v>-5.5353735039662704</v>
      </c>
    </row>
    <row r="29" spans="1:57" x14ac:dyDescent="0.2">
      <c r="A29" s="77" t="s">
        <v>97</v>
      </c>
      <c r="B29" s="37" t="s">
        <v>70</v>
      </c>
      <c r="C29" s="3"/>
      <c r="D29" s="24" t="s">
        <v>16</v>
      </c>
      <c r="E29" s="27" t="s">
        <v>17</v>
      </c>
      <c r="F29" s="3"/>
      <c r="G29" s="133">
        <v>38.729944441559702</v>
      </c>
      <c r="H29" s="127">
        <v>53.896879381068501</v>
      </c>
      <c r="I29" s="127">
        <v>55.449400280388303</v>
      </c>
      <c r="J29" s="127">
        <v>54.556311334960199</v>
      </c>
      <c r="K29" s="127">
        <v>47.556986344046898</v>
      </c>
      <c r="L29" s="134">
        <v>50.037904356404702</v>
      </c>
      <c r="M29" s="127"/>
      <c r="N29" s="135">
        <v>48.934183911622803</v>
      </c>
      <c r="O29" s="136">
        <v>50.173746174990903</v>
      </c>
      <c r="P29" s="137">
        <v>49.553965043306803</v>
      </c>
      <c r="Q29" s="127"/>
      <c r="R29" s="138">
        <v>49.899523198647401</v>
      </c>
      <c r="S29" s="132"/>
      <c r="T29" s="133">
        <v>-0.41906574159957699</v>
      </c>
      <c r="U29" s="127">
        <v>1.6942197991330401</v>
      </c>
      <c r="V29" s="127">
        <v>1.36308421802115</v>
      </c>
      <c r="W29" s="127">
        <v>3.3234993685043501</v>
      </c>
      <c r="X29" s="127">
        <v>-0.64106664573101202</v>
      </c>
      <c r="Y29" s="134">
        <v>1.18441971467306</v>
      </c>
      <c r="Z29" s="127"/>
      <c r="AA29" s="135">
        <v>6.2873897561101204</v>
      </c>
      <c r="AB29" s="136">
        <v>8.6486073614884997</v>
      </c>
      <c r="AC29" s="137">
        <v>7.4697951229470103</v>
      </c>
      <c r="AD29" s="127"/>
      <c r="AE29" s="138">
        <v>2.8916005939408298</v>
      </c>
      <c r="AG29" s="133">
        <v>39.825551564904998</v>
      </c>
      <c r="AH29" s="127">
        <v>51.446895844022499</v>
      </c>
      <c r="AI29" s="127">
        <v>53.283735248845502</v>
      </c>
      <c r="AJ29" s="127">
        <v>52.048486403283697</v>
      </c>
      <c r="AK29" s="127">
        <v>49.6844535659312</v>
      </c>
      <c r="AL29" s="134">
        <v>49.257824525397602</v>
      </c>
      <c r="AM29" s="127"/>
      <c r="AN29" s="135">
        <v>51.913262034828499</v>
      </c>
      <c r="AO29" s="136">
        <v>51.977379395245002</v>
      </c>
      <c r="AP29" s="137">
        <v>51.9453207150368</v>
      </c>
      <c r="AQ29" s="127"/>
      <c r="AR29" s="138">
        <v>50.025835342748799</v>
      </c>
      <c r="AS29" s="132"/>
      <c r="AT29" s="133">
        <v>-1.25980088018951</v>
      </c>
      <c r="AU29" s="127">
        <v>0.34147140662909797</v>
      </c>
      <c r="AV29" s="127">
        <v>0.60014660633486405</v>
      </c>
      <c r="AW29" s="127">
        <v>1.9127543797931501</v>
      </c>
      <c r="AX29" s="127">
        <v>1.20281857733472</v>
      </c>
      <c r="AY29" s="134">
        <v>0.63423738506714999</v>
      </c>
      <c r="AZ29" s="127"/>
      <c r="BA29" s="135">
        <v>0.218153939415764</v>
      </c>
      <c r="BB29" s="136">
        <v>2.2030822518944899</v>
      </c>
      <c r="BC29" s="137">
        <v>1.20149851841168</v>
      </c>
      <c r="BD29" s="127"/>
      <c r="BE29" s="138">
        <v>0.80623719667256</v>
      </c>
    </row>
    <row r="30" spans="1:57" x14ac:dyDescent="0.2">
      <c r="A30" s="21" t="s">
        <v>47</v>
      </c>
      <c r="B30" s="3" t="str">
        <f t="shared" si="0"/>
        <v>Roanoke, VA</v>
      </c>
      <c r="C30" s="3"/>
      <c r="D30" s="24" t="s">
        <v>16</v>
      </c>
      <c r="E30" s="27" t="s">
        <v>17</v>
      </c>
      <c r="F30" s="3"/>
      <c r="G30" s="133">
        <v>40.898345153664302</v>
      </c>
      <c r="H30" s="127">
        <v>58.501545735588202</v>
      </c>
      <c r="I30" s="127">
        <v>61.847608656119199</v>
      </c>
      <c r="J30" s="127">
        <v>62.411347517730398</v>
      </c>
      <c r="K30" s="127">
        <v>58.774322604109798</v>
      </c>
      <c r="L30" s="134">
        <v>56.486633933442398</v>
      </c>
      <c r="M30" s="127"/>
      <c r="N30" s="135">
        <v>50.0636479359883</v>
      </c>
      <c r="O30" s="136">
        <v>50.227314057101204</v>
      </c>
      <c r="P30" s="137">
        <v>50.145480996544798</v>
      </c>
      <c r="Q30" s="127"/>
      <c r="R30" s="138">
        <v>54.674875951471599</v>
      </c>
      <c r="S30" s="132"/>
      <c r="T30" s="133">
        <v>-29.004160908775901</v>
      </c>
      <c r="U30" s="127">
        <v>-11.822334587578</v>
      </c>
      <c r="V30" s="127">
        <v>6.8114740969186096</v>
      </c>
      <c r="W30" s="127">
        <v>1.75352786466042</v>
      </c>
      <c r="X30" s="127">
        <v>2.92189695781417</v>
      </c>
      <c r="Y30" s="134">
        <v>-5.9486726488153998</v>
      </c>
      <c r="Z30" s="127"/>
      <c r="AA30" s="135">
        <v>-1.15638740843323</v>
      </c>
      <c r="AB30" s="136">
        <v>-1.30323632235655</v>
      </c>
      <c r="AC30" s="137">
        <v>-1.22998627028079</v>
      </c>
      <c r="AD30" s="127"/>
      <c r="AE30" s="138">
        <v>-4.7563105568573203</v>
      </c>
      <c r="AG30" s="133">
        <v>41.762138570649199</v>
      </c>
      <c r="AH30" s="127">
        <v>56.560283687943198</v>
      </c>
      <c r="AI30" s="127">
        <v>60.847426804873599</v>
      </c>
      <c r="AJ30" s="127">
        <v>57.369521731223799</v>
      </c>
      <c r="AK30" s="127">
        <v>54.459901800327302</v>
      </c>
      <c r="AL30" s="134">
        <v>54.199854519003402</v>
      </c>
      <c r="AM30" s="127"/>
      <c r="AN30" s="135">
        <v>57.878705219130701</v>
      </c>
      <c r="AO30" s="136">
        <v>59.533551554828101</v>
      </c>
      <c r="AP30" s="137">
        <v>58.706128386979401</v>
      </c>
      <c r="AQ30" s="127"/>
      <c r="AR30" s="138">
        <v>55.487361338425103</v>
      </c>
      <c r="AS30" s="132"/>
      <c r="AT30" s="133">
        <v>-15.0894278024144</v>
      </c>
      <c r="AU30" s="127">
        <v>-5.9146889659704698</v>
      </c>
      <c r="AV30" s="127">
        <v>-0.57067440404160097</v>
      </c>
      <c r="AW30" s="127">
        <v>-6.5230586060167397</v>
      </c>
      <c r="AX30" s="127">
        <v>-8.5477464899869702</v>
      </c>
      <c r="AY30" s="134">
        <v>-7.0070934720902001</v>
      </c>
      <c r="AZ30" s="127"/>
      <c r="BA30" s="135">
        <v>-6.3023813992747399</v>
      </c>
      <c r="BB30" s="136">
        <v>-5.3015071918182803</v>
      </c>
      <c r="BC30" s="137">
        <v>-5.7975492688838202</v>
      </c>
      <c r="BD30" s="127"/>
      <c r="BE30" s="138">
        <v>-6.6447506945761896</v>
      </c>
    </row>
    <row r="31" spans="1:57" x14ac:dyDescent="0.2">
      <c r="A31" s="21" t="s">
        <v>48</v>
      </c>
      <c r="B31" s="3" t="str">
        <f t="shared" si="0"/>
        <v>Charlottesville, VA</v>
      </c>
      <c r="C31" s="3"/>
      <c r="D31" s="24" t="s">
        <v>16</v>
      </c>
      <c r="E31" s="27" t="s">
        <v>17</v>
      </c>
      <c r="F31" s="3"/>
      <c r="G31" s="133">
        <v>33.899504600141498</v>
      </c>
      <c r="H31" s="127">
        <v>50.651813225882897</v>
      </c>
      <c r="I31" s="127">
        <v>58.410002359046899</v>
      </c>
      <c r="J31" s="127">
        <v>61.240858693087901</v>
      </c>
      <c r="K31" s="127">
        <v>58.386411889596602</v>
      </c>
      <c r="L31" s="134">
        <v>52.517718153551101</v>
      </c>
      <c r="M31" s="127"/>
      <c r="N31" s="135">
        <v>65.652276480301893</v>
      </c>
      <c r="O31" s="136">
        <v>67.704647322481705</v>
      </c>
      <c r="P31" s="137">
        <v>66.678461901391799</v>
      </c>
      <c r="Q31" s="127"/>
      <c r="R31" s="138">
        <v>56.563644938648501</v>
      </c>
      <c r="S31" s="132"/>
      <c r="T31" s="133">
        <v>-19.1553410384853</v>
      </c>
      <c r="U31" s="127">
        <v>-14.4159017907495</v>
      </c>
      <c r="V31" s="127">
        <v>-15.153481578413</v>
      </c>
      <c r="W31" s="127">
        <v>-8.4861778252933302</v>
      </c>
      <c r="X31" s="127">
        <v>-3.5514152478400201</v>
      </c>
      <c r="Y31" s="134">
        <v>-11.7092219344671</v>
      </c>
      <c r="Z31" s="127"/>
      <c r="AA31" s="135">
        <v>-0.73243879153482205</v>
      </c>
      <c r="AB31" s="136">
        <v>-6.5178952107018402</v>
      </c>
      <c r="AC31" s="137">
        <v>-3.7564519772340401</v>
      </c>
      <c r="AD31" s="127"/>
      <c r="AE31" s="138">
        <v>-9.1816678423549796</v>
      </c>
      <c r="AG31" s="133">
        <v>42.9689665389404</v>
      </c>
      <c r="AH31" s="127">
        <v>53.330198188459903</v>
      </c>
      <c r="AI31" s="127">
        <v>56.639364011231898</v>
      </c>
      <c r="AJ31" s="127">
        <v>58.889683159138997</v>
      </c>
      <c r="AK31" s="127">
        <v>58.977168909941902</v>
      </c>
      <c r="AL31" s="134">
        <v>54.161076161542603</v>
      </c>
      <c r="AM31" s="127"/>
      <c r="AN31" s="135">
        <v>65.569709837225702</v>
      </c>
      <c r="AO31" s="136">
        <v>65.498938428874695</v>
      </c>
      <c r="AP31" s="137">
        <v>65.534324133050205</v>
      </c>
      <c r="AQ31" s="127"/>
      <c r="AR31" s="138">
        <v>57.410575581973298</v>
      </c>
      <c r="AS31" s="132"/>
      <c r="AT31" s="133">
        <v>11.4627423792519</v>
      </c>
      <c r="AU31" s="127">
        <v>3.5399470933749</v>
      </c>
      <c r="AV31" s="127">
        <v>-3.4765827749139802</v>
      </c>
      <c r="AW31" s="127">
        <v>-4.49831640076507</v>
      </c>
      <c r="AX31" s="127">
        <v>-4.9780960479849501</v>
      </c>
      <c r="AY31" s="134">
        <v>-0.60976116674689596</v>
      </c>
      <c r="AZ31" s="127"/>
      <c r="BA31" s="135">
        <v>-2.8699332967503799</v>
      </c>
      <c r="BB31" s="136">
        <v>-2.97476877079598</v>
      </c>
      <c r="BC31" s="137">
        <v>-2.9223510337731802</v>
      </c>
      <c r="BD31" s="127"/>
      <c r="BE31" s="138">
        <v>-1.376011733738</v>
      </c>
    </row>
    <row r="32" spans="1:57" x14ac:dyDescent="0.2">
      <c r="A32" s="21" t="s">
        <v>49</v>
      </c>
      <c r="B32" t="s">
        <v>72</v>
      </c>
      <c r="C32" s="3"/>
      <c r="D32" s="24" t="s">
        <v>16</v>
      </c>
      <c r="E32" s="27" t="s">
        <v>17</v>
      </c>
      <c r="F32" s="3"/>
      <c r="G32" s="133">
        <v>47.085911641962802</v>
      </c>
      <c r="H32" s="127">
        <v>65.664124334436593</v>
      </c>
      <c r="I32" s="127">
        <v>69.822996114548801</v>
      </c>
      <c r="J32" s="127">
        <v>68.311987336307297</v>
      </c>
      <c r="K32" s="127">
        <v>61.231831918261598</v>
      </c>
      <c r="L32" s="134">
        <v>62.423370269103401</v>
      </c>
      <c r="M32" s="127"/>
      <c r="N32" s="135">
        <v>60.656209526550498</v>
      </c>
      <c r="O32" s="136">
        <v>57.691754209238702</v>
      </c>
      <c r="P32" s="137">
        <v>59.173981867894597</v>
      </c>
      <c r="Q32" s="127"/>
      <c r="R32" s="138">
        <v>61.494973583043802</v>
      </c>
      <c r="S32" s="132"/>
      <c r="T32" s="133">
        <v>31.856189263877699</v>
      </c>
      <c r="U32" s="127">
        <v>24.499770309193099</v>
      </c>
      <c r="V32" s="127">
        <v>24.841222313476401</v>
      </c>
      <c r="W32" s="127">
        <v>30.473574906774999</v>
      </c>
      <c r="X32" s="127">
        <v>29.326843494236901</v>
      </c>
      <c r="Y32" s="134">
        <v>27.871995577362998</v>
      </c>
      <c r="Z32" s="127"/>
      <c r="AA32" s="135">
        <v>28.0709826185008</v>
      </c>
      <c r="AB32" s="136">
        <v>23.945405699211602</v>
      </c>
      <c r="AC32" s="137">
        <v>26.026103135222499</v>
      </c>
      <c r="AD32" s="127"/>
      <c r="AE32" s="138">
        <v>27.359135236984901</v>
      </c>
      <c r="AG32" s="133">
        <v>51.158440063318402</v>
      </c>
      <c r="AH32" s="127">
        <v>66.207367966613901</v>
      </c>
      <c r="AI32" s="127">
        <v>69.7762267952223</v>
      </c>
      <c r="AJ32" s="127">
        <v>66.840552597496</v>
      </c>
      <c r="AK32" s="127">
        <v>62.9658943732911</v>
      </c>
      <c r="AL32" s="134">
        <v>63.389696359188299</v>
      </c>
      <c r="AM32" s="127"/>
      <c r="AN32" s="135">
        <v>63.570297884587703</v>
      </c>
      <c r="AO32" s="136">
        <v>62.440638940854697</v>
      </c>
      <c r="AP32" s="137">
        <v>63.0054684127212</v>
      </c>
      <c r="AQ32" s="127"/>
      <c r="AR32" s="138">
        <v>63.279916945911999</v>
      </c>
      <c r="AS32" s="132"/>
      <c r="AT32" s="133">
        <v>35.798746111046697</v>
      </c>
      <c r="AU32" s="127">
        <v>29.385703317410499</v>
      </c>
      <c r="AV32" s="127">
        <v>28.789759234501702</v>
      </c>
      <c r="AW32" s="127">
        <v>32.396181518967097</v>
      </c>
      <c r="AX32" s="127">
        <v>30.274929836094898</v>
      </c>
      <c r="AY32" s="134">
        <v>31.057350078319502</v>
      </c>
      <c r="AZ32" s="127"/>
      <c r="BA32" s="135">
        <v>20.701285910297599</v>
      </c>
      <c r="BB32" s="136">
        <v>21.330194103488001</v>
      </c>
      <c r="BC32" s="137">
        <v>21.012103988057898</v>
      </c>
      <c r="BD32" s="127"/>
      <c r="BE32" s="138">
        <v>28.034201616456301</v>
      </c>
    </row>
    <row r="33" spans="1:57" x14ac:dyDescent="0.2">
      <c r="A33" s="21" t="s">
        <v>50</v>
      </c>
      <c r="B33" s="3" t="str">
        <f t="shared" si="0"/>
        <v>Staunton &amp; Harrisonburg, VA</v>
      </c>
      <c r="C33" s="3"/>
      <c r="D33" s="24" t="s">
        <v>16</v>
      </c>
      <c r="E33" s="27" t="s">
        <v>17</v>
      </c>
      <c r="F33" s="3"/>
      <c r="G33" s="133">
        <v>39.200573579494502</v>
      </c>
      <c r="H33" s="127">
        <v>45.958056999462201</v>
      </c>
      <c r="I33" s="127">
        <v>47.911812152715498</v>
      </c>
      <c r="J33" s="127">
        <v>46.6929557268327</v>
      </c>
      <c r="K33" s="127">
        <v>41.476967198422599</v>
      </c>
      <c r="L33" s="134">
        <v>44.248073131385503</v>
      </c>
      <c r="M33" s="127"/>
      <c r="N33" s="135">
        <v>46.567485212403597</v>
      </c>
      <c r="O33" s="136">
        <v>51.5683814303638</v>
      </c>
      <c r="P33" s="137">
        <v>49.067933321383698</v>
      </c>
      <c r="Q33" s="127"/>
      <c r="R33" s="138">
        <v>45.6251760428136</v>
      </c>
      <c r="S33" s="132"/>
      <c r="T33" s="133">
        <v>34.206015256501502</v>
      </c>
      <c r="U33" s="127">
        <v>8.1012584926195998</v>
      </c>
      <c r="V33" s="127">
        <v>8.3992601929795399</v>
      </c>
      <c r="W33" s="127">
        <v>2.3208699758531699</v>
      </c>
      <c r="X33" s="127">
        <v>-1.98430251457493</v>
      </c>
      <c r="Y33" s="134">
        <v>8.5186912285563796</v>
      </c>
      <c r="Z33" s="127"/>
      <c r="AA33" s="135">
        <v>0.93543141452592005</v>
      </c>
      <c r="AB33" s="136">
        <v>13.5400170695378</v>
      </c>
      <c r="AC33" s="137">
        <v>7.18835257867498</v>
      </c>
      <c r="AD33" s="127"/>
      <c r="AE33" s="138">
        <v>8.1064122077810499</v>
      </c>
      <c r="AG33" s="133">
        <v>40.4507976339845</v>
      </c>
      <c r="AH33" s="127">
        <v>47.374081376590702</v>
      </c>
      <c r="AI33" s="127">
        <v>51.3264025811077</v>
      </c>
      <c r="AJ33" s="127">
        <v>48.3016669654059</v>
      </c>
      <c r="AK33" s="127">
        <v>47.011113102706503</v>
      </c>
      <c r="AL33" s="134">
        <v>46.892812331959099</v>
      </c>
      <c r="AM33" s="127"/>
      <c r="AN33" s="135">
        <v>52.504929198781099</v>
      </c>
      <c r="AO33" s="136">
        <v>56.165979566230497</v>
      </c>
      <c r="AP33" s="137">
        <v>54.335454382505802</v>
      </c>
      <c r="AQ33" s="127"/>
      <c r="AR33" s="138">
        <v>49.019281489258098</v>
      </c>
      <c r="AS33" s="132"/>
      <c r="AT33" s="133">
        <v>17.819087820724299</v>
      </c>
      <c r="AU33" s="127">
        <v>5.1877184581454401</v>
      </c>
      <c r="AV33" s="127">
        <v>8.8703421868737404</v>
      </c>
      <c r="AW33" s="127">
        <v>9.2702146500635507</v>
      </c>
      <c r="AX33" s="127">
        <v>4.1537303699650696</v>
      </c>
      <c r="AY33" s="134">
        <v>8.6209433993047497</v>
      </c>
      <c r="AZ33" s="127"/>
      <c r="BA33" s="135">
        <v>-4.0170482204040097</v>
      </c>
      <c r="BB33" s="136">
        <v>7.1355854778512304</v>
      </c>
      <c r="BC33" s="137">
        <v>1.4407328115273199</v>
      </c>
      <c r="BD33" s="127"/>
      <c r="BE33" s="138">
        <v>6.2393987624960303</v>
      </c>
    </row>
    <row r="34" spans="1:57" x14ac:dyDescent="0.2">
      <c r="A34" s="21" t="s">
        <v>51</v>
      </c>
      <c r="B34" s="3" t="str">
        <f t="shared" si="0"/>
        <v>Blacksburg &amp; Wytheville, VA</v>
      </c>
      <c r="C34" s="3"/>
      <c r="D34" s="24" t="s">
        <v>16</v>
      </c>
      <c r="E34" s="27" t="s">
        <v>17</v>
      </c>
      <c r="F34" s="3"/>
      <c r="G34" s="133">
        <v>46.288209606986797</v>
      </c>
      <c r="H34" s="127">
        <v>46.724890829694303</v>
      </c>
      <c r="I34" s="127">
        <v>48.670107185390997</v>
      </c>
      <c r="J34" s="127">
        <v>50.873362445414799</v>
      </c>
      <c r="K34" s="127">
        <v>46.466851925367202</v>
      </c>
      <c r="L34" s="134">
        <v>47.804684398570799</v>
      </c>
      <c r="M34" s="127"/>
      <c r="N34" s="135">
        <v>43.171893608574798</v>
      </c>
      <c r="O34" s="136">
        <v>41.445017864231801</v>
      </c>
      <c r="P34" s="137">
        <v>42.308455736403303</v>
      </c>
      <c r="Q34" s="127"/>
      <c r="R34" s="138">
        <v>46.234333352237201</v>
      </c>
      <c r="S34" s="132"/>
      <c r="T34" s="133">
        <v>47.093032312333499</v>
      </c>
      <c r="U34" s="127">
        <v>12.295207502120499</v>
      </c>
      <c r="V34" s="127">
        <v>9.1656411690789099</v>
      </c>
      <c r="W34" s="127">
        <v>12.0849638378987</v>
      </c>
      <c r="X34" s="127">
        <v>-0.214815772965956</v>
      </c>
      <c r="Y34" s="134">
        <v>14.0289352509645</v>
      </c>
      <c r="Z34" s="127"/>
      <c r="AA34" s="135">
        <v>-8.3219025276787892</v>
      </c>
      <c r="AB34" s="136">
        <v>-1.67615602116326</v>
      </c>
      <c r="AC34" s="137">
        <v>-5.1829367249157903</v>
      </c>
      <c r="AD34" s="127"/>
      <c r="AE34" s="138">
        <v>8.2920735178388494</v>
      </c>
      <c r="AG34" s="133">
        <v>41.211790393013104</v>
      </c>
      <c r="AH34" s="127">
        <v>48.059745930924898</v>
      </c>
      <c r="AI34" s="127">
        <v>52.773918221516404</v>
      </c>
      <c r="AJ34" s="127">
        <v>48.555974593092401</v>
      </c>
      <c r="AK34" s="127">
        <v>46.243549027391801</v>
      </c>
      <c r="AL34" s="134">
        <v>47.368995633187701</v>
      </c>
      <c r="AM34" s="127"/>
      <c r="AN34" s="135">
        <v>56.039102818578797</v>
      </c>
      <c r="AO34" s="136">
        <v>56.634577213179803</v>
      </c>
      <c r="AP34" s="137">
        <v>56.336840015879297</v>
      </c>
      <c r="AQ34" s="127"/>
      <c r="AR34" s="138">
        <v>49.931236885385303</v>
      </c>
      <c r="AS34" s="132"/>
      <c r="AT34" s="133">
        <v>13.4571309042776</v>
      </c>
      <c r="AU34" s="127">
        <v>7.0888346016858597</v>
      </c>
      <c r="AV34" s="127">
        <v>9.5868659261870803</v>
      </c>
      <c r="AW34" s="127">
        <v>10.6273163683202</v>
      </c>
      <c r="AX34" s="127">
        <v>6.9891871232157898</v>
      </c>
      <c r="AY34" s="134">
        <v>9.4106916984523696</v>
      </c>
      <c r="AZ34" s="127"/>
      <c r="BA34" s="135">
        <v>12.3303973618239</v>
      </c>
      <c r="BB34" s="136">
        <v>11.4344985107477</v>
      </c>
      <c r="BC34" s="137">
        <v>11.878287157672201</v>
      </c>
      <c r="BD34" s="127"/>
      <c r="BE34" s="138">
        <v>10.1941916457777</v>
      </c>
    </row>
    <row r="35" spans="1:57" x14ac:dyDescent="0.2">
      <c r="A35" s="21" t="s">
        <v>52</v>
      </c>
      <c r="B35" s="3" t="str">
        <f t="shared" si="0"/>
        <v>Lynchburg, VA</v>
      </c>
      <c r="C35" s="3"/>
      <c r="D35" s="24" t="s">
        <v>16</v>
      </c>
      <c r="E35" s="27" t="s">
        <v>17</v>
      </c>
      <c r="F35" s="3"/>
      <c r="G35" s="133">
        <v>31.8840579710144</v>
      </c>
      <c r="H35" s="127">
        <v>48.658649398704902</v>
      </c>
      <c r="I35" s="127">
        <v>57.600986740672198</v>
      </c>
      <c r="J35" s="127">
        <v>58.248535306814603</v>
      </c>
      <c r="K35" s="127">
        <v>56.182547024360098</v>
      </c>
      <c r="L35" s="134">
        <v>50.514955288313203</v>
      </c>
      <c r="M35" s="127"/>
      <c r="N35" s="135">
        <v>53.900709219858101</v>
      </c>
      <c r="O35" s="136">
        <v>47.887758248535299</v>
      </c>
      <c r="P35" s="137">
        <v>50.894233734196703</v>
      </c>
      <c r="Q35" s="127"/>
      <c r="R35" s="138">
        <v>50.623320558565702</v>
      </c>
      <c r="S35" s="132"/>
      <c r="T35" s="133">
        <v>-10.5189340813464</v>
      </c>
      <c r="U35" s="127">
        <v>-11.8061979648473</v>
      </c>
      <c r="V35" s="127">
        <v>-5.1491637898078899</v>
      </c>
      <c r="W35" s="127">
        <v>1.07169672074436</v>
      </c>
      <c r="X35" s="127">
        <v>10.5994577500289</v>
      </c>
      <c r="Y35" s="134">
        <v>-2.8415377284468</v>
      </c>
      <c r="Z35" s="127"/>
      <c r="AA35" s="135">
        <v>-18.049989671555402</v>
      </c>
      <c r="AB35" s="136">
        <v>-6.78405293075663</v>
      </c>
      <c r="AC35" s="137">
        <v>-13.1094357833174</v>
      </c>
      <c r="AD35" s="127"/>
      <c r="AE35" s="138">
        <v>-6.0311844953014599</v>
      </c>
      <c r="AG35" s="133">
        <v>34.427998766574099</v>
      </c>
      <c r="AH35" s="127">
        <v>49.745605920444</v>
      </c>
      <c r="AI35" s="127">
        <v>54.995374653098899</v>
      </c>
      <c r="AJ35" s="127">
        <v>53.122109158186802</v>
      </c>
      <c r="AK35" s="127">
        <v>51.9811902559358</v>
      </c>
      <c r="AL35" s="134">
        <v>48.854455750847897</v>
      </c>
      <c r="AM35" s="127"/>
      <c r="AN35" s="135">
        <v>53.1760715386987</v>
      </c>
      <c r="AO35" s="136">
        <v>48.165279062596298</v>
      </c>
      <c r="AP35" s="137">
        <v>50.670675300647503</v>
      </c>
      <c r="AQ35" s="127"/>
      <c r="AR35" s="138">
        <v>49.3733756222192</v>
      </c>
      <c r="AS35" s="132"/>
      <c r="AT35" s="133">
        <v>-0.91569755395334795</v>
      </c>
      <c r="AU35" s="127">
        <v>-9.4108532971649603E-2</v>
      </c>
      <c r="AV35" s="127">
        <v>1.4402316922885801</v>
      </c>
      <c r="AW35" s="127">
        <v>-3.7579488743651401</v>
      </c>
      <c r="AX35" s="127">
        <v>-7.6414194403113704</v>
      </c>
      <c r="AY35" s="134">
        <v>-2.3814760205072698</v>
      </c>
      <c r="AZ35" s="127"/>
      <c r="BA35" s="135">
        <v>-14.961727822719199</v>
      </c>
      <c r="BB35" s="136">
        <v>-3.5924882415390198</v>
      </c>
      <c r="BC35" s="137">
        <v>-9.9124075545998007</v>
      </c>
      <c r="BD35" s="127"/>
      <c r="BE35" s="138">
        <v>-4.7170558389564103</v>
      </c>
    </row>
    <row r="36" spans="1:57" x14ac:dyDescent="0.2">
      <c r="A36" s="21" t="s">
        <v>77</v>
      </c>
      <c r="B36" s="3" t="str">
        <f t="shared" si="0"/>
        <v>Central Virginia</v>
      </c>
      <c r="C36" s="3"/>
      <c r="D36" s="24" t="s">
        <v>16</v>
      </c>
      <c r="E36" s="27" t="s">
        <v>17</v>
      </c>
      <c r="F36" s="3"/>
      <c r="G36" s="133">
        <v>37.908516769881601</v>
      </c>
      <c r="H36" s="127">
        <v>56.435097185602999</v>
      </c>
      <c r="I36" s="127">
        <v>65.647801827211893</v>
      </c>
      <c r="J36" s="127">
        <v>65.748972959715402</v>
      </c>
      <c r="K36" s="127">
        <v>58.6118094303758</v>
      </c>
      <c r="L36" s="134">
        <v>56.870439634557599</v>
      </c>
      <c r="M36" s="127"/>
      <c r="N36" s="135">
        <v>59.497823287755203</v>
      </c>
      <c r="O36" s="136">
        <v>61.650009197375603</v>
      </c>
      <c r="P36" s="137">
        <v>60.573916242565403</v>
      </c>
      <c r="Q36" s="127"/>
      <c r="R36" s="138">
        <v>57.928575808274097</v>
      </c>
      <c r="S36" s="132"/>
      <c r="T36" s="133">
        <v>-16.556277147350301</v>
      </c>
      <c r="U36" s="127">
        <v>-6.7144012947785301</v>
      </c>
      <c r="V36" s="127">
        <v>-3.7044841611323802</v>
      </c>
      <c r="W36" s="127">
        <v>-1.2031257862300699</v>
      </c>
      <c r="X36" s="127">
        <v>-0.65605014786635296</v>
      </c>
      <c r="Y36" s="134">
        <v>-5.1048898482779297</v>
      </c>
      <c r="Z36" s="127"/>
      <c r="AA36" s="135">
        <v>-4.2367796300805702</v>
      </c>
      <c r="AB36" s="136">
        <v>-4.7929767446113596</v>
      </c>
      <c r="AC36" s="137">
        <v>-4.5206282550920998</v>
      </c>
      <c r="AD36" s="127"/>
      <c r="AE36" s="138">
        <v>-4.9310853233717697</v>
      </c>
      <c r="AG36" s="133">
        <v>41.842297489523602</v>
      </c>
      <c r="AH36" s="127">
        <v>54.633508859591799</v>
      </c>
      <c r="AI36" s="127">
        <v>60.687242956528401</v>
      </c>
      <c r="AJ36" s="127">
        <v>60.654956374678001</v>
      </c>
      <c r="AK36" s="127">
        <v>59.777837567744101</v>
      </c>
      <c r="AL36" s="134">
        <v>55.519799506453701</v>
      </c>
      <c r="AM36" s="127"/>
      <c r="AN36" s="135">
        <v>65.933043779067503</v>
      </c>
      <c r="AO36" s="136">
        <v>64.650805242725895</v>
      </c>
      <c r="AP36" s="137">
        <v>65.291924510896706</v>
      </c>
      <c r="AQ36" s="127"/>
      <c r="AR36" s="138">
        <v>58.311927210028898</v>
      </c>
      <c r="AS36" s="132"/>
      <c r="AT36" s="133">
        <v>-2.5286238455512899</v>
      </c>
      <c r="AU36" s="127">
        <v>-0.277169555066822</v>
      </c>
      <c r="AV36" s="127">
        <v>0.91670135531059405</v>
      </c>
      <c r="AW36" s="127">
        <v>5.5941341983249099E-2</v>
      </c>
      <c r="AX36" s="127">
        <v>-3.10890436169537E-2</v>
      </c>
      <c r="AY36" s="134">
        <v>-0.239909052211003</v>
      </c>
      <c r="AZ36" s="127"/>
      <c r="BA36" s="135">
        <v>2.6187419928834901</v>
      </c>
      <c r="BB36" s="136">
        <v>1.3801952908323001</v>
      </c>
      <c r="BC36" s="137">
        <v>2.0017897762362602</v>
      </c>
      <c r="BD36" s="127"/>
      <c r="BE36" s="138">
        <v>0.46815583247865999</v>
      </c>
    </row>
    <row r="37" spans="1:57" x14ac:dyDescent="0.2">
      <c r="A37" s="21" t="s">
        <v>78</v>
      </c>
      <c r="B37" s="3" t="str">
        <f t="shared" si="0"/>
        <v>Chesapeake Bay</v>
      </c>
      <c r="C37" s="3"/>
      <c r="D37" s="24" t="s">
        <v>16</v>
      </c>
      <c r="E37" s="27" t="s">
        <v>17</v>
      </c>
      <c r="F37" s="3"/>
      <c r="G37" s="133">
        <v>32.212666145426098</v>
      </c>
      <c r="H37" s="127">
        <v>49.960906958561303</v>
      </c>
      <c r="I37" s="127">
        <v>54.573885848318902</v>
      </c>
      <c r="J37" s="127">
        <v>55.433932759968698</v>
      </c>
      <c r="K37" s="127">
        <v>50.1172791243158</v>
      </c>
      <c r="L37" s="134">
        <v>48.459734167318203</v>
      </c>
      <c r="M37" s="127"/>
      <c r="N37" s="135">
        <v>43.080531665363502</v>
      </c>
      <c r="O37" s="136">
        <v>47.146207974980399</v>
      </c>
      <c r="P37" s="137">
        <v>45.113369820171997</v>
      </c>
      <c r="Q37" s="127"/>
      <c r="R37" s="138">
        <v>47.503630068133504</v>
      </c>
      <c r="S37" s="132"/>
      <c r="T37" s="133">
        <v>-24.403669724770602</v>
      </c>
      <c r="U37" s="127">
        <v>-13.061224489795899</v>
      </c>
      <c r="V37" s="127">
        <v>-8.7581699346405202</v>
      </c>
      <c r="W37" s="127">
        <v>-6.34081902245706</v>
      </c>
      <c r="X37" s="127">
        <v>-7.2358900144717797</v>
      </c>
      <c r="Y37" s="134">
        <v>-11.279702261666101</v>
      </c>
      <c r="Z37" s="127"/>
      <c r="AA37" s="135">
        <v>-19.208211143694999</v>
      </c>
      <c r="AB37" s="136">
        <v>-4.5886075949366996</v>
      </c>
      <c r="AC37" s="137">
        <v>-12.176560121765601</v>
      </c>
      <c r="AD37" s="127"/>
      <c r="AE37" s="138">
        <v>-11.524859579779401</v>
      </c>
      <c r="AG37" s="133">
        <v>39.249413604378397</v>
      </c>
      <c r="AH37" s="127">
        <v>53.088350273651201</v>
      </c>
      <c r="AI37" s="127">
        <v>57.036747458952298</v>
      </c>
      <c r="AJ37" s="127">
        <v>56.880375293197801</v>
      </c>
      <c r="AK37" s="127">
        <v>52.208756841282202</v>
      </c>
      <c r="AL37" s="134">
        <v>51.692728694292398</v>
      </c>
      <c r="AM37" s="127"/>
      <c r="AN37" s="135">
        <v>46.618451915559</v>
      </c>
      <c r="AO37" s="136">
        <v>46.892103205629297</v>
      </c>
      <c r="AP37" s="137">
        <v>46.755277560594202</v>
      </c>
      <c r="AQ37" s="127"/>
      <c r="AR37" s="138">
        <v>50.282028370378598</v>
      </c>
      <c r="AS37" s="132"/>
      <c r="AT37" s="133">
        <v>-3.6468330134357001</v>
      </c>
      <c r="AU37" s="127">
        <v>-3.1383737517831598</v>
      </c>
      <c r="AV37" s="127">
        <v>1.2491325468424701</v>
      </c>
      <c r="AW37" s="127">
        <v>-0.58079945336521999</v>
      </c>
      <c r="AX37" s="127">
        <v>-5.7183198023296802</v>
      </c>
      <c r="AY37" s="134">
        <v>-2.2690317812269001</v>
      </c>
      <c r="AZ37" s="127"/>
      <c r="BA37" s="135">
        <v>-13.241178610403701</v>
      </c>
      <c r="BB37" s="136">
        <v>-7.4459876543209802</v>
      </c>
      <c r="BC37" s="137">
        <v>-10.428758659427</v>
      </c>
      <c r="BD37" s="127"/>
      <c r="BE37" s="138">
        <v>-4.5784537120449302</v>
      </c>
    </row>
    <row r="38" spans="1:57" x14ac:dyDescent="0.2">
      <c r="A38" s="21" t="s">
        <v>79</v>
      </c>
      <c r="B38" s="3" t="str">
        <f t="shared" si="0"/>
        <v>Coastal Virginia - Eastern Shore</v>
      </c>
      <c r="C38" s="3"/>
      <c r="D38" s="24" t="s">
        <v>16</v>
      </c>
      <c r="E38" s="27" t="s">
        <v>17</v>
      </c>
      <c r="F38" s="3"/>
      <c r="G38" s="133">
        <v>30.574198359433201</v>
      </c>
      <c r="H38" s="127">
        <v>41.909023117076799</v>
      </c>
      <c r="I38" s="127">
        <v>44.146159582401097</v>
      </c>
      <c r="J38" s="127">
        <v>43.549589858314597</v>
      </c>
      <c r="K38" s="127">
        <v>41.461595824011901</v>
      </c>
      <c r="L38" s="134">
        <v>40.328113348247498</v>
      </c>
      <c r="M38" s="127"/>
      <c r="N38" s="135">
        <v>44.680851063829699</v>
      </c>
      <c r="O38" s="136">
        <v>46.955245781364603</v>
      </c>
      <c r="P38" s="137">
        <v>45.818048422597201</v>
      </c>
      <c r="Q38" s="127"/>
      <c r="R38" s="138">
        <v>41.914961297847498</v>
      </c>
      <c r="S38" s="132"/>
      <c r="T38" s="133">
        <v>5.5397808753513402</v>
      </c>
      <c r="U38" s="127">
        <v>-1.8248659117091399</v>
      </c>
      <c r="V38" s="127">
        <v>-2.16993030813562</v>
      </c>
      <c r="W38" s="127">
        <v>-2.28560775540641</v>
      </c>
      <c r="X38" s="127">
        <v>5.00679295111311</v>
      </c>
      <c r="Y38" s="134">
        <v>0.40078149806435398</v>
      </c>
      <c r="Z38" s="127"/>
      <c r="AA38" s="135">
        <v>14.3702355216748</v>
      </c>
      <c r="AB38" s="136">
        <v>22.819185686775199</v>
      </c>
      <c r="AC38" s="137">
        <v>18.5490406033326</v>
      </c>
      <c r="AD38" s="127"/>
      <c r="AE38" s="138">
        <v>5.4905335418035301</v>
      </c>
      <c r="AG38" s="133">
        <v>35.170178282009701</v>
      </c>
      <c r="AH38" s="127">
        <v>43.453988834863999</v>
      </c>
      <c r="AI38" s="127">
        <v>45.831082297857002</v>
      </c>
      <c r="AJ38" s="127">
        <v>45.506933189267002</v>
      </c>
      <c r="AK38" s="127">
        <v>45.723032594993597</v>
      </c>
      <c r="AL38" s="134">
        <v>43.1370430397983</v>
      </c>
      <c r="AM38" s="127"/>
      <c r="AN38" s="135">
        <v>49.273542600896803</v>
      </c>
      <c r="AO38" s="136">
        <v>50.008968609865398</v>
      </c>
      <c r="AP38" s="137">
        <v>49.641255605381097</v>
      </c>
      <c r="AQ38" s="127"/>
      <c r="AR38" s="138">
        <v>45.000642425799803</v>
      </c>
      <c r="AS38" s="132"/>
      <c r="AT38" s="133">
        <v>5.2772632553831897</v>
      </c>
      <c r="AU38" s="127">
        <v>0.68900177493969506</v>
      </c>
      <c r="AV38" s="127">
        <v>0.108324587314632</v>
      </c>
      <c r="AW38" s="127">
        <v>1.9042660387136801</v>
      </c>
      <c r="AX38" s="127">
        <v>6.5780819367612304</v>
      </c>
      <c r="AY38" s="134">
        <v>2.7547834001204499</v>
      </c>
      <c r="AZ38" s="127"/>
      <c r="BA38" s="135">
        <v>4.2366228005900899</v>
      </c>
      <c r="BB38" s="136">
        <v>9.6958776811280902</v>
      </c>
      <c r="BC38" s="137">
        <v>6.9168041245658598</v>
      </c>
      <c r="BD38" s="127"/>
      <c r="BE38" s="138">
        <v>4.0587492866717696</v>
      </c>
    </row>
    <row r="39" spans="1:57" x14ac:dyDescent="0.2">
      <c r="A39" s="21" t="s">
        <v>80</v>
      </c>
      <c r="B39" s="3" t="str">
        <f t="shared" si="0"/>
        <v>Coastal Virginia - Hampton Roads</v>
      </c>
      <c r="C39" s="3"/>
      <c r="D39" s="24" t="s">
        <v>16</v>
      </c>
      <c r="E39" s="27" t="s">
        <v>17</v>
      </c>
      <c r="F39" s="3"/>
      <c r="G39" s="133">
        <v>37.748633318789601</v>
      </c>
      <c r="H39" s="127">
        <v>47.1960577984241</v>
      </c>
      <c r="I39" s="127">
        <v>53.1093601622051</v>
      </c>
      <c r="J39" s="127">
        <v>54.056412493904404</v>
      </c>
      <c r="K39" s="127">
        <v>53.750994533275097</v>
      </c>
      <c r="L39" s="134">
        <v>49.172291661319697</v>
      </c>
      <c r="M39" s="127"/>
      <c r="N39" s="135">
        <v>62.597849241588101</v>
      </c>
      <c r="O39" s="136">
        <v>66.822369940712903</v>
      </c>
      <c r="P39" s="137">
        <v>64.710109591150498</v>
      </c>
      <c r="Q39" s="127"/>
      <c r="R39" s="138">
        <v>53.611668212699897</v>
      </c>
      <c r="S39" s="132"/>
      <c r="T39" s="133">
        <v>-9.4107605666500191</v>
      </c>
      <c r="U39" s="127">
        <v>-6.0298190513007999</v>
      </c>
      <c r="V39" s="127">
        <v>-1.2999268652515401</v>
      </c>
      <c r="W39" s="127">
        <v>1.5706990381975401</v>
      </c>
      <c r="X39" s="127">
        <v>-0.71694279535371996</v>
      </c>
      <c r="Y39" s="134">
        <v>-2.8457765374967301</v>
      </c>
      <c r="Z39" s="127"/>
      <c r="AA39" s="135">
        <v>-4.5226963510046403</v>
      </c>
      <c r="AB39" s="136">
        <v>-1.2583229764534001</v>
      </c>
      <c r="AC39" s="137">
        <v>-2.8646511126329699</v>
      </c>
      <c r="AD39" s="127"/>
      <c r="AE39" s="138">
        <v>-2.8522864812066699</v>
      </c>
      <c r="AG39" s="133">
        <v>41.5708492672535</v>
      </c>
      <c r="AH39" s="127">
        <v>46.6801837640838</v>
      </c>
      <c r="AI39" s="127">
        <v>51.370531016605398</v>
      </c>
      <c r="AJ39" s="127">
        <v>55.379462567050702</v>
      </c>
      <c r="AK39" s="127">
        <v>57.027179631958496</v>
      </c>
      <c r="AL39" s="134">
        <v>50.405641249390399</v>
      </c>
      <c r="AM39" s="127"/>
      <c r="AN39" s="135">
        <v>62.953314683160897</v>
      </c>
      <c r="AO39" s="136">
        <v>60.822446936837501</v>
      </c>
      <c r="AP39" s="137">
        <v>61.887880809999203</v>
      </c>
      <c r="AQ39" s="127"/>
      <c r="AR39" s="138">
        <v>53.686281123850002</v>
      </c>
      <c r="AS39" s="132"/>
      <c r="AT39" s="133">
        <v>5.6293718972270304</v>
      </c>
      <c r="AU39" s="127">
        <v>1.6164411490880499</v>
      </c>
      <c r="AV39" s="127">
        <v>3.4968841381629998</v>
      </c>
      <c r="AW39" s="127">
        <v>4.10841954512654</v>
      </c>
      <c r="AX39" s="127">
        <v>5.68457306605087</v>
      </c>
      <c r="AY39" s="134">
        <v>4.1087398504649499</v>
      </c>
      <c r="AZ39" s="127"/>
      <c r="BA39" s="135">
        <v>3.58765010039395</v>
      </c>
      <c r="BB39" s="136">
        <v>-0.27854145959712301</v>
      </c>
      <c r="BC39" s="137">
        <v>1.6510721138075499</v>
      </c>
      <c r="BD39" s="127"/>
      <c r="BE39" s="138">
        <v>3.2862548602113</v>
      </c>
    </row>
    <row r="40" spans="1:57" x14ac:dyDescent="0.2">
      <c r="A40" s="20" t="s">
        <v>81</v>
      </c>
      <c r="B40" s="3" t="str">
        <f t="shared" si="0"/>
        <v>Northern Virginia</v>
      </c>
      <c r="C40" s="3"/>
      <c r="D40" s="24" t="s">
        <v>16</v>
      </c>
      <c r="E40" s="27" t="s">
        <v>17</v>
      </c>
      <c r="F40" s="3"/>
      <c r="G40" s="133">
        <v>42.016981524555099</v>
      </c>
      <c r="H40" s="127">
        <v>63.413896138280499</v>
      </c>
      <c r="I40" s="127">
        <v>75.558833541359306</v>
      </c>
      <c r="J40" s="127">
        <v>77.383789099436399</v>
      </c>
      <c r="K40" s="127">
        <v>69.533643481220906</v>
      </c>
      <c r="L40" s="134">
        <v>65.581161377192203</v>
      </c>
      <c r="M40" s="127"/>
      <c r="N40" s="135">
        <v>62.421044668860297</v>
      </c>
      <c r="O40" s="136">
        <v>65.535761564355596</v>
      </c>
      <c r="P40" s="137">
        <v>63.978403116608</v>
      </c>
      <c r="Q40" s="127"/>
      <c r="R40" s="138">
        <v>65.123234157055606</v>
      </c>
      <c r="S40" s="132"/>
      <c r="T40" s="133">
        <v>-13.735177523953</v>
      </c>
      <c r="U40" s="127">
        <v>-7.7212179557837199</v>
      </c>
      <c r="V40" s="127">
        <v>-3.8736228379699398</v>
      </c>
      <c r="W40" s="127">
        <v>-0.46272179746703501</v>
      </c>
      <c r="X40" s="127">
        <v>5.2104027693311599</v>
      </c>
      <c r="Y40" s="134">
        <v>-3.5185604995231898</v>
      </c>
      <c r="Z40" s="127"/>
      <c r="AA40" s="135">
        <v>11.426621773609201</v>
      </c>
      <c r="AB40" s="136">
        <v>10.362424084100899</v>
      </c>
      <c r="AC40" s="137">
        <v>10.8790192820799</v>
      </c>
      <c r="AD40" s="127"/>
      <c r="AE40" s="138">
        <v>0.13098407633963299</v>
      </c>
      <c r="AG40" s="133">
        <v>45.615627541082802</v>
      </c>
      <c r="AH40" s="127">
        <v>59.170484254518399</v>
      </c>
      <c r="AI40" s="127">
        <v>68.596971459098597</v>
      </c>
      <c r="AJ40" s="127">
        <v>71.185366937561696</v>
      </c>
      <c r="AK40" s="127">
        <v>65.705060017681404</v>
      </c>
      <c r="AL40" s="134">
        <v>62.0546554110785</v>
      </c>
      <c r="AM40" s="127"/>
      <c r="AN40" s="135">
        <v>60.402985991934599</v>
      </c>
      <c r="AO40" s="136">
        <v>60.089541936734399</v>
      </c>
      <c r="AP40" s="137">
        <v>60.246263964334503</v>
      </c>
      <c r="AQ40" s="127"/>
      <c r="AR40" s="138">
        <v>61.537973187451399</v>
      </c>
      <c r="AS40" s="132"/>
      <c r="AT40" s="133">
        <v>1.3257986534047901</v>
      </c>
      <c r="AU40" s="127">
        <v>-0.92902960122035805</v>
      </c>
      <c r="AV40" s="127">
        <v>2.9035251770794899</v>
      </c>
      <c r="AW40" s="127">
        <v>5.9159264716977296</v>
      </c>
      <c r="AX40" s="127">
        <v>6.2323674804174898</v>
      </c>
      <c r="AY40" s="134">
        <v>3.2642993699599998</v>
      </c>
      <c r="AZ40" s="127"/>
      <c r="BA40" s="135">
        <v>4.8003015761589696</v>
      </c>
      <c r="BB40" s="136">
        <v>4.5377744177812502</v>
      </c>
      <c r="BC40" s="137">
        <v>4.6692138401224597</v>
      </c>
      <c r="BD40" s="127"/>
      <c r="BE40" s="138">
        <v>3.6531205652262599</v>
      </c>
    </row>
    <row r="41" spans="1:57" x14ac:dyDescent="0.2">
      <c r="A41" s="22" t="s">
        <v>82</v>
      </c>
      <c r="B41" s="3" t="str">
        <f t="shared" si="0"/>
        <v>Shenandoah Valley</v>
      </c>
      <c r="C41" s="3"/>
      <c r="D41" s="25" t="s">
        <v>16</v>
      </c>
      <c r="E41" s="28" t="s">
        <v>17</v>
      </c>
      <c r="F41" s="3"/>
      <c r="G41" s="139">
        <v>40.2201524132091</v>
      </c>
      <c r="H41" s="140">
        <v>48.077900084673999</v>
      </c>
      <c r="I41" s="140">
        <v>48.560541913632498</v>
      </c>
      <c r="J41" s="140">
        <v>47.688399661303897</v>
      </c>
      <c r="K41" s="140">
        <v>42.032176121930497</v>
      </c>
      <c r="L41" s="141">
        <v>45.315834038950001</v>
      </c>
      <c r="M41" s="127"/>
      <c r="N41" s="142">
        <v>46.570702794242102</v>
      </c>
      <c r="O41" s="143">
        <v>49.712108382726498</v>
      </c>
      <c r="P41" s="144">
        <v>48.141405588484297</v>
      </c>
      <c r="Q41" s="127"/>
      <c r="R41" s="145">
        <v>46.123140195959799</v>
      </c>
      <c r="S41" s="132"/>
      <c r="T41" s="139">
        <v>25.141245290979299</v>
      </c>
      <c r="U41" s="140">
        <v>8.4649290130817807</v>
      </c>
      <c r="V41" s="140">
        <v>6.3551303524850598</v>
      </c>
      <c r="W41" s="140">
        <v>3.74598491105766</v>
      </c>
      <c r="X41" s="140">
        <v>-2.0783346647757299</v>
      </c>
      <c r="Y41" s="141">
        <v>7.3757522220453904</v>
      </c>
      <c r="Z41" s="127"/>
      <c r="AA41" s="142">
        <v>5.2472700073815801</v>
      </c>
      <c r="AB41" s="143">
        <v>12.935564413641099</v>
      </c>
      <c r="AC41" s="144">
        <v>9.0813686119553996</v>
      </c>
      <c r="AD41" s="127"/>
      <c r="AE41" s="145">
        <v>7.87878779087014</v>
      </c>
      <c r="AG41" s="139">
        <v>40.258299493448298</v>
      </c>
      <c r="AH41" s="140">
        <v>47.444216519445703</v>
      </c>
      <c r="AI41" s="140">
        <v>50.697031858332899</v>
      </c>
      <c r="AJ41" s="140">
        <v>48.415456105831602</v>
      </c>
      <c r="AK41" s="140">
        <v>47.182567923975299</v>
      </c>
      <c r="AL41" s="141">
        <v>46.799514380206801</v>
      </c>
      <c r="AM41" s="127"/>
      <c r="AN41" s="142">
        <v>53.033030518692101</v>
      </c>
      <c r="AO41" s="143">
        <v>55.291581194792101</v>
      </c>
      <c r="AP41" s="144">
        <v>54.162305856742101</v>
      </c>
      <c r="AQ41" s="127"/>
      <c r="AR41" s="145">
        <v>48.903169087788299</v>
      </c>
      <c r="AS41" s="75"/>
      <c r="AT41" s="139">
        <v>9.4118919723121905</v>
      </c>
      <c r="AU41" s="140">
        <v>2.7106450624726</v>
      </c>
      <c r="AV41" s="140">
        <v>4.6158281161885597</v>
      </c>
      <c r="AW41" s="140">
        <v>5.9738697571633299</v>
      </c>
      <c r="AX41" s="140">
        <v>2.0324644398448402</v>
      </c>
      <c r="AY41" s="141">
        <v>4.7548296583715999</v>
      </c>
      <c r="AZ41" s="127"/>
      <c r="BA41" s="142">
        <v>-2.1314409644109098</v>
      </c>
      <c r="BB41" s="143">
        <v>5.5162382249801203</v>
      </c>
      <c r="BC41" s="144">
        <v>1.62829071605944</v>
      </c>
      <c r="BD41" s="127"/>
      <c r="BE41" s="145">
        <v>3.7621043252768001</v>
      </c>
    </row>
    <row r="42" spans="1:57" x14ac:dyDescent="0.2">
      <c r="A42" s="19" t="s">
        <v>83</v>
      </c>
      <c r="B42" s="3" t="str">
        <f t="shared" si="0"/>
        <v>Southern Virginia</v>
      </c>
      <c r="C42" s="9"/>
      <c r="D42" s="23" t="s">
        <v>16</v>
      </c>
      <c r="E42" s="26" t="s">
        <v>17</v>
      </c>
      <c r="F42" s="3"/>
      <c r="G42" s="124">
        <v>44.131006454697498</v>
      </c>
      <c r="H42" s="125">
        <v>65.216351900549796</v>
      </c>
      <c r="I42" s="125">
        <v>65.837915371742696</v>
      </c>
      <c r="J42" s="125">
        <v>64.953382739660498</v>
      </c>
      <c r="K42" s="125">
        <v>59.0485297633277</v>
      </c>
      <c r="L42" s="126">
        <v>59.837437245995602</v>
      </c>
      <c r="M42" s="127"/>
      <c r="N42" s="128">
        <v>52.402581879034102</v>
      </c>
      <c r="O42" s="129">
        <v>53.000239062873497</v>
      </c>
      <c r="P42" s="130">
        <v>52.701410470953803</v>
      </c>
      <c r="Q42" s="127"/>
      <c r="R42" s="131">
        <v>57.798572453126603</v>
      </c>
      <c r="S42" s="132"/>
      <c r="T42" s="124">
        <v>-1.62888134905622</v>
      </c>
      <c r="U42" s="125">
        <v>5.2972348394294304</v>
      </c>
      <c r="V42" s="125">
        <v>1.97592887700343</v>
      </c>
      <c r="W42" s="125">
        <v>1.32914489220945</v>
      </c>
      <c r="X42" s="125">
        <v>4.1750484442448998</v>
      </c>
      <c r="Y42" s="126">
        <v>2.4112617902126798</v>
      </c>
      <c r="Z42" s="127"/>
      <c r="AA42" s="128">
        <v>2.7687326502523102</v>
      </c>
      <c r="AB42" s="129">
        <v>3.6130799697617699</v>
      </c>
      <c r="AC42" s="130">
        <v>3.1915729501194399</v>
      </c>
      <c r="AD42" s="127"/>
      <c r="AE42" s="131">
        <v>2.6134076160580899</v>
      </c>
      <c r="AF42" s="29"/>
      <c r="AG42" s="124">
        <v>44.591202486253799</v>
      </c>
      <c r="AH42" s="125">
        <v>60.961032751613601</v>
      </c>
      <c r="AI42" s="125">
        <v>62.138417403777098</v>
      </c>
      <c r="AJ42" s="125">
        <v>58.193879990437402</v>
      </c>
      <c r="AK42" s="125">
        <v>56.173798709060399</v>
      </c>
      <c r="AL42" s="126">
        <v>56.411666268228501</v>
      </c>
      <c r="AM42" s="127"/>
      <c r="AN42" s="128">
        <v>54.5302414535022</v>
      </c>
      <c r="AO42" s="129">
        <v>54.273248864451297</v>
      </c>
      <c r="AP42" s="130">
        <v>54.401745158976802</v>
      </c>
      <c r="AQ42" s="127"/>
      <c r="AR42" s="131">
        <v>55.837403094156599</v>
      </c>
      <c r="AS42" s="132"/>
      <c r="AT42" s="124">
        <v>1.7704271906239601E-2</v>
      </c>
      <c r="AU42" s="125">
        <v>1.80498332848593</v>
      </c>
      <c r="AV42" s="125">
        <v>1.0782594511695101</v>
      </c>
      <c r="AW42" s="125">
        <v>-0.63719753427416104</v>
      </c>
      <c r="AX42" s="125">
        <v>1.27148447569485</v>
      </c>
      <c r="AY42" s="126">
        <v>0.744236136679442</v>
      </c>
      <c r="AZ42" s="127"/>
      <c r="BA42" s="128">
        <v>1.31129503645868</v>
      </c>
      <c r="BB42" s="129">
        <v>1.3762395680047701</v>
      </c>
      <c r="BC42" s="130">
        <v>1.3436801985145199</v>
      </c>
      <c r="BD42" s="127"/>
      <c r="BE42" s="131">
        <v>0.91033924137128197</v>
      </c>
    </row>
    <row r="43" spans="1:57" x14ac:dyDescent="0.2">
      <c r="A43" s="20" t="s">
        <v>84</v>
      </c>
      <c r="B43" s="3" t="str">
        <f t="shared" si="0"/>
        <v>Southwest Virginia - Blue Ridge Highlands</v>
      </c>
      <c r="C43" s="10"/>
      <c r="D43" s="24" t="s">
        <v>16</v>
      </c>
      <c r="E43" s="27" t="s">
        <v>17</v>
      </c>
      <c r="F43" s="3"/>
      <c r="G43" s="133">
        <v>47.278756002744103</v>
      </c>
      <c r="H43" s="127">
        <v>52.343928653098502</v>
      </c>
      <c r="I43" s="127">
        <v>55.762634347130103</v>
      </c>
      <c r="J43" s="127">
        <v>56.357191859135597</v>
      </c>
      <c r="K43" s="127">
        <v>51.520695174937103</v>
      </c>
      <c r="L43" s="134">
        <v>52.652641207409097</v>
      </c>
      <c r="M43" s="127"/>
      <c r="N43" s="135">
        <v>48.650811799679801</v>
      </c>
      <c r="O43" s="136">
        <v>48.033386691058702</v>
      </c>
      <c r="P43" s="137">
        <v>48.342099245369297</v>
      </c>
      <c r="Q43" s="127"/>
      <c r="R43" s="138">
        <v>51.421057789683402</v>
      </c>
      <c r="S43" s="132"/>
      <c r="T43" s="133">
        <v>48.451264409184397</v>
      </c>
      <c r="U43" s="127">
        <v>21.828117175756098</v>
      </c>
      <c r="V43" s="127">
        <v>21.5914211830639</v>
      </c>
      <c r="W43" s="127">
        <v>22.254732683630198</v>
      </c>
      <c r="X43" s="127">
        <v>13.291715179505999</v>
      </c>
      <c r="Y43" s="134">
        <v>24.035448807990399</v>
      </c>
      <c r="Z43" s="127"/>
      <c r="AA43" s="135">
        <v>10.018025046744</v>
      </c>
      <c r="AB43" s="136">
        <v>11.3850524842228</v>
      </c>
      <c r="AC43" s="137">
        <v>10.692953911059201</v>
      </c>
      <c r="AD43" s="127"/>
      <c r="AE43" s="138">
        <v>20.1455247578205</v>
      </c>
      <c r="AF43" s="30"/>
      <c r="AG43" s="133">
        <v>45.134918820031999</v>
      </c>
      <c r="AH43" s="127">
        <v>53.953235764921097</v>
      </c>
      <c r="AI43" s="127">
        <v>58.509604390578502</v>
      </c>
      <c r="AJ43" s="127">
        <v>54.576377772695999</v>
      </c>
      <c r="AK43" s="127">
        <v>51.840841527555398</v>
      </c>
      <c r="AL43" s="134">
        <v>52.8029956551566</v>
      </c>
      <c r="AM43" s="127"/>
      <c r="AN43" s="135">
        <v>58.283786873999503</v>
      </c>
      <c r="AO43" s="136">
        <v>59.464326549279598</v>
      </c>
      <c r="AP43" s="137">
        <v>58.874056711639597</v>
      </c>
      <c r="AQ43" s="127"/>
      <c r="AR43" s="138">
        <v>54.537584528437399</v>
      </c>
      <c r="AS43" s="132"/>
      <c r="AT43" s="133">
        <v>25.271271194137299</v>
      </c>
      <c r="AU43" s="127">
        <v>19.570025849597702</v>
      </c>
      <c r="AV43" s="127">
        <v>21.356303547148801</v>
      </c>
      <c r="AW43" s="127">
        <v>23.087446056926101</v>
      </c>
      <c r="AX43" s="127">
        <v>20.6413266973668</v>
      </c>
      <c r="AY43" s="134">
        <v>21.847766678731301</v>
      </c>
      <c r="AZ43" s="127"/>
      <c r="BA43" s="135">
        <v>19.024249330770498</v>
      </c>
      <c r="BB43" s="136">
        <v>18.021004567616298</v>
      </c>
      <c r="BC43" s="137">
        <v>18.515474986611402</v>
      </c>
      <c r="BD43" s="127"/>
      <c r="BE43" s="138">
        <v>20.800166652165</v>
      </c>
    </row>
    <row r="44" spans="1:57" x14ac:dyDescent="0.2">
      <c r="A44" s="21" t="s">
        <v>85</v>
      </c>
      <c r="B44" s="3" t="str">
        <f t="shared" si="0"/>
        <v>Southwest Virginia - Heart of Appalachia</v>
      </c>
      <c r="C44" s="3"/>
      <c r="D44" s="24" t="s">
        <v>16</v>
      </c>
      <c r="E44" s="27" t="s">
        <v>17</v>
      </c>
      <c r="F44" s="3"/>
      <c r="G44" s="133">
        <v>31.524547803617502</v>
      </c>
      <c r="H44" s="127">
        <v>44.896640826873302</v>
      </c>
      <c r="I44" s="127">
        <v>47.674418604651102</v>
      </c>
      <c r="J44" s="127">
        <v>48.901808785529703</v>
      </c>
      <c r="K44" s="127">
        <v>43.540051679586497</v>
      </c>
      <c r="L44" s="134">
        <v>43.307493540051603</v>
      </c>
      <c r="M44" s="127"/>
      <c r="N44" s="135">
        <v>40.310077519379803</v>
      </c>
      <c r="O44" s="136">
        <v>36.757105943152403</v>
      </c>
      <c r="P44" s="137">
        <v>38.5335917312661</v>
      </c>
      <c r="Q44" s="127"/>
      <c r="R44" s="138">
        <v>41.943521594684299</v>
      </c>
      <c r="S44" s="132"/>
      <c r="T44" s="133">
        <v>-14.542597092058999</v>
      </c>
      <c r="U44" s="127">
        <v>-21.213986568300601</v>
      </c>
      <c r="V44" s="127">
        <v>-17.239031980217199</v>
      </c>
      <c r="W44" s="127">
        <v>-14.0818280950729</v>
      </c>
      <c r="X44" s="127">
        <v>-5.1518814236292698</v>
      </c>
      <c r="Y44" s="134">
        <v>-14.850083743308399</v>
      </c>
      <c r="Z44" s="127"/>
      <c r="AA44" s="135">
        <v>-11.7913514523209</v>
      </c>
      <c r="AB44" s="136">
        <v>-10.9865417743324</v>
      </c>
      <c r="AC44" s="137">
        <v>-11.409321541883299</v>
      </c>
      <c r="AD44" s="127"/>
      <c r="AE44" s="138">
        <v>-13.9730675258046</v>
      </c>
      <c r="AF44" s="30"/>
      <c r="AG44" s="133">
        <v>35.125968992247998</v>
      </c>
      <c r="AH44" s="127">
        <v>47.335271317829402</v>
      </c>
      <c r="AI44" s="127">
        <v>48.724160206718302</v>
      </c>
      <c r="AJ44" s="127">
        <v>47.787467700258297</v>
      </c>
      <c r="AK44" s="127">
        <v>43.992248062015499</v>
      </c>
      <c r="AL44" s="134">
        <v>44.593023255813897</v>
      </c>
      <c r="AM44" s="127"/>
      <c r="AN44" s="135">
        <v>43.556201550387499</v>
      </c>
      <c r="AO44" s="136">
        <v>40.1001291989664</v>
      </c>
      <c r="AP44" s="137">
        <v>41.828165374676999</v>
      </c>
      <c r="AQ44" s="127"/>
      <c r="AR44" s="138">
        <v>43.803063861203299</v>
      </c>
      <c r="AS44" s="132"/>
      <c r="AT44" s="133">
        <v>-12.079185278662401</v>
      </c>
      <c r="AU44" s="127">
        <v>-12.132674257673299</v>
      </c>
      <c r="AV44" s="127">
        <v>-12.597278048936101</v>
      </c>
      <c r="AW44" s="127">
        <v>-13.395459222356701</v>
      </c>
      <c r="AX44" s="127">
        <v>-8.3902021725424092</v>
      </c>
      <c r="AY44" s="134">
        <v>-11.7913514523209</v>
      </c>
      <c r="AZ44" s="127"/>
      <c r="BA44" s="135">
        <v>-8.9720807584132594</v>
      </c>
      <c r="BB44" s="136">
        <v>-11.0789962211397</v>
      </c>
      <c r="BC44" s="137">
        <v>-9.9943364836642896</v>
      </c>
      <c r="BD44" s="127"/>
      <c r="BE44" s="138">
        <v>-11.3082242507739</v>
      </c>
    </row>
    <row r="45" spans="1:57" x14ac:dyDescent="0.2">
      <c r="A45" s="22" t="s">
        <v>86</v>
      </c>
      <c r="B45" s="3" t="str">
        <f t="shared" si="0"/>
        <v>Virginia Mountains</v>
      </c>
      <c r="C45" s="3"/>
      <c r="D45" s="25" t="s">
        <v>16</v>
      </c>
      <c r="E45" s="28" t="s">
        <v>17</v>
      </c>
      <c r="F45" s="3"/>
      <c r="G45" s="133">
        <v>37.296551724137899</v>
      </c>
      <c r="H45" s="127">
        <v>57.834482758620602</v>
      </c>
      <c r="I45" s="127">
        <v>61.3379310344827</v>
      </c>
      <c r="J45" s="127">
        <v>60.634482758620599</v>
      </c>
      <c r="K45" s="127">
        <v>53.048275862068898</v>
      </c>
      <c r="L45" s="134">
        <v>54.030344827586198</v>
      </c>
      <c r="M45" s="127"/>
      <c r="N45" s="135">
        <v>50.179310344827499</v>
      </c>
      <c r="O45" s="136">
        <v>51.075862068965499</v>
      </c>
      <c r="P45" s="137">
        <v>50.627586206896503</v>
      </c>
      <c r="Q45" s="127"/>
      <c r="R45" s="138">
        <v>53.058128078817703</v>
      </c>
      <c r="S45" s="132"/>
      <c r="T45" s="133">
        <v>-32.319619500594499</v>
      </c>
      <c r="U45" s="127">
        <v>-10.8312380216612</v>
      </c>
      <c r="V45" s="127">
        <v>4.1507882357753498</v>
      </c>
      <c r="W45" s="127">
        <v>4.94824500687987</v>
      </c>
      <c r="X45" s="127">
        <v>-1.6917373524527199</v>
      </c>
      <c r="Y45" s="134">
        <v>-7.0354894867212003</v>
      </c>
      <c r="Z45" s="127"/>
      <c r="AA45" s="135">
        <v>-0.32380678936135499</v>
      </c>
      <c r="AB45" s="136">
        <v>0.75797817739421303</v>
      </c>
      <c r="AC45" s="137">
        <v>0.21895574132446899</v>
      </c>
      <c r="AD45" s="127"/>
      <c r="AE45" s="138">
        <v>-5.1639673687719903</v>
      </c>
      <c r="AF45" s="31"/>
      <c r="AG45" s="133">
        <v>39.962068965517197</v>
      </c>
      <c r="AH45" s="127">
        <v>54.803448275862003</v>
      </c>
      <c r="AI45" s="127">
        <v>57.444827586206799</v>
      </c>
      <c r="AJ45" s="127">
        <v>56.041379310344801</v>
      </c>
      <c r="AK45" s="127">
        <v>52.468965517241301</v>
      </c>
      <c r="AL45" s="134">
        <v>52.1441379310344</v>
      </c>
      <c r="AM45" s="127"/>
      <c r="AN45" s="135">
        <v>55.217241379310302</v>
      </c>
      <c r="AO45" s="136">
        <v>56.248275862068901</v>
      </c>
      <c r="AP45" s="137">
        <v>55.732758620689602</v>
      </c>
      <c r="AQ45" s="127"/>
      <c r="AR45" s="138">
        <v>53.169458128078801</v>
      </c>
      <c r="AS45" s="132"/>
      <c r="AT45" s="133">
        <v>-15.62548046723</v>
      </c>
      <c r="AU45" s="127">
        <v>-4.7700687562136901</v>
      </c>
      <c r="AV45" s="127">
        <v>-0.71058841164456699</v>
      </c>
      <c r="AW45" s="127">
        <v>-2.93123143171879</v>
      </c>
      <c r="AX45" s="127">
        <v>-6.1316369936516502</v>
      </c>
      <c r="AY45" s="134">
        <v>-5.6717441145465397</v>
      </c>
      <c r="AZ45" s="127"/>
      <c r="BA45" s="135">
        <v>-5.7669635644174901</v>
      </c>
      <c r="BB45" s="136">
        <v>-4.9087255592706702</v>
      </c>
      <c r="BC45" s="137">
        <v>-5.33582047565318</v>
      </c>
      <c r="BD45" s="127"/>
      <c r="BE45" s="138">
        <v>-5.5713891751348603</v>
      </c>
    </row>
    <row r="46" spans="1:57" x14ac:dyDescent="0.2">
      <c r="A46" s="83" t="s">
        <v>111</v>
      </c>
      <c r="B46" s="3" t="s">
        <v>117</v>
      </c>
      <c r="D46" s="25" t="s">
        <v>16</v>
      </c>
      <c r="E46" s="28" t="s">
        <v>17</v>
      </c>
      <c r="G46" s="133">
        <v>27.0911360799001</v>
      </c>
      <c r="H46" s="127">
        <v>52.153558052434398</v>
      </c>
      <c r="I46" s="127">
        <v>66.042446941323306</v>
      </c>
      <c r="J46" s="127">
        <v>70.786516853932497</v>
      </c>
      <c r="K46" s="127">
        <v>67.571785268414402</v>
      </c>
      <c r="L46" s="134">
        <v>56.729088639200903</v>
      </c>
      <c r="M46" s="127"/>
      <c r="N46" s="135">
        <v>65.840049597024105</v>
      </c>
      <c r="O46" s="136">
        <v>73.682579045257199</v>
      </c>
      <c r="P46" s="137">
        <v>69.761314321140702</v>
      </c>
      <c r="Q46" s="127"/>
      <c r="R46" s="138">
        <v>60.4708081167675</v>
      </c>
      <c r="S46" s="132"/>
      <c r="T46" s="133">
        <v>-29.745976693120699</v>
      </c>
      <c r="U46" s="127">
        <v>-7.2506183698161202</v>
      </c>
      <c r="V46" s="127">
        <v>-4.6743025357006198</v>
      </c>
      <c r="W46" s="127">
        <v>10.2642700969514</v>
      </c>
      <c r="X46" s="127">
        <v>8.3432302564140706</v>
      </c>
      <c r="Y46" s="134">
        <v>-2.4061220402824102</v>
      </c>
      <c r="Z46" s="127"/>
      <c r="AA46" s="135">
        <v>-1.0251630941286101</v>
      </c>
      <c r="AB46" s="136">
        <v>1.5378043571123401</v>
      </c>
      <c r="AC46" s="137">
        <v>0.31201248049921898</v>
      </c>
      <c r="AD46" s="127"/>
      <c r="AE46" s="138">
        <v>-1.4966609757740399</v>
      </c>
      <c r="AG46" s="133">
        <v>37.696009936345199</v>
      </c>
      <c r="AH46" s="127">
        <v>50.574444961962399</v>
      </c>
      <c r="AI46" s="127">
        <v>60.1459400714174</v>
      </c>
      <c r="AJ46" s="127">
        <v>68.622884645241399</v>
      </c>
      <c r="AK46" s="127">
        <v>66.876261450085295</v>
      </c>
      <c r="AL46" s="134">
        <v>56.783108213010401</v>
      </c>
      <c r="AM46" s="127"/>
      <c r="AN46" s="135">
        <v>64.584624922504602</v>
      </c>
      <c r="AO46" s="136">
        <v>66.506509609423404</v>
      </c>
      <c r="AP46" s="137">
        <v>65.545567265963996</v>
      </c>
      <c r="AQ46" s="127"/>
      <c r="AR46" s="138">
        <v>59.289720454898102</v>
      </c>
      <c r="AS46" s="132"/>
      <c r="AT46" s="133">
        <v>-2.3822371626330301</v>
      </c>
      <c r="AU46" s="127">
        <v>2.5636708768133198</v>
      </c>
      <c r="AV46" s="127">
        <v>7.63045495514785</v>
      </c>
      <c r="AW46" s="127">
        <v>15.075984855386</v>
      </c>
      <c r="AX46" s="127">
        <v>11.9723988259896</v>
      </c>
      <c r="AY46" s="134">
        <v>7.8843941783748299</v>
      </c>
      <c r="AZ46" s="127"/>
      <c r="BA46" s="135">
        <v>-1.0331314570715999</v>
      </c>
      <c r="BB46" s="136">
        <v>4.3531128404669204</v>
      </c>
      <c r="BC46" s="137">
        <v>1.62811655151697</v>
      </c>
      <c r="BD46" s="127"/>
      <c r="BE46" s="138">
        <v>5.8319869822551302</v>
      </c>
    </row>
    <row r="47" spans="1:57" x14ac:dyDescent="0.2">
      <c r="A47" s="83" t="s">
        <v>112</v>
      </c>
      <c r="B47" s="3" t="s">
        <v>118</v>
      </c>
      <c r="D47" s="25" t="s">
        <v>16</v>
      </c>
      <c r="E47" s="28" t="s">
        <v>17</v>
      </c>
      <c r="G47" s="133">
        <v>34.954961525837803</v>
      </c>
      <c r="H47" s="127">
        <v>66.139090478100698</v>
      </c>
      <c r="I47" s="127">
        <v>81.390175413004599</v>
      </c>
      <c r="J47" s="127">
        <v>81.911673534881999</v>
      </c>
      <c r="K47" s="127">
        <v>69.855220451478701</v>
      </c>
      <c r="L47" s="134">
        <v>66.850224280660797</v>
      </c>
      <c r="M47" s="127"/>
      <c r="N47" s="135">
        <v>68.983625688340993</v>
      </c>
      <c r="O47" s="136">
        <v>72.524707341088899</v>
      </c>
      <c r="P47" s="137">
        <v>70.754166514714896</v>
      </c>
      <c r="Q47" s="127"/>
      <c r="R47" s="138">
        <v>67.965636347533405</v>
      </c>
      <c r="S47" s="132"/>
      <c r="T47" s="133">
        <v>-27.4001918898031</v>
      </c>
      <c r="U47" s="127">
        <v>-9.5753831605582</v>
      </c>
      <c r="V47" s="127">
        <v>-2.0547756614459498</v>
      </c>
      <c r="W47" s="127">
        <v>1.64435421837082</v>
      </c>
      <c r="X47" s="127">
        <v>0.54184862897176</v>
      </c>
      <c r="Y47" s="134">
        <v>-5.6995030924139503</v>
      </c>
      <c r="Z47" s="127"/>
      <c r="AA47" s="135">
        <v>9.6707884727267999</v>
      </c>
      <c r="AB47" s="136">
        <v>8.0933534339075095</v>
      </c>
      <c r="AC47" s="137">
        <v>8.8566255316232301</v>
      </c>
      <c r="AD47" s="127"/>
      <c r="AE47" s="138">
        <v>-1.79356317342741</v>
      </c>
      <c r="AG47" s="133">
        <v>41.565133769403097</v>
      </c>
      <c r="AH47" s="127">
        <v>58.989176880437597</v>
      </c>
      <c r="AI47" s="127">
        <v>69.824997505148403</v>
      </c>
      <c r="AJ47" s="127">
        <v>72.851479220154701</v>
      </c>
      <c r="AK47" s="127">
        <v>66.3938962323205</v>
      </c>
      <c r="AL47" s="134">
        <v>61.924936721492898</v>
      </c>
      <c r="AM47" s="127"/>
      <c r="AN47" s="135">
        <v>65.436780462137193</v>
      </c>
      <c r="AO47" s="136">
        <v>62.892939116550302</v>
      </c>
      <c r="AP47" s="137">
        <v>64.164859789343794</v>
      </c>
      <c r="AQ47" s="127"/>
      <c r="AR47" s="138">
        <v>62.564914740878798</v>
      </c>
      <c r="AS47" s="132"/>
      <c r="AT47" s="133">
        <v>-0.43940763074793898</v>
      </c>
      <c r="AU47" s="127">
        <v>1.51352395927424</v>
      </c>
      <c r="AV47" s="127">
        <v>5.8559868215595703</v>
      </c>
      <c r="AW47" s="127">
        <v>5.7876826650920297</v>
      </c>
      <c r="AX47" s="127">
        <v>4.4617043528139799</v>
      </c>
      <c r="AY47" s="134">
        <v>3.8157650732355002</v>
      </c>
      <c r="AZ47" s="127"/>
      <c r="BA47" s="135">
        <v>5.2677367255120799</v>
      </c>
      <c r="BB47" s="136">
        <v>1.22537340413943</v>
      </c>
      <c r="BC47" s="137">
        <v>3.24705335027069</v>
      </c>
      <c r="BD47" s="127"/>
      <c r="BE47" s="138">
        <v>3.65046111665314</v>
      </c>
    </row>
    <row r="48" spans="1:57" x14ac:dyDescent="0.2">
      <c r="A48" s="83" t="s">
        <v>113</v>
      </c>
      <c r="B48" s="3" t="s">
        <v>119</v>
      </c>
      <c r="D48" s="25" t="s">
        <v>16</v>
      </c>
      <c r="E48" s="28" t="s">
        <v>17</v>
      </c>
      <c r="G48" s="133">
        <v>38.606238111053997</v>
      </c>
      <c r="H48" s="127">
        <v>57.260182976539099</v>
      </c>
      <c r="I48" s="127">
        <v>69.183852169449494</v>
      </c>
      <c r="J48" s="127">
        <v>70.198375554817403</v>
      </c>
      <c r="K48" s="127">
        <v>62.302605755004599</v>
      </c>
      <c r="L48" s="134">
        <v>59.5102509133729</v>
      </c>
      <c r="M48" s="127"/>
      <c r="N48" s="135">
        <v>62.894411063135898</v>
      </c>
      <c r="O48" s="136">
        <v>67.782843684893805</v>
      </c>
      <c r="P48" s="137">
        <v>65.338627374014905</v>
      </c>
      <c r="Q48" s="127"/>
      <c r="R48" s="138">
        <v>61.175501330699198</v>
      </c>
      <c r="S48" s="132"/>
      <c r="T48" s="133">
        <v>-11.886222067400601</v>
      </c>
      <c r="U48" s="127">
        <v>-10.358140544918101</v>
      </c>
      <c r="V48" s="127">
        <v>-5.08480007391264</v>
      </c>
      <c r="W48" s="127">
        <v>-2.19628160144162</v>
      </c>
      <c r="X48" s="127">
        <v>0.384971661929499</v>
      </c>
      <c r="Y48" s="134">
        <v>-5.3648220182972199</v>
      </c>
      <c r="Z48" s="127"/>
      <c r="AA48" s="135">
        <v>1.06435124261874</v>
      </c>
      <c r="AB48" s="136">
        <v>3.6039319793784701</v>
      </c>
      <c r="AC48" s="137">
        <v>2.3659013229915198</v>
      </c>
      <c r="AD48" s="127"/>
      <c r="AE48" s="138">
        <v>-3.1324448049652398</v>
      </c>
      <c r="AG48" s="133">
        <v>42.8032247350463</v>
      </c>
      <c r="AH48" s="127">
        <v>55.545910202602698</v>
      </c>
      <c r="AI48" s="127">
        <v>65.269935686463896</v>
      </c>
      <c r="AJ48" s="127">
        <v>68.272743742262705</v>
      </c>
      <c r="AK48" s="127">
        <v>64.978562154654398</v>
      </c>
      <c r="AL48" s="134">
        <v>59.374075304206002</v>
      </c>
      <c r="AM48" s="127"/>
      <c r="AN48" s="135">
        <v>66.278420242156997</v>
      </c>
      <c r="AO48" s="136">
        <v>65.093299918475694</v>
      </c>
      <c r="AP48" s="137">
        <v>65.685860080316402</v>
      </c>
      <c r="AQ48" s="127"/>
      <c r="AR48" s="138">
        <v>61.1774423830947</v>
      </c>
      <c r="AS48" s="132"/>
      <c r="AT48" s="133">
        <v>5.1247389128778504</v>
      </c>
      <c r="AU48" s="127">
        <v>0.27885307001938098</v>
      </c>
      <c r="AV48" s="127">
        <v>4.5519742281795796</v>
      </c>
      <c r="AW48" s="127">
        <v>6.56122616665421</v>
      </c>
      <c r="AX48" s="127">
        <v>6.7363980455816899</v>
      </c>
      <c r="AY48" s="134">
        <v>4.7224958674078499</v>
      </c>
      <c r="AZ48" s="127"/>
      <c r="BA48" s="135">
        <v>6.3492268310624702</v>
      </c>
      <c r="BB48" s="136">
        <v>4.80785422187697</v>
      </c>
      <c r="BC48" s="137">
        <v>5.5798673294345296</v>
      </c>
      <c r="BD48" s="127"/>
      <c r="BE48" s="138">
        <v>4.9840271657653403</v>
      </c>
    </row>
    <row r="49" spans="1:57" x14ac:dyDescent="0.2">
      <c r="A49" s="83" t="s">
        <v>114</v>
      </c>
      <c r="B49" s="3" t="s">
        <v>120</v>
      </c>
      <c r="D49" s="25" t="s">
        <v>16</v>
      </c>
      <c r="E49" s="28" t="s">
        <v>17</v>
      </c>
      <c r="G49" s="133">
        <v>40.632137331466801</v>
      </c>
      <c r="H49" s="127">
        <v>56.715538200839902</v>
      </c>
      <c r="I49" s="127">
        <v>63.729462904295197</v>
      </c>
      <c r="J49" s="127">
        <v>64.453940420933705</v>
      </c>
      <c r="K49" s="127">
        <v>59.4881996119747</v>
      </c>
      <c r="L49" s="134">
        <v>57.003855693902103</v>
      </c>
      <c r="M49" s="127"/>
      <c r="N49" s="135">
        <v>58.5402392003732</v>
      </c>
      <c r="O49" s="136">
        <v>61.629706034038101</v>
      </c>
      <c r="P49" s="137">
        <v>60.0849726172057</v>
      </c>
      <c r="Q49" s="127"/>
      <c r="R49" s="138">
        <v>57.884174814845998</v>
      </c>
      <c r="S49" s="132"/>
      <c r="T49" s="133">
        <v>-6.0454385828918404</v>
      </c>
      <c r="U49" s="127">
        <v>-4.0366123990396998</v>
      </c>
      <c r="V49" s="127">
        <v>-1.07151606940984</v>
      </c>
      <c r="W49" s="127">
        <v>1.2541222348350201</v>
      </c>
      <c r="X49" s="127">
        <v>4.3873381455547698</v>
      </c>
      <c r="Y49" s="134">
        <v>-0.832197346407201</v>
      </c>
      <c r="Z49" s="127"/>
      <c r="AA49" s="135">
        <v>0.2961609527588</v>
      </c>
      <c r="AB49" s="136">
        <v>3.5184836950927298</v>
      </c>
      <c r="AC49" s="137">
        <v>1.9232778287029999</v>
      </c>
      <c r="AD49" s="127"/>
      <c r="AE49" s="138">
        <v>-3.0652260377649301E-2</v>
      </c>
      <c r="AG49" s="133">
        <v>42.769138168238896</v>
      </c>
      <c r="AH49" s="127">
        <v>55.312381022561098</v>
      </c>
      <c r="AI49" s="127">
        <v>61.427974896527999</v>
      </c>
      <c r="AJ49" s="127">
        <v>61.660710118762502</v>
      </c>
      <c r="AK49" s="127">
        <v>60.540633481939899</v>
      </c>
      <c r="AL49" s="134">
        <v>56.3426676492262</v>
      </c>
      <c r="AM49" s="127"/>
      <c r="AN49" s="135">
        <v>63.410215786694103</v>
      </c>
      <c r="AO49" s="136">
        <v>63.165813099492702</v>
      </c>
      <c r="AP49" s="137">
        <v>63.288014443093402</v>
      </c>
      <c r="AQ49" s="127"/>
      <c r="AR49" s="138">
        <v>58.327104673074203</v>
      </c>
      <c r="AS49" s="132"/>
      <c r="AT49" s="133">
        <v>1.9387860695607699</v>
      </c>
      <c r="AU49" s="127">
        <v>-0.691124954798645</v>
      </c>
      <c r="AV49" s="127">
        <v>1.9399940997745999</v>
      </c>
      <c r="AW49" s="127">
        <v>3.2481548593610001</v>
      </c>
      <c r="AX49" s="127">
        <v>3.7142093893541599</v>
      </c>
      <c r="AY49" s="134">
        <v>2.0680462576865999</v>
      </c>
      <c r="AZ49" s="127"/>
      <c r="BA49" s="135">
        <v>3.0315365703891599</v>
      </c>
      <c r="BB49" s="136">
        <v>2.8228839902515501</v>
      </c>
      <c r="BC49" s="137">
        <v>2.9273059773082899</v>
      </c>
      <c r="BD49" s="127"/>
      <c r="BE49" s="138">
        <v>2.33346231524563</v>
      </c>
    </row>
    <row r="50" spans="1:57" x14ac:dyDescent="0.2">
      <c r="A50" s="83" t="s">
        <v>115</v>
      </c>
      <c r="B50" s="3" t="s">
        <v>121</v>
      </c>
      <c r="D50" s="25" t="s">
        <v>16</v>
      </c>
      <c r="E50" s="28" t="s">
        <v>17</v>
      </c>
      <c r="G50" s="133">
        <v>42.753724070722498</v>
      </c>
      <c r="H50" s="127">
        <v>51.983850758735898</v>
      </c>
      <c r="I50" s="127">
        <v>55.116246693581999</v>
      </c>
      <c r="J50" s="127">
        <v>55.8262564388138</v>
      </c>
      <c r="K50" s="127">
        <v>53.538447259733601</v>
      </c>
      <c r="L50" s="134">
        <v>51.843705044317602</v>
      </c>
      <c r="M50" s="127"/>
      <c r="N50" s="135">
        <v>52.888765139913602</v>
      </c>
      <c r="O50" s="136">
        <v>54.299503457236902</v>
      </c>
      <c r="P50" s="137">
        <v>53.594134298575298</v>
      </c>
      <c r="Q50" s="127"/>
      <c r="R50" s="138">
        <v>52.343827688391201</v>
      </c>
      <c r="S50" s="132"/>
      <c r="T50" s="133">
        <v>-2.0988664856745198</v>
      </c>
      <c r="U50" s="127">
        <v>0.110583362066971</v>
      </c>
      <c r="V50" s="127">
        <v>1.5331145258534999</v>
      </c>
      <c r="W50" s="127">
        <v>1.71519663037104</v>
      </c>
      <c r="X50" s="127">
        <v>1.9250111034502799</v>
      </c>
      <c r="Y50" s="134">
        <v>0.74841406330442495</v>
      </c>
      <c r="Z50" s="127"/>
      <c r="AA50" s="135">
        <v>-0.43339456174784802</v>
      </c>
      <c r="AB50" s="136">
        <v>1.2779343292566401</v>
      </c>
      <c r="AC50" s="137">
        <v>0.426241166956558</v>
      </c>
      <c r="AD50" s="127"/>
      <c r="AE50" s="138">
        <v>0.65395223128760605</v>
      </c>
      <c r="AG50" s="133">
        <v>44.650563831268201</v>
      </c>
      <c r="AH50" s="127">
        <v>52.001252958373897</v>
      </c>
      <c r="AI50" s="127">
        <v>54.880736925147303</v>
      </c>
      <c r="AJ50" s="127">
        <v>54.047751635806698</v>
      </c>
      <c r="AK50" s="127">
        <v>53.337741890574897</v>
      </c>
      <c r="AL50" s="134">
        <v>51.783609448234202</v>
      </c>
      <c r="AM50" s="127"/>
      <c r="AN50" s="135">
        <v>55.515337138614299</v>
      </c>
      <c r="AO50" s="136">
        <v>55.7856513063251</v>
      </c>
      <c r="AP50" s="137">
        <v>55.650494222469703</v>
      </c>
      <c r="AQ50" s="127"/>
      <c r="AR50" s="138">
        <v>52.888433669444296</v>
      </c>
      <c r="AS50" s="132"/>
      <c r="AT50" s="133">
        <v>0.74214159953758496</v>
      </c>
      <c r="AU50" s="127">
        <v>-0.303497773883324</v>
      </c>
      <c r="AV50" s="127">
        <v>0.23313716967323</v>
      </c>
      <c r="AW50" s="127">
        <v>0.79075358507042504</v>
      </c>
      <c r="AX50" s="127">
        <v>1.1581063011346</v>
      </c>
      <c r="AY50" s="134">
        <v>0.51747690370801702</v>
      </c>
      <c r="AZ50" s="127"/>
      <c r="BA50" s="135">
        <v>-0.54675651189226204</v>
      </c>
      <c r="BB50" s="136">
        <v>1.14947594656629</v>
      </c>
      <c r="BC50" s="137">
        <v>0.29623761656884501</v>
      </c>
      <c r="BD50" s="127"/>
      <c r="BE50" s="138">
        <v>0.45088855608773698</v>
      </c>
    </row>
    <row r="51" spans="1:57" x14ac:dyDescent="0.2">
      <c r="A51" s="84" t="s">
        <v>116</v>
      </c>
      <c r="B51" s="3" t="s">
        <v>122</v>
      </c>
      <c r="D51" s="25" t="s">
        <v>16</v>
      </c>
      <c r="E51" s="28" t="s">
        <v>17</v>
      </c>
      <c r="G51" s="139">
        <v>43.546511627906902</v>
      </c>
      <c r="H51" s="140">
        <v>47.236677617234001</v>
      </c>
      <c r="I51" s="140">
        <v>48.3675901968194</v>
      </c>
      <c r="J51" s="140">
        <v>48.853097653865099</v>
      </c>
      <c r="K51" s="140">
        <v>48.536209553158699</v>
      </c>
      <c r="L51" s="141">
        <v>47.3079517175616</v>
      </c>
      <c r="M51" s="127"/>
      <c r="N51" s="142">
        <v>49.277553274994901</v>
      </c>
      <c r="O51" s="143">
        <v>49.411285867953602</v>
      </c>
      <c r="P51" s="144">
        <v>49.344419571474198</v>
      </c>
      <c r="Q51" s="127"/>
      <c r="R51" s="145">
        <v>47.889792426344101</v>
      </c>
      <c r="S51" s="132"/>
      <c r="T51" s="139">
        <v>2.1737710705843698</v>
      </c>
      <c r="U51" s="140">
        <v>2.9865950201146201</v>
      </c>
      <c r="V51" s="140">
        <v>2.30064413214996</v>
      </c>
      <c r="W51" s="140">
        <v>2.7035507283434601</v>
      </c>
      <c r="X51" s="140">
        <v>2.3933685651964698</v>
      </c>
      <c r="Y51" s="141">
        <v>2.5155336157943999</v>
      </c>
      <c r="Z51" s="127"/>
      <c r="AA51" s="142">
        <v>0.40501765431271902</v>
      </c>
      <c r="AB51" s="143">
        <v>-0.80037470501422203</v>
      </c>
      <c r="AC51" s="144">
        <v>-0.20213482008918199</v>
      </c>
      <c r="AD51" s="127"/>
      <c r="AE51" s="145">
        <v>1.70020572877655</v>
      </c>
      <c r="AG51" s="139">
        <v>43.7684282562956</v>
      </c>
      <c r="AH51" s="140">
        <v>46.805335119472304</v>
      </c>
      <c r="AI51" s="140">
        <v>47.635307308123501</v>
      </c>
      <c r="AJ51" s="140">
        <v>47.630939033446403</v>
      </c>
      <c r="AK51" s="140">
        <v>48.107080973251499</v>
      </c>
      <c r="AL51" s="141">
        <v>46.7894049416619</v>
      </c>
      <c r="AM51" s="127"/>
      <c r="AN51" s="142">
        <v>51.359989516140701</v>
      </c>
      <c r="AO51" s="143">
        <v>51.574763021098697</v>
      </c>
      <c r="AP51" s="144">
        <v>51.467376268619702</v>
      </c>
      <c r="AQ51" s="127"/>
      <c r="AR51" s="145">
        <v>48.125964007608999</v>
      </c>
      <c r="AS51" s="132"/>
      <c r="AT51" s="139">
        <v>3.3041930719046499</v>
      </c>
      <c r="AU51" s="140">
        <v>2.8173137997047402</v>
      </c>
      <c r="AV51" s="140">
        <v>1.6361558132651901</v>
      </c>
      <c r="AW51" s="140">
        <v>1.5829301510556</v>
      </c>
      <c r="AX51" s="140">
        <v>2.8475431275057299</v>
      </c>
      <c r="AY51" s="141">
        <v>2.4180468250384601</v>
      </c>
      <c r="AZ51" s="127"/>
      <c r="BA51" s="142">
        <v>1.8014937014965799</v>
      </c>
      <c r="BB51" s="143">
        <v>2.1099567442696001</v>
      </c>
      <c r="BC51" s="144">
        <v>1.9558137167416501</v>
      </c>
      <c r="BD51" s="127"/>
      <c r="BE51" s="145">
        <v>2.2782204531055301</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zoomScale="80" zoomScaleNormal="80" workbookViewId="0">
      <selection activeCell="G23" sqref="G23"/>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2" t="s">
        <v>5</v>
      </c>
      <c r="E2" s="183"/>
      <c r="G2" s="184" t="s">
        <v>36</v>
      </c>
      <c r="H2" s="185"/>
      <c r="I2" s="185"/>
      <c r="J2" s="185"/>
      <c r="K2" s="185"/>
      <c r="L2" s="185"/>
      <c r="M2" s="185"/>
      <c r="N2" s="185"/>
      <c r="O2" s="185"/>
      <c r="P2" s="185"/>
      <c r="Q2" s="185"/>
      <c r="R2" s="185"/>
      <c r="T2" s="184" t="s">
        <v>37</v>
      </c>
      <c r="U2" s="185"/>
      <c r="V2" s="185"/>
      <c r="W2" s="185"/>
      <c r="X2" s="185"/>
      <c r="Y2" s="185"/>
      <c r="Z2" s="185"/>
      <c r="AA2" s="185"/>
      <c r="AB2" s="185"/>
      <c r="AC2" s="185"/>
      <c r="AD2" s="185"/>
      <c r="AE2" s="185"/>
      <c r="AF2" s="4"/>
      <c r="AG2" s="184" t="s">
        <v>38</v>
      </c>
      <c r="AH2" s="185"/>
      <c r="AI2" s="185"/>
      <c r="AJ2" s="185"/>
      <c r="AK2" s="185"/>
      <c r="AL2" s="185"/>
      <c r="AM2" s="185"/>
      <c r="AN2" s="185"/>
      <c r="AO2" s="185"/>
      <c r="AP2" s="185"/>
      <c r="AQ2" s="185"/>
      <c r="AR2" s="185"/>
      <c r="AT2" s="184" t="s">
        <v>39</v>
      </c>
      <c r="AU2" s="185"/>
      <c r="AV2" s="185"/>
      <c r="AW2" s="185"/>
      <c r="AX2" s="185"/>
      <c r="AY2" s="185"/>
      <c r="AZ2" s="185"/>
      <c r="BA2" s="185"/>
      <c r="BB2" s="185"/>
      <c r="BC2" s="185"/>
      <c r="BD2" s="185"/>
      <c r="BE2" s="185"/>
    </row>
    <row r="3" spans="1:57" x14ac:dyDescent="0.2">
      <c r="A3" s="32"/>
      <c r="B3" s="32"/>
      <c r="C3" s="3"/>
      <c r="D3" s="186" t="s">
        <v>8</v>
      </c>
      <c r="E3" s="188" t="s">
        <v>9</v>
      </c>
      <c r="F3" s="5"/>
      <c r="G3" s="190" t="s">
        <v>0</v>
      </c>
      <c r="H3" s="192" t="s">
        <v>1</v>
      </c>
      <c r="I3" s="192" t="s">
        <v>10</v>
      </c>
      <c r="J3" s="192" t="s">
        <v>2</v>
      </c>
      <c r="K3" s="192" t="s">
        <v>11</v>
      </c>
      <c r="L3" s="194" t="s">
        <v>12</v>
      </c>
      <c r="M3" s="5"/>
      <c r="N3" s="190" t="s">
        <v>3</v>
      </c>
      <c r="O3" s="192" t="s">
        <v>4</v>
      </c>
      <c r="P3" s="194" t="s">
        <v>13</v>
      </c>
      <c r="Q3" s="2"/>
      <c r="R3" s="196" t="s">
        <v>14</v>
      </c>
      <c r="S3" s="2"/>
      <c r="T3" s="190" t="s">
        <v>0</v>
      </c>
      <c r="U3" s="192" t="s">
        <v>1</v>
      </c>
      <c r="V3" s="192" t="s">
        <v>10</v>
      </c>
      <c r="W3" s="192" t="s">
        <v>2</v>
      </c>
      <c r="X3" s="192" t="s">
        <v>11</v>
      </c>
      <c r="Y3" s="194" t="s">
        <v>12</v>
      </c>
      <c r="Z3" s="2"/>
      <c r="AA3" s="190" t="s">
        <v>3</v>
      </c>
      <c r="AB3" s="192" t="s">
        <v>4</v>
      </c>
      <c r="AC3" s="194" t="s">
        <v>13</v>
      </c>
      <c r="AD3" s="1"/>
      <c r="AE3" s="198" t="s">
        <v>14</v>
      </c>
      <c r="AF3" s="38"/>
      <c r="AG3" s="190" t="s">
        <v>0</v>
      </c>
      <c r="AH3" s="192" t="s">
        <v>1</v>
      </c>
      <c r="AI3" s="192" t="s">
        <v>10</v>
      </c>
      <c r="AJ3" s="192" t="s">
        <v>2</v>
      </c>
      <c r="AK3" s="192" t="s">
        <v>11</v>
      </c>
      <c r="AL3" s="194" t="s">
        <v>12</v>
      </c>
      <c r="AM3" s="5"/>
      <c r="AN3" s="190" t="s">
        <v>3</v>
      </c>
      <c r="AO3" s="192" t="s">
        <v>4</v>
      </c>
      <c r="AP3" s="194" t="s">
        <v>13</v>
      </c>
      <c r="AQ3" s="2"/>
      <c r="AR3" s="196" t="s">
        <v>14</v>
      </c>
      <c r="AS3" s="2"/>
      <c r="AT3" s="190" t="s">
        <v>0</v>
      </c>
      <c r="AU3" s="192" t="s">
        <v>1</v>
      </c>
      <c r="AV3" s="192" t="s">
        <v>10</v>
      </c>
      <c r="AW3" s="192" t="s">
        <v>2</v>
      </c>
      <c r="AX3" s="192" t="s">
        <v>11</v>
      </c>
      <c r="AY3" s="194" t="s">
        <v>12</v>
      </c>
      <c r="AZ3" s="2"/>
      <c r="BA3" s="190" t="s">
        <v>3</v>
      </c>
      <c r="BB3" s="192" t="s">
        <v>4</v>
      </c>
      <c r="BC3" s="194" t="s">
        <v>13</v>
      </c>
      <c r="BD3" s="1"/>
      <c r="BE3" s="198" t="s">
        <v>14</v>
      </c>
    </row>
    <row r="4" spans="1:57" x14ac:dyDescent="0.2">
      <c r="A4" s="32"/>
      <c r="B4" s="32"/>
      <c r="C4" s="3"/>
      <c r="D4" s="187"/>
      <c r="E4" s="189"/>
      <c r="F4" s="5"/>
      <c r="G4" s="191"/>
      <c r="H4" s="193"/>
      <c r="I4" s="193"/>
      <c r="J4" s="193"/>
      <c r="K4" s="193"/>
      <c r="L4" s="195"/>
      <c r="M4" s="5"/>
      <c r="N4" s="191"/>
      <c r="O4" s="193"/>
      <c r="P4" s="195"/>
      <c r="Q4" s="2"/>
      <c r="R4" s="197"/>
      <c r="S4" s="2"/>
      <c r="T4" s="191"/>
      <c r="U4" s="193"/>
      <c r="V4" s="193"/>
      <c r="W4" s="193"/>
      <c r="X4" s="193"/>
      <c r="Y4" s="195"/>
      <c r="Z4" s="2"/>
      <c r="AA4" s="191"/>
      <c r="AB4" s="193"/>
      <c r="AC4" s="195"/>
      <c r="AD4" s="1"/>
      <c r="AE4" s="199"/>
      <c r="AF4" s="39"/>
      <c r="AG4" s="191"/>
      <c r="AH4" s="193"/>
      <c r="AI4" s="193"/>
      <c r="AJ4" s="193"/>
      <c r="AK4" s="193"/>
      <c r="AL4" s="195"/>
      <c r="AM4" s="5"/>
      <c r="AN4" s="191"/>
      <c r="AO4" s="193"/>
      <c r="AP4" s="195"/>
      <c r="AQ4" s="2"/>
      <c r="AR4" s="197"/>
      <c r="AS4" s="2"/>
      <c r="AT4" s="191"/>
      <c r="AU4" s="193"/>
      <c r="AV4" s="193"/>
      <c r="AW4" s="193"/>
      <c r="AX4" s="193"/>
      <c r="AY4" s="195"/>
      <c r="AZ4" s="2"/>
      <c r="BA4" s="191"/>
      <c r="BB4" s="193"/>
      <c r="BC4" s="195"/>
      <c r="BD4" s="1"/>
      <c r="BE4" s="199"/>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6">
        <v>130.69565711961499</v>
      </c>
      <c r="H6" s="147">
        <v>143.146614329481</v>
      </c>
      <c r="I6" s="147">
        <v>157.50781089542701</v>
      </c>
      <c r="J6" s="147">
        <v>164.283302048618</v>
      </c>
      <c r="K6" s="147">
        <v>163.321431690943</v>
      </c>
      <c r="L6" s="148">
        <v>153.64037214694901</v>
      </c>
      <c r="M6" s="149"/>
      <c r="N6" s="150">
        <v>171.18737290163099</v>
      </c>
      <c r="O6" s="151">
        <v>174.459561706171</v>
      </c>
      <c r="P6" s="152">
        <v>172.84572324458699</v>
      </c>
      <c r="Q6" s="149"/>
      <c r="R6" s="153">
        <v>159.76717173886399</v>
      </c>
      <c r="S6" s="132"/>
      <c r="T6" s="124">
        <v>-5.9256637080952901</v>
      </c>
      <c r="U6" s="125">
        <v>-1.9658310766925899</v>
      </c>
      <c r="V6" s="125">
        <v>2.0579266261926201</v>
      </c>
      <c r="W6" s="125">
        <v>6.3285595540542499</v>
      </c>
      <c r="X6" s="125">
        <v>7.6479357751156698</v>
      </c>
      <c r="Y6" s="126">
        <v>2.6185998863839401</v>
      </c>
      <c r="Z6" s="127"/>
      <c r="AA6" s="128">
        <v>5.5132693968814204</v>
      </c>
      <c r="AB6" s="129">
        <v>5.4153292938891999</v>
      </c>
      <c r="AC6" s="130">
        <v>5.4591290087524298</v>
      </c>
      <c r="AD6" s="127"/>
      <c r="AE6" s="131">
        <v>3.7612381819588099</v>
      </c>
      <c r="AF6" s="29"/>
      <c r="AG6" s="146">
        <v>136.95917265663499</v>
      </c>
      <c r="AH6" s="147">
        <v>142.616502653152</v>
      </c>
      <c r="AI6" s="147">
        <v>151.47443439517301</v>
      </c>
      <c r="AJ6" s="147">
        <v>154.94537252236401</v>
      </c>
      <c r="AK6" s="147">
        <v>152.21007607187801</v>
      </c>
      <c r="AL6" s="148">
        <v>148.25288410613999</v>
      </c>
      <c r="AM6" s="149"/>
      <c r="AN6" s="150">
        <v>160.11517767618199</v>
      </c>
      <c r="AO6" s="151">
        <v>161.22450257625999</v>
      </c>
      <c r="AP6" s="152">
        <v>160.66886437128699</v>
      </c>
      <c r="AQ6" s="149"/>
      <c r="AR6" s="153">
        <v>152.12628966813699</v>
      </c>
      <c r="AS6" s="132"/>
      <c r="AT6" s="124">
        <v>0.94270098286886905</v>
      </c>
      <c r="AU6" s="125">
        <v>2.4760331526257402</v>
      </c>
      <c r="AV6" s="125">
        <v>3.87996865535683</v>
      </c>
      <c r="AW6" s="125">
        <v>3.88282654637255</v>
      </c>
      <c r="AX6" s="125">
        <v>2.02167908173343</v>
      </c>
      <c r="AY6" s="126">
        <v>2.7605662568254301</v>
      </c>
      <c r="AZ6" s="127"/>
      <c r="BA6" s="128">
        <v>0.10799863545202799</v>
      </c>
      <c r="BB6" s="129">
        <v>0.56465915735648597</v>
      </c>
      <c r="BC6" s="130">
        <v>0.33600774445893</v>
      </c>
      <c r="BD6" s="127"/>
      <c r="BE6" s="131">
        <v>1.92339294239146</v>
      </c>
    </row>
    <row r="7" spans="1:57" x14ac:dyDescent="0.2">
      <c r="A7" s="20" t="s">
        <v>18</v>
      </c>
      <c r="B7" s="3" t="str">
        <f>TRIM(A7)</f>
        <v>Virginia</v>
      </c>
      <c r="C7" s="10"/>
      <c r="D7" s="24" t="s">
        <v>16</v>
      </c>
      <c r="E7" s="27" t="s">
        <v>17</v>
      </c>
      <c r="F7" s="3"/>
      <c r="G7" s="154">
        <v>101.13751822018</v>
      </c>
      <c r="H7" s="149">
        <v>118.503390342047</v>
      </c>
      <c r="I7" s="149">
        <v>128.03045631708599</v>
      </c>
      <c r="J7" s="149">
        <v>128.065248824619</v>
      </c>
      <c r="K7" s="149">
        <v>117.554327200999</v>
      </c>
      <c r="L7" s="155">
        <v>120.171254607544</v>
      </c>
      <c r="M7" s="149"/>
      <c r="N7" s="156">
        <v>119.563985887868</v>
      </c>
      <c r="O7" s="157">
        <v>122.296523916971</v>
      </c>
      <c r="P7" s="158">
        <v>120.96183854030301</v>
      </c>
      <c r="Q7" s="149"/>
      <c r="R7" s="159">
        <v>120.407231037576</v>
      </c>
      <c r="S7" s="132"/>
      <c r="T7" s="133">
        <v>-7.25990519473274</v>
      </c>
      <c r="U7" s="127">
        <v>-2.5023808940071102</v>
      </c>
      <c r="V7" s="127">
        <v>-3.6117116866136801E-3</v>
      </c>
      <c r="W7" s="127">
        <v>1.87061025245156</v>
      </c>
      <c r="X7" s="127">
        <v>1.1478926054459799</v>
      </c>
      <c r="Y7" s="134">
        <v>-0.63634118228997105</v>
      </c>
      <c r="Z7" s="127"/>
      <c r="AA7" s="135">
        <v>0.68553133459896498</v>
      </c>
      <c r="AB7" s="136">
        <v>0.95898300523413704</v>
      </c>
      <c r="AC7" s="137">
        <v>0.83267024829357195</v>
      </c>
      <c r="AD7" s="127"/>
      <c r="AE7" s="138">
        <v>-0.20846715690464601</v>
      </c>
      <c r="AF7" s="30"/>
      <c r="AG7" s="154">
        <v>106.635491144337</v>
      </c>
      <c r="AH7" s="149">
        <v>118.207791304512</v>
      </c>
      <c r="AI7" s="149">
        <v>126.732344631941</v>
      </c>
      <c r="AJ7" s="149">
        <v>128.13880403973499</v>
      </c>
      <c r="AK7" s="149">
        <v>121.090191761703</v>
      </c>
      <c r="AL7" s="155">
        <v>121.06376291838301</v>
      </c>
      <c r="AM7" s="149"/>
      <c r="AN7" s="156">
        <v>124.988433733138</v>
      </c>
      <c r="AO7" s="157">
        <v>124.105411422934</v>
      </c>
      <c r="AP7" s="158">
        <v>124.54919740002001</v>
      </c>
      <c r="AQ7" s="149"/>
      <c r="AR7" s="159">
        <v>122.124122345144</v>
      </c>
      <c r="AS7" s="132"/>
      <c r="AT7" s="133">
        <v>0.79780631854319095</v>
      </c>
      <c r="AU7" s="127">
        <v>1.1430173603077001</v>
      </c>
      <c r="AV7" s="127">
        <v>3.6930001114356199</v>
      </c>
      <c r="AW7" s="127">
        <v>4.8876036256065296</v>
      </c>
      <c r="AX7" s="127">
        <v>3.7783360703149</v>
      </c>
      <c r="AY7" s="134">
        <v>3.1141574010866901</v>
      </c>
      <c r="AZ7" s="127"/>
      <c r="BA7" s="135">
        <v>2.1809706405853602</v>
      </c>
      <c r="BB7" s="136">
        <v>1.3982132607887501</v>
      </c>
      <c r="BC7" s="137">
        <v>1.79138267834775</v>
      </c>
      <c r="BD7" s="127"/>
      <c r="BE7" s="138">
        <v>2.70122405773767</v>
      </c>
    </row>
    <row r="8" spans="1:57" x14ac:dyDescent="0.2">
      <c r="A8" s="21" t="s">
        <v>19</v>
      </c>
      <c r="B8" s="3" t="str">
        <f t="shared" ref="B8:B43" si="0">TRIM(A8)</f>
        <v>Norfolk/Virginia Beach, VA</v>
      </c>
      <c r="C8" s="3"/>
      <c r="D8" s="24" t="s">
        <v>16</v>
      </c>
      <c r="E8" s="27" t="s">
        <v>17</v>
      </c>
      <c r="F8" s="3"/>
      <c r="G8" s="154">
        <v>91.085968170665197</v>
      </c>
      <c r="H8" s="149">
        <v>94.041003328611794</v>
      </c>
      <c r="I8" s="149">
        <v>98.930125417251205</v>
      </c>
      <c r="J8" s="149">
        <v>98.438091552576495</v>
      </c>
      <c r="K8" s="149">
        <v>100.601579125865</v>
      </c>
      <c r="L8" s="155">
        <v>97.046643226716796</v>
      </c>
      <c r="M8" s="149"/>
      <c r="N8" s="156">
        <v>119.46085811793699</v>
      </c>
      <c r="O8" s="157">
        <v>126.164659833198</v>
      </c>
      <c r="P8" s="158">
        <v>122.92485734003201</v>
      </c>
      <c r="Q8" s="149"/>
      <c r="R8" s="159">
        <v>105.97032422067601</v>
      </c>
      <c r="S8" s="132"/>
      <c r="T8" s="133">
        <v>-4.6304925400007004</v>
      </c>
      <c r="U8" s="127">
        <v>-3.8131799632159602</v>
      </c>
      <c r="V8" s="127">
        <v>-1.41366902790718</v>
      </c>
      <c r="W8" s="127">
        <v>2.0053364750466901E-2</v>
      </c>
      <c r="X8" s="127">
        <v>2.06724755162577</v>
      </c>
      <c r="Y8" s="134">
        <v>-1.2270778657691901</v>
      </c>
      <c r="Z8" s="127"/>
      <c r="AA8" s="135">
        <v>-2.9781195102331299</v>
      </c>
      <c r="AB8" s="136">
        <v>-4.4692751756036699</v>
      </c>
      <c r="AC8" s="137">
        <v>-3.71622270540455</v>
      </c>
      <c r="AD8" s="127"/>
      <c r="AE8" s="138">
        <v>-2.2513637647734499</v>
      </c>
      <c r="AF8" s="30"/>
      <c r="AG8" s="154">
        <v>95.264573341671195</v>
      </c>
      <c r="AH8" s="149">
        <v>96.879889589289604</v>
      </c>
      <c r="AI8" s="149">
        <v>100.03854467234601</v>
      </c>
      <c r="AJ8" s="149">
        <v>104.608515521737</v>
      </c>
      <c r="AK8" s="149">
        <v>107.683597237003</v>
      </c>
      <c r="AL8" s="155">
        <v>101.40045423666599</v>
      </c>
      <c r="AM8" s="149"/>
      <c r="AN8" s="156">
        <v>119.471344273188</v>
      </c>
      <c r="AO8" s="157">
        <v>119.14689428435599</v>
      </c>
      <c r="AP8" s="158">
        <v>119.311867456428</v>
      </c>
      <c r="AQ8" s="149"/>
      <c r="AR8" s="159">
        <v>107.295556541888</v>
      </c>
      <c r="AS8" s="132"/>
      <c r="AT8" s="133">
        <v>1.9892485224047101</v>
      </c>
      <c r="AU8" s="127">
        <v>0.78443052678028802</v>
      </c>
      <c r="AV8" s="127">
        <v>8.7145270665177396E-2</v>
      </c>
      <c r="AW8" s="127">
        <v>0.80695374381130003</v>
      </c>
      <c r="AX8" s="127">
        <v>4.2858884937084003</v>
      </c>
      <c r="AY8" s="134">
        <v>1.6648457825468499</v>
      </c>
      <c r="AZ8" s="127"/>
      <c r="BA8" s="135">
        <v>0.97685207499221105</v>
      </c>
      <c r="BB8" s="136">
        <v>-2.8344042251572401</v>
      </c>
      <c r="BC8" s="137">
        <v>-0.96446931604003805</v>
      </c>
      <c r="BD8" s="127"/>
      <c r="BE8" s="138">
        <v>0.57432252452656196</v>
      </c>
    </row>
    <row r="9" spans="1:57" ht="14.25" x14ac:dyDescent="0.25">
      <c r="A9" s="21" t="s">
        <v>20</v>
      </c>
      <c r="B9" s="81" t="s">
        <v>71</v>
      </c>
      <c r="C9" s="3"/>
      <c r="D9" s="24" t="s">
        <v>16</v>
      </c>
      <c r="E9" s="27" t="s">
        <v>17</v>
      </c>
      <c r="F9" s="3"/>
      <c r="G9" s="154">
        <v>88.2493599823419</v>
      </c>
      <c r="H9" s="149">
        <v>106.715855522365</v>
      </c>
      <c r="I9" s="149">
        <v>113.623730024861</v>
      </c>
      <c r="J9" s="149">
        <v>113.361793868257</v>
      </c>
      <c r="K9" s="149">
        <v>104.075295458208</v>
      </c>
      <c r="L9" s="155">
        <v>106.84362819637499</v>
      </c>
      <c r="M9" s="149"/>
      <c r="N9" s="156">
        <v>106.378754508469</v>
      </c>
      <c r="O9" s="157">
        <v>109.66670240787199</v>
      </c>
      <c r="P9" s="158">
        <v>108.070488537364</v>
      </c>
      <c r="Q9" s="149"/>
      <c r="R9" s="159">
        <v>107.202392214474</v>
      </c>
      <c r="S9" s="132"/>
      <c r="T9" s="133">
        <v>-11.9455028054042</v>
      </c>
      <c r="U9" s="127">
        <v>-1.31508445883345</v>
      </c>
      <c r="V9" s="127">
        <v>-0.72536543992805103</v>
      </c>
      <c r="W9" s="127">
        <v>-0.294930403047864</v>
      </c>
      <c r="X9" s="127">
        <v>-2.3622347160249699</v>
      </c>
      <c r="Y9" s="134">
        <v>-2.2259539838209199</v>
      </c>
      <c r="Z9" s="127"/>
      <c r="AA9" s="135">
        <v>-5.0538456223709698</v>
      </c>
      <c r="AB9" s="136">
        <v>-3.73891338346019</v>
      </c>
      <c r="AC9" s="137">
        <v>-4.3736785547238801</v>
      </c>
      <c r="AD9" s="127"/>
      <c r="AE9" s="138">
        <v>-2.8717455658618798</v>
      </c>
      <c r="AF9" s="30"/>
      <c r="AG9" s="154">
        <v>94.567515659452795</v>
      </c>
      <c r="AH9" s="149">
        <v>104.65841216552199</v>
      </c>
      <c r="AI9" s="149">
        <v>110.682088321858</v>
      </c>
      <c r="AJ9" s="149">
        <v>111.42670145001399</v>
      </c>
      <c r="AK9" s="149">
        <v>112.197629753847</v>
      </c>
      <c r="AL9" s="155">
        <v>107.569417929002</v>
      </c>
      <c r="AM9" s="149"/>
      <c r="AN9" s="156">
        <v>126.5987871212</v>
      </c>
      <c r="AO9" s="157">
        <v>122.639177875016</v>
      </c>
      <c r="AP9" s="158">
        <v>124.633237384455</v>
      </c>
      <c r="AQ9" s="149"/>
      <c r="AR9" s="159">
        <v>113.088991863309</v>
      </c>
      <c r="AS9" s="132"/>
      <c r="AT9" s="133">
        <v>-3.7483771145531701</v>
      </c>
      <c r="AU9" s="127">
        <v>-0.933979847017957</v>
      </c>
      <c r="AV9" s="127">
        <v>0.22738052509936099</v>
      </c>
      <c r="AW9" s="127">
        <v>1.8123794744792701</v>
      </c>
      <c r="AX9" s="127">
        <v>2.0805229081043501</v>
      </c>
      <c r="AY9" s="134">
        <v>0.309711946447151</v>
      </c>
      <c r="AZ9" s="127"/>
      <c r="BA9" s="135">
        <v>7.3913111012806798</v>
      </c>
      <c r="BB9" s="136">
        <v>4.4473522697398504</v>
      </c>
      <c r="BC9" s="137">
        <v>5.9361940819485799</v>
      </c>
      <c r="BD9" s="127"/>
      <c r="BE9" s="138">
        <v>2.3368754325561301</v>
      </c>
    </row>
    <row r="10" spans="1:57" x14ac:dyDescent="0.2">
      <c r="A10" s="21" t="s">
        <v>21</v>
      </c>
      <c r="B10" s="3" t="str">
        <f t="shared" si="0"/>
        <v>Virginia Area</v>
      </c>
      <c r="C10" s="3"/>
      <c r="D10" s="24" t="s">
        <v>16</v>
      </c>
      <c r="E10" s="27" t="s">
        <v>17</v>
      </c>
      <c r="F10" s="3"/>
      <c r="G10" s="154">
        <v>94.279673014732296</v>
      </c>
      <c r="H10" s="149">
        <v>103.195412505623</v>
      </c>
      <c r="I10" s="149">
        <v>105.51559386810401</v>
      </c>
      <c r="J10" s="149">
        <v>105.247179128518</v>
      </c>
      <c r="K10" s="149">
        <v>101.975009136485</v>
      </c>
      <c r="L10" s="155">
        <v>102.526288820179</v>
      </c>
      <c r="M10" s="149"/>
      <c r="N10" s="156">
        <v>118.157809882747</v>
      </c>
      <c r="O10" s="157">
        <v>119.753390762463</v>
      </c>
      <c r="P10" s="158">
        <v>118.961715070643</v>
      </c>
      <c r="Q10" s="149"/>
      <c r="R10" s="159">
        <v>107.249154027404</v>
      </c>
      <c r="S10" s="132"/>
      <c r="T10" s="133">
        <v>-7.5840788991496302</v>
      </c>
      <c r="U10" s="127">
        <v>-2.47667529888203</v>
      </c>
      <c r="V10" s="127">
        <v>0.62937325483572504</v>
      </c>
      <c r="W10" s="127">
        <v>3.6529463822985599</v>
      </c>
      <c r="X10" s="127">
        <v>-0.78720461661779495</v>
      </c>
      <c r="Y10" s="134">
        <v>-0.92767644348618195</v>
      </c>
      <c r="Z10" s="127"/>
      <c r="AA10" s="135">
        <v>1.6858395454174</v>
      </c>
      <c r="AB10" s="136">
        <v>2.2526956233168498</v>
      </c>
      <c r="AC10" s="137">
        <v>1.9798528293921001</v>
      </c>
      <c r="AD10" s="127"/>
      <c r="AE10" s="138">
        <v>1.3003015842479799E-2</v>
      </c>
      <c r="AF10" s="30"/>
      <c r="AG10" s="154">
        <v>101.316573581509</v>
      </c>
      <c r="AH10" s="149">
        <v>105.850546099881</v>
      </c>
      <c r="AI10" s="149">
        <v>107.65434383001801</v>
      </c>
      <c r="AJ10" s="149">
        <v>112.187556907123</v>
      </c>
      <c r="AK10" s="149">
        <v>112.519558149876</v>
      </c>
      <c r="AL10" s="155">
        <v>108.206091287956</v>
      </c>
      <c r="AM10" s="149"/>
      <c r="AN10" s="156">
        <v>132.00492699646301</v>
      </c>
      <c r="AO10" s="157">
        <v>133.40243751641299</v>
      </c>
      <c r="AP10" s="158">
        <v>132.70622729287501</v>
      </c>
      <c r="AQ10" s="149"/>
      <c r="AR10" s="159">
        <v>115.700253123149</v>
      </c>
      <c r="AS10" s="132"/>
      <c r="AT10" s="133">
        <v>3.5713966362470999</v>
      </c>
      <c r="AU10" s="127">
        <v>4.3246402712781098</v>
      </c>
      <c r="AV10" s="127">
        <v>4.7665493270757802</v>
      </c>
      <c r="AW10" s="127">
        <v>6.3588088745209896</v>
      </c>
      <c r="AX10" s="127">
        <v>3.6808051280717402</v>
      </c>
      <c r="AY10" s="134">
        <v>4.5831058916622496</v>
      </c>
      <c r="AZ10" s="127"/>
      <c r="BA10" s="135">
        <v>-0.14377814563931099</v>
      </c>
      <c r="BB10" s="136">
        <v>2.0858555723858401</v>
      </c>
      <c r="BC10" s="137">
        <v>0.95918907813100796</v>
      </c>
      <c r="BD10" s="127"/>
      <c r="BE10" s="138">
        <v>3.2410039921766902</v>
      </c>
    </row>
    <row r="11" spans="1:57" x14ac:dyDescent="0.2">
      <c r="A11" s="34" t="s">
        <v>22</v>
      </c>
      <c r="B11" s="3" t="str">
        <f t="shared" si="0"/>
        <v>Washington, DC</v>
      </c>
      <c r="C11" s="3"/>
      <c r="D11" s="24" t="s">
        <v>16</v>
      </c>
      <c r="E11" s="27" t="s">
        <v>17</v>
      </c>
      <c r="F11" s="3"/>
      <c r="G11" s="154">
        <v>137.030923258717</v>
      </c>
      <c r="H11" s="149">
        <v>171.97305802389599</v>
      </c>
      <c r="I11" s="149">
        <v>198.65654092486201</v>
      </c>
      <c r="J11" s="149">
        <v>200.623624250647</v>
      </c>
      <c r="K11" s="149">
        <v>172.48425605754599</v>
      </c>
      <c r="L11" s="155">
        <v>181.10420177356701</v>
      </c>
      <c r="M11" s="149"/>
      <c r="N11" s="156">
        <v>152.91928593396099</v>
      </c>
      <c r="O11" s="157">
        <v>157.69105929120701</v>
      </c>
      <c r="P11" s="158">
        <v>155.39260103696699</v>
      </c>
      <c r="Q11" s="149"/>
      <c r="R11" s="159">
        <v>173.76534379006</v>
      </c>
      <c r="S11" s="132"/>
      <c r="T11" s="133">
        <v>-16.706552516633501</v>
      </c>
      <c r="U11" s="127">
        <v>-6.4332684967156801</v>
      </c>
      <c r="V11" s="127">
        <v>0.82802135603690497</v>
      </c>
      <c r="W11" s="127">
        <v>6.9133702697027903</v>
      </c>
      <c r="X11" s="127">
        <v>7.09950106477904</v>
      </c>
      <c r="Y11" s="134">
        <v>0.33478741132725598</v>
      </c>
      <c r="Z11" s="127"/>
      <c r="AA11" s="135">
        <v>7.4801497973897497</v>
      </c>
      <c r="AB11" s="136">
        <v>10.6154447084447</v>
      </c>
      <c r="AC11" s="137">
        <v>9.10797126406292</v>
      </c>
      <c r="AD11" s="127"/>
      <c r="AE11" s="138">
        <v>1.6809087141227299</v>
      </c>
      <c r="AF11" s="30"/>
      <c r="AG11" s="154">
        <v>153.634989650092</v>
      </c>
      <c r="AH11" s="149">
        <v>177.45870801767899</v>
      </c>
      <c r="AI11" s="149">
        <v>192.19887634787199</v>
      </c>
      <c r="AJ11" s="149">
        <v>189.62463620718501</v>
      </c>
      <c r="AK11" s="149">
        <v>169.27438792608501</v>
      </c>
      <c r="AL11" s="155">
        <v>178.16667486278101</v>
      </c>
      <c r="AM11" s="149"/>
      <c r="AN11" s="156">
        <v>152.13789895772399</v>
      </c>
      <c r="AO11" s="157">
        <v>151.71425408580501</v>
      </c>
      <c r="AP11" s="158">
        <v>151.92576276374501</v>
      </c>
      <c r="AQ11" s="149"/>
      <c r="AR11" s="159">
        <v>170.625667945868</v>
      </c>
      <c r="AS11" s="132"/>
      <c r="AT11" s="133">
        <v>-3.6053617971452101</v>
      </c>
      <c r="AU11" s="127">
        <v>-2.16489297270244</v>
      </c>
      <c r="AV11" s="127">
        <v>1.1579024489818699</v>
      </c>
      <c r="AW11" s="127">
        <v>6.6892266724136604</v>
      </c>
      <c r="AX11" s="127">
        <v>7.6984574149449401</v>
      </c>
      <c r="AY11" s="134">
        <v>2.3471066239645202</v>
      </c>
      <c r="AZ11" s="127"/>
      <c r="BA11" s="135">
        <v>5.5694902587003297</v>
      </c>
      <c r="BB11" s="136">
        <v>5.9848412603590102</v>
      </c>
      <c r="BC11" s="137">
        <v>5.7757974037437396</v>
      </c>
      <c r="BD11" s="127"/>
      <c r="BE11" s="138">
        <v>3.1514083188480999</v>
      </c>
    </row>
    <row r="12" spans="1:57" x14ac:dyDescent="0.2">
      <c r="A12" s="21" t="s">
        <v>23</v>
      </c>
      <c r="B12" s="3" t="str">
        <f t="shared" si="0"/>
        <v>Arlington, VA</v>
      </c>
      <c r="C12" s="3"/>
      <c r="D12" s="24" t="s">
        <v>16</v>
      </c>
      <c r="E12" s="27" t="s">
        <v>17</v>
      </c>
      <c r="F12" s="3"/>
      <c r="G12" s="154">
        <v>148.29258796532301</v>
      </c>
      <c r="H12" s="149">
        <v>187.07772790589601</v>
      </c>
      <c r="I12" s="149">
        <v>205.78233358358301</v>
      </c>
      <c r="J12" s="149">
        <v>204.935365242301</v>
      </c>
      <c r="K12" s="149">
        <v>174.322354702599</v>
      </c>
      <c r="L12" s="155">
        <v>188.63988181818101</v>
      </c>
      <c r="M12" s="149"/>
      <c r="N12" s="156">
        <v>134.24600813283601</v>
      </c>
      <c r="O12" s="157">
        <v>130.69156044308801</v>
      </c>
      <c r="P12" s="158">
        <v>132.42087791608199</v>
      </c>
      <c r="Q12" s="149"/>
      <c r="R12" s="159">
        <v>173.88803270532699</v>
      </c>
      <c r="S12" s="132"/>
      <c r="T12" s="133">
        <v>-6.7141857685085098</v>
      </c>
      <c r="U12" s="127">
        <v>-1.6287127542767701</v>
      </c>
      <c r="V12" s="127">
        <v>0.47602708541035199</v>
      </c>
      <c r="W12" s="127">
        <v>1.2881892115164899</v>
      </c>
      <c r="X12" s="127">
        <v>-0.15710313234849499</v>
      </c>
      <c r="Y12" s="134">
        <v>-0.321035330055985</v>
      </c>
      <c r="Z12" s="127"/>
      <c r="AA12" s="135">
        <v>-1.8608036611767</v>
      </c>
      <c r="AB12" s="136">
        <v>3.25787864620006</v>
      </c>
      <c r="AC12" s="137">
        <v>0.60963330604711696</v>
      </c>
      <c r="AD12" s="127"/>
      <c r="AE12" s="138">
        <v>-1.5171684477352601</v>
      </c>
      <c r="AF12" s="30"/>
      <c r="AG12" s="154">
        <v>152.21470979001199</v>
      </c>
      <c r="AH12" s="149">
        <v>185.564534383954</v>
      </c>
      <c r="AI12" s="149">
        <v>207.093571605156</v>
      </c>
      <c r="AJ12" s="149">
        <v>200.13820488434399</v>
      </c>
      <c r="AK12" s="149">
        <v>167.70547029980901</v>
      </c>
      <c r="AL12" s="155">
        <v>185.31942906134799</v>
      </c>
      <c r="AM12" s="149"/>
      <c r="AN12" s="156">
        <v>131.12756077116501</v>
      </c>
      <c r="AO12" s="157">
        <v>126.06715427948301</v>
      </c>
      <c r="AP12" s="158">
        <v>128.634450636764</v>
      </c>
      <c r="AQ12" s="149"/>
      <c r="AR12" s="159">
        <v>170.478100757704</v>
      </c>
      <c r="AS12" s="132"/>
      <c r="AT12" s="133">
        <v>-1.5213970207190199</v>
      </c>
      <c r="AU12" s="127">
        <v>-2.9238940207699899</v>
      </c>
      <c r="AV12" s="127">
        <v>4.1802249708016497</v>
      </c>
      <c r="AW12" s="127">
        <v>4.2326268976621</v>
      </c>
      <c r="AX12" s="127">
        <v>1.29944786986011</v>
      </c>
      <c r="AY12" s="134">
        <v>1.5638279028515401</v>
      </c>
      <c r="AZ12" s="127"/>
      <c r="BA12" s="135">
        <v>-0.62323866789906501</v>
      </c>
      <c r="BB12" s="136">
        <v>-0.52286642263437799</v>
      </c>
      <c r="BC12" s="137">
        <v>-0.58620668167391399</v>
      </c>
      <c r="BD12" s="127"/>
      <c r="BE12" s="138">
        <v>0.70275564108359501</v>
      </c>
    </row>
    <row r="13" spans="1:57" x14ac:dyDescent="0.2">
      <c r="A13" s="21" t="s">
        <v>24</v>
      </c>
      <c r="B13" s="3" t="str">
        <f t="shared" si="0"/>
        <v>Suburban Virginia Area</v>
      </c>
      <c r="C13" s="3"/>
      <c r="D13" s="24" t="s">
        <v>16</v>
      </c>
      <c r="E13" s="27" t="s">
        <v>17</v>
      </c>
      <c r="F13" s="3"/>
      <c r="G13" s="154">
        <v>112.255450556868</v>
      </c>
      <c r="H13" s="149">
        <v>129.92281527531</v>
      </c>
      <c r="I13" s="149">
        <v>137.62339331116701</v>
      </c>
      <c r="J13" s="149">
        <v>141.82537434706899</v>
      </c>
      <c r="K13" s="149">
        <v>136.10897852960301</v>
      </c>
      <c r="L13" s="155">
        <v>133.369746422182</v>
      </c>
      <c r="M13" s="149"/>
      <c r="N13" s="156">
        <v>145.95990774511901</v>
      </c>
      <c r="O13" s="157">
        <v>150.07398209825101</v>
      </c>
      <c r="P13" s="158">
        <v>148.04802324352801</v>
      </c>
      <c r="Q13" s="149"/>
      <c r="R13" s="159">
        <v>137.73517894736801</v>
      </c>
      <c r="S13" s="132"/>
      <c r="T13" s="133">
        <v>-6.2962198598565999</v>
      </c>
      <c r="U13" s="127">
        <v>-0.89140418567648105</v>
      </c>
      <c r="V13" s="127">
        <v>-0.76967103488344402</v>
      </c>
      <c r="W13" s="127">
        <v>10.0524827333325</v>
      </c>
      <c r="X13" s="127">
        <v>12.4002514541968</v>
      </c>
      <c r="Y13" s="134">
        <v>3.6829969101112399</v>
      </c>
      <c r="Z13" s="127"/>
      <c r="AA13" s="135">
        <v>10.4950438835717</v>
      </c>
      <c r="AB13" s="136">
        <v>11.759632926344199</v>
      </c>
      <c r="AC13" s="137">
        <v>11.1270533771853</v>
      </c>
      <c r="AD13" s="127"/>
      <c r="AE13" s="138">
        <v>6.0401771871318299</v>
      </c>
      <c r="AF13" s="30"/>
      <c r="AG13" s="154">
        <v>123.610488972721</v>
      </c>
      <c r="AH13" s="149">
        <v>135.20201599907901</v>
      </c>
      <c r="AI13" s="149">
        <v>140.36679441771901</v>
      </c>
      <c r="AJ13" s="149">
        <v>143.225416068866</v>
      </c>
      <c r="AK13" s="149">
        <v>140.35805725862301</v>
      </c>
      <c r="AL13" s="155">
        <v>137.36637419354801</v>
      </c>
      <c r="AM13" s="149"/>
      <c r="AN13" s="156">
        <v>143.58313580652199</v>
      </c>
      <c r="AO13" s="157">
        <v>143.67682006121399</v>
      </c>
      <c r="AP13" s="158">
        <v>143.63041843952399</v>
      </c>
      <c r="AQ13" s="149"/>
      <c r="AR13" s="159">
        <v>139.211793866617</v>
      </c>
      <c r="AS13" s="132"/>
      <c r="AT13" s="133">
        <v>2.79359924513754</v>
      </c>
      <c r="AU13" s="127">
        <v>6.0249089403134404</v>
      </c>
      <c r="AV13" s="127">
        <v>6.6300381347740398</v>
      </c>
      <c r="AW13" s="127">
        <v>9.3235557290788602</v>
      </c>
      <c r="AX13" s="127">
        <v>9.0839319754780199</v>
      </c>
      <c r="AY13" s="134">
        <v>7.0830968383025699</v>
      </c>
      <c r="AZ13" s="127"/>
      <c r="BA13" s="135">
        <v>4.8131558537559798</v>
      </c>
      <c r="BB13" s="136">
        <v>3.9989529677242399</v>
      </c>
      <c r="BC13" s="137">
        <v>4.4034055932558003</v>
      </c>
      <c r="BD13" s="127"/>
      <c r="BE13" s="138">
        <v>6.2609379114700401</v>
      </c>
    </row>
    <row r="14" spans="1:57" x14ac:dyDescent="0.2">
      <c r="A14" s="21" t="s">
        <v>25</v>
      </c>
      <c r="B14" s="3" t="str">
        <f t="shared" si="0"/>
        <v>Alexandria, VA</v>
      </c>
      <c r="C14" s="3"/>
      <c r="D14" s="24" t="s">
        <v>16</v>
      </c>
      <c r="E14" s="27" t="s">
        <v>17</v>
      </c>
      <c r="F14" s="3"/>
      <c r="G14" s="154">
        <v>121.05246920821099</v>
      </c>
      <c r="H14" s="149">
        <v>144.92136239781999</v>
      </c>
      <c r="I14" s="149">
        <v>155.73796964256499</v>
      </c>
      <c r="J14" s="149">
        <v>158.35770994780901</v>
      </c>
      <c r="K14" s="149">
        <v>147.44769500438201</v>
      </c>
      <c r="L14" s="155">
        <v>148.07648279219501</v>
      </c>
      <c r="M14" s="149"/>
      <c r="N14" s="156">
        <v>143.57781777471499</v>
      </c>
      <c r="O14" s="157">
        <v>141.673377537655</v>
      </c>
      <c r="P14" s="158">
        <v>142.601460466677</v>
      </c>
      <c r="Q14" s="149"/>
      <c r="R14" s="159">
        <v>146.38734546961101</v>
      </c>
      <c r="S14" s="132"/>
      <c r="T14" s="133">
        <v>-7.54451725565169</v>
      </c>
      <c r="U14" s="127">
        <v>-1.57044891121022</v>
      </c>
      <c r="V14" s="127">
        <v>0.16203770172255899</v>
      </c>
      <c r="W14" s="127">
        <v>1.5260063874719501</v>
      </c>
      <c r="X14" s="127">
        <v>4.01758535124514</v>
      </c>
      <c r="Y14" s="134">
        <v>0.21457646649502399</v>
      </c>
      <c r="Z14" s="127"/>
      <c r="AA14" s="135">
        <v>9.6623743916756109</v>
      </c>
      <c r="AB14" s="136">
        <v>8.1099897059087702</v>
      </c>
      <c r="AC14" s="137">
        <v>8.8658142866136895</v>
      </c>
      <c r="AD14" s="127"/>
      <c r="AE14" s="138">
        <v>2.2515445294802001</v>
      </c>
      <c r="AF14" s="30"/>
      <c r="AG14" s="154">
        <v>126.28901881542301</v>
      </c>
      <c r="AH14" s="149">
        <v>142.01402879982999</v>
      </c>
      <c r="AI14" s="149">
        <v>155.32279464995099</v>
      </c>
      <c r="AJ14" s="149">
        <v>154.78312226533399</v>
      </c>
      <c r="AK14" s="149">
        <v>141.35560721690399</v>
      </c>
      <c r="AL14" s="155">
        <v>145.47732304987801</v>
      </c>
      <c r="AM14" s="149"/>
      <c r="AN14" s="156">
        <v>130.30847147626599</v>
      </c>
      <c r="AO14" s="157">
        <v>128.346056736907</v>
      </c>
      <c r="AP14" s="158">
        <v>129.323339277108</v>
      </c>
      <c r="AQ14" s="149"/>
      <c r="AR14" s="159">
        <v>140.85496159468201</v>
      </c>
      <c r="AS14" s="132"/>
      <c r="AT14" s="133">
        <v>0.43029126318072197</v>
      </c>
      <c r="AU14" s="127">
        <v>-0.225688169315756</v>
      </c>
      <c r="AV14" s="127">
        <v>2.6915416161061598</v>
      </c>
      <c r="AW14" s="127">
        <v>4.5791166621570998</v>
      </c>
      <c r="AX14" s="127">
        <v>2.5111952758565099</v>
      </c>
      <c r="AY14" s="134">
        <v>2.24275516111706</v>
      </c>
      <c r="AZ14" s="127"/>
      <c r="BA14" s="135">
        <v>2.3691712804975098</v>
      </c>
      <c r="BB14" s="136">
        <v>0.24656519794923601</v>
      </c>
      <c r="BC14" s="137">
        <v>1.3001543569024001</v>
      </c>
      <c r="BD14" s="127"/>
      <c r="BE14" s="138">
        <v>2.0154909546587798</v>
      </c>
    </row>
    <row r="15" spans="1:57" x14ac:dyDescent="0.2">
      <c r="A15" s="21" t="s">
        <v>26</v>
      </c>
      <c r="B15" s="3" t="str">
        <f t="shared" si="0"/>
        <v>Fairfax/Tysons Corner, VA</v>
      </c>
      <c r="C15" s="3"/>
      <c r="D15" s="24" t="s">
        <v>16</v>
      </c>
      <c r="E15" s="27" t="s">
        <v>17</v>
      </c>
      <c r="F15" s="3"/>
      <c r="G15" s="154">
        <v>129.686837435603</v>
      </c>
      <c r="H15" s="149">
        <v>176.028576425323</v>
      </c>
      <c r="I15" s="149">
        <v>198.907790523009</v>
      </c>
      <c r="J15" s="149">
        <v>193.21146374642899</v>
      </c>
      <c r="K15" s="149">
        <v>155.61556530214401</v>
      </c>
      <c r="L15" s="155">
        <v>176.237462552426</v>
      </c>
      <c r="M15" s="149"/>
      <c r="N15" s="156">
        <v>129.992232223222</v>
      </c>
      <c r="O15" s="157">
        <v>131.97136693072599</v>
      </c>
      <c r="P15" s="158">
        <v>131.01436020194899</v>
      </c>
      <c r="Q15" s="149"/>
      <c r="R15" s="159">
        <v>163.72787912352501</v>
      </c>
      <c r="S15" s="132"/>
      <c r="T15" s="133">
        <v>-5.9135950339062502</v>
      </c>
      <c r="U15" s="127">
        <v>3.93248653856921</v>
      </c>
      <c r="V15" s="127">
        <v>5.5104462644257497</v>
      </c>
      <c r="W15" s="127">
        <v>3.64187999792119</v>
      </c>
      <c r="X15" s="127">
        <v>-0.65811349757105098</v>
      </c>
      <c r="Y15" s="134">
        <v>2.73078327509617</v>
      </c>
      <c r="Z15" s="127"/>
      <c r="AA15" s="135">
        <v>2.45235325726967</v>
      </c>
      <c r="AB15" s="136">
        <v>5.3331178653857902</v>
      </c>
      <c r="AC15" s="137">
        <v>3.9121327163875601</v>
      </c>
      <c r="AD15" s="127"/>
      <c r="AE15" s="138">
        <v>2.2108353535968099</v>
      </c>
      <c r="AF15" s="30"/>
      <c r="AG15" s="154">
        <v>134.051086050664</v>
      </c>
      <c r="AH15" s="149">
        <v>166.08196009280701</v>
      </c>
      <c r="AI15" s="149">
        <v>191.235236190183</v>
      </c>
      <c r="AJ15" s="149">
        <v>183.40305248006999</v>
      </c>
      <c r="AK15" s="149">
        <v>153.878688131529</v>
      </c>
      <c r="AL15" s="155">
        <v>169.21077786716401</v>
      </c>
      <c r="AM15" s="149"/>
      <c r="AN15" s="156">
        <v>132.092300822228</v>
      </c>
      <c r="AO15" s="157">
        <v>131.44161055239701</v>
      </c>
      <c r="AP15" s="158">
        <v>131.77146819978401</v>
      </c>
      <c r="AQ15" s="149"/>
      <c r="AR15" s="159">
        <v>159.11854102362099</v>
      </c>
      <c r="AS15" s="132"/>
      <c r="AT15" s="133">
        <v>-0.98169661421469201</v>
      </c>
      <c r="AU15" s="127">
        <v>2.2697198975496602</v>
      </c>
      <c r="AV15" s="127">
        <v>8.3515784048987207</v>
      </c>
      <c r="AW15" s="127">
        <v>6.52603827094726</v>
      </c>
      <c r="AX15" s="127">
        <v>4.8716056738184301</v>
      </c>
      <c r="AY15" s="134">
        <v>5.2099447081283499</v>
      </c>
      <c r="AZ15" s="127"/>
      <c r="BA15" s="135">
        <v>3.9046307596257401</v>
      </c>
      <c r="BB15" s="136">
        <v>7.1166120410656202</v>
      </c>
      <c r="BC15" s="137">
        <v>5.4531234499435897</v>
      </c>
      <c r="BD15" s="127"/>
      <c r="BE15" s="138">
        <v>5.3927393187924499</v>
      </c>
    </row>
    <row r="16" spans="1:57" x14ac:dyDescent="0.2">
      <c r="A16" s="21" t="s">
        <v>27</v>
      </c>
      <c r="B16" s="3" t="str">
        <f t="shared" si="0"/>
        <v>I-95 Fredericksburg, VA</v>
      </c>
      <c r="C16" s="3"/>
      <c r="D16" s="24" t="s">
        <v>16</v>
      </c>
      <c r="E16" s="27" t="s">
        <v>17</v>
      </c>
      <c r="F16" s="3"/>
      <c r="G16" s="154">
        <v>89.3892372461614</v>
      </c>
      <c r="H16" s="149">
        <v>92.287136216653096</v>
      </c>
      <c r="I16" s="149">
        <v>94.577331177477603</v>
      </c>
      <c r="J16" s="149">
        <v>95.074746014089698</v>
      </c>
      <c r="K16" s="149">
        <v>97.510502602764305</v>
      </c>
      <c r="L16" s="155">
        <v>94.051400745794894</v>
      </c>
      <c r="M16" s="149"/>
      <c r="N16" s="156">
        <v>100.5107698029</v>
      </c>
      <c r="O16" s="157">
        <v>100.988630930822</v>
      </c>
      <c r="P16" s="158">
        <v>100.75285688073301</v>
      </c>
      <c r="Q16" s="149"/>
      <c r="R16" s="159">
        <v>96.074383793065195</v>
      </c>
      <c r="S16" s="132"/>
      <c r="T16" s="133">
        <v>1.4786457681931999</v>
      </c>
      <c r="U16" s="127">
        <v>-1.6351496732825199</v>
      </c>
      <c r="V16" s="127">
        <v>-0.84165332566173801</v>
      </c>
      <c r="W16" s="127">
        <v>-1.31255173045346</v>
      </c>
      <c r="X16" s="127">
        <v>4.8163976972341098</v>
      </c>
      <c r="Y16" s="134">
        <v>0.48059478948319101</v>
      </c>
      <c r="Z16" s="127"/>
      <c r="AA16" s="135">
        <v>5.97755700717744</v>
      </c>
      <c r="AB16" s="136">
        <v>5.54771434337332</v>
      </c>
      <c r="AC16" s="137">
        <v>5.7459061424171001</v>
      </c>
      <c r="AD16" s="127"/>
      <c r="AE16" s="138">
        <v>2.1063938179902499</v>
      </c>
      <c r="AF16" s="30"/>
      <c r="AG16" s="154">
        <v>89.432050778854403</v>
      </c>
      <c r="AH16" s="149">
        <v>91.795916169648706</v>
      </c>
      <c r="AI16" s="149">
        <v>94.388369027174406</v>
      </c>
      <c r="AJ16" s="149">
        <v>95.665707844468102</v>
      </c>
      <c r="AK16" s="149">
        <v>98.040633776620396</v>
      </c>
      <c r="AL16" s="155">
        <v>94.150991862492702</v>
      </c>
      <c r="AM16" s="149"/>
      <c r="AN16" s="156">
        <v>102.87850606827899</v>
      </c>
      <c r="AO16" s="157">
        <v>103.498278556263</v>
      </c>
      <c r="AP16" s="158">
        <v>103.19268813500901</v>
      </c>
      <c r="AQ16" s="149"/>
      <c r="AR16" s="159">
        <v>97.092455742296906</v>
      </c>
      <c r="AS16" s="132"/>
      <c r="AT16" s="133">
        <v>1.5591876510517899</v>
      </c>
      <c r="AU16" s="127">
        <v>-0.153813600296694</v>
      </c>
      <c r="AV16" s="127">
        <v>0.43002663187565099</v>
      </c>
      <c r="AW16" s="127">
        <v>1.02544253157219</v>
      </c>
      <c r="AX16" s="127">
        <v>4.3182344054603199</v>
      </c>
      <c r="AY16" s="134">
        <v>1.50550377488947</v>
      </c>
      <c r="AZ16" s="127"/>
      <c r="BA16" s="135">
        <v>3.5880735222830298</v>
      </c>
      <c r="BB16" s="136">
        <v>3.6484895730483302</v>
      </c>
      <c r="BC16" s="137">
        <v>3.6198540573789599</v>
      </c>
      <c r="BD16" s="127"/>
      <c r="BE16" s="138">
        <v>2.3212087509984198</v>
      </c>
    </row>
    <row r="17" spans="1:57" x14ac:dyDescent="0.2">
      <c r="A17" s="21" t="s">
        <v>28</v>
      </c>
      <c r="B17" s="3" t="str">
        <f t="shared" si="0"/>
        <v>Dulles Airport Area, VA</v>
      </c>
      <c r="C17" s="3"/>
      <c r="D17" s="24" t="s">
        <v>16</v>
      </c>
      <c r="E17" s="27" t="s">
        <v>17</v>
      </c>
      <c r="F17" s="3"/>
      <c r="G17" s="154">
        <v>108.241672111065</v>
      </c>
      <c r="H17" s="149">
        <v>135.688677042801</v>
      </c>
      <c r="I17" s="149">
        <v>149.75365302450999</v>
      </c>
      <c r="J17" s="149">
        <v>150.259598853868</v>
      </c>
      <c r="K17" s="149">
        <v>128.394173169825</v>
      </c>
      <c r="L17" s="155">
        <v>137.35533887268099</v>
      </c>
      <c r="M17" s="149"/>
      <c r="N17" s="156">
        <v>108.916824202287</v>
      </c>
      <c r="O17" s="157">
        <v>111.132228701464</v>
      </c>
      <c r="P17" s="158">
        <v>110.055874223034</v>
      </c>
      <c r="Q17" s="149"/>
      <c r="R17" s="159">
        <v>130.18534292353999</v>
      </c>
      <c r="S17" s="132"/>
      <c r="T17" s="133">
        <v>-4.3877827044098199</v>
      </c>
      <c r="U17" s="127">
        <v>-0.136831698919192</v>
      </c>
      <c r="V17" s="127">
        <v>4.7417276954236804</v>
      </c>
      <c r="W17" s="127">
        <v>7.4475006333196596</v>
      </c>
      <c r="X17" s="127">
        <v>3.7496264743457299</v>
      </c>
      <c r="Y17" s="134">
        <v>3.4752082495913199</v>
      </c>
      <c r="Z17" s="127"/>
      <c r="AA17" s="135">
        <v>6.3821921219393998</v>
      </c>
      <c r="AB17" s="136">
        <v>9.1729949015210899</v>
      </c>
      <c r="AC17" s="137">
        <v>7.82030325156133</v>
      </c>
      <c r="AD17" s="127"/>
      <c r="AE17" s="138">
        <v>3.8499015635625899</v>
      </c>
      <c r="AF17" s="30"/>
      <c r="AG17" s="154">
        <v>110.52493330145801</v>
      </c>
      <c r="AH17" s="149">
        <v>134.10749336071601</v>
      </c>
      <c r="AI17" s="149">
        <v>147.73725241695499</v>
      </c>
      <c r="AJ17" s="149">
        <v>145.65831181940499</v>
      </c>
      <c r="AK17" s="149">
        <v>124.337923905191</v>
      </c>
      <c r="AL17" s="155">
        <v>134.38864682342901</v>
      </c>
      <c r="AM17" s="149"/>
      <c r="AN17" s="156">
        <v>109.271552411475</v>
      </c>
      <c r="AO17" s="157">
        <v>106.806392626801</v>
      </c>
      <c r="AP17" s="158">
        <v>108.05034928210701</v>
      </c>
      <c r="AQ17" s="149"/>
      <c r="AR17" s="159">
        <v>127.501048825898</v>
      </c>
      <c r="AS17" s="132"/>
      <c r="AT17" s="133">
        <v>2.8647901133906801</v>
      </c>
      <c r="AU17" s="127">
        <v>5.3763532246814103</v>
      </c>
      <c r="AV17" s="127">
        <v>8.4584010089987203</v>
      </c>
      <c r="AW17" s="127">
        <v>10.937271236833601</v>
      </c>
      <c r="AX17" s="127">
        <v>4.1581696367304897</v>
      </c>
      <c r="AY17" s="134">
        <v>6.9810462259368302</v>
      </c>
      <c r="AZ17" s="127"/>
      <c r="BA17" s="135">
        <v>6.4244874913522203</v>
      </c>
      <c r="BB17" s="136">
        <v>4.7443115128111399</v>
      </c>
      <c r="BC17" s="137">
        <v>5.6011228054945201</v>
      </c>
      <c r="BD17" s="127"/>
      <c r="BE17" s="138">
        <v>6.7629600308750897</v>
      </c>
    </row>
    <row r="18" spans="1:57" x14ac:dyDescent="0.2">
      <c r="A18" s="21" t="s">
        <v>29</v>
      </c>
      <c r="B18" s="3" t="str">
        <f t="shared" si="0"/>
        <v>Williamsburg, VA</v>
      </c>
      <c r="C18" s="3"/>
      <c r="D18" s="24" t="s">
        <v>16</v>
      </c>
      <c r="E18" s="27" t="s">
        <v>17</v>
      </c>
      <c r="F18" s="3"/>
      <c r="G18" s="154">
        <v>106.416552152317</v>
      </c>
      <c r="H18" s="149">
        <v>100.504776119402</v>
      </c>
      <c r="I18" s="149">
        <v>109.049131912264</v>
      </c>
      <c r="J18" s="149">
        <v>109.31918823529401</v>
      </c>
      <c r="K18" s="149">
        <v>121.64435040431199</v>
      </c>
      <c r="L18" s="155">
        <v>110.23978566340701</v>
      </c>
      <c r="M18" s="149"/>
      <c r="N18" s="156">
        <v>171.54908121729</v>
      </c>
      <c r="O18" s="157">
        <v>186.626991286519</v>
      </c>
      <c r="P18" s="158">
        <v>179.56315746458401</v>
      </c>
      <c r="Q18" s="149"/>
      <c r="R18" s="159">
        <v>139.095917595917</v>
      </c>
      <c r="S18" s="132"/>
      <c r="T18" s="133">
        <v>-12.5733351552862</v>
      </c>
      <c r="U18" s="127">
        <v>-8.93335049992303</v>
      </c>
      <c r="V18" s="127">
        <v>-3.7240649763727101</v>
      </c>
      <c r="W18" s="127">
        <v>-0.17960727157321699</v>
      </c>
      <c r="X18" s="127">
        <v>6.8368213869857497</v>
      </c>
      <c r="Y18" s="134">
        <v>-3.0208939136518098</v>
      </c>
      <c r="Z18" s="127"/>
      <c r="AA18" s="135">
        <v>15.413163502517101</v>
      </c>
      <c r="AB18" s="136">
        <v>4.9407652193344704</v>
      </c>
      <c r="AC18" s="137">
        <v>9.1819614750992908</v>
      </c>
      <c r="AD18" s="127"/>
      <c r="AE18" s="138">
        <v>3.75221424543343</v>
      </c>
      <c r="AF18" s="30"/>
      <c r="AG18" s="154">
        <v>112.444234154147</v>
      </c>
      <c r="AH18" s="149">
        <v>104.663285171806</v>
      </c>
      <c r="AI18" s="149">
        <v>111.133003548147</v>
      </c>
      <c r="AJ18" s="149">
        <v>126.051067576031</v>
      </c>
      <c r="AK18" s="149">
        <v>136.70691033623899</v>
      </c>
      <c r="AL18" s="155">
        <v>119.956904975694</v>
      </c>
      <c r="AM18" s="149"/>
      <c r="AN18" s="156">
        <v>159.602941606907</v>
      </c>
      <c r="AO18" s="157">
        <v>161.50184167774299</v>
      </c>
      <c r="AP18" s="158">
        <v>160.54806453984099</v>
      </c>
      <c r="AQ18" s="149"/>
      <c r="AR18" s="159">
        <v>135.67333861450001</v>
      </c>
      <c r="AS18" s="132"/>
      <c r="AT18" s="133">
        <v>-0.30416244915016499</v>
      </c>
      <c r="AU18" s="127">
        <v>-0.48111092473823702</v>
      </c>
      <c r="AV18" s="127">
        <v>-0.92908936547318799</v>
      </c>
      <c r="AW18" s="127">
        <v>-4.2199443438525499</v>
      </c>
      <c r="AX18" s="127">
        <v>2.38218795489062</v>
      </c>
      <c r="AY18" s="134">
        <v>-0.64127493896615895</v>
      </c>
      <c r="AZ18" s="127"/>
      <c r="BA18" s="135">
        <v>-0.97950225850801398</v>
      </c>
      <c r="BB18" s="136">
        <v>-5.9675727805466998</v>
      </c>
      <c r="BC18" s="137">
        <v>-3.6085772681256301</v>
      </c>
      <c r="BD18" s="127"/>
      <c r="BE18" s="138">
        <v>-2.4797712004306698</v>
      </c>
    </row>
    <row r="19" spans="1:57" x14ac:dyDescent="0.2">
      <c r="A19" s="21" t="s">
        <v>30</v>
      </c>
      <c r="B19" s="3" t="str">
        <f t="shared" si="0"/>
        <v>Virginia Beach, VA</v>
      </c>
      <c r="C19" s="3"/>
      <c r="D19" s="24" t="s">
        <v>16</v>
      </c>
      <c r="E19" s="27" t="s">
        <v>17</v>
      </c>
      <c r="F19" s="3"/>
      <c r="G19" s="154">
        <v>99.140281611022701</v>
      </c>
      <c r="H19" s="149">
        <v>100.577132562579</v>
      </c>
      <c r="I19" s="149">
        <v>104.372243640714</v>
      </c>
      <c r="J19" s="149">
        <v>103.70909431358101</v>
      </c>
      <c r="K19" s="149">
        <v>103.412960079264</v>
      </c>
      <c r="L19" s="155">
        <v>102.502649373644</v>
      </c>
      <c r="M19" s="149"/>
      <c r="N19" s="156">
        <v>118.12852895833301</v>
      </c>
      <c r="O19" s="157">
        <v>122.964954551114</v>
      </c>
      <c r="P19" s="158">
        <v>120.67867891143</v>
      </c>
      <c r="Q19" s="149"/>
      <c r="R19" s="159">
        <v>109.400003582729</v>
      </c>
      <c r="S19" s="132"/>
      <c r="T19" s="133">
        <v>-1.9979184572167199</v>
      </c>
      <c r="U19" s="127">
        <v>-4.0474414694807201</v>
      </c>
      <c r="V19" s="127">
        <v>-3.2206556521004899</v>
      </c>
      <c r="W19" s="127">
        <v>-1.6867457522945699</v>
      </c>
      <c r="X19" s="127">
        <v>1.26701597473693E-2</v>
      </c>
      <c r="Y19" s="134">
        <v>-2.1346195484438399</v>
      </c>
      <c r="Z19" s="127"/>
      <c r="AA19" s="135">
        <v>0.13835260940736199</v>
      </c>
      <c r="AB19" s="136">
        <v>1.4048429390755499</v>
      </c>
      <c r="AC19" s="137">
        <v>0.88220507817513705</v>
      </c>
      <c r="AD19" s="127"/>
      <c r="AE19" s="138">
        <v>-0.50329442806815705</v>
      </c>
      <c r="AF19" s="30"/>
      <c r="AG19" s="154">
        <v>102.087031145598</v>
      </c>
      <c r="AH19" s="149">
        <v>104.144027449997</v>
      </c>
      <c r="AI19" s="149">
        <v>106.966125945657</v>
      </c>
      <c r="AJ19" s="149">
        <v>109.901996239536</v>
      </c>
      <c r="AK19" s="149">
        <v>110.828371899416</v>
      </c>
      <c r="AL19" s="155">
        <v>107.195722796772</v>
      </c>
      <c r="AM19" s="149"/>
      <c r="AN19" s="156">
        <v>118.479298219854</v>
      </c>
      <c r="AO19" s="157">
        <v>118.590368400743</v>
      </c>
      <c r="AP19" s="158">
        <v>118.534293924812</v>
      </c>
      <c r="AQ19" s="149"/>
      <c r="AR19" s="159">
        <v>111.05794579376099</v>
      </c>
      <c r="AS19" s="132"/>
      <c r="AT19" s="133">
        <v>1.8047419376479901</v>
      </c>
      <c r="AU19" s="127">
        <v>-0.59399141483509599</v>
      </c>
      <c r="AV19" s="127">
        <v>-0.37799202595353398</v>
      </c>
      <c r="AW19" s="127">
        <v>1.90649421470964</v>
      </c>
      <c r="AX19" s="127">
        <v>4.0486932051157698</v>
      </c>
      <c r="AY19" s="134">
        <v>1.4404935864743</v>
      </c>
      <c r="AZ19" s="127"/>
      <c r="BA19" s="135">
        <v>2.3458896470236401</v>
      </c>
      <c r="BB19" s="136">
        <v>0.22192868803531901</v>
      </c>
      <c r="BC19" s="137">
        <v>1.2720976739418799</v>
      </c>
      <c r="BD19" s="127"/>
      <c r="BE19" s="138">
        <v>1.36257540142947</v>
      </c>
    </row>
    <row r="20" spans="1:57" x14ac:dyDescent="0.2">
      <c r="A20" s="34" t="s">
        <v>31</v>
      </c>
      <c r="B20" s="3" t="str">
        <f t="shared" si="0"/>
        <v>Norfolk/Portsmouth, VA</v>
      </c>
      <c r="C20" s="3"/>
      <c r="D20" s="24" t="s">
        <v>16</v>
      </c>
      <c r="E20" s="27" t="s">
        <v>17</v>
      </c>
      <c r="F20" s="3"/>
      <c r="G20" s="154">
        <v>94.324870310656706</v>
      </c>
      <c r="H20" s="149">
        <v>99.690737665537398</v>
      </c>
      <c r="I20" s="149">
        <v>106.418083932107</v>
      </c>
      <c r="J20" s="149">
        <v>104.166764411844</v>
      </c>
      <c r="K20" s="149">
        <v>105.541193564493</v>
      </c>
      <c r="L20" s="155">
        <v>102.562504346517</v>
      </c>
      <c r="M20" s="149"/>
      <c r="N20" s="156">
        <v>111.32762407649901</v>
      </c>
      <c r="O20" s="157">
        <v>114.02673613205</v>
      </c>
      <c r="P20" s="158">
        <v>112.682462813152</v>
      </c>
      <c r="Q20" s="149"/>
      <c r="R20" s="159">
        <v>105.75753469412901</v>
      </c>
      <c r="S20" s="132"/>
      <c r="T20" s="133">
        <v>-2.6161236729492399</v>
      </c>
      <c r="U20" s="127">
        <v>-4.3451728169513997</v>
      </c>
      <c r="V20" s="127">
        <v>4.63349285113289E-2</v>
      </c>
      <c r="W20" s="127">
        <v>-0.60063336793214495</v>
      </c>
      <c r="X20" s="127">
        <v>2.2397598776148002</v>
      </c>
      <c r="Y20" s="134">
        <v>-0.78507766284711999</v>
      </c>
      <c r="Z20" s="127"/>
      <c r="AA20" s="135">
        <v>1.85766742608989</v>
      </c>
      <c r="AB20" s="136">
        <v>6.8981602273883</v>
      </c>
      <c r="AC20" s="137">
        <v>4.3191521330746596</v>
      </c>
      <c r="AD20" s="127"/>
      <c r="AE20" s="138">
        <v>0.92899930072446502</v>
      </c>
      <c r="AF20" s="30"/>
      <c r="AG20" s="154">
        <v>96.980394237159402</v>
      </c>
      <c r="AH20" s="149">
        <v>102.279010958333</v>
      </c>
      <c r="AI20" s="149">
        <v>105.94361118960801</v>
      </c>
      <c r="AJ20" s="149">
        <v>108.564331042771</v>
      </c>
      <c r="AK20" s="149">
        <v>109.50437165744999</v>
      </c>
      <c r="AL20" s="155">
        <v>105.14473401670099</v>
      </c>
      <c r="AM20" s="149"/>
      <c r="AN20" s="156">
        <v>115.27863928197</v>
      </c>
      <c r="AO20" s="157">
        <v>116.584271611796</v>
      </c>
      <c r="AP20" s="158">
        <v>115.916493435866</v>
      </c>
      <c r="AQ20" s="149"/>
      <c r="AR20" s="159">
        <v>108.57223730168801</v>
      </c>
      <c r="AS20" s="132"/>
      <c r="AT20" s="133">
        <v>1.5555368912623899</v>
      </c>
      <c r="AU20" s="127">
        <v>-0.26077395138894799</v>
      </c>
      <c r="AV20" s="127">
        <v>-1.39319747683297</v>
      </c>
      <c r="AW20" s="127">
        <v>2.4850601566628701</v>
      </c>
      <c r="AX20" s="127">
        <v>8.4431154235341594</v>
      </c>
      <c r="AY20" s="134">
        <v>2.2554069754577899</v>
      </c>
      <c r="AZ20" s="127"/>
      <c r="BA20" s="135">
        <v>8.6718172771073405</v>
      </c>
      <c r="BB20" s="136">
        <v>6.99361121983637</v>
      </c>
      <c r="BC20" s="137">
        <v>7.8048415118402401</v>
      </c>
      <c r="BD20" s="127"/>
      <c r="BE20" s="138">
        <v>4.1049118559365896</v>
      </c>
    </row>
    <row r="21" spans="1:57" x14ac:dyDescent="0.2">
      <c r="A21" s="35" t="s">
        <v>32</v>
      </c>
      <c r="B21" s="3" t="str">
        <f t="shared" si="0"/>
        <v>Newport News/Hampton, VA</v>
      </c>
      <c r="C21" s="3"/>
      <c r="D21" s="24" t="s">
        <v>16</v>
      </c>
      <c r="E21" s="27" t="s">
        <v>17</v>
      </c>
      <c r="F21" s="3"/>
      <c r="G21" s="154">
        <v>72.825661938382495</v>
      </c>
      <c r="H21" s="149">
        <v>81.808804698318397</v>
      </c>
      <c r="I21" s="149">
        <v>84.864997698036504</v>
      </c>
      <c r="J21" s="149">
        <v>85.373909896407298</v>
      </c>
      <c r="K21" s="149">
        <v>84.172975116713303</v>
      </c>
      <c r="L21" s="155">
        <v>82.389517352537695</v>
      </c>
      <c r="M21" s="149"/>
      <c r="N21" s="156">
        <v>91.8255497007315</v>
      </c>
      <c r="O21" s="157">
        <v>93.052308051668405</v>
      </c>
      <c r="P21" s="158">
        <v>92.447905810397501</v>
      </c>
      <c r="Q21" s="149"/>
      <c r="R21" s="159">
        <v>85.504188778409002</v>
      </c>
      <c r="S21" s="132"/>
      <c r="T21" s="133">
        <v>-3.3152506502538999</v>
      </c>
      <c r="U21" s="127">
        <v>0.48527911930106199</v>
      </c>
      <c r="V21" s="127">
        <v>7.8024571680458094E-2</v>
      </c>
      <c r="W21" s="127">
        <v>2.5919242640010101</v>
      </c>
      <c r="X21" s="127">
        <v>-3.0047392107755502</v>
      </c>
      <c r="Y21" s="134">
        <v>-0.32047530986281902</v>
      </c>
      <c r="Z21" s="127"/>
      <c r="AA21" s="135">
        <v>-34.052398149971502</v>
      </c>
      <c r="AB21" s="136">
        <v>-35.3245774676896</v>
      </c>
      <c r="AC21" s="137">
        <v>-34.698350346885498</v>
      </c>
      <c r="AD21" s="127"/>
      <c r="AE21" s="138">
        <v>-17.820925642323601</v>
      </c>
      <c r="AF21" s="30"/>
      <c r="AG21" s="154">
        <v>78.122987692307603</v>
      </c>
      <c r="AH21" s="149">
        <v>83.403369847304006</v>
      </c>
      <c r="AI21" s="149">
        <v>84.472029244062995</v>
      </c>
      <c r="AJ21" s="149">
        <v>86.681173105976399</v>
      </c>
      <c r="AK21" s="149">
        <v>88.944121175434702</v>
      </c>
      <c r="AL21" s="155">
        <v>84.683951300516796</v>
      </c>
      <c r="AM21" s="149"/>
      <c r="AN21" s="156">
        <v>100.66831132945499</v>
      </c>
      <c r="AO21" s="157">
        <v>94.838401314016096</v>
      </c>
      <c r="AP21" s="158">
        <v>97.854100883684296</v>
      </c>
      <c r="AQ21" s="149"/>
      <c r="AR21" s="159">
        <v>88.749317023395093</v>
      </c>
      <c r="AS21" s="132"/>
      <c r="AT21" s="133">
        <v>1.71293105386005</v>
      </c>
      <c r="AU21" s="127">
        <v>3.4427355532669299</v>
      </c>
      <c r="AV21" s="127">
        <v>0.172512574177939</v>
      </c>
      <c r="AW21" s="127">
        <v>0.66454113989765196</v>
      </c>
      <c r="AX21" s="127">
        <v>1.7328142903686301</v>
      </c>
      <c r="AY21" s="134">
        <v>1.46338801891431</v>
      </c>
      <c r="AZ21" s="127"/>
      <c r="BA21" s="135">
        <v>-6.4365613995317696</v>
      </c>
      <c r="BB21" s="136">
        <v>-14.2217717089784</v>
      </c>
      <c r="BC21" s="137">
        <v>-10.293179250235699</v>
      </c>
      <c r="BD21" s="127"/>
      <c r="BE21" s="138">
        <v>-3.37596831572364</v>
      </c>
    </row>
    <row r="22" spans="1:57" x14ac:dyDescent="0.2">
      <c r="A22" s="36" t="s">
        <v>33</v>
      </c>
      <c r="B22" s="3" t="str">
        <f t="shared" si="0"/>
        <v>Chesapeake/Suffolk, VA</v>
      </c>
      <c r="C22" s="3"/>
      <c r="D22" s="25" t="s">
        <v>16</v>
      </c>
      <c r="E22" s="28" t="s">
        <v>17</v>
      </c>
      <c r="F22" s="3"/>
      <c r="G22" s="160">
        <v>84.435920793482097</v>
      </c>
      <c r="H22" s="161">
        <v>89.406870825388097</v>
      </c>
      <c r="I22" s="161">
        <v>92.370124237918205</v>
      </c>
      <c r="J22" s="161">
        <v>91.547175301204803</v>
      </c>
      <c r="K22" s="161">
        <v>89.742443698811002</v>
      </c>
      <c r="L22" s="162">
        <v>89.828821417641194</v>
      </c>
      <c r="M22" s="149"/>
      <c r="N22" s="163">
        <v>91.110270833333303</v>
      </c>
      <c r="O22" s="164">
        <v>91.114501619544299</v>
      </c>
      <c r="P22" s="165">
        <v>91.112384775750897</v>
      </c>
      <c r="Q22" s="149"/>
      <c r="R22" s="166">
        <v>90.194543424909099</v>
      </c>
      <c r="S22" s="132"/>
      <c r="T22" s="139">
        <v>2.6146118544177699</v>
      </c>
      <c r="U22" s="140">
        <v>0.95962730021195697</v>
      </c>
      <c r="V22" s="140">
        <v>2.2761126988270299</v>
      </c>
      <c r="W22" s="140">
        <v>2.5446990207683902</v>
      </c>
      <c r="X22" s="140">
        <v>4.3062729263569501</v>
      </c>
      <c r="Y22" s="141">
        <v>2.53672013332586</v>
      </c>
      <c r="Z22" s="127"/>
      <c r="AA22" s="142">
        <v>-0.73088443321988605</v>
      </c>
      <c r="AB22" s="143">
        <v>-1.5883880106225901</v>
      </c>
      <c r="AC22" s="144">
        <v>-1.1614520736274301</v>
      </c>
      <c r="AD22" s="127"/>
      <c r="AE22" s="145">
        <v>1.3730008142215699</v>
      </c>
      <c r="AF22" s="31"/>
      <c r="AG22" s="160">
        <v>86.804527342404398</v>
      </c>
      <c r="AH22" s="161">
        <v>91.182135695704105</v>
      </c>
      <c r="AI22" s="161">
        <v>93.251060400393797</v>
      </c>
      <c r="AJ22" s="161">
        <v>93.914362573025102</v>
      </c>
      <c r="AK22" s="161">
        <v>92.652061383491898</v>
      </c>
      <c r="AL22" s="162">
        <v>91.823248129053695</v>
      </c>
      <c r="AM22" s="149"/>
      <c r="AN22" s="163">
        <v>93.999530968051502</v>
      </c>
      <c r="AO22" s="164">
        <v>92.425196325627795</v>
      </c>
      <c r="AP22" s="165">
        <v>93.2280508495909</v>
      </c>
      <c r="AQ22" s="149"/>
      <c r="AR22" s="166">
        <v>92.222027058893502</v>
      </c>
      <c r="AS22" s="132"/>
      <c r="AT22" s="139">
        <v>4.3117711434243198</v>
      </c>
      <c r="AU22" s="140">
        <v>3.3919942441446098</v>
      </c>
      <c r="AV22" s="140">
        <v>3.5290520220041999</v>
      </c>
      <c r="AW22" s="140">
        <v>3.35482517923462</v>
      </c>
      <c r="AX22" s="140">
        <v>3.9457141639025699</v>
      </c>
      <c r="AY22" s="141">
        <v>3.6664980165438701</v>
      </c>
      <c r="AZ22" s="127"/>
      <c r="BA22" s="142">
        <v>2.79036050539775</v>
      </c>
      <c r="BB22" s="143">
        <v>1.9192648225636699</v>
      </c>
      <c r="BC22" s="144">
        <v>2.3676447044725002</v>
      </c>
      <c r="BD22" s="127"/>
      <c r="BE22" s="145">
        <v>3.2828030964218899</v>
      </c>
    </row>
    <row r="23" spans="1:57" x14ac:dyDescent="0.2">
      <c r="A23" s="35" t="s">
        <v>109</v>
      </c>
      <c r="B23" s="3" t="s">
        <v>109</v>
      </c>
      <c r="C23" s="9"/>
      <c r="D23" s="23" t="s">
        <v>16</v>
      </c>
      <c r="E23" s="26" t="s">
        <v>17</v>
      </c>
      <c r="F23" s="3"/>
      <c r="G23" s="146">
        <v>136.61784049079699</v>
      </c>
      <c r="H23" s="147">
        <v>165.82227955911799</v>
      </c>
      <c r="I23" s="147">
        <v>183.19267025779101</v>
      </c>
      <c r="J23" s="147">
        <v>183.60846546310799</v>
      </c>
      <c r="K23" s="147">
        <v>164.88126710592999</v>
      </c>
      <c r="L23" s="148">
        <v>172.347967979055</v>
      </c>
      <c r="M23" s="149"/>
      <c r="N23" s="150">
        <v>160.98643005181299</v>
      </c>
      <c r="O23" s="151">
        <v>164.60989939637801</v>
      </c>
      <c r="P23" s="152">
        <v>162.824984686064</v>
      </c>
      <c r="Q23" s="149"/>
      <c r="R23" s="153">
        <v>169.65383493393</v>
      </c>
      <c r="S23" s="132"/>
      <c r="T23" s="124">
        <v>-19.0937441631105</v>
      </c>
      <c r="U23" s="125">
        <v>-5.2523730228961396</v>
      </c>
      <c r="V23" s="125">
        <v>-1.8242500148257601</v>
      </c>
      <c r="W23" s="125">
        <v>-1.4706035336888901</v>
      </c>
      <c r="X23" s="125">
        <v>-7.8673013764758197</v>
      </c>
      <c r="Y23" s="126">
        <v>-4.2603200155300298</v>
      </c>
      <c r="Z23" s="127"/>
      <c r="AA23" s="128">
        <v>-12.9939839291985</v>
      </c>
      <c r="AB23" s="129">
        <v>-10.7349202624104</v>
      </c>
      <c r="AC23" s="130">
        <v>-11.8493175115286</v>
      </c>
      <c r="AD23" s="127"/>
      <c r="AE23" s="131">
        <v>-6.4473748937209496</v>
      </c>
      <c r="AF23" s="29"/>
      <c r="AG23" s="146">
        <v>154.566369168356</v>
      </c>
      <c r="AH23" s="147">
        <v>167.064359507436</v>
      </c>
      <c r="AI23" s="147">
        <v>180.510688269279</v>
      </c>
      <c r="AJ23" s="147">
        <v>181.93057170899201</v>
      </c>
      <c r="AK23" s="147">
        <v>179.927396817182</v>
      </c>
      <c r="AL23" s="148">
        <v>174.94687420363701</v>
      </c>
      <c r="AM23" s="149"/>
      <c r="AN23" s="150">
        <v>214.482068732394</v>
      </c>
      <c r="AO23" s="151">
        <v>194.90963546458099</v>
      </c>
      <c r="AP23" s="152">
        <v>204.795546639348</v>
      </c>
      <c r="AQ23" s="149"/>
      <c r="AR23" s="153">
        <v>185.012916914573</v>
      </c>
      <c r="AS23" s="132"/>
      <c r="AT23" s="124">
        <v>-4.0453086427968303</v>
      </c>
      <c r="AU23" s="125">
        <v>-2.7993324197075902</v>
      </c>
      <c r="AV23" s="125">
        <v>-0.70056035732533495</v>
      </c>
      <c r="AW23" s="125">
        <v>1.5134908459956899</v>
      </c>
      <c r="AX23" s="125">
        <v>1.2340032443210101</v>
      </c>
      <c r="AY23" s="126">
        <v>-0.12048537569812</v>
      </c>
      <c r="AZ23" s="127"/>
      <c r="BA23" s="128">
        <v>13.0780310524319</v>
      </c>
      <c r="BB23" s="129">
        <v>4.3329831549020197</v>
      </c>
      <c r="BC23" s="130">
        <v>8.7766911178439901</v>
      </c>
      <c r="BD23" s="127"/>
      <c r="BE23" s="131">
        <v>3.11439023539653</v>
      </c>
    </row>
    <row r="24" spans="1:57" x14ac:dyDescent="0.2">
      <c r="A24" s="35" t="s">
        <v>43</v>
      </c>
      <c r="B24" s="3" t="str">
        <f t="shared" si="0"/>
        <v>Richmond North/Glen Allen, VA</v>
      </c>
      <c r="C24" s="10"/>
      <c r="D24" s="24" t="s">
        <v>16</v>
      </c>
      <c r="E24" s="27" t="s">
        <v>17</v>
      </c>
      <c r="F24" s="3"/>
      <c r="G24" s="154">
        <v>83.559023136246694</v>
      </c>
      <c r="H24" s="149">
        <v>103.084432180004</v>
      </c>
      <c r="I24" s="149">
        <v>107.824026130307</v>
      </c>
      <c r="J24" s="149">
        <v>107.637762789067</v>
      </c>
      <c r="K24" s="149">
        <v>98.801340759896505</v>
      </c>
      <c r="L24" s="155">
        <v>101.905620102564</v>
      </c>
      <c r="M24" s="149"/>
      <c r="N24" s="156">
        <v>103.018163841807</v>
      </c>
      <c r="O24" s="157">
        <v>108.726585365853</v>
      </c>
      <c r="P24" s="158">
        <v>106.00364983830301</v>
      </c>
      <c r="Q24" s="149"/>
      <c r="R24" s="159">
        <v>103.190416537584</v>
      </c>
      <c r="S24" s="132"/>
      <c r="T24" s="133">
        <v>-6.92650678877229</v>
      </c>
      <c r="U24" s="127">
        <v>-1.3194043801117801</v>
      </c>
      <c r="V24" s="127">
        <v>-1.7829600203332701</v>
      </c>
      <c r="W24" s="127">
        <v>-1.14332218114283</v>
      </c>
      <c r="X24" s="127">
        <v>-2.8762254592678</v>
      </c>
      <c r="Y24" s="134">
        <v>-2.1627808085263101</v>
      </c>
      <c r="Z24" s="127"/>
      <c r="AA24" s="135">
        <v>-3.0798260110829401</v>
      </c>
      <c r="AB24" s="136">
        <v>-1.3494407286915899</v>
      </c>
      <c r="AC24" s="137">
        <v>-2.1766842941831599</v>
      </c>
      <c r="AD24" s="127"/>
      <c r="AE24" s="138">
        <v>-2.1516909396906598</v>
      </c>
      <c r="AF24" s="30"/>
      <c r="AG24" s="154">
        <v>87.777954250252506</v>
      </c>
      <c r="AH24" s="149">
        <v>100.408764111705</v>
      </c>
      <c r="AI24" s="149">
        <v>105.445717415625</v>
      </c>
      <c r="AJ24" s="149">
        <v>105.481143769368</v>
      </c>
      <c r="AK24" s="149">
        <v>107.62267048164</v>
      </c>
      <c r="AL24" s="155">
        <v>102.410222289288</v>
      </c>
      <c r="AM24" s="149"/>
      <c r="AN24" s="156">
        <v>120.761718315534</v>
      </c>
      <c r="AO24" s="157">
        <v>120.21429976317501</v>
      </c>
      <c r="AP24" s="158">
        <v>120.487469634813</v>
      </c>
      <c r="AQ24" s="149"/>
      <c r="AR24" s="159">
        <v>108.575024928164</v>
      </c>
      <c r="AS24" s="132"/>
      <c r="AT24" s="133">
        <v>-4.7475661925200798</v>
      </c>
      <c r="AU24" s="127">
        <v>-1.8704997201818301</v>
      </c>
      <c r="AV24" s="127">
        <v>-1.4671678944409601</v>
      </c>
      <c r="AW24" s="127">
        <v>-0.157085172230717</v>
      </c>
      <c r="AX24" s="127">
        <v>1.55371363932554</v>
      </c>
      <c r="AY24" s="134">
        <v>-0.93107052221789799</v>
      </c>
      <c r="AZ24" s="127"/>
      <c r="BA24" s="135">
        <v>6.0240109531877302</v>
      </c>
      <c r="BB24" s="136">
        <v>5.5365598568082204</v>
      </c>
      <c r="BC24" s="137">
        <v>5.7797220421129998</v>
      </c>
      <c r="BD24" s="127"/>
      <c r="BE24" s="138">
        <v>1.63679563231011</v>
      </c>
    </row>
    <row r="25" spans="1:57" x14ac:dyDescent="0.2">
      <c r="A25" s="35" t="s">
        <v>44</v>
      </c>
      <c r="B25" s="3" t="str">
        <f t="shared" si="0"/>
        <v>Richmond West/Midlothian, VA</v>
      </c>
      <c r="C25" s="3"/>
      <c r="D25" s="24" t="s">
        <v>16</v>
      </c>
      <c r="E25" s="27" t="s">
        <v>17</v>
      </c>
      <c r="F25" s="3"/>
      <c r="G25" s="154">
        <v>76.627682774798899</v>
      </c>
      <c r="H25" s="149">
        <v>83.562197244732502</v>
      </c>
      <c r="I25" s="149">
        <v>84.586644518272394</v>
      </c>
      <c r="J25" s="149">
        <v>83.516082282137603</v>
      </c>
      <c r="K25" s="149">
        <v>80.438411023621995</v>
      </c>
      <c r="L25" s="155">
        <v>82.053039196352799</v>
      </c>
      <c r="M25" s="149"/>
      <c r="N25" s="156">
        <v>89.930199649474204</v>
      </c>
      <c r="O25" s="157">
        <v>93.670679440497295</v>
      </c>
      <c r="P25" s="158">
        <v>91.912680348317195</v>
      </c>
      <c r="Q25" s="149"/>
      <c r="R25" s="159">
        <v>85.115214129084094</v>
      </c>
      <c r="S25" s="132"/>
      <c r="T25" s="133">
        <v>-5.3246793543323001</v>
      </c>
      <c r="U25" s="127">
        <v>-4.44747379919834</v>
      </c>
      <c r="V25" s="127">
        <v>-5.1707478086308898</v>
      </c>
      <c r="W25" s="127">
        <v>-6.4081848250729001</v>
      </c>
      <c r="X25" s="127">
        <v>-10.2450396812301</v>
      </c>
      <c r="Y25" s="134">
        <v>-6.41594885284968</v>
      </c>
      <c r="Z25" s="127"/>
      <c r="AA25" s="135">
        <v>-15.1585239980263</v>
      </c>
      <c r="AB25" s="136">
        <v>-13.9144858208727</v>
      </c>
      <c r="AC25" s="137">
        <v>-14.4600660796018</v>
      </c>
      <c r="AD25" s="127"/>
      <c r="AE25" s="138">
        <v>-9.72245038816971</v>
      </c>
      <c r="AF25" s="30"/>
      <c r="AG25" s="154">
        <v>78.548887684329898</v>
      </c>
      <c r="AH25" s="149">
        <v>86.463444582524204</v>
      </c>
      <c r="AI25" s="149">
        <v>89.509011248513602</v>
      </c>
      <c r="AJ25" s="149">
        <v>89.691563109323198</v>
      </c>
      <c r="AK25" s="149">
        <v>98.205217845192905</v>
      </c>
      <c r="AL25" s="155">
        <v>89.215767659349495</v>
      </c>
      <c r="AM25" s="149"/>
      <c r="AN25" s="156">
        <v>111.051682891954</v>
      </c>
      <c r="AO25" s="157">
        <v>109.194373094215</v>
      </c>
      <c r="AP25" s="158">
        <v>110.11939534102299</v>
      </c>
      <c r="AQ25" s="149"/>
      <c r="AR25" s="159">
        <v>96.201862054169993</v>
      </c>
      <c r="AS25" s="132"/>
      <c r="AT25" s="133">
        <v>-3.1259334418839502</v>
      </c>
      <c r="AU25" s="127">
        <v>-2.0073309612555401</v>
      </c>
      <c r="AV25" s="127">
        <v>-1.7916044555274</v>
      </c>
      <c r="AW25" s="127">
        <v>-0.27558745186585398</v>
      </c>
      <c r="AX25" s="127">
        <v>2.4892151526670099</v>
      </c>
      <c r="AY25" s="134">
        <v>-0.62646715913995599</v>
      </c>
      <c r="AZ25" s="127"/>
      <c r="BA25" s="135">
        <v>2.0041797801815102</v>
      </c>
      <c r="BB25" s="136">
        <v>-1.57023522560233</v>
      </c>
      <c r="BC25" s="137">
        <v>0.17955666994491901</v>
      </c>
      <c r="BD25" s="127"/>
      <c r="BE25" s="138">
        <v>-0.32029663883715098</v>
      </c>
    </row>
    <row r="26" spans="1:57" x14ac:dyDescent="0.2">
      <c r="A26" s="35" t="s">
        <v>45</v>
      </c>
      <c r="B26" s="3" t="str">
        <f t="shared" si="0"/>
        <v>Petersburg/Chester, VA</v>
      </c>
      <c r="C26" s="3"/>
      <c r="D26" s="24" t="s">
        <v>16</v>
      </c>
      <c r="E26" s="27" t="s">
        <v>17</v>
      </c>
      <c r="F26" s="3"/>
      <c r="G26" s="154">
        <v>83.814264771784195</v>
      </c>
      <c r="H26" s="149">
        <v>92.662424423076899</v>
      </c>
      <c r="I26" s="149">
        <v>92.461585504201594</v>
      </c>
      <c r="J26" s="149">
        <v>92.242189002711598</v>
      </c>
      <c r="K26" s="149">
        <v>88.380613607489096</v>
      </c>
      <c r="L26" s="155">
        <v>90.276785249143103</v>
      </c>
      <c r="M26" s="149"/>
      <c r="N26" s="156">
        <v>89.951029562982001</v>
      </c>
      <c r="O26" s="157">
        <v>89.558530567685494</v>
      </c>
      <c r="P26" s="158">
        <v>89.753883293730496</v>
      </c>
      <c r="Q26" s="149"/>
      <c r="R26" s="159">
        <v>90.138200905876005</v>
      </c>
      <c r="S26" s="132"/>
      <c r="T26" s="133">
        <v>2.7929195378382801</v>
      </c>
      <c r="U26" s="127">
        <v>5.5191603215289797</v>
      </c>
      <c r="V26" s="127">
        <v>2.50259625645127</v>
      </c>
      <c r="W26" s="127">
        <v>2.5928371134876098</v>
      </c>
      <c r="X26" s="127">
        <v>2.3562499000227701</v>
      </c>
      <c r="Y26" s="134">
        <v>3.23659847835523</v>
      </c>
      <c r="Z26" s="127"/>
      <c r="AA26" s="135">
        <v>5.62615788756169</v>
      </c>
      <c r="AB26" s="136">
        <v>4.1283370008168996</v>
      </c>
      <c r="AC26" s="137">
        <v>4.8697501493294197</v>
      </c>
      <c r="AD26" s="127"/>
      <c r="AE26" s="138">
        <v>3.66541349678258</v>
      </c>
      <c r="AF26" s="30"/>
      <c r="AG26" s="154">
        <v>85.474223654227998</v>
      </c>
      <c r="AH26" s="149">
        <v>90.893319844595695</v>
      </c>
      <c r="AI26" s="149">
        <v>91.906605248459897</v>
      </c>
      <c r="AJ26" s="149">
        <v>92.193149175110904</v>
      </c>
      <c r="AK26" s="149">
        <v>91.287923005691894</v>
      </c>
      <c r="AL26" s="155">
        <v>90.553444824980602</v>
      </c>
      <c r="AM26" s="149"/>
      <c r="AN26" s="156">
        <v>95.477431000752404</v>
      </c>
      <c r="AO26" s="157">
        <v>94.869290673794893</v>
      </c>
      <c r="AP26" s="158">
        <v>95.175627437355203</v>
      </c>
      <c r="AQ26" s="149"/>
      <c r="AR26" s="159">
        <v>91.914258757888703</v>
      </c>
      <c r="AS26" s="132"/>
      <c r="AT26" s="133">
        <v>2.3947799527644</v>
      </c>
      <c r="AU26" s="127">
        <v>2.9920393036028301</v>
      </c>
      <c r="AV26" s="127">
        <v>3.9195924039916301</v>
      </c>
      <c r="AW26" s="127">
        <v>3.59304823126311</v>
      </c>
      <c r="AX26" s="127">
        <v>3.9012334930412198</v>
      </c>
      <c r="AY26" s="134">
        <v>3.4398470883425598</v>
      </c>
      <c r="AZ26" s="127"/>
      <c r="BA26" s="135">
        <v>7.0138769583200196</v>
      </c>
      <c r="BB26" s="136">
        <v>5.6476929699576699</v>
      </c>
      <c r="BC26" s="137">
        <v>6.3305513345939497</v>
      </c>
      <c r="BD26" s="127"/>
      <c r="BE26" s="138">
        <v>4.3293682509442402</v>
      </c>
    </row>
    <row r="27" spans="1:57" x14ac:dyDescent="0.2">
      <c r="A27" s="35" t="s">
        <v>97</v>
      </c>
      <c r="B27" s="3" t="s">
        <v>70</v>
      </c>
      <c r="C27" s="3"/>
      <c r="D27" s="24" t="s">
        <v>16</v>
      </c>
      <c r="E27" s="27" t="s">
        <v>17</v>
      </c>
      <c r="F27" s="3"/>
      <c r="G27" s="154">
        <v>93.124692318005003</v>
      </c>
      <c r="H27" s="149">
        <v>104.30922254335201</v>
      </c>
      <c r="I27" s="149">
        <v>105.857437025938</v>
      </c>
      <c r="J27" s="149">
        <v>106.036307223755</v>
      </c>
      <c r="K27" s="149">
        <v>100.598809913746</v>
      </c>
      <c r="L27" s="155">
        <v>102.592278764735</v>
      </c>
      <c r="M27" s="149"/>
      <c r="N27" s="156">
        <v>119.73363328033901</v>
      </c>
      <c r="O27" s="157">
        <v>120.81400041347899</v>
      </c>
      <c r="P27" s="158">
        <v>120.28057302841501</v>
      </c>
      <c r="Q27" s="149"/>
      <c r="R27" s="159">
        <v>107.615172900598</v>
      </c>
      <c r="S27" s="132"/>
      <c r="T27" s="133">
        <v>-10.0565322905275</v>
      </c>
      <c r="U27" s="127">
        <v>-2.9752477981116598</v>
      </c>
      <c r="V27" s="127">
        <v>-0.23570899108737001</v>
      </c>
      <c r="W27" s="127">
        <v>9.6230305619141898</v>
      </c>
      <c r="X27" s="127">
        <v>0.54545062106765296</v>
      </c>
      <c r="Y27" s="134">
        <v>-0.229635796433874</v>
      </c>
      <c r="Z27" s="127"/>
      <c r="AA27" s="135">
        <v>3.73180952924807</v>
      </c>
      <c r="AB27" s="136">
        <v>5.1388560557687999</v>
      </c>
      <c r="AC27" s="137">
        <v>4.4399764428809396</v>
      </c>
      <c r="AD27" s="127"/>
      <c r="AE27" s="138">
        <v>1.3514327712721601</v>
      </c>
      <c r="AF27" s="30"/>
      <c r="AG27" s="154">
        <v>100.177940930172</v>
      </c>
      <c r="AH27" s="149">
        <v>106.354236311957</v>
      </c>
      <c r="AI27" s="149">
        <v>107.363029369282</v>
      </c>
      <c r="AJ27" s="149">
        <v>114.472042536412</v>
      </c>
      <c r="AK27" s="149">
        <v>115.169233231786</v>
      </c>
      <c r="AL27" s="155">
        <v>109.06757467175601</v>
      </c>
      <c r="AM27" s="149"/>
      <c r="AN27" s="156">
        <v>125.44921399105699</v>
      </c>
      <c r="AO27" s="157">
        <v>122.73580193916</v>
      </c>
      <c r="AP27" s="158">
        <v>124.091670657647</v>
      </c>
      <c r="AQ27" s="149"/>
      <c r="AR27" s="159">
        <v>113.525778414272</v>
      </c>
      <c r="AS27" s="132"/>
      <c r="AT27" s="133">
        <v>2.5729317444532902</v>
      </c>
      <c r="AU27" s="127">
        <v>5.1196710168411803</v>
      </c>
      <c r="AV27" s="127">
        <v>5.4800629050586398</v>
      </c>
      <c r="AW27" s="127">
        <v>10.7260752107141</v>
      </c>
      <c r="AX27" s="127">
        <v>7.6971714390283799</v>
      </c>
      <c r="AY27" s="134">
        <v>6.5682080496903996</v>
      </c>
      <c r="AZ27" s="127"/>
      <c r="BA27" s="135">
        <v>3.5169986932152701</v>
      </c>
      <c r="BB27" s="136">
        <v>4.3640285415604403</v>
      </c>
      <c r="BC27" s="137">
        <v>3.91912661766521</v>
      </c>
      <c r="BD27" s="127"/>
      <c r="BE27" s="138">
        <v>5.7293400671883798</v>
      </c>
    </row>
    <row r="28" spans="1:57" x14ac:dyDescent="0.2">
      <c r="A28" s="35" t="s">
        <v>47</v>
      </c>
      <c r="B28" s="3" t="str">
        <f t="shared" si="0"/>
        <v>Roanoke, VA</v>
      </c>
      <c r="C28" s="3"/>
      <c r="D28" s="24" t="s">
        <v>16</v>
      </c>
      <c r="E28" s="27" t="s">
        <v>17</v>
      </c>
      <c r="F28" s="3"/>
      <c r="G28" s="154">
        <v>90.312138728323603</v>
      </c>
      <c r="H28" s="149">
        <v>102.211603978862</v>
      </c>
      <c r="I28" s="149">
        <v>106.086559835342</v>
      </c>
      <c r="J28" s="149">
        <v>105.764353146853</v>
      </c>
      <c r="K28" s="149">
        <v>97.342292698019804</v>
      </c>
      <c r="L28" s="155">
        <v>101.10879338097899</v>
      </c>
      <c r="M28" s="149"/>
      <c r="N28" s="156">
        <v>104.59534689429699</v>
      </c>
      <c r="O28" s="157">
        <v>105.99368573497399</v>
      </c>
      <c r="P28" s="158">
        <v>105.29565729827701</v>
      </c>
      <c r="Q28" s="149"/>
      <c r="R28" s="159">
        <v>102.205940321201</v>
      </c>
      <c r="S28" s="132"/>
      <c r="T28" s="133">
        <v>-14.5974334108263</v>
      </c>
      <c r="U28" s="127">
        <v>-7.8480121288767002</v>
      </c>
      <c r="V28" s="127">
        <v>7.1015122404942703</v>
      </c>
      <c r="W28" s="127">
        <v>0.26860253252162503</v>
      </c>
      <c r="X28" s="127">
        <v>-5.0190094045943399</v>
      </c>
      <c r="Y28" s="134">
        <v>-3.6362514263344199</v>
      </c>
      <c r="Z28" s="127"/>
      <c r="AA28" s="135">
        <v>1.3455981999586599</v>
      </c>
      <c r="AB28" s="136">
        <v>-0.87271629293756003</v>
      </c>
      <c r="AC28" s="137">
        <v>0.21367586026774499</v>
      </c>
      <c r="AD28" s="127"/>
      <c r="AE28" s="138">
        <v>-2.6250777840445401</v>
      </c>
      <c r="AF28" s="30"/>
      <c r="AG28" s="154">
        <v>92.830279773568407</v>
      </c>
      <c r="AH28" s="149">
        <v>102.9327835383</v>
      </c>
      <c r="AI28" s="149">
        <v>106.330819635385</v>
      </c>
      <c r="AJ28" s="149">
        <v>107.080691021475</v>
      </c>
      <c r="AK28" s="149">
        <v>101.852638784539</v>
      </c>
      <c r="AL28" s="155">
        <v>102.799936251237</v>
      </c>
      <c r="AM28" s="149"/>
      <c r="AN28" s="156">
        <v>116.083474982326</v>
      </c>
      <c r="AO28" s="157">
        <v>120.04242688048799</v>
      </c>
      <c r="AP28" s="158">
        <v>118.090850305893</v>
      </c>
      <c r="AQ28" s="149"/>
      <c r="AR28" s="159">
        <v>107.422200503306</v>
      </c>
      <c r="AS28" s="132"/>
      <c r="AT28" s="133">
        <v>-0.51609218038612903</v>
      </c>
      <c r="AU28" s="127">
        <v>2.66996079613038</v>
      </c>
      <c r="AV28" s="127">
        <v>7.6145022514875702</v>
      </c>
      <c r="AW28" s="127">
        <v>3.9772284937642701</v>
      </c>
      <c r="AX28" s="127">
        <v>0.60075682354821502</v>
      </c>
      <c r="AY28" s="134">
        <v>3.2579750206613598</v>
      </c>
      <c r="AZ28" s="127"/>
      <c r="BA28" s="135">
        <v>1.49215818758564</v>
      </c>
      <c r="BB28" s="136">
        <v>3.4694658798274598</v>
      </c>
      <c r="BC28" s="137">
        <v>2.5056603700802098</v>
      </c>
      <c r="BD28" s="127"/>
      <c r="BE28" s="138">
        <v>3.0487864338761801</v>
      </c>
    </row>
    <row r="29" spans="1:57" x14ac:dyDescent="0.2">
      <c r="A29" s="35" t="s">
        <v>48</v>
      </c>
      <c r="B29" s="3" t="str">
        <f t="shared" si="0"/>
        <v>Charlottesville, VA</v>
      </c>
      <c r="C29" s="3"/>
      <c r="D29" s="24" t="s">
        <v>16</v>
      </c>
      <c r="E29" s="27" t="s">
        <v>17</v>
      </c>
      <c r="F29" s="3"/>
      <c r="G29" s="154">
        <v>119.469234516353</v>
      </c>
      <c r="H29" s="149">
        <v>125.564113242863</v>
      </c>
      <c r="I29" s="149">
        <v>126.282790791599</v>
      </c>
      <c r="J29" s="149">
        <v>127.698293528505</v>
      </c>
      <c r="K29" s="149">
        <v>131.607515151515</v>
      </c>
      <c r="L29" s="155">
        <v>126.77862211893201</v>
      </c>
      <c r="M29" s="149"/>
      <c r="N29" s="156">
        <v>155.972676967301</v>
      </c>
      <c r="O29" s="157">
        <v>162.56997909407599</v>
      </c>
      <c r="P29" s="158">
        <v>159.322094463116</v>
      </c>
      <c r="Q29" s="149"/>
      <c r="R29" s="159">
        <v>137.73946698767301</v>
      </c>
      <c r="S29" s="132"/>
      <c r="T29" s="133">
        <v>-4.8948569946256102</v>
      </c>
      <c r="U29" s="127">
        <v>1.6972160542324599</v>
      </c>
      <c r="V29" s="127">
        <v>-2.68090755940807</v>
      </c>
      <c r="W29" s="127">
        <v>-2.02158040018382</v>
      </c>
      <c r="X29" s="127">
        <v>-1.9123867336478599</v>
      </c>
      <c r="Y29" s="134">
        <v>-1.6851968246360101</v>
      </c>
      <c r="Z29" s="127"/>
      <c r="AA29" s="135">
        <v>2.43612749752165</v>
      </c>
      <c r="AB29" s="136">
        <v>4.2469168833325197</v>
      </c>
      <c r="AC29" s="137">
        <v>3.3292372443102001</v>
      </c>
      <c r="AD29" s="127"/>
      <c r="AE29" s="138">
        <v>0.55988836801171604</v>
      </c>
      <c r="AF29" s="30"/>
      <c r="AG29" s="154">
        <v>141.106572878127</v>
      </c>
      <c r="AH29" s="149">
        <v>134.82799060355299</v>
      </c>
      <c r="AI29" s="149">
        <v>136.52165303694301</v>
      </c>
      <c r="AJ29" s="149">
        <v>145.41318916718001</v>
      </c>
      <c r="AK29" s="149">
        <v>149.33318612684201</v>
      </c>
      <c r="AL29" s="155">
        <v>141.63932686755501</v>
      </c>
      <c r="AM29" s="149"/>
      <c r="AN29" s="156">
        <v>189.81083288361199</v>
      </c>
      <c r="AO29" s="157">
        <v>194.470698721411</v>
      </c>
      <c r="AP29" s="158">
        <v>192.13950773938001</v>
      </c>
      <c r="AQ29" s="149"/>
      <c r="AR29" s="159">
        <v>158.109638371183</v>
      </c>
      <c r="AS29" s="132"/>
      <c r="AT29" s="133">
        <v>8.3169321785684502</v>
      </c>
      <c r="AU29" s="127">
        <v>6.3781078840649297</v>
      </c>
      <c r="AV29" s="127">
        <v>3.3334934620969801</v>
      </c>
      <c r="AW29" s="127">
        <v>3.6500586084855802</v>
      </c>
      <c r="AX29" s="127">
        <v>2.2130480228775701E-2</v>
      </c>
      <c r="AY29" s="134">
        <v>3.6854199008269402</v>
      </c>
      <c r="AZ29" s="127"/>
      <c r="BA29" s="135">
        <v>-4.2596216982146098</v>
      </c>
      <c r="BB29" s="136">
        <v>0.51590667910035903</v>
      </c>
      <c r="BC29" s="137">
        <v>-1.9016557359872599</v>
      </c>
      <c r="BD29" s="127"/>
      <c r="BE29" s="138">
        <v>1.1967963060729501</v>
      </c>
    </row>
    <row r="30" spans="1:57" x14ac:dyDescent="0.2">
      <c r="A30" s="21" t="s">
        <v>49</v>
      </c>
      <c r="B30" t="s">
        <v>72</v>
      </c>
      <c r="C30" s="3"/>
      <c r="D30" s="24" t="s">
        <v>16</v>
      </c>
      <c r="E30" s="27" t="s">
        <v>17</v>
      </c>
      <c r="F30" s="3"/>
      <c r="G30" s="154">
        <v>98.025614303178401</v>
      </c>
      <c r="H30" s="149">
        <v>107.061744466359</v>
      </c>
      <c r="I30" s="149">
        <v>110.93567600989201</v>
      </c>
      <c r="J30" s="149">
        <v>110.14852959764001</v>
      </c>
      <c r="K30" s="149">
        <v>104.458589894242</v>
      </c>
      <c r="L30" s="155">
        <v>106.730085296694</v>
      </c>
      <c r="M30" s="149"/>
      <c r="N30" s="156">
        <v>102.799722419928</v>
      </c>
      <c r="O30" s="157">
        <v>103.444901471688</v>
      </c>
      <c r="P30" s="158">
        <v>103.114231517509</v>
      </c>
      <c r="Q30" s="149"/>
      <c r="R30" s="159">
        <v>105.73597633136001</v>
      </c>
      <c r="S30" s="132"/>
      <c r="T30" s="133">
        <v>11.7302818504527</v>
      </c>
      <c r="U30" s="127">
        <v>7.3167620299593699</v>
      </c>
      <c r="V30" s="127">
        <v>10.5305564730758</v>
      </c>
      <c r="W30" s="127">
        <v>10.427625102670699</v>
      </c>
      <c r="X30" s="127">
        <v>10.9971970715252</v>
      </c>
      <c r="Y30" s="134">
        <v>9.9842511747911704</v>
      </c>
      <c r="Z30" s="127"/>
      <c r="AA30" s="135">
        <v>3.0142823082068202</v>
      </c>
      <c r="AB30" s="136">
        <v>1.4544333412249499</v>
      </c>
      <c r="AC30" s="137">
        <v>2.2275051355133599</v>
      </c>
      <c r="AD30" s="127"/>
      <c r="AE30" s="138">
        <v>7.7791462834091201</v>
      </c>
      <c r="AF30" s="30"/>
      <c r="AG30" s="154">
        <v>101.622338959212</v>
      </c>
      <c r="AH30" s="149">
        <v>108.038665978373</v>
      </c>
      <c r="AI30" s="149">
        <v>110.630951791698</v>
      </c>
      <c r="AJ30" s="149">
        <v>112.228445018569</v>
      </c>
      <c r="AK30" s="149">
        <v>109.479640612501</v>
      </c>
      <c r="AL30" s="155">
        <v>108.74354408108999</v>
      </c>
      <c r="AM30" s="149"/>
      <c r="AN30" s="156">
        <v>108.54600000000001</v>
      </c>
      <c r="AO30" s="157">
        <v>108.684015326112</v>
      </c>
      <c r="AP30" s="158">
        <v>108.614389025295</v>
      </c>
      <c r="AQ30" s="149"/>
      <c r="AR30" s="159">
        <v>108.706802680203</v>
      </c>
      <c r="AS30" s="132"/>
      <c r="AT30" s="133">
        <v>13.171458476848899</v>
      </c>
      <c r="AU30" s="127">
        <v>10.062434003961</v>
      </c>
      <c r="AV30" s="127">
        <v>10.0561039144301</v>
      </c>
      <c r="AW30" s="127">
        <v>13.7475671888932</v>
      </c>
      <c r="AX30" s="127">
        <v>12.052755053220601</v>
      </c>
      <c r="AY30" s="134">
        <v>11.645713938083</v>
      </c>
      <c r="AZ30" s="127"/>
      <c r="BA30" s="135">
        <v>6.1429244882437901</v>
      </c>
      <c r="BB30" s="136">
        <v>5.0785026785702501</v>
      </c>
      <c r="BC30" s="137">
        <v>5.6140219311303197</v>
      </c>
      <c r="BD30" s="127"/>
      <c r="BE30" s="138">
        <v>9.7629145681652201</v>
      </c>
    </row>
    <row r="31" spans="1:57" x14ac:dyDescent="0.2">
      <c r="A31" s="21" t="s">
        <v>50</v>
      </c>
      <c r="B31" s="3" t="str">
        <f t="shared" si="0"/>
        <v>Staunton &amp; Harrisonburg, VA</v>
      </c>
      <c r="C31" s="3"/>
      <c r="D31" s="24" t="s">
        <v>16</v>
      </c>
      <c r="E31" s="27" t="s">
        <v>17</v>
      </c>
      <c r="F31" s="3"/>
      <c r="G31" s="154">
        <v>88.004979423868306</v>
      </c>
      <c r="H31" s="149">
        <v>88.485787831513207</v>
      </c>
      <c r="I31" s="149">
        <v>91.699124579124501</v>
      </c>
      <c r="J31" s="149">
        <v>88.868905950095893</v>
      </c>
      <c r="K31" s="149">
        <v>87.614831460674097</v>
      </c>
      <c r="L31" s="155">
        <v>89.014050879040695</v>
      </c>
      <c r="M31" s="149"/>
      <c r="N31" s="156">
        <v>99.006897613548801</v>
      </c>
      <c r="O31" s="157">
        <v>102.41209940910601</v>
      </c>
      <c r="P31" s="158">
        <v>100.796261187214</v>
      </c>
      <c r="Q31" s="149"/>
      <c r="R31" s="159">
        <v>92.634412391963096</v>
      </c>
      <c r="S31" s="132"/>
      <c r="T31" s="133">
        <v>2.48290777973875</v>
      </c>
      <c r="U31" s="127">
        <v>-3.3851414734277299</v>
      </c>
      <c r="V31" s="127">
        <v>0.389200686004751</v>
      </c>
      <c r="W31" s="127">
        <v>-3.1070603998354001</v>
      </c>
      <c r="X31" s="127">
        <v>-1.37111833543807</v>
      </c>
      <c r="Y31" s="134">
        <v>-1.28544230882886</v>
      </c>
      <c r="Z31" s="127"/>
      <c r="AA31" s="135">
        <v>1.8867566881530899</v>
      </c>
      <c r="AB31" s="136">
        <v>2.4291075743833699</v>
      </c>
      <c r="AC31" s="137">
        <v>2.2612283875891999</v>
      </c>
      <c r="AD31" s="127"/>
      <c r="AE31" s="138">
        <v>-0.15110365789656999</v>
      </c>
      <c r="AF31" s="30"/>
      <c r="AG31" s="154">
        <v>90.215058158856706</v>
      </c>
      <c r="AH31" s="149">
        <v>91.314493000378306</v>
      </c>
      <c r="AI31" s="149">
        <v>93.483896455386699</v>
      </c>
      <c r="AJ31" s="149">
        <v>93.869199369143701</v>
      </c>
      <c r="AK31" s="149">
        <v>94.727802878657798</v>
      </c>
      <c r="AL31" s="155">
        <v>92.810392752709106</v>
      </c>
      <c r="AM31" s="149"/>
      <c r="AN31" s="156">
        <v>110.61826832807</v>
      </c>
      <c r="AO31" s="157">
        <v>115.859577150151</v>
      </c>
      <c r="AP31" s="158">
        <v>113.327210836666</v>
      </c>
      <c r="AQ31" s="149"/>
      <c r="AR31" s="159">
        <v>99.308072844568599</v>
      </c>
      <c r="AS31" s="132"/>
      <c r="AT31" s="133">
        <v>1.44509210768175</v>
      </c>
      <c r="AU31" s="127">
        <v>-0.82824331745401603</v>
      </c>
      <c r="AV31" s="127">
        <v>-0.45392454995366999</v>
      </c>
      <c r="AW31" s="127">
        <v>-0.26266163009321503</v>
      </c>
      <c r="AX31" s="127">
        <v>-0.162015307829009</v>
      </c>
      <c r="AY31" s="134">
        <v>-0.18340581465452599</v>
      </c>
      <c r="AZ31" s="127"/>
      <c r="BA31" s="135">
        <v>-8.2975206397659296</v>
      </c>
      <c r="BB31" s="136">
        <v>-4.3486598165283397</v>
      </c>
      <c r="BC31" s="137">
        <v>-6.2418512449033798</v>
      </c>
      <c r="BD31" s="127"/>
      <c r="BE31" s="138">
        <v>-2.8599340419222101</v>
      </c>
    </row>
    <row r="32" spans="1:57" x14ac:dyDescent="0.2">
      <c r="A32" s="21" t="s">
        <v>51</v>
      </c>
      <c r="B32" s="3" t="str">
        <f t="shared" si="0"/>
        <v>Blacksburg &amp; Wytheville, VA</v>
      </c>
      <c r="C32" s="3"/>
      <c r="D32" s="24" t="s">
        <v>16</v>
      </c>
      <c r="E32" s="27" t="s">
        <v>17</v>
      </c>
      <c r="F32" s="3"/>
      <c r="G32" s="154">
        <v>94.011698113207501</v>
      </c>
      <c r="H32" s="149">
        <v>95.334728122344899</v>
      </c>
      <c r="I32" s="149">
        <v>97.134971451875998</v>
      </c>
      <c r="J32" s="149">
        <v>95.775146312914501</v>
      </c>
      <c r="K32" s="149">
        <v>94.358163178129004</v>
      </c>
      <c r="L32" s="155">
        <v>95.348973592426503</v>
      </c>
      <c r="M32" s="149"/>
      <c r="N32" s="156">
        <v>99.865245977011398</v>
      </c>
      <c r="O32" s="157">
        <v>99.055742337164702</v>
      </c>
      <c r="P32" s="158">
        <v>99.468754398311006</v>
      </c>
      <c r="Q32" s="149"/>
      <c r="R32" s="159">
        <v>96.426104875804896</v>
      </c>
      <c r="S32" s="132"/>
      <c r="T32" s="133">
        <v>13.4490963695935</v>
      </c>
      <c r="U32" s="127">
        <v>8.0511482419302105</v>
      </c>
      <c r="V32" s="127">
        <v>7.5679473985023096</v>
      </c>
      <c r="W32" s="127">
        <v>6.10438646733426</v>
      </c>
      <c r="X32" s="127">
        <v>0.65491895912927001</v>
      </c>
      <c r="Y32" s="134">
        <v>6.4980260972522199</v>
      </c>
      <c r="Z32" s="127"/>
      <c r="AA32" s="135">
        <v>-4.3372377901312404</v>
      </c>
      <c r="AB32" s="136">
        <v>-2.6268212436290899</v>
      </c>
      <c r="AC32" s="137">
        <v>-3.5540889322859202</v>
      </c>
      <c r="AD32" s="127"/>
      <c r="AE32" s="138">
        <v>3.0268116008494199</v>
      </c>
      <c r="AF32" s="30"/>
      <c r="AG32" s="154">
        <v>95.293820590006007</v>
      </c>
      <c r="AH32" s="149">
        <v>97.293186370676295</v>
      </c>
      <c r="AI32" s="149">
        <v>99.479470615890904</v>
      </c>
      <c r="AJ32" s="149">
        <v>98.133831374552798</v>
      </c>
      <c r="AK32" s="149">
        <v>99.0872958471939</v>
      </c>
      <c r="AL32" s="155">
        <v>97.955077835278303</v>
      </c>
      <c r="AM32" s="149"/>
      <c r="AN32" s="156">
        <v>142.67260072611299</v>
      </c>
      <c r="AO32" s="157">
        <v>151.702256199071</v>
      </c>
      <c r="AP32" s="158">
        <v>147.211289086585</v>
      </c>
      <c r="AQ32" s="149"/>
      <c r="AR32" s="159">
        <v>113.83371108113801</v>
      </c>
      <c r="AS32" s="132"/>
      <c r="AT32" s="133">
        <v>8.8405553376998096</v>
      </c>
      <c r="AU32" s="127">
        <v>7.4472690905617203</v>
      </c>
      <c r="AV32" s="127">
        <v>9.0498175384451596</v>
      </c>
      <c r="AW32" s="127">
        <v>7.3460387168425596</v>
      </c>
      <c r="AX32" s="127">
        <v>6.5838026108944998</v>
      </c>
      <c r="AY32" s="134">
        <v>7.81401516498231</v>
      </c>
      <c r="AZ32" s="127"/>
      <c r="BA32" s="135">
        <v>2.1261879390813898</v>
      </c>
      <c r="BB32" s="136">
        <v>5.3169073041470103</v>
      </c>
      <c r="BC32" s="137">
        <v>3.7480309043778002</v>
      </c>
      <c r="BD32" s="127"/>
      <c r="BE32" s="138">
        <v>6.3262262513516703</v>
      </c>
    </row>
    <row r="33" spans="1:64" x14ac:dyDescent="0.2">
      <c r="A33" s="21" t="s">
        <v>52</v>
      </c>
      <c r="B33" s="3" t="str">
        <f t="shared" si="0"/>
        <v>Lynchburg, VA</v>
      </c>
      <c r="C33" s="3"/>
      <c r="D33" s="24" t="s">
        <v>16</v>
      </c>
      <c r="E33" s="27" t="s">
        <v>17</v>
      </c>
      <c r="F33" s="3"/>
      <c r="G33" s="154">
        <v>90.109709864603403</v>
      </c>
      <c r="H33" s="149">
        <v>103.208833967046</v>
      </c>
      <c r="I33" s="149">
        <v>105.766520342612</v>
      </c>
      <c r="J33" s="149">
        <v>104.502244573848</v>
      </c>
      <c r="K33" s="149">
        <v>104.88257409440099</v>
      </c>
      <c r="L33" s="155">
        <v>102.809135636674</v>
      </c>
      <c r="M33" s="149"/>
      <c r="N33" s="156">
        <v>122.031487414187</v>
      </c>
      <c r="O33" s="157">
        <v>118.444919510624</v>
      </c>
      <c r="P33" s="158">
        <v>120.344138139957</v>
      </c>
      <c r="Q33" s="149"/>
      <c r="R33" s="159">
        <v>107.845947615732</v>
      </c>
      <c r="S33" s="132"/>
      <c r="T33" s="133">
        <v>-6.6200420061296397</v>
      </c>
      <c r="U33" s="127">
        <v>1.2259879169282899</v>
      </c>
      <c r="V33" s="127">
        <v>0.52849424912245702</v>
      </c>
      <c r="W33" s="127">
        <v>-0.84882617498143598</v>
      </c>
      <c r="X33" s="127">
        <v>1.1637415438465</v>
      </c>
      <c r="Y33" s="134">
        <v>-0.250825275530068</v>
      </c>
      <c r="Z33" s="127"/>
      <c r="AA33" s="135">
        <v>-3.25382514911351</v>
      </c>
      <c r="AB33" s="136">
        <v>-2.5344120099139098</v>
      </c>
      <c r="AC33" s="137">
        <v>-3.0371683062114201</v>
      </c>
      <c r="AD33" s="127"/>
      <c r="AE33" s="138">
        <v>-1.60530328482972</v>
      </c>
      <c r="AF33" s="30"/>
      <c r="AG33" s="154">
        <v>95.539928347514504</v>
      </c>
      <c r="AH33" s="149">
        <v>104.484698589803</v>
      </c>
      <c r="AI33" s="149">
        <v>107.97171853097799</v>
      </c>
      <c r="AJ33" s="149">
        <v>108.625199535626</v>
      </c>
      <c r="AK33" s="149">
        <v>107.965754115378</v>
      </c>
      <c r="AL33" s="155">
        <v>105.650287184018</v>
      </c>
      <c r="AM33" s="149"/>
      <c r="AN33" s="156">
        <v>125.556883154537</v>
      </c>
      <c r="AO33" s="157">
        <v>123.815598591549</v>
      </c>
      <c r="AP33" s="158">
        <v>124.729289517724</v>
      </c>
      <c r="AQ33" s="149"/>
      <c r="AR33" s="159">
        <v>111.244661075547</v>
      </c>
      <c r="AS33" s="132"/>
      <c r="AT33" s="133">
        <v>6.1739744327293802E-2</v>
      </c>
      <c r="AU33" s="127">
        <v>1.9051282393428</v>
      </c>
      <c r="AV33" s="127">
        <v>3.0734067900302602</v>
      </c>
      <c r="AW33" s="127">
        <v>3.17143938229029</v>
      </c>
      <c r="AX33" s="127">
        <v>-1.63909798899682</v>
      </c>
      <c r="AY33" s="134">
        <v>1.3255551478715699</v>
      </c>
      <c r="AZ33" s="127"/>
      <c r="BA33" s="135">
        <v>-4.0177387079580296</v>
      </c>
      <c r="BB33" s="136">
        <v>-1.20547097448341</v>
      </c>
      <c r="BC33" s="137">
        <v>-2.8406821004952301</v>
      </c>
      <c r="BD33" s="127"/>
      <c r="BE33" s="138">
        <v>-0.44754887949859301</v>
      </c>
    </row>
    <row r="34" spans="1:64" x14ac:dyDescent="0.2">
      <c r="A34" s="21" t="s">
        <v>77</v>
      </c>
      <c r="B34" s="3" t="str">
        <f t="shared" si="0"/>
        <v>Central Virginia</v>
      </c>
      <c r="C34" s="3"/>
      <c r="D34" s="24" t="s">
        <v>16</v>
      </c>
      <c r="E34" s="27" t="s">
        <v>17</v>
      </c>
      <c r="F34" s="3"/>
      <c r="G34" s="154">
        <v>93.320474727052101</v>
      </c>
      <c r="H34" s="149">
        <v>109.39180084745701</v>
      </c>
      <c r="I34" s="149">
        <v>114.72369074861</v>
      </c>
      <c r="J34" s="149">
        <v>114.629825142217</v>
      </c>
      <c r="K34" s="149">
        <v>108.26430693587101</v>
      </c>
      <c r="L34" s="155">
        <v>109.45896043126599</v>
      </c>
      <c r="M34" s="149"/>
      <c r="N34" s="156">
        <v>117.385136806307</v>
      </c>
      <c r="O34" s="157">
        <v>120.35409468397199</v>
      </c>
      <c r="P34" s="158">
        <v>118.895987448122</v>
      </c>
      <c r="Q34" s="149"/>
      <c r="R34" s="159">
        <v>112.27838159466501</v>
      </c>
      <c r="S34" s="132"/>
      <c r="T34" s="133">
        <v>-10.596040469338</v>
      </c>
      <c r="U34" s="127">
        <v>-0.75578514594632895</v>
      </c>
      <c r="V34" s="127">
        <v>-1.0313623789083299</v>
      </c>
      <c r="W34" s="127">
        <v>-0.17654234243453301</v>
      </c>
      <c r="X34" s="127">
        <v>-1.92875167821869</v>
      </c>
      <c r="Y34" s="134">
        <v>-1.9983123136716701</v>
      </c>
      <c r="Z34" s="127"/>
      <c r="AA34" s="135">
        <v>-2.4655983053831401</v>
      </c>
      <c r="AB34" s="136">
        <v>-1.3070884967311001</v>
      </c>
      <c r="AC34" s="137">
        <v>-1.8741212732246499</v>
      </c>
      <c r="AD34" s="127"/>
      <c r="AE34" s="138">
        <v>-1.9486359322087601</v>
      </c>
      <c r="AF34" s="30"/>
      <c r="AG34" s="154">
        <v>102.14841964055999</v>
      </c>
      <c r="AH34" s="149">
        <v>109.440912902771</v>
      </c>
      <c r="AI34" s="149">
        <v>114.21502932421301</v>
      </c>
      <c r="AJ34" s="149">
        <v>116.696632700911</v>
      </c>
      <c r="AK34" s="149">
        <v>117.828747203004</v>
      </c>
      <c r="AL34" s="155">
        <v>112.77741034289799</v>
      </c>
      <c r="AM34" s="149"/>
      <c r="AN34" s="156">
        <v>136.26425713252999</v>
      </c>
      <c r="AO34" s="157">
        <v>134.00657090878801</v>
      </c>
      <c r="AP34" s="158">
        <v>135.14649843998299</v>
      </c>
      <c r="AQ34" s="149"/>
      <c r="AR34" s="159">
        <v>119.933843489626</v>
      </c>
      <c r="AS34" s="132"/>
      <c r="AT34" s="133">
        <v>-0.498572042817918</v>
      </c>
      <c r="AU34" s="127">
        <v>1.0844648191356001</v>
      </c>
      <c r="AV34" s="127">
        <v>1.20652329808675</v>
      </c>
      <c r="AW34" s="127">
        <v>2.7188361786641799</v>
      </c>
      <c r="AX34" s="127">
        <v>1.62114641813462</v>
      </c>
      <c r="AY34" s="134">
        <v>1.41171071362308</v>
      </c>
      <c r="AZ34" s="127"/>
      <c r="BA34" s="135">
        <v>3.53190036355464</v>
      </c>
      <c r="BB34" s="136">
        <v>3.1525674286249701</v>
      </c>
      <c r="BC34" s="137">
        <v>3.3494219255304598</v>
      </c>
      <c r="BD34" s="127"/>
      <c r="BE34" s="138">
        <v>2.1858624474906501</v>
      </c>
    </row>
    <row r="35" spans="1:64" x14ac:dyDescent="0.2">
      <c r="A35" s="21" t="s">
        <v>78</v>
      </c>
      <c r="B35" s="3" t="str">
        <f t="shared" si="0"/>
        <v>Chesapeake Bay</v>
      </c>
      <c r="C35" s="3"/>
      <c r="D35" s="24" t="s">
        <v>16</v>
      </c>
      <c r="E35" s="27" t="s">
        <v>17</v>
      </c>
      <c r="F35" s="3"/>
      <c r="G35" s="154">
        <v>93.793276699029093</v>
      </c>
      <c r="H35" s="149">
        <v>99.217652582159602</v>
      </c>
      <c r="I35" s="149">
        <v>100.297148997134</v>
      </c>
      <c r="J35" s="149">
        <v>98.753060648801096</v>
      </c>
      <c r="K35" s="149">
        <v>98.287004680187195</v>
      </c>
      <c r="L35" s="155">
        <v>98.440855114553003</v>
      </c>
      <c r="M35" s="149"/>
      <c r="N35" s="156">
        <v>105.292323049001</v>
      </c>
      <c r="O35" s="157">
        <v>116.273067993366</v>
      </c>
      <c r="P35" s="158">
        <v>111.030095320623</v>
      </c>
      <c r="Q35" s="149"/>
      <c r="R35" s="159">
        <v>101.85679285210399</v>
      </c>
      <c r="S35" s="132"/>
      <c r="T35" s="133">
        <v>11.112565592807</v>
      </c>
      <c r="U35" s="127">
        <v>6.9754072333844404</v>
      </c>
      <c r="V35" s="127">
        <v>9.1271161029179009</v>
      </c>
      <c r="W35" s="127">
        <v>7.6239311883848302</v>
      </c>
      <c r="X35" s="127">
        <v>3.7530486121427802</v>
      </c>
      <c r="Y35" s="134">
        <v>7.65453962001585</v>
      </c>
      <c r="Z35" s="127"/>
      <c r="AA35" s="135">
        <v>3.5123209285419001</v>
      </c>
      <c r="AB35" s="136">
        <v>12.485596100243701</v>
      </c>
      <c r="AC35" s="137">
        <v>8.30937052715948</v>
      </c>
      <c r="AD35" s="127"/>
      <c r="AE35" s="138">
        <v>7.82194850720012</v>
      </c>
      <c r="AF35" s="30"/>
      <c r="AG35" s="154">
        <v>98.350074701195197</v>
      </c>
      <c r="AH35" s="149">
        <v>101.39705081001399</v>
      </c>
      <c r="AI35" s="149">
        <v>103.654688142563</v>
      </c>
      <c r="AJ35" s="149">
        <v>106.95389003436399</v>
      </c>
      <c r="AK35" s="149">
        <v>106.345941594908</v>
      </c>
      <c r="AL35" s="155">
        <v>103.655112304318</v>
      </c>
      <c r="AM35" s="149"/>
      <c r="AN35" s="156">
        <v>115.681002096436</v>
      </c>
      <c r="AO35" s="157">
        <v>121.969253855773</v>
      </c>
      <c r="AP35" s="158">
        <v>118.834329013377</v>
      </c>
      <c r="AQ35" s="149"/>
      <c r="AR35" s="159">
        <v>107.687842505692</v>
      </c>
      <c r="AS35" s="132"/>
      <c r="AT35" s="133">
        <v>6.9972494342390199</v>
      </c>
      <c r="AU35" s="127">
        <v>6.7958916367917297</v>
      </c>
      <c r="AV35" s="127">
        <v>7.5018364446068704</v>
      </c>
      <c r="AW35" s="127">
        <v>6.6553461612403604</v>
      </c>
      <c r="AX35" s="127">
        <v>2.7773964743779</v>
      </c>
      <c r="AY35" s="134">
        <v>6.0596972909678</v>
      </c>
      <c r="AZ35" s="127"/>
      <c r="BA35" s="135">
        <v>1.0632940126741699</v>
      </c>
      <c r="BB35" s="136">
        <v>7.1302183019268996</v>
      </c>
      <c r="BC35" s="137">
        <v>4.0884696284859299</v>
      </c>
      <c r="BD35" s="127"/>
      <c r="BE35" s="138">
        <v>5.1803183015467997</v>
      </c>
    </row>
    <row r="36" spans="1:64" x14ac:dyDescent="0.2">
      <c r="A36" s="21" t="s">
        <v>79</v>
      </c>
      <c r="B36" s="3" t="str">
        <f t="shared" si="0"/>
        <v>Coastal Virginia - Eastern Shore</v>
      </c>
      <c r="C36" s="3"/>
      <c r="D36" s="24" t="s">
        <v>16</v>
      </c>
      <c r="E36" s="27" t="s">
        <v>17</v>
      </c>
      <c r="F36" s="3"/>
      <c r="G36" s="154">
        <v>88.911000000000001</v>
      </c>
      <c r="H36" s="149">
        <v>94.097491103202799</v>
      </c>
      <c r="I36" s="149">
        <v>92.886824324324294</v>
      </c>
      <c r="J36" s="149">
        <v>95.608938356164302</v>
      </c>
      <c r="K36" s="149">
        <v>94.398776978417203</v>
      </c>
      <c r="L36" s="155">
        <v>93.434408284023604</v>
      </c>
      <c r="M36" s="149"/>
      <c r="N36" s="156">
        <v>106.527422003284</v>
      </c>
      <c r="O36" s="157">
        <v>109.172234375</v>
      </c>
      <c r="P36" s="158">
        <v>107.882650120096</v>
      </c>
      <c r="Q36" s="149"/>
      <c r="R36" s="159">
        <v>97.999511763217797</v>
      </c>
      <c r="S36" s="132"/>
      <c r="T36" s="133">
        <v>0.47925377935027302</v>
      </c>
      <c r="U36" s="127">
        <v>-1.55622422604897</v>
      </c>
      <c r="V36" s="127">
        <v>-3.69923940649343</v>
      </c>
      <c r="W36" s="127">
        <v>1.6574789327580699</v>
      </c>
      <c r="X36" s="127">
        <v>2.4912668835999301</v>
      </c>
      <c r="Y36" s="134">
        <v>-0.31712779268722002</v>
      </c>
      <c r="Z36" s="127"/>
      <c r="AA36" s="135">
        <v>-3.9383029701958199</v>
      </c>
      <c r="AB36" s="136">
        <v>-2.6814487869432702</v>
      </c>
      <c r="AC36" s="137">
        <v>-3.2708016018013</v>
      </c>
      <c r="AD36" s="127"/>
      <c r="AE36" s="138">
        <v>-0.68786225676650403</v>
      </c>
      <c r="AF36" s="30"/>
      <c r="AG36" s="154">
        <v>95.815171530977906</v>
      </c>
      <c r="AH36" s="149">
        <v>96.599249896394497</v>
      </c>
      <c r="AI36" s="149">
        <v>97.900640471512702</v>
      </c>
      <c r="AJ36" s="149">
        <v>99.1884645825089</v>
      </c>
      <c r="AK36" s="149">
        <v>100.443970066955</v>
      </c>
      <c r="AL36" s="155">
        <v>98.109262753611006</v>
      </c>
      <c r="AM36" s="149"/>
      <c r="AN36" s="156">
        <v>109.88026938478301</v>
      </c>
      <c r="AO36" s="157">
        <v>111.461456241032</v>
      </c>
      <c r="AP36" s="158">
        <v>110.676719060523</v>
      </c>
      <c r="AQ36" s="149"/>
      <c r="AR36" s="159">
        <v>102.081445865692</v>
      </c>
      <c r="AS36" s="132"/>
      <c r="AT36" s="133">
        <v>3.8307806580478498</v>
      </c>
      <c r="AU36" s="127">
        <v>1.033770522885</v>
      </c>
      <c r="AV36" s="127">
        <v>1.3670267166599299</v>
      </c>
      <c r="AW36" s="127">
        <v>3.8531061211192101</v>
      </c>
      <c r="AX36" s="127">
        <v>3.7154146672616402</v>
      </c>
      <c r="AY36" s="134">
        <v>2.7076820888416502</v>
      </c>
      <c r="AZ36" s="127"/>
      <c r="BA36" s="135">
        <v>-4.0242717475834198</v>
      </c>
      <c r="BB36" s="136">
        <v>-1.03248129394684</v>
      </c>
      <c r="BC36" s="137">
        <v>-2.54997472735214</v>
      </c>
      <c r="BD36" s="127"/>
      <c r="BE36" s="138">
        <v>1.0387250827676899</v>
      </c>
    </row>
    <row r="37" spans="1:64" x14ac:dyDescent="0.2">
      <c r="A37" s="21" t="s">
        <v>80</v>
      </c>
      <c r="B37" s="3" t="str">
        <f t="shared" si="0"/>
        <v>Coastal Virginia - Hampton Roads</v>
      </c>
      <c r="C37" s="3"/>
      <c r="D37" s="24" t="s">
        <v>16</v>
      </c>
      <c r="E37" s="27" t="s">
        <v>17</v>
      </c>
      <c r="F37" s="3"/>
      <c r="G37" s="154">
        <v>90.918851645363006</v>
      </c>
      <c r="H37" s="149">
        <v>93.779949426287402</v>
      </c>
      <c r="I37" s="149">
        <v>98.674326583868904</v>
      </c>
      <c r="J37" s="149">
        <v>98.217775614851305</v>
      </c>
      <c r="K37" s="149">
        <v>100.25878049945</v>
      </c>
      <c r="L37" s="155">
        <v>96.790064512761603</v>
      </c>
      <c r="M37" s="149"/>
      <c r="N37" s="156">
        <v>119.10479253792499</v>
      </c>
      <c r="O37" s="157">
        <v>125.917832616377</v>
      </c>
      <c r="P37" s="158">
        <v>122.62250783326</v>
      </c>
      <c r="Q37" s="149"/>
      <c r="R37" s="159">
        <v>105.698680832438</v>
      </c>
      <c r="S37" s="132"/>
      <c r="T37" s="133">
        <v>-4.4709238973758998</v>
      </c>
      <c r="U37" s="127">
        <v>-3.74403133330184</v>
      </c>
      <c r="V37" s="127">
        <v>-1.32045123686479</v>
      </c>
      <c r="W37" s="127">
        <v>0.206914944262586</v>
      </c>
      <c r="X37" s="127">
        <v>2.0472549501572499</v>
      </c>
      <c r="Y37" s="134">
        <v>-1.1350447028241299</v>
      </c>
      <c r="Z37" s="127"/>
      <c r="AA37" s="135">
        <v>-2.9738869184697201</v>
      </c>
      <c r="AB37" s="136">
        <v>-4.4316922822251703</v>
      </c>
      <c r="AC37" s="137">
        <v>-3.6951521000926002</v>
      </c>
      <c r="AD37" s="127"/>
      <c r="AE37" s="138">
        <v>-2.1766212513330601</v>
      </c>
      <c r="AF37" s="30"/>
      <c r="AG37" s="154">
        <v>95.057550973158996</v>
      </c>
      <c r="AH37" s="149">
        <v>96.546300720255104</v>
      </c>
      <c r="AI37" s="149">
        <v>99.755071069920803</v>
      </c>
      <c r="AJ37" s="149">
        <v>104.334310856215</v>
      </c>
      <c r="AK37" s="149">
        <v>107.423684151308</v>
      </c>
      <c r="AL37" s="155">
        <v>101.127335427746</v>
      </c>
      <c r="AM37" s="149"/>
      <c r="AN37" s="156">
        <v>119.194093605397</v>
      </c>
      <c r="AO37" s="157">
        <v>118.905720359098</v>
      </c>
      <c r="AP37" s="158">
        <v>119.05238923419</v>
      </c>
      <c r="AQ37" s="149"/>
      <c r="AR37" s="159">
        <v>107.03117726200099</v>
      </c>
      <c r="AS37" s="132"/>
      <c r="AT37" s="133">
        <v>2.1549998393145602</v>
      </c>
      <c r="AU37" s="127">
        <v>0.82043412412361305</v>
      </c>
      <c r="AV37" s="127">
        <v>0.17714930800113099</v>
      </c>
      <c r="AW37" s="127">
        <v>0.92238670746634299</v>
      </c>
      <c r="AX37" s="127">
        <v>4.3749537954045197</v>
      </c>
      <c r="AY37" s="134">
        <v>1.7647918619232399</v>
      </c>
      <c r="AZ37" s="127"/>
      <c r="BA37" s="135">
        <v>1.03082365130109</v>
      </c>
      <c r="BB37" s="136">
        <v>-2.7817258268707401</v>
      </c>
      <c r="BC37" s="137">
        <v>-0.91095335810529199</v>
      </c>
      <c r="BD37" s="127"/>
      <c r="BE37" s="138">
        <v>0.66360255220176501</v>
      </c>
    </row>
    <row r="38" spans="1:64" x14ac:dyDescent="0.2">
      <c r="A38" s="20" t="s">
        <v>81</v>
      </c>
      <c r="B38" s="3" t="str">
        <f t="shared" si="0"/>
        <v>Northern Virginia</v>
      </c>
      <c r="C38" s="3"/>
      <c r="D38" s="24" t="s">
        <v>16</v>
      </c>
      <c r="E38" s="27" t="s">
        <v>17</v>
      </c>
      <c r="F38" s="3"/>
      <c r="G38" s="154">
        <v>117.760587785228</v>
      </c>
      <c r="H38" s="149">
        <v>146.97430215913101</v>
      </c>
      <c r="I38" s="149">
        <v>162.55852029834301</v>
      </c>
      <c r="J38" s="149">
        <v>162.65149734842001</v>
      </c>
      <c r="K38" s="149">
        <v>141.45171807006</v>
      </c>
      <c r="L38" s="155">
        <v>149.35038127479899</v>
      </c>
      <c r="M38" s="149"/>
      <c r="N38" s="156">
        <v>126.257758354288</v>
      </c>
      <c r="O38" s="157">
        <v>126.563312748889</v>
      </c>
      <c r="P38" s="158">
        <v>126.414254444953</v>
      </c>
      <c r="Q38" s="149"/>
      <c r="R38" s="159">
        <v>142.91245568401899</v>
      </c>
      <c r="S38" s="132"/>
      <c r="T38" s="133">
        <v>-6.6366066518528299</v>
      </c>
      <c r="U38" s="127">
        <v>-1.65450217185661</v>
      </c>
      <c r="V38" s="127">
        <v>1.11244416384665</v>
      </c>
      <c r="W38" s="127">
        <v>2.88128441933025</v>
      </c>
      <c r="X38" s="127">
        <v>1.75858310330296</v>
      </c>
      <c r="Y38" s="134">
        <v>0.45580320124400697</v>
      </c>
      <c r="Z38" s="127"/>
      <c r="AA38" s="135">
        <v>5.0384675772176504</v>
      </c>
      <c r="AB38" s="136">
        <v>7.0897343328338902</v>
      </c>
      <c r="AC38" s="137">
        <v>6.0846967470703897</v>
      </c>
      <c r="AD38" s="127"/>
      <c r="AE38" s="138">
        <v>1.21805689124007</v>
      </c>
      <c r="AF38" s="30"/>
      <c r="AG38" s="154">
        <v>122.62979655501201</v>
      </c>
      <c r="AH38" s="149">
        <v>144.94928003004199</v>
      </c>
      <c r="AI38" s="149">
        <v>160.52932569246701</v>
      </c>
      <c r="AJ38" s="149">
        <v>157.943403155965</v>
      </c>
      <c r="AK38" s="149">
        <v>138.648033673909</v>
      </c>
      <c r="AL38" s="155">
        <v>146.75922746630701</v>
      </c>
      <c r="AM38" s="149"/>
      <c r="AN38" s="156">
        <v>123.58692208351199</v>
      </c>
      <c r="AO38" s="157">
        <v>121.760161759846</v>
      </c>
      <c r="AP38" s="158">
        <v>122.67591794936099</v>
      </c>
      <c r="AQ38" s="149"/>
      <c r="AR38" s="159">
        <v>140.02272962436899</v>
      </c>
      <c r="AS38" s="132"/>
      <c r="AT38" s="133">
        <v>-0.116833386292266</v>
      </c>
      <c r="AU38" s="127">
        <v>0.63210230926049904</v>
      </c>
      <c r="AV38" s="127">
        <v>5.4540495202115498</v>
      </c>
      <c r="AW38" s="127">
        <v>6.1459190036562097</v>
      </c>
      <c r="AX38" s="127">
        <v>3.5911332435255399</v>
      </c>
      <c r="AY38" s="134">
        <v>3.6181027675898401</v>
      </c>
      <c r="AZ38" s="127"/>
      <c r="BA38" s="135">
        <v>2.9675427389254501</v>
      </c>
      <c r="BB38" s="136">
        <v>2.8668606961319201</v>
      </c>
      <c r="BC38" s="137">
        <v>2.9185756010205899</v>
      </c>
      <c r="BD38" s="127"/>
      <c r="BE38" s="138">
        <v>3.3979671215880498</v>
      </c>
    </row>
    <row r="39" spans="1:64" x14ac:dyDescent="0.2">
      <c r="A39" s="22" t="s">
        <v>82</v>
      </c>
      <c r="B39" s="3" t="str">
        <f t="shared" si="0"/>
        <v>Shenandoah Valley</v>
      </c>
      <c r="C39" s="3"/>
      <c r="D39" s="25" t="s">
        <v>16</v>
      </c>
      <c r="E39" s="28" t="s">
        <v>17</v>
      </c>
      <c r="F39" s="3"/>
      <c r="G39" s="160">
        <v>87.0007242105263</v>
      </c>
      <c r="H39" s="161">
        <v>89.513818245861202</v>
      </c>
      <c r="I39" s="161">
        <v>91.321780296425402</v>
      </c>
      <c r="J39" s="161">
        <v>90.287033025568107</v>
      </c>
      <c r="K39" s="161">
        <v>88.203418614020904</v>
      </c>
      <c r="L39" s="162">
        <v>89.374851451847903</v>
      </c>
      <c r="M39" s="149"/>
      <c r="N39" s="163">
        <v>99.293787272727201</v>
      </c>
      <c r="O39" s="164">
        <v>100.745796286833</v>
      </c>
      <c r="P39" s="165">
        <v>100.043479025591</v>
      </c>
      <c r="Q39" s="149"/>
      <c r="R39" s="166">
        <v>92.556413585103499</v>
      </c>
      <c r="S39" s="132"/>
      <c r="T39" s="139">
        <v>1.30082045832784</v>
      </c>
      <c r="U39" s="140">
        <v>-3.7978551419944599</v>
      </c>
      <c r="V39" s="140">
        <v>-0.28354832048133</v>
      </c>
      <c r="W39" s="140">
        <v>-1.2969111205413</v>
      </c>
      <c r="X39" s="140">
        <v>-2.8541715265858301</v>
      </c>
      <c r="Y39" s="141">
        <v>-1.6107592198376099</v>
      </c>
      <c r="Z39" s="127"/>
      <c r="AA39" s="142">
        <v>1.3011743166788301</v>
      </c>
      <c r="AB39" s="143">
        <v>0.81748023584616603</v>
      </c>
      <c r="AC39" s="144">
        <v>1.08347620909347</v>
      </c>
      <c r="AD39" s="127"/>
      <c r="AE39" s="145">
        <v>-0.72965995730424704</v>
      </c>
      <c r="AF39" s="31"/>
      <c r="AG39" s="160">
        <v>90.117799615244607</v>
      </c>
      <c r="AH39" s="161">
        <v>92.118342451248495</v>
      </c>
      <c r="AI39" s="161">
        <v>94.054290668868703</v>
      </c>
      <c r="AJ39" s="161">
        <v>94.850209684392496</v>
      </c>
      <c r="AK39" s="161">
        <v>94.850306552504307</v>
      </c>
      <c r="AL39" s="162">
        <v>93.309696931746998</v>
      </c>
      <c r="AM39" s="149"/>
      <c r="AN39" s="163">
        <v>107.57437717082399</v>
      </c>
      <c r="AO39" s="164">
        <v>109.740533409047</v>
      </c>
      <c r="AP39" s="165">
        <v>108.680037293965</v>
      </c>
      <c r="AQ39" s="149"/>
      <c r="AR39" s="166">
        <v>98.173495514886099</v>
      </c>
      <c r="AS39" s="132"/>
      <c r="AT39" s="139">
        <v>0.92251194108456203</v>
      </c>
      <c r="AU39" s="140">
        <v>-1.3224094152586201</v>
      </c>
      <c r="AV39" s="140">
        <v>4.2967118660945103E-2</v>
      </c>
      <c r="AW39" s="140">
        <v>0.22327352525549701</v>
      </c>
      <c r="AX39" s="140">
        <v>-0.85024591152754803</v>
      </c>
      <c r="AY39" s="141">
        <v>-0.27722777873304399</v>
      </c>
      <c r="AZ39" s="127"/>
      <c r="BA39" s="142">
        <v>-5.7101449354925702</v>
      </c>
      <c r="BB39" s="143">
        <v>-3.1874576775536201</v>
      </c>
      <c r="BC39" s="144">
        <v>-4.4382024809664804</v>
      </c>
      <c r="BD39" s="127"/>
      <c r="BE39" s="145">
        <v>-1.8865961047988</v>
      </c>
    </row>
    <row r="40" spans="1:64" x14ac:dyDescent="0.2">
      <c r="A40" s="19" t="s">
        <v>83</v>
      </c>
      <c r="B40" s="3" t="str">
        <f t="shared" si="0"/>
        <v>Southern Virginia</v>
      </c>
      <c r="C40" s="9"/>
      <c r="D40" s="23" t="s">
        <v>16</v>
      </c>
      <c r="E40" s="26" t="s">
        <v>17</v>
      </c>
      <c r="F40" s="3"/>
      <c r="G40" s="146">
        <v>93.834203683640297</v>
      </c>
      <c r="H40" s="147">
        <v>107.862349706744</v>
      </c>
      <c r="I40" s="147">
        <v>109.85425199709501</v>
      </c>
      <c r="J40" s="147">
        <v>109.721192491718</v>
      </c>
      <c r="K40" s="147">
        <v>106.067194331983</v>
      </c>
      <c r="L40" s="148">
        <v>106.280742309228</v>
      </c>
      <c r="M40" s="149"/>
      <c r="N40" s="150">
        <v>102.686893248175</v>
      </c>
      <c r="O40" s="151">
        <v>98.555534506089302</v>
      </c>
      <c r="P40" s="152">
        <v>100.609501020639</v>
      </c>
      <c r="Q40" s="149"/>
      <c r="R40" s="153">
        <v>104.803284093594</v>
      </c>
      <c r="S40" s="132"/>
      <c r="T40" s="124">
        <v>5.1491606677968402</v>
      </c>
      <c r="U40" s="125">
        <v>6.5978681866314597</v>
      </c>
      <c r="V40" s="125">
        <v>8.4649331076612206</v>
      </c>
      <c r="W40" s="125">
        <v>7.3398226435411198</v>
      </c>
      <c r="X40" s="125">
        <v>11.665173758035801</v>
      </c>
      <c r="Y40" s="126">
        <v>8.0130279738776302</v>
      </c>
      <c r="Z40" s="127"/>
      <c r="AA40" s="128">
        <v>4.8514430266739996</v>
      </c>
      <c r="AB40" s="129">
        <v>2.78598816915685</v>
      </c>
      <c r="AC40" s="130">
        <v>3.8192947805598498</v>
      </c>
      <c r="AD40" s="127"/>
      <c r="AE40" s="131">
        <v>6.9303826071995003</v>
      </c>
      <c r="AF40" s="29"/>
      <c r="AG40" s="146">
        <v>94.352659160970305</v>
      </c>
      <c r="AH40" s="147">
        <v>106.924111764705</v>
      </c>
      <c r="AI40" s="147">
        <v>108.46944599403599</v>
      </c>
      <c r="AJ40" s="147">
        <v>107.806735134024</v>
      </c>
      <c r="AK40" s="147">
        <v>104.456233641876</v>
      </c>
      <c r="AL40" s="148">
        <v>104.967713692418</v>
      </c>
      <c r="AM40" s="149"/>
      <c r="AN40" s="150">
        <v>103.85488163086301</v>
      </c>
      <c r="AO40" s="151">
        <v>102.05113203391601</v>
      </c>
      <c r="AP40" s="152">
        <v>102.95513705026001</v>
      </c>
      <c r="AQ40" s="149"/>
      <c r="AR40" s="153">
        <v>104.407476414012</v>
      </c>
      <c r="AS40" s="132"/>
      <c r="AT40" s="124">
        <v>5.6071218713865898</v>
      </c>
      <c r="AU40" s="125">
        <v>8.0405981308144501</v>
      </c>
      <c r="AV40" s="125">
        <v>8.1331391667765605</v>
      </c>
      <c r="AW40" s="125">
        <v>7.86255976299846</v>
      </c>
      <c r="AX40" s="125">
        <v>8.2160567667743098</v>
      </c>
      <c r="AY40" s="126">
        <v>7.71322638316619</v>
      </c>
      <c r="AZ40" s="127"/>
      <c r="BA40" s="128">
        <v>3.7423481040048499</v>
      </c>
      <c r="BB40" s="129">
        <v>2.9045724060039499</v>
      </c>
      <c r="BC40" s="130">
        <v>3.3262651498277398</v>
      </c>
      <c r="BD40" s="127"/>
      <c r="BE40" s="131">
        <v>6.4752145682983198</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4">
        <v>99.148106408706099</v>
      </c>
      <c r="H41" s="149">
        <v>103.256304062909</v>
      </c>
      <c r="I41" s="149">
        <v>106.113163830223</v>
      </c>
      <c r="J41" s="149">
        <v>104.16412862649599</v>
      </c>
      <c r="K41" s="149">
        <v>101.862006213936</v>
      </c>
      <c r="L41" s="155">
        <v>103.045119218241</v>
      </c>
      <c r="M41" s="149"/>
      <c r="N41" s="156">
        <v>112.98591304347801</v>
      </c>
      <c r="O41" s="157">
        <v>112.530430849797</v>
      </c>
      <c r="P41" s="158">
        <v>112.759626300851</v>
      </c>
      <c r="Q41" s="149"/>
      <c r="R41" s="159">
        <v>105.654498586448</v>
      </c>
      <c r="S41" s="132"/>
      <c r="T41" s="133">
        <v>8.4269843157070099</v>
      </c>
      <c r="U41" s="127">
        <v>3.78341398512636</v>
      </c>
      <c r="V41" s="127">
        <v>9.0439644117617295</v>
      </c>
      <c r="W41" s="127">
        <v>7.6103528155099296</v>
      </c>
      <c r="X41" s="127">
        <v>-0.90101207629270597</v>
      </c>
      <c r="Y41" s="134">
        <v>5.2187375073506299</v>
      </c>
      <c r="Z41" s="127"/>
      <c r="AA41" s="135">
        <v>-0.90940409458498805</v>
      </c>
      <c r="AB41" s="136">
        <v>7.1959987283276294E-2</v>
      </c>
      <c r="AC41" s="137">
        <v>-0.42953453982001999</v>
      </c>
      <c r="AD41" s="127"/>
      <c r="AE41" s="138">
        <v>3.1799611170064201</v>
      </c>
      <c r="AF41" s="30"/>
      <c r="AG41" s="154">
        <v>105.769571247625</v>
      </c>
      <c r="AH41" s="149">
        <v>108.545549668874</v>
      </c>
      <c r="AI41" s="149">
        <v>109.642497435145</v>
      </c>
      <c r="AJ41" s="149">
        <v>110.79567066464099</v>
      </c>
      <c r="AK41" s="149">
        <v>113.725766431407</v>
      </c>
      <c r="AL41" s="155">
        <v>109.796382750668</v>
      </c>
      <c r="AM41" s="149"/>
      <c r="AN41" s="156">
        <v>140.27745757724301</v>
      </c>
      <c r="AO41" s="157">
        <v>144.20659279911499</v>
      </c>
      <c r="AP41" s="158">
        <v>142.26172189449599</v>
      </c>
      <c r="AQ41" s="149"/>
      <c r="AR41" s="159">
        <v>119.809745799514</v>
      </c>
      <c r="AS41" s="132"/>
      <c r="AT41" s="133">
        <v>10.121320765353399</v>
      </c>
      <c r="AU41" s="127">
        <v>8.9881443837125801</v>
      </c>
      <c r="AV41" s="127">
        <v>10.319416260551399</v>
      </c>
      <c r="AW41" s="127">
        <v>10.2493017839311</v>
      </c>
      <c r="AX41" s="127">
        <v>9.0598401588517792</v>
      </c>
      <c r="AY41" s="134">
        <v>9.7177526013879607</v>
      </c>
      <c r="AZ41" s="127"/>
      <c r="BA41" s="135">
        <v>1.1348536661947499</v>
      </c>
      <c r="BB41" s="136">
        <v>3.3292689937432498</v>
      </c>
      <c r="BC41" s="137">
        <v>2.2451078696660001</v>
      </c>
      <c r="BD41" s="127"/>
      <c r="BE41" s="138">
        <v>6.6366552142272699</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4">
        <v>78.797008196721293</v>
      </c>
      <c r="H42" s="149">
        <v>84.650604316546705</v>
      </c>
      <c r="I42" s="149">
        <v>85.3075203252032</v>
      </c>
      <c r="J42" s="149">
        <v>85.368652575957697</v>
      </c>
      <c r="K42" s="149">
        <v>84.640801186943605</v>
      </c>
      <c r="L42" s="155">
        <v>84.103230906921198</v>
      </c>
      <c r="M42" s="149"/>
      <c r="N42" s="156">
        <v>81.988124999999997</v>
      </c>
      <c r="O42" s="157">
        <v>82.578558875219599</v>
      </c>
      <c r="P42" s="158">
        <v>82.269731768650402</v>
      </c>
      <c r="Q42" s="149"/>
      <c r="R42" s="159">
        <v>83.621962596259607</v>
      </c>
      <c r="S42" s="132"/>
      <c r="T42" s="133">
        <v>-0.92562878343378396</v>
      </c>
      <c r="U42" s="127">
        <v>-3.0259095272173302</v>
      </c>
      <c r="V42" s="127">
        <v>-0.34282243641188898</v>
      </c>
      <c r="W42" s="127">
        <v>-2.4449121196836598</v>
      </c>
      <c r="X42" s="127">
        <v>0.40653971011951801</v>
      </c>
      <c r="Y42" s="134">
        <v>-1.39304424972245</v>
      </c>
      <c r="Z42" s="127"/>
      <c r="AA42" s="135">
        <v>-7.3187791437049503</v>
      </c>
      <c r="AB42" s="136">
        <v>-2.8741593372795999</v>
      </c>
      <c r="AC42" s="137">
        <v>-5.2513630170097496</v>
      </c>
      <c r="AD42" s="127"/>
      <c r="AE42" s="138">
        <v>-2.4059000528186298</v>
      </c>
      <c r="AF42" s="30"/>
      <c r="AG42" s="154">
        <v>82.025880459770093</v>
      </c>
      <c r="AH42" s="149">
        <v>86.759604230638004</v>
      </c>
      <c r="AI42" s="149">
        <v>86.627272124627098</v>
      </c>
      <c r="AJ42" s="149">
        <v>86.597323420074304</v>
      </c>
      <c r="AK42" s="149">
        <v>86.900961820851606</v>
      </c>
      <c r="AL42" s="155">
        <v>85.978043604229995</v>
      </c>
      <c r="AM42" s="149"/>
      <c r="AN42" s="156">
        <v>86.512521319985098</v>
      </c>
      <c r="AO42" s="157">
        <v>86.353330648409099</v>
      </c>
      <c r="AP42" s="158">
        <v>86.4362142857142</v>
      </c>
      <c r="AQ42" s="149"/>
      <c r="AR42" s="159">
        <v>86.103047508690594</v>
      </c>
      <c r="AS42" s="132"/>
      <c r="AT42" s="133">
        <v>3.42344241138046</v>
      </c>
      <c r="AU42" s="127">
        <v>2.1229770735711999</v>
      </c>
      <c r="AV42" s="127">
        <v>2.0721084387440398</v>
      </c>
      <c r="AW42" s="127">
        <v>0.58498435985627795</v>
      </c>
      <c r="AX42" s="127">
        <v>3.1478450479317202</v>
      </c>
      <c r="AY42" s="134">
        <v>2.1620382727623801</v>
      </c>
      <c r="AZ42" s="127"/>
      <c r="BA42" s="135">
        <v>-2.6579537709432501</v>
      </c>
      <c r="BB42" s="136">
        <v>0.58419876419426797</v>
      </c>
      <c r="BC42" s="137">
        <v>-1.1118343985993699</v>
      </c>
      <c r="BD42" s="127"/>
      <c r="BE42" s="138">
        <v>1.25941077294711</v>
      </c>
      <c r="BF42" s="76"/>
      <c r="BG42" s="76"/>
      <c r="BH42" s="76"/>
      <c r="BI42" s="76"/>
      <c r="BJ42" s="76"/>
      <c r="BK42" s="76"/>
      <c r="BL42" s="76"/>
    </row>
    <row r="43" spans="1:64" x14ac:dyDescent="0.2">
      <c r="A43" s="22" t="s">
        <v>86</v>
      </c>
      <c r="B43" s="3" t="str">
        <f t="shared" si="0"/>
        <v>Virginia Mountains</v>
      </c>
      <c r="C43" s="3"/>
      <c r="D43" s="25" t="s">
        <v>16</v>
      </c>
      <c r="E43" s="28" t="s">
        <v>17</v>
      </c>
      <c r="F43" s="3"/>
      <c r="G43" s="154">
        <v>94.944408284023595</v>
      </c>
      <c r="H43" s="149">
        <v>112.83698545194299</v>
      </c>
      <c r="I43" s="149">
        <v>115.928059365864</v>
      </c>
      <c r="J43" s="149">
        <v>116.201619654231</v>
      </c>
      <c r="K43" s="149">
        <v>107.59094123764901</v>
      </c>
      <c r="L43" s="155">
        <v>110.793644439906</v>
      </c>
      <c r="M43" s="149"/>
      <c r="N43" s="156">
        <v>130.45436503573299</v>
      </c>
      <c r="O43" s="157">
        <v>134.376656764785</v>
      </c>
      <c r="P43" s="158">
        <v>132.43287563002301</v>
      </c>
      <c r="Q43" s="149"/>
      <c r="R43" s="159">
        <v>116.69306123964699</v>
      </c>
      <c r="S43" s="132"/>
      <c r="T43" s="133">
        <v>-23.778986150545698</v>
      </c>
      <c r="U43" s="127">
        <v>-10.8362586973369</v>
      </c>
      <c r="V43" s="127">
        <v>-2.9125724902753101</v>
      </c>
      <c r="W43" s="127">
        <v>11.064000440065501</v>
      </c>
      <c r="X43" s="127">
        <v>-0.80939122001802899</v>
      </c>
      <c r="Y43" s="134">
        <v>-5.3121077120330202</v>
      </c>
      <c r="Z43" s="127"/>
      <c r="AA43" s="135">
        <v>4.4680075875297698</v>
      </c>
      <c r="AB43" s="136">
        <v>5.0259822782851202</v>
      </c>
      <c r="AC43" s="137">
        <v>4.7597210017162404</v>
      </c>
      <c r="AD43" s="127"/>
      <c r="AE43" s="138">
        <v>-2.2965988564050699</v>
      </c>
      <c r="AF43" s="31"/>
      <c r="AG43" s="154">
        <v>102.522359133661</v>
      </c>
      <c r="AH43" s="149">
        <v>112.408105455231</v>
      </c>
      <c r="AI43" s="149">
        <v>115.483637673329</v>
      </c>
      <c r="AJ43" s="149">
        <v>128.210404257937</v>
      </c>
      <c r="AK43" s="149">
        <v>126.80975749211299</v>
      </c>
      <c r="AL43" s="155">
        <v>117.865443531854</v>
      </c>
      <c r="AM43" s="149"/>
      <c r="AN43" s="156">
        <v>139.89488852807</v>
      </c>
      <c r="AO43" s="157">
        <v>138.03955308974901</v>
      </c>
      <c r="AP43" s="158">
        <v>138.95864006187099</v>
      </c>
      <c r="AQ43" s="149"/>
      <c r="AR43" s="159">
        <v>124.182614931346</v>
      </c>
      <c r="AS43" s="132"/>
      <c r="AT43" s="133">
        <v>-1.1893469235023499</v>
      </c>
      <c r="AU43" s="127">
        <v>4.2472885480731399</v>
      </c>
      <c r="AV43" s="127">
        <v>7.5975529708143501</v>
      </c>
      <c r="AW43" s="127">
        <v>15.182764574404301</v>
      </c>
      <c r="AX43" s="127">
        <v>10.808798086173301</v>
      </c>
      <c r="AY43" s="134">
        <v>8.0436731217812198</v>
      </c>
      <c r="AZ43" s="127"/>
      <c r="BA43" s="135">
        <v>6.0348382927346202</v>
      </c>
      <c r="BB43" s="136">
        <v>6.1209028578511298</v>
      </c>
      <c r="BC43" s="137">
        <v>6.0745588661130201</v>
      </c>
      <c r="BD43" s="127"/>
      <c r="BE43" s="138">
        <v>7.3908446989705601</v>
      </c>
      <c r="BF43" s="76"/>
      <c r="BG43" s="76"/>
      <c r="BH43" s="76"/>
      <c r="BI43" s="76"/>
      <c r="BJ43" s="76"/>
      <c r="BK43" s="76"/>
      <c r="BL43" s="76"/>
    </row>
    <row r="44" spans="1:64" x14ac:dyDescent="0.2">
      <c r="A44" s="83" t="s">
        <v>111</v>
      </c>
      <c r="B44" s="3" t="s">
        <v>117</v>
      </c>
      <c r="D44" s="25" t="s">
        <v>16</v>
      </c>
      <c r="E44" s="28" t="s">
        <v>17</v>
      </c>
      <c r="G44" s="154">
        <v>268.53256912442299</v>
      </c>
      <c r="H44" s="149">
        <v>266.82598444045402</v>
      </c>
      <c r="I44" s="149">
        <v>269.91401701323201</v>
      </c>
      <c r="J44" s="149">
        <v>262.41570105820102</v>
      </c>
      <c r="K44" s="149">
        <v>264.631163972286</v>
      </c>
      <c r="L44" s="155">
        <v>266.08448833626699</v>
      </c>
      <c r="M44" s="149"/>
      <c r="N44" s="156">
        <v>322.81400188323897</v>
      </c>
      <c r="O44" s="157">
        <v>325.981952040387</v>
      </c>
      <c r="P44" s="158">
        <v>324.48701177516102</v>
      </c>
      <c r="Q44" s="149"/>
      <c r="R44" s="159">
        <v>285.42879314151099</v>
      </c>
      <c r="S44" s="132"/>
      <c r="T44" s="133">
        <v>-6.2428833077502999</v>
      </c>
      <c r="U44" s="127">
        <v>-4.0524043615635197</v>
      </c>
      <c r="V44" s="127">
        <v>-2.0577814371771499</v>
      </c>
      <c r="W44" s="127">
        <v>-4.06017557046615</v>
      </c>
      <c r="X44" s="127">
        <v>-5.7856278894467401</v>
      </c>
      <c r="Y44" s="134">
        <v>-4.3508946936261701</v>
      </c>
      <c r="Z44" s="127"/>
      <c r="AA44" s="135">
        <v>2.62732948898927</v>
      </c>
      <c r="AB44" s="136">
        <v>5.6988669875308897</v>
      </c>
      <c r="AC44" s="137">
        <v>4.2212047735555203</v>
      </c>
      <c r="AD44" s="127"/>
      <c r="AE44" s="138">
        <v>-1.20829351427525</v>
      </c>
      <c r="AG44" s="154">
        <v>294.669707578253</v>
      </c>
      <c r="AH44" s="149">
        <v>285.05967152724401</v>
      </c>
      <c r="AI44" s="149">
        <v>291.98543753226602</v>
      </c>
      <c r="AJ44" s="149">
        <v>303.33271832579101</v>
      </c>
      <c r="AK44" s="149">
        <v>315.51636215902403</v>
      </c>
      <c r="AL44" s="155">
        <v>299.39349592606698</v>
      </c>
      <c r="AM44" s="149"/>
      <c r="AN44" s="156">
        <v>358.837920566354</v>
      </c>
      <c r="AO44" s="157">
        <v>353.82180261011399</v>
      </c>
      <c r="AP44" s="158">
        <v>356.29309174745799</v>
      </c>
      <c r="AQ44" s="149"/>
      <c r="AR44" s="159">
        <v>317.38776705926301</v>
      </c>
      <c r="AS44" s="132"/>
      <c r="AT44" s="133">
        <v>5.6477428250696597</v>
      </c>
      <c r="AU44" s="127">
        <v>2.54901513289659</v>
      </c>
      <c r="AV44" s="127">
        <v>3.7426529539506501</v>
      </c>
      <c r="AW44" s="127">
        <v>3.0255665300710199</v>
      </c>
      <c r="AX44" s="127">
        <v>4.5410389183557403</v>
      </c>
      <c r="AY44" s="134">
        <v>3.9602747594209502</v>
      </c>
      <c r="AZ44" s="127"/>
      <c r="BA44" s="135">
        <v>3.8658400255852401</v>
      </c>
      <c r="BB44" s="136">
        <v>4.5605273165027898</v>
      </c>
      <c r="BC44" s="137">
        <v>4.1860390816035604</v>
      </c>
      <c r="BD44" s="127"/>
      <c r="BE44" s="138">
        <v>3.8073491620210498</v>
      </c>
    </row>
    <row r="45" spans="1:64" x14ac:dyDescent="0.2">
      <c r="A45" s="83" t="s">
        <v>112</v>
      </c>
      <c r="B45" s="3" t="s">
        <v>118</v>
      </c>
      <c r="D45" s="25" t="s">
        <v>16</v>
      </c>
      <c r="E45" s="28" t="s">
        <v>17</v>
      </c>
      <c r="G45" s="154">
        <v>151.231940393157</v>
      </c>
      <c r="H45" s="149">
        <v>179.469843405381</v>
      </c>
      <c r="I45" s="149">
        <v>194.56856868952801</v>
      </c>
      <c r="J45" s="149">
        <v>194.64858651464601</v>
      </c>
      <c r="K45" s="149">
        <v>172.17356176337299</v>
      </c>
      <c r="L45" s="155">
        <v>182.38820601128299</v>
      </c>
      <c r="M45" s="149"/>
      <c r="N45" s="156">
        <v>166.865724226472</v>
      </c>
      <c r="O45" s="157">
        <v>172.99895762284899</v>
      </c>
      <c r="P45" s="158">
        <v>170.00907944523701</v>
      </c>
      <c r="Q45" s="149"/>
      <c r="R45" s="159">
        <v>178.706199172743</v>
      </c>
      <c r="S45" s="132"/>
      <c r="T45" s="133">
        <v>-8.1369390528285503</v>
      </c>
      <c r="U45" s="127">
        <v>-1.4312932777244101</v>
      </c>
      <c r="V45" s="127">
        <v>1.1459066232781301</v>
      </c>
      <c r="W45" s="127">
        <v>3.3062881654320901</v>
      </c>
      <c r="X45" s="127">
        <v>1.6996262975562699</v>
      </c>
      <c r="Y45" s="134">
        <v>0.73643682259417698</v>
      </c>
      <c r="Z45" s="127"/>
      <c r="AA45" s="135">
        <v>2.4766794917974302</v>
      </c>
      <c r="AB45" s="136">
        <v>2.2028316417031601</v>
      </c>
      <c r="AC45" s="137">
        <v>2.31932995024829</v>
      </c>
      <c r="AD45" s="127"/>
      <c r="AE45" s="138">
        <v>0.93157514563783606</v>
      </c>
      <c r="AG45" s="154">
        <v>157.06931213029301</v>
      </c>
      <c r="AH45" s="149">
        <v>178.86239360953101</v>
      </c>
      <c r="AI45" s="149">
        <v>193.66665684989201</v>
      </c>
      <c r="AJ45" s="149">
        <v>193.837112399212</v>
      </c>
      <c r="AK45" s="149">
        <v>177.59470785692</v>
      </c>
      <c r="AL45" s="155">
        <v>182.52695646702699</v>
      </c>
      <c r="AM45" s="149"/>
      <c r="AN45" s="156">
        <v>172.149765921056</v>
      </c>
      <c r="AO45" s="157">
        <v>170.45445177958899</v>
      </c>
      <c r="AP45" s="158">
        <v>171.31891170090501</v>
      </c>
      <c r="AQ45" s="149"/>
      <c r="AR45" s="159">
        <v>179.242766991141</v>
      </c>
      <c r="AS45" s="132"/>
      <c r="AT45" s="133">
        <v>1.27279849731265</v>
      </c>
      <c r="AU45" s="127">
        <v>1.1735119853148701</v>
      </c>
      <c r="AV45" s="127">
        <v>3.8008646218258</v>
      </c>
      <c r="AW45" s="127">
        <v>5.8625242323735396</v>
      </c>
      <c r="AX45" s="127">
        <v>5.5586677130247901</v>
      </c>
      <c r="AY45" s="134">
        <v>3.97256259049849</v>
      </c>
      <c r="AZ45" s="127"/>
      <c r="BA45" s="135">
        <v>4.3945852755877999</v>
      </c>
      <c r="BB45" s="136">
        <v>2.0394993743290302</v>
      </c>
      <c r="BC45" s="137">
        <v>3.21972295917457</v>
      </c>
      <c r="BD45" s="127"/>
      <c r="BE45" s="138">
        <v>3.76445336673908</v>
      </c>
    </row>
    <row r="46" spans="1:64" x14ac:dyDescent="0.2">
      <c r="A46" s="83" t="s">
        <v>113</v>
      </c>
      <c r="B46" s="3" t="s">
        <v>119</v>
      </c>
      <c r="D46" s="25" t="s">
        <v>16</v>
      </c>
      <c r="E46" s="28" t="s">
        <v>17</v>
      </c>
      <c r="G46" s="154">
        <v>120.20141795713999</v>
      </c>
      <c r="H46" s="149">
        <v>134.58972737818999</v>
      </c>
      <c r="I46" s="149">
        <v>144.74173395015899</v>
      </c>
      <c r="J46" s="149">
        <v>144.35658953073201</v>
      </c>
      <c r="K46" s="149">
        <v>131.52971891053599</v>
      </c>
      <c r="L46" s="155">
        <v>136.746827268483</v>
      </c>
      <c r="M46" s="149"/>
      <c r="N46" s="156">
        <v>127.486987037926</v>
      </c>
      <c r="O46" s="157">
        <v>127.783663860305</v>
      </c>
      <c r="P46" s="158">
        <v>127.640874558099</v>
      </c>
      <c r="Q46" s="149"/>
      <c r="R46" s="159">
        <v>133.96807509254299</v>
      </c>
      <c r="S46" s="132"/>
      <c r="T46" s="133">
        <v>-3.8881428620882401</v>
      </c>
      <c r="U46" s="127">
        <v>-1.9761621557040401</v>
      </c>
      <c r="V46" s="127">
        <v>9.1551092147945504E-2</v>
      </c>
      <c r="W46" s="127">
        <v>1.14721700312828</v>
      </c>
      <c r="X46" s="127">
        <v>0.88253257876709001</v>
      </c>
      <c r="Y46" s="134">
        <v>-0.30197067118262499</v>
      </c>
      <c r="Z46" s="127"/>
      <c r="AA46" s="135">
        <v>-1.7771576251640799</v>
      </c>
      <c r="AB46" s="136">
        <v>-1.219045044714</v>
      </c>
      <c r="AC46" s="137">
        <v>-1.4901684023567501</v>
      </c>
      <c r="AD46" s="127"/>
      <c r="AE46" s="138">
        <v>-0.74194464847500796</v>
      </c>
      <c r="AG46" s="154">
        <v>123.18919794017999</v>
      </c>
      <c r="AH46" s="149">
        <v>135.27848515322401</v>
      </c>
      <c r="AI46" s="149">
        <v>144.51377219054601</v>
      </c>
      <c r="AJ46" s="149">
        <v>143.14732102382601</v>
      </c>
      <c r="AK46" s="149">
        <v>132.759950744066</v>
      </c>
      <c r="AL46" s="155">
        <v>136.824285677961</v>
      </c>
      <c r="AM46" s="149"/>
      <c r="AN46" s="156">
        <v>135.86866576312801</v>
      </c>
      <c r="AO46" s="157">
        <v>134.13739995129399</v>
      </c>
      <c r="AP46" s="158">
        <v>135.01084183732101</v>
      </c>
      <c r="AQ46" s="149"/>
      <c r="AR46" s="159">
        <v>136.26797596762299</v>
      </c>
      <c r="AS46" s="132"/>
      <c r="AT46" s="133">
        <v>-0.41833913298465197</v>
      </c>
      <c r="AU46" s="127">
        <v>-4.6340565621166199E-3</v>
      </c>
      <c r="AV46" s="127">
        <v>2.8149108097348901</v>
      </c>
      <c r="AW46" s="127">
        <v>3.67823727004206</v>
      </c>
      <c r="AX46" s="127">
        <v>1.63908761712711</v>
      </c>
      <c r="AY46" s="134">
        <v>1.7960990388114799</v>
      </c>
      <c r="AZ46" s="127"/>
      <c r="BA46" s="135">
        <v>1.1107727461327901</v>
      </c>
      <c r="BB46" s="136">
        <v>0.39136657221187798</v>
      </c>
      <c r="BC46" s="137">
        <v>0.75742672049184701</v>
      </c>
      <c r="BD46" s="127"/>
      <c r="BE46" s="138">
        <v>1.4776052303359699</v>
      </c>
    </row>
    <row r="47" spans="1:64" x14ac:dyDescent="0.2">
      <c r="A47" s="83" t="s">
        <v>114</v>
      </c>
      <c r="B47" s="3" t="s">
        <v>120</v>
      </c>
      <c r="D47" s="25" t="s">
        <v>16</v>
      </c>
      <c r="E47" s="28" t="s">
        <v>17</v>
      </c>
      <c r="G47" s="154">
        <v>99.977874886672694</v>
      </c>
      <c r="H47" s="149">
        <v>106.94589763574901</v>
      </c>
      <c r="I47" s="149">
        <v>110.085121387283</v>
      </c>
      <c r="J47" s="149">
        <v>110.161020384835</v>
      </c>
      <c r="K47" s="149">
        <v>107.124202617347</v>
      </c>
      <c r="L47" s="155">
        <v>107.418741997466</v>
      </c>
      <c r="M47" s="149"/>
      <c r="N47" s="156">
        <v>113.50029869530501</v>
      </c>
      <c r="O47" s="157">
        <v>114.64373102211501</v>
      </c>
      <c r="P47" s="158">
        <v>114.08671319381899</v>
      </c>
      <c r="Q47" s="149"/>
      <c r="R47" s="159">
        <v>109.396311208626</v>
      </c>
      <c r="S47" s="132"/>
      <c r="T47" s="133">
        <v>-2.3912248121756501</v>
      </c>
      <c r="U47" s="127">
        <v>-0.42867321934599001</v>
      </c>
      <c r="V47" s="127">
        <v>0.64674468153181297</v>
      </c>
      <c r="W47" s="127">
        <v>1.07200262724012</v>
      </c>
      <c r="X47" s="127">
        <v>2.06188953866921</v>
      </c>
      <c r="Y47" s="134">
        <v>0.42395656902256601</v>
      </c>
      <c r="Z47" s="127"/>
      <c r="AA47" s="135">
        <v>-0.66195153942071105</v>
      </c>
      <c r="AB47" s="136">
        <v>-0.96915351394538596</v>
      </c>
      <c r="AC47" s="137">
        <v>-0.81022457204043197</v>
      </c>
      <c r="AD47" s="127"/>
      <c r="AE47" s="138">
        <v>8.0869974557044796E-2</v>
      </c>
      <c r="AG47" s="154">
        <v>102.770225030516</v>
      </c>
      <c r="AH47" s="149">
        <v>108.21663476696899</v>
      </c>
      <c r="AI47" s="149">
        <v>111.343499845051</v>
      </c>
      <c r="AJ47" s="149">
        <v>111.866619427956</v>
      </c>
      <c r="AK47" s="149">
        <v>110.50198472430699</v>
      </c>
      <c r="AL47" s="155">
        <v>109.361808511102</v>
      </c>
      <c r="AM47" s="149"/>
      <c r="AN47" s="156">
        <v>121.53005306940599</v>
      </c>
      <c r="AO47" s="157">
        <v>121.308153271827</v>
      </c>
      <c r="AP47" s="158">
        <v>121.41931740117499</v>
      </c>
      <c r="AQ47" s="149"/>
      <c r="AR47" s="159">
        <v>113.09991808875699</v>
      </c>
      <c r="AS47" s="132"/>
      <c r="AT47" s="133">
        <v>0.97374858850361001</v>
      </c>
      <c r="AU47" s="127">
        <v>1.0262234792379401</v>
      </c>
      <c r="AV47" s="127">
        <v>2.1983607453339302</v>
      </c>
      <c r="AW47" s="127">
        <v>2.7013549797734702</v>
      </c>
      <c r="AX47" s="127">
        <v>2.2564852551398098</v>
      </c>
      <c r="AY47" s="134">
        <v>1.9246429691476601</v>
      </c>
      <c r="AZ47" s="127"/>
      <c r="BA47" s="135">
        <v>0.91613139449789605</v>
      </c>
      <c r="BB47" s="136">
        <v>0.64763903698801095</v>
      </c>
      <c r="BC47" s="137">
        <v>0.78204555027809397</v>
      </c>
      <c r="BD47" s="127"/>
      <c r="BE47" s="138">
        <v>1.5636338124953699</v>
      </c>
    </row>
    <row r="48" spans="1:64" x14ac:dyDescent="0.2">
      <c r="A48" s="83" t="s">
        <v>115</v>
      </c>
      <c r="B48" s="3" t="s">
        <v>121</v>
      </c>
      <c r="D48" s="25" t="s">
        <v>16</v>
      </c>
      <c r="E48" s="28" t="s">
        <v>17</v>
      </c>
      <c r="G48" s="154">
        <v>76.9996157603386</v>
      </c>
      <c r="H48" s="149">
        <v>79.399154615247198</v>
      </c>
      <c r="I48" s="149">
        <v>80.5068805253851</v>
      </c>
      <c r="J48" s="149">
        <v>80.9871970074812</v>
      </c>
      <c r="K48" s="149">
        <v>79.5699713963768</v>
      </c>
      <c r="L48" s="155">
        <v>79.616207773143003</v>
      </c>
      <c r="M48" s="149"/>
      <c r="N48" s="156">
        <v>83.996895674300205</v>
      </c>
      <c r="O48" s="157">
        <v>85.184886761815207</v>
      </c>
      <c r="P48" s="158">
        <v>84.598708979132297</v>
      </c>
      <c r="Q48" s="149"/>
      <c r="R48" s="159">
        <v>81.073783578403393</v>
      </c>
      <c r="S48" s="132"/>
      <c r="T48" s="133">
        <v>2.9271611669872</v>
      </c>
      <c r="U48" s="127">
        <v>2.6417232257804502</v>
      </c>
      <c r="V48" s="127">
        <v>2.14301945030547</v>
      </c>
      <c r="W48" s="127">
        <v>3.53926011642459</v>
      </c>
      <c r="X48" s="127">
        <v>2.40271056744995</v>
      </c>
      <c r="Y48" s="134">
        <v>2.7477330132184701</v>
      </c>
      <c r="Z48" s="127"/>
      <c r="AA48" s="135">
        <v>-0.97572361668413798</v>
      </c>
      <c r="AB48" s="136">
        <v>-3.5875370360950599E-2</v>
      </c>
      <c r="AC48" s="137">
        <v>-0.49658564268613797</v>
      </c>
      <c r="AD48" s="127"/>
      <c r="AE48" s="138">
        <v>1.7287870071294</v>
      </c>
      <c r="AG48" s="154">
        <v>77.6389554914646</v>
      </c>
      <c r="AH48" s="149">
        <v>80.271507484996505</v>
      </c>
      <c r="AI48" s="149">
        <v>81.799166895676905</v>
      </c>
      <c r="AJ48" s="149">
        <v>81.688747504668598</v>
      </c>
      <c r="AK48" s="149">
        <v>81.580874823273504</v>
      </c>
      <c r="AL48" s="155">
        <v>80.706901920896797</v>
      </c>
      <c r="AM48" s="149"/>
      <c r="AN48" s="156">
        <v>87.846435885647395</v>
      </c>
      <c r="AO48" s="157">
        <v>88.865035042112893</v>
      </c>
      <c r="AP48" s="158">
        <v>88.356972388129705</v>
      </c>
      <c r="AQ48" s="149"/>
      <c r="AR48" s="159">
        <v>83.006784754037696</v>
      </c>
      <c r="AS48" s="132"/>
      <c r="AT48" s="133">
        <v>1.37160039249079</v>
      </c>
      <c r="AU48" s="127">
        <v>2.5810178861880702</v>
      </c>
      <c r="AV48" s="127">
        <v>2.3005483208198099</v>
      </c>
      <c r="AW48" s="127">
        <v>2.8870533499200799</v>
      </c>
      <c r="AX48" s="127">
        <v>2.6714659886702701</v>
      </c>
      <c r="AY48" s="134">
        <v>2.4018920334562899</v>
      </c>
      <c r="AZ48" s="127"/>
      <c r="BA48" s="135">
        <v>0.63440802313481304</v>
      </c>
      <c r="BB48" s="136">
        <v>1.6245171370773499</v>
      </c>
      <c r="BC48" s="137">
        <v>1.1318396925430201</v>
      </c>
      <c r="BD48" s="127"/>
      <c r="BE48" s="138">
        <v>1.9870724675306599</v>
      </c>
    </row>
    <row r="49" spans="1:57" x14ac:dyDescent="0.2">
      <c r="A49" s="84" t="s">
        <v>116</v>
      </c>
      <c r="B49" s="3" t="s">
        <v>122</v>
      </c>
      <c r="D49" s="25" t="s">
        <v>16</v>
      </c>
      <c r="E49" s="28" t="s">
        <v>17</v>
      </c>
      <c r="G49" s="160">
        <v>59.215924953270999</v>
      </c>
      <c r="H49" s="161">
        <v>59.810532274741497</v>
      </c>
      <c r="I49" s="161">
        <v>59.560872477008999</v>
      </c>
      <c r="J49" s="161">
        <v>59.992952398238501</v>
      </c>
      <c r="K49" s="161">
        <v>59.877999838274903</v>
      </c>
      <c r="L49" s="162">
        <v>59.701527690379002</v>
      </c>
      <c r="M49" s="149"/>
      <c r="N49" s="163">
        <v>63.975260442477797</v>
      </c>
      <c r="O49" s="164">
        <v>64.044867398211295</v>
      </c>
      <c r="P49" s="165">
        <v>64.010111082307105</v>
      </c>
      <c r="Q49" s="149"/>
      <c r="R49" s="166">
        <v>60.969927411325898</v>
      </c>
      <c r="S49" s="132"/>
      <c r="T49" s="139">
        <v>-8.48689968202712E-2</v>
      </c>
      <c r="U49" s="140">
        <v>-0.226504059228684</v>
      </c>
      <c r="V49" s="140">
        <v>-1.0804164842471999</v>
      </c>
      <c r="W49" s="140">
        <v>-0.14476603868440299</v>
      </c>
      <c r="X49" s="140">
        <v>-0.41879023177241798</v>
      </c>
      <c r="Y49" s="141">
        <v>-0.39827567525049401</v>
      </c>
      <c r="Z49" s="127"/>
      <c r="AA49" s="142">
        <v>-2.82591949535388</v>
      </c>
      <c r="AB49" s="143">
        <v>-3.8234291048623299</v>
      </c>
      <c r="AC49" s="144">
        <v>-3.3315234734545101</v>
      </c>
      <c r="AD49" s="127"/>
      <c r="AE49" s="145">
        <v>-1.3799285195356099</v>
      </c>
      <c r="AG49" s="160">
        <v>60.420360310384403</v>
      </c>
      <c r="AH49" s="161">
        <v>60.8425424613853</v>
      </c>
      <c r="AI49" s="161">
        <v>60.9023082837885</v>
      </c>
      <c r="AJ49" s="161">
        <v>61.0886053284013</v>
      </c>
      <c r="AK49" s="161">
        <v>61.212846522995797</v>
      </c>
      <c r="AL49" s="162">
        <v>60.901969174418099</v>
      </c>
      <c r="AM49" s="149"/>
      <c r="AN49" s="163">
        <v>65.822347751080798</v>
      </c>
      <c r="AO49" s="164">
        <v>66.657031688311605</v>
      </c>
      <c r="AP49" s="165">
        <v>66.240560504296695</v>
      </c>
      <c r="AQ49" s="149"/>
      <c r="AR49" s="166">
        <v>62.533179134555901</v>
      </c>
      <c r="AS49" s="132"/>
      <c r="AT49" s="139">
        <v>5.1639104614559603E-2</v>
      </c>
      <c r="AU49" s="140">
        <v>-0.120469815655061</v>
      </c>
      <c r="AV49" s="140">
        <v>-0.15229543141875401</v>
      </c>
      <c r="AW49" s="140">
        <v>-9.7496511179387499E-2</v>
      </c>
      <c r="AX49" s="140">
        <v>-8.9757675594607303E-2</v>
      </c>
      <c r="AY49" s="141">
        <v>-8.5747295294082607E-2</v>
      </c>
      <c r="AZ49" s="127"/>
      <c r="BA49" s="142">
        <v>-2.0768914929937701</v>
      </c>
      <c r="BB49" s="143">
        <v>-1.2649592982093001</v>
      </c>
      <c r="BC49" s="144">
        <v>-1.6688735769469201</v>
      </c>
      <c r="BD49" s="127"/>
      <c r="BE49" s="145">
        <v>-0.611554923567044</v>
      </c>
    </row>
    <row r="50" spans="1:57" x14ac:dyDescent="0.2">
      <c r="G50" s="149"/>
      <c r="H50" s="149"/>
      <c r="I50" s="149"/>
      <c r="J50" s="149"/>
      <c r="K50" s="149"/>
      <c r="L50" s="149"/>
      <c r="M50" s="149"/>
      <c r="N50" s="149"/>
      <c r="O50" s="149"/>
      <c r="P50" s="149"/>
      <c r="Q50" s="149"/>
      <c r="R50" s="149"/>
      <c r="S50" s="132"/>
      <c r="T50" s="127"/>
      <c r="U50" s="127"/>
      <c r="V50" s="127"/>
      <c r="W50" s="127"/>
      <c r="X50" s="127"/>
      <c r="Y50" s="127"/>
      <c r="Z50" s="127"/>
      <c r="AA50" s="127"/>
      <c r="AB50" s="127"/>
      <c r="AC50" s="127"/>
      <c r="AD50" s="127"/>
      <c r="AE50" s="127"/>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6" activePane="bottomRight" state="frozen"/>
      <selection activeCell="G23" sqref="G23"/>
      <selection pane="topRight" activeCell="G23" sqref="G23"/>
      <selection pane="bottomLeft" activeCell="G23" sqref="G23"/>
      <selection pane="bottomRight" activeCell="G23" sqref="G23"/>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2" t="s">
        <v>5</v>
      </c>
      <c r="E2" s="183"/>
      <c r="G2" s="184" t="s">
        <v>106</v>
      </c>
      <c r="H2" s="185"/>
      <c r="I2" s="185"/>
      <c r="J2" s="185"/>
      <c r="K2" s="185"/>
      <c r="L2" s="185"/>
      <c r="M2" s="185"/>
      <c r="N2" s="185"/>
      <c r="O2" s="185"/>
      <c r="P2" s="185"/>
      <c r="Q2" s="185"/>
      <c r="R2" s="185"/>
      <c r="T2" s="184" t="s">
        <v>40</v>
      </c>
      <c r="U2" s="185"/>
      <c r="V2" s="185"/>
      <c r="W2" s="185"/>
      <c r="X2" s="185"/>
      <c r="Y2" s="185"/>
      <c r="Z2" s="185"/>
      <c r="AA2" s="185"/>
      <c r="AB2" s="185"/>
      <c r="AC2" s="185"/>
      <c r="AD2" s="185"/>
      <c r="AE2" s="185"/>
      <c r="AF2" s="4"/>
      <c r="AG2" s="184" t="s">
        <v>41</v>
      </c>
      <c r="AH2" s="185"/>
      <c r="AI2" s="185"/>
      <c r="AJ2" s="185"/>
      <c r="AK2" s="185"/>
      <c r="AL2" s="185"/>
      <c r="AM2" s="185"/>
      <c r="AN2" s="185"/>
      <c r="AO2" s="185"/>
      <c r="AP2" s="185"/>
      <c r="AQ2" s="185"/>
      <c r="AR2" s="185"/>
      <c r="AT2" s="184" t="s">
        <v>42</v>
      </c>
      <c r="AU2" s="185"/>
      <c r="AV2" s="185"/>
      <c r="AW2" s="185"/>
      <c r="AX2" s="185"/>
      <c r="AY2" s="185"/>
      <c r="AZ2" s="185"/>
      <c r="BA2" s="185"/>
      <c r="BB2" s="185"/>
      <c r="BC2" s="185"/>
      <c r="BD2" s="185"/>
      <c r="BE2" s="185"/>
    </row>
    <row r="3" spans="1:57" x14ac:dyDescent="0.2">
      <c r="A3" s="32"/>
      <c r="B3" s="32"/>
      <c r="C3" s="3"/>
      <c r="D3" s="186" t="s">
        <v>8</v>
      </c>
      <c r="E3" s="188" t="s">
        <v>9</v>
      </c>
      <c r="F3" s="5"/>
      <c r="G3" s="190" t="s">
        <v>0</v>
      </c>
      <c r="H3" s="192" t="s">
        <v>1</v>
      </c>
      <c r="I3" s="192" t="s">
        <v>10</v>
      </c>
      <c r="J3" s="192" t="s">
        <v>2</v>
      </c>
      <c r="K3" s="192" t="s">
        <v>11</v>
      </c>
      <c r="L3" s="194" t="s">
        <v>12</v>
      </c>
      <c r="M3" s="5"/>
      <c r="N3" s="190" t="s">
        <v>3</v>
      </c>
      <c r="O3" s="192" t="s">
        <v>4</v>
      </c>
      <c r="P3" s="194" t="s">
        <v>13</v>
      </c>
      <c r="Q3" s="2"/>
      <c r="R3" s="196" t="s">
        <v>14</v>
      </c>
      <c r="S3" s="2"/>
      <c r="T3" s="190" t="s">
        <v>0</v>
      </c>
      <c r="U3" s="192" t="s">
        <v>1</v>
      </c>
      <c r="V3" s="192" t="s">
        <v>10</v>
      </c>
      <c r="W3" s="192" t="s">
        <v>2</v>
      </c>
      <c r="X3" s="192" t="s">
        <v>11</v>
      </c>
      <c r="Y3" s="194" t="s">
        <v>12</v>
      </c>
      <c r="Z3" s="2"/>
      <c r="AA3" s="190" t="s">
        <v>3</v>
      </c>
      <c r="AB3" s="192" t="s">
        <v>4</v>
      </c>
      <c r="AC3" s="194" t="s">
        <v>13</v>
      </c>
      <c r="AD3" s="1"/>
      <c r="AE3" s="198" t="s">
        <v>14</v>
      </c>
      <c r="AF3" s="38"/>
      <c r="AG3" s="190" t="s">
        <v>0</v>
      </c>
      <c r="AH3" s="192" t="s">
        <v>1</v>
      </c>
      <c r="AI3" s="192" t="s">
        <v>10</v>
      </c>
      <c r="AJ3" s="192" t="s">
        <v>2</v>
      </c>
      <c r="AK3" s="192" t="s">
        <v>11</v>
      </c>
      <c r="AL3" s="194" t="s">
        <v>12</v>
      </c>
      <c r="AM3" s="5"/>
      <c r="AN3" s="190" t="s">
        <v>3</v>
      </c>
      <c r="AO3" s="192" t="s">
        <v>4</v>
      </c>
      <c r="AP3" s="194" t="s">
        <v>13</v>
      </c>
      <c r="AQ3" s="2"/>
      <c r="AR3" s="196" t="s">
        <v>14</v>
      </c>
      <c r="AS3" s="2"/>
      <c r="AT3" s="190" t="s">
        <v>0</v>
      </c>
      <c r="AU3" s="192" t="s">
        <v>1</v>
      </c>
      <c r="AV3" s="192" t="s">
        <v>10</v>
      </c>
      <c r="AW3" s="192" t="s">
        <v>2</v>
      </c>
      <c r="AX3" s="192" t="s">
        <v>11</v>
      </c>
      <c r="AY3" s="194" t="s">
        <v>12</v>
      </c>
      <c r="AZ3" s="2"/>
      <c r="BA3" s="190" t="s">
        <v>3</v>
      </c>
      <c r="BB3" s="192" t="s">
        <v>4</v>
      </c>
      <c r="BC3" s="194" t="s">
        <v>13</v>
      </c>
      <c r="BD3" s="1"/>
      <c r="BE3" s="198" t="s">
        <v>14</v>
      </c>
    </row>
    <row r="4" spans="1:57" x14ac:dyDescent="0.2">
      <c r="A4" s="32"/>
      <c r="B4" s="32"/>
      <c r="C4" s="3"/>
      <c r="D4" s="187"/>
      <c r="E4" s="189"/>
      <c r="F4" s="5"/>
      <c r="G4" s="200"/>
      <c r="H4" s="201"/>
      <c r="I4" s="201"/>
      <c r="J4" s="201"/>
      <c r="K4" s="201"/>
      <c r="L4" s="202"/>
      <c r="M4" s="5"/>
      <c r="N4" s="200"/>
      <c r="O4" s="201"/>
      <c r="P4" s="202"/>
      <c r="Q4" s="2"/>
      <c r="R4" s="203"/>
      <c r="S4" s="2"/>
      <c r="T4" s="200"/>
      <c r="U4" s="201"/>
      <c r="V4" s="201"/>
      <c r="W4" s="201"/>
      <c r="X4" s="201"/>
      <c r="Y4" s="202"/>
      <c r="Z4" s="2"/>
      <c r="AA4" s="200"/>
      <c r="AB4" s="201"/>
      <c r="AC4" s="202"/>
      <c r="AD4" s="1"/>
      <c r="AE4" s="204"/>
      <c r="AF4" s="39"/>
      <c r="AG4" s="200"/>
      <c r="AH4" s="201"/>
      <c r="AI4" s="201"/>
      <c r="AJ4" s="201"/>
      <c r="AK4" s="201"/>
      <c r="AL4" s="202"/>
      <c r="AM4" s="5"/>
      <c r="AN4" s="200"/>
      <c r="AO4" s="201"/>
      <c r="AP4" s="202"/>
      <c r="AQ4" s="2"/>
      <c r="AR4" s="203"/>
      <c r="AS4" s="2"/>
      <c r="AT4" s="200"/>
      <c r="AU4" s="201"/>
      <c r="AV4" s="201"/>
      <c r="AW4" s="201"/>
      <c r="AX4" s="201"/>
      <c r="AY4" s="202"/>
      <c r="AZ4" s="2"/>
      <c r="BA4" s="200"/>
      <c r="BB4" s="201"/>
      <c r="BC4" s="202"/>
      <c r="BD4" s="1"/>
      <c r="BE4" s="204"/>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6">
        <v>53.377822382381197</v>
      </c>
      <c r="H6" s="147">
        <v>77.749295651325397</v>
      </c>
      <c r="I6" s="147">
        <v>96.7018392925401</v>
      </c>
      <c r="J6" s="147">
        <v>104.353869390649</v>
      </c>
      <c r="K6" s="147">
        <v>100.14692319034199</v>
      </c>
      <c r="L6" s="148">
        <v>86.465526396799703</v>
      </c>
      <c r="M6" s="149"/>
      <c r="N6" s="150">
        <v>111.287765679771</v>
      </c>
      <c r="O6" s="151">
        <v>116.543633857872</v>
      </c>
      <c r="P6" s="152">
        <v>113.91569414478001</v>
      </c>
      <c r="Q6" s="149"/>
      <c r="R6" s="153">
        <v>94.308776566218697</v>
      </c>
      <c r="S6" s="132"/>
      <c r="T6" s="124">
        <v>-15.783918239299799</v>
      </c>
      <c r="U6" s="125">
        <v>-8.1072424138516404</v>
      </c>
      <c r="V6" s="125">
        <v>-0.53871184094927704</v>
      </c>
      <c r="W6" s="125">
        <v>7.8968434443245901</v>
      </c>
      <c r="X6" s="125">
        <v>12.936422679508601</v>
      </c>
      <c r="Y6" s="126">
        <v>0.39941355319149702</v>
      </c>
      <c r="Z6" s="127"/>
      <c r="AA6" s="128">
        <v>13.1892994426741</v>
      </c>
      <c r="AB6" s="129">
        <v>12.2209519224142</v>
      </c>
      <c r="AC6" s="130">
        <v>12.6918592909546</v>
      </c>
      <c r="AD6" s="127"/>
      <c r="AE6" s="131">
        <v>4.3269509608184897</v>
      </c>
      <c r="AG6" s="146">
        <v>63.295244944427999</v>
      </c>
      <c r="AH6" s="147">
        <v>77.518203403979399</v>
      </c>
      <c r="AI6" s="147">
        <v>89.448194838493805</v>
      </c>
      <c r="AJ6" s="147">
        <v>93.334251477877402</v>
      </c>
      <c r="AK6" s="147">
        <v>90.357385143764404</v>
      </c>
      <c r="AL6" s="148">
        <v>82.790707072777494</v>
      </c>
      <c r="AM6" s="149"/>
      <c r="AN6" s="150">
        <v>101.52909915727</v>
      </c>
      <c r="AO6" s="151">
        <v>101.873253150707</v>
      </c>
      <c r="AP6" s="152">
        <v>101.70117633032901</v>
      </c>
      <c r="AQ6" s="149"/>
      <c r="AR6" s="153">
        <v>88.193950520645203</v>
      </c>
      <c r="AS6" s="132"/>
      <c r="AT6" s="124">
        <v>4.9612280825935802</v>
      </c>
      <c r="AU6" s="125">
        <v>4.8397879207572903</v>
      </c>
      <c r="AV6" s="125">
        <v>7.5843072744021001</v>
      </c>
      <c r="AW6" s="125">
        <v>8.2150843549584494</v>
      </c>
      <c r="AX6" s="125">
        <v>5.6929138963542396</v>
      </c>
      <c r="AY6" s="126">
        <v>6.38063212146099</v>
      </c>
      <c r="AZ6" s="127"/>
      <c r="BA6" s="128">
        <v>2.6746961153134499</v>
      </c>
      <c r="BB6" s="129">
        <v>2.8171625396577902</v>
      </c>
      <c r="BC6" s="130">
        <v>2.74599939335301</v>
      </c>
      <c r="BD6" s="127"/>
      <c r="BE6" s="131">
        <v>5.15474897269248</v>
      </c>
    </row>
    <row r="7" spans="1:57" x14ac:dyDescent="0.2">
      <c r="A7" s="20" t="s">
        <v>18</v>
      </c>
      <c r="B7" s="3" t="str">
        <f>TRIM(A7)</f>
        <v>Virginia</v>
      </c>
      <c r="C7" s="10"/>
      <c r="D7" s="24" t="s">
        <v>16</v>
      </c>
      <c r="E7" s="27" t="s">
        <v>17</v>
      </c>
      <c r="F7" s="3"/>
      <c r="G7" s="154">
        <v>40.335986373042701</v>
      </c>
      <c r="H7" s="149">
        <v>65.982147562792605</v>
      </c>
      <c r="I7" s="149">
        <v>81.263096294310799</v>
      </c>
      <c r="J7" s="149">
        <v>82.279820930754397</v>
      </c>
      <c r="K7" s="149">
        <v>69.188439978432797</v>
      </c>
      <c r="L7" s="155">
        <v>67.809795463773298</v>
      </c>
      <c r="M7" s="149"/>
      <c r="N7" s="156">
        <v>70.097070286255601</v>
      </c>
      <c r="O7" s="157">
        <v>75.092417849062898</v>
      </c>
      <c r="P7" s="158">
        <v>72.594744067659207</v>
      </c>
      <c r="Q7" s="149"/>
      <c r="R7" s="159">
        <v>69.177053907406403</v>
      </c>
      <c r="S7" s="132"/>
      <c r="T7" s="133">
        <v>-15.972499312283</v>
      </c>
      <c r="U7" s="127">
        <v>-7.2933413289617404</v>
      </c>
      <c r="V7" s="127">
        <v>-1.3434262795535801</v>
      </c>
      <c r="W7" s="127">
        <v>3.02400707967033</v>
      </c>
      <c r="X7" s="127">
        <v>3.40113468645121</v>
      </c>
      <c r="Y7" s="134">
        <v>-2.6625854909555802</v>
      </c>
      <c r="Z7" s="127"/>
      <c r="AA7" s="135">
        <v>2.8854917024784399</v>
      </c>
      <c r="AB7" s="136">
        <v>4.3859889692176504</v>
      </c>
      <c r="AC7" s="137">
        <v>3.6561269877514202</v>
      </c>
      <c r="AD7" s="127"/>
      <c r="AE7" s="138">
        <v>-0.85022253759553101</v>
      </c>
      <c r="AG7" s="154">
        <v>45.782701189778102</v>
      </c>
      <c r="AH7" s="149">
        <v>63.397414869318503</v>
      </c>
      <c r="AI7" s="149">
        <v>75.7953628109574</v>
      </c>
      <c r="AJ7" s="149">
        <v>78.245769979575698</v>
      </c>
      <c r="AK7" s="149">
        <v>71.396949650013099</v>
      </c>
      <c r="AL7" s="155">
        <v>66.923817527665307</v>
      </c>
      <c r="AM7" s="149"/>
      <c r="AN7" s="156">
        <v>75.9132610964094</v>
      </c>
      <c r="AO7" s="157">
        <v>74.6041906587255</v>
      </c>
      <c r="AP7" s="158">
        <v>75.2587258775675</v>
      </c>
      <c r="AQ7" s="149"/>
      <c r="AR7" s="159">
        <v>69.305292512494503</v>
      </c>
      <c r="AS7" s="132"/>
      <c r="AT7" s="133">
        <v>3.0203597801012099</v>
      </c>
      <c r="AU7" s="127">
        <v>1.9173337645528099</v>
      </c>
      <c r="AV7" s="127">
        <v>7.0459431387242901</v>
      </c>
      <c r="AW7" s="127">
        <v>9.3722745185870799</v>
      </c>
      <c r="AX7" s="127">
        <v>8.2706076043221604</v>
      </c>
      <c r="AY7" s="134">
        <v>6.2500721618956101</v>
      </c>
      <c r="AZ7" s="127"/>
      <c r="BA7" s="135">
        <v>5.7244940827126696</v>
      </c>
      <c r="BB7" s="136">
        <v>4.1722266240689398</v>
      </c>
      <c r="BC7" s="137">
        <v>4.9493704267577998</v>
      </c>
      <c r="BD7" s="127"/>
      <c r="BE7" s="138">
        <v>5.8450000244372502</v>
      </c>
    </row>
    <row r="8" spans="1:57" x14ac:dyDescent="0.2">
      <c r="A8" s="21" t="s">
        <v>19</v>
      </c>
      <c r="B8" s="3" t="str">
        <f t="shared" ref="B8:B43" si="0">TRIM(A8)</f>
        <v>Norfolk/Virginia Beach, VA</v>
      </c>
      <c r="C8" s="3"/>
      <c r="D8" s="24" t="s">
        <v>16</v>
      </c>
      <c r="E8" s="27" t="s">
        <v>17</v>
      </c>
      <c r="F8" s="3"/>
      <c r="G8" s="154">
        <v>34.388691395193199</v>
      </c>
      <c r="H8" s="149">
        <v>44.419140988626403</v>
      </c>
      <c r="I8" s="149">
        <v>52.621703013226202</v>
      </c>
      <c r="J8" s="149">
        <v>53.284537437599703</v>
      </c>
      <c r="K8" s="149">
        <v>54.194175775822103</v>
      </c>
      <c r="L8" s="155">
        <v>47.781649722093498</v>
      </c>
      <c r="M8" s="149"/>
      <c r="N8" s="156">
        <v>74.805207717049996</v>
      </c>
      <c r="O8" s="157">
        <v>84.470132370953607</v>
      </c>
      <c r="P8" s="158">
        <v>79.637670044001794</v>
      </c>
      <c r="Q8" s="149"/>
      <c r="R8" s="159">
        <v>56.883369814067301</v>
      </c>
      <c r="S8" s="132"/>
      <c r="T8" s="133">
        <v>-13.4644840281046</v>
      </c>
      <c r="U8" s="127">
        <v>-9.4695586623628198</v>
      </c>
      <c r="V8" s="127">
        <v>-2.4914147449038802</v>
      </c>
      <c r="W8" s="127">
        <v>1.8890896156250101</v>
      </c>
      <c r="X8" s="127">
        <v>1.77072406158024</v>
      </c>
      <c r="Y8" s="134">
        <v>-3.7897412440518901</v>
      </c>
      <c r="Z8" s="127"/>
      <c r="AA8" s="135">
        <v>-7.36850738532873</v>
      </c>
      <c r="AB8" s="136">
        <v>-5.5686478863135598</v>
      </c>
      <c r="AC8" s="137">
        <v>-6.4226013465010201</v>
      </c>
      <c r="AD8" s="127"/>
      <c r="AE8" s="138">
        <v>-4.8604786186319897</v>
      </c>
      <c r="AG8" s="154">
        <v>39.689895192604602</v>
      </c>
      <c r="AH8" s="149">
        <v>45.341244193556598</v>
      </c>
      <c r="AI8" s="149">
        <v>51.518743600432202</v>
      </c>
      <c r="AJ8" s="149">
        <v>58.061333119113698</v>
      </c>
      <c r="AK8" s="149">
        <v>61.576136552416202</v>
      </c>
      <c r="AL8" s="155">
        <v>51.237470531624702</v>
      </c>
      <c r="AM8" s="149"/>
      <c r="AN8" s="156">
        <v>75.295199211955094</v>
      </c>
      <c r="AO8" s="157">
        <v>72.588946935309494</v>
      </c>
      <c r="AP8" s="158">
        <v>73.942073073632301</v>
      </c>
      <c r="AQ8" s="149"/>
      <c r="AR8" s="159">
        <v>57.724499829341099</v>
      </c>
      <c r="AS8" s="132"/>
      <c r="AT8" s="133">
        <v>8.1430983377895796</v>
      </c>
      <c r="AU8" s="127">
        <v>2.7410722555791698</v>
      </c>
      <c r="AV8" s="127">
        <v>3.8533256479286999</v>
      </c>
      <c r="AW8" s="127">
        <v>5.1900071151047804</v>
      </c>
      <c r="AX8" s="127">
        <v>10.502293880235101</v>
      </c>
      <c r="AY8" s="134">
        <v>6.1430167904096997</v>
      </c>
      <c r="AZ8" s="127"/>
      <c r="BA8" s="135">
        <v>4.7057973060395897</v>
      </c>
      <c r="BB8" s="136">
        <v>-3.0322683954489298</v>
      </c>
      <c r="BC8" s="137">
        <v>0.75906051579970901</v>
      </c>
      <c r="BD8" s="127"/>
      <c r="BE8" s="138">
        <v>4.1070947620006901</v>
      </c>
    </row>
    <row r="9" spans="1:57" x14ac:dyDescent="0.2">
      <c r="A9" s="21" t="s">
        <v>20</v>
      </c>
      <c r="B9" s="3" t="s">
        <v>71</v>
      </c>
      <c r="C9" s="3"/>
      <c r="D9" s="24" t="s">
        <v>16</v>
      </c>
      <c r="E9" s="27" t="s">
        <v>17</v>
      </c>
      <c r="F9" s="3"/>
      <c r="G9" s="154">
        <v>34.703040135404898</v>
      </c>
      <c r="H9" s="149">
        <v>62.018575700893997</v>
      </c>
      <c r="I9" s="149">
        <v>77.355066960333303</v>
      </c>
      <c r="J9" s="149">
        <v>76.704440942626505</v>
      </c>
      <c r="K9" s="149">
        <v>61.658356839683996</v>
      </c>
      <c r="L9" s="155">
        <v>62.487896115788502</v>
      </c>
      <c r="M9" s="149"/>
      <c r="N9" s="156">
        <v>62.413609157191203</v>
      </c>
      <c r="O9" s="157">
        <v>68.193061023348605</v>
      </c>
      <c r="P9" s="158">
        <v>65.303335090269897</v>
      </c>
      <c r="Q9" s="149"/>
      <c r="R9" s="159">
        <v>63.2923072513546</v>
      </c>
      <c r="S9" s="132"/>
      <c r="T9" s="133">
        <v>-27.494419810372101</v>
      </c>
      <c r="U9" s="127">
        <v>-7.14622459134858</v>
      </c>
      <c r="V9" s="127">
        <v>-3.30990156436</v>
      </c>
      <c r="W9" s="127">
        <v>-1.63213478046238</v>
      </c>
      <c r="X9" s="127">
        <v>-4.4551224699438903</v>
      </c>
      <c r="Y9" s="134">
        <v>-7.33414437150961</v>
      </c>
      <c r="Z9" s="127"/>
      <c r="AA9" s="135">
        <v>-10.151911236626701</v>
      </c>
      <c r="AB9" s="136">
        <v>-9.3360652611184491</v>
      </c>
      <c r="AC9" s="137">
        <v>-9.7277777387231694</v>
      </c>
      <c r="AD9" s="127"/>
      <c r="AE9" s="138">
        <v>-8.0528616790047192</v>
      </c>
      <c r="AG9" s="154">
        <v>40.475516478426997</v>
      </c>
      <c r="AH9" s="149">
        <v>57.912968933173097</v>
      </c>
      <c r="AI9" s="149">
        <v>68.987161863943996</v>
      </c>
      <c r="AJ9" s="149">
        <v>69.226180450971796</v>
      </c>
      <c r="AK9" s="149">
        <v>68.783836262284296</v>
      </c>
      <c r="AL9" s="155">
        <v>61.078482631751299</v>
      </c>
      <c r="AM9" s="149"/>
      <c r="AN9" s="156">
        <v>86.535897302904502</v>
      </c>
      <c r="AO9" s="157">
        <v>82.630790910679096</v>
      </c>
      <c r="AP9" s="158">
        <v>84.583344106791799</v>
      </c>
      <c r="AQ9" s="149"/>
      <c r="AR9" s="159">
        <v>67.794471630344901</v>
      </c>
      <c r="AS9" s="132"/>
      <c r="AT9" s="133">
        <v>-8.5688008103351301</v>
      </c>
      <c r="AU9" s="127">
        <v>-2.3767579981040798</v>
      </c>
      <c r="AV9" s="127">
        <v>1.41535787857921</v>
      </c>
      <c r="AW9" s="127">
        <v>2.5118900355386802</v>
      </c>
      <c r="AX9" s="127">
        <v>3.6062067804988298</v>
      </c>
      <c r="AY9" s="134">
        <v>-4.6903204750976098E-2</v>
      </c>
      <c r="AZ9" s="127"/>
      <c r="BA9" s="135">
        <v>13.5584351672253</v>
      </c>
      <c r="BB9" s="136">
        <v>7.00609578454862</v>
      </c>
      <c r="BC9" s="137">
        <v>10.2605532973514</v>
      </c>
      <c r="BD9" s="127"/>
      <c r="BE9" s="138">
        <v>3.3992261294573698</v>
      </c>
    </row>
    <row r="10" spans="1:57" x14ac:dyDescent="0.2">
      <c r="A10" s="21" t="s">
        <v>21</v>
      </c>
      <c r="B10" s="3" t="str">
        <f t="shared" si="0"/>
        <v>Virginia Area</v>
      </c>
      <c r="C10" s="3"/>
      <c r="D10" s="24" t="s">
        <v>16</v>
      </c>
      <c r="E10" s="27" t="s">
        <v>17</v>
      </c>
      <c r="F10" s="3"/>
      <c r="G10" s="154">
        <v>36.733368644562098</v>
      </c>
      <c r="H10" s="149">
        <v>53.552630202861998</v>
      </c>
      <c r="I10" s="149">
        <v>57.978550061833502</v>
      </c>
      <c r="J10" s="149">
        <v>57.9366602888676</v>
      </c>
      <c r="K10" s="149">
        <v>50.784063746879099</v>
      </c>
      <c r="L10" s="155">
        <v>51.397054589000803</v>
      </c>
      <c r="M10" s="149"/>
      <c r="N10" s="156">
        <v>59.223574477016697</v>
      </c>
      <c r="O10" s="157">
        <v>60.950535227034202</v>
      </c>
      <c r="P10" s="158">
        <v>60.087054852025403</v>
      </c>
      <c r="Q10" s="149"/>
      <c r="R10" s="159">
        <v>53.880822482439498</v>
      </c>
      <c r="S10" s="132"/>
      <c r="T10" s="133">
        <v>-7.95868512684204</v>
      </c>
      <c r="U10" s="127">
        <v>-3.89417152148657</v>
      </c>
      <c r="V10" s="127">
        <v>1.81517583941738</v>
      </c>
      <c r="W10" s="127">
        <v>6.1410924365884103</v>
      </c>
      <c r="X10" s="127">
        <v>-0.38892569624791301</v>
      </c>
      <c r="Y10" s="134">
        <v>-0.44888122976757799</v>
      </c>
      <c r="Z10" s="127"/>
      <c r="AA10" s="135">
        <v>1.5749335431956599</v>
      </c>
      <c r="AB10" s="136">
        <v>5.9336489286715501</v>
      </c>
      <c r="AC10" s="137">
        <v>3.7398279231785598</v>
      </c>
      <c r="AD10" s="127"/>
      <c r="AE10" s="138">
        <v>0.85027266713156002</v>
      </c>
      <c r="AG10" s="154">
        <v>40.746824235729598</v>
      </c>
      <c r="AH10" s="149">
        <v>54.230926923406798</v>
      </c>
      <c r="AI10" s="149">
        <v>58.558336494320301</v>
      </c>
      <c r="AJ10" s="149">
        <v>58.996539477855102</v>
      </c>
      <c r="AK10" s="149">
        <v>56.970525580511698</v>
      </c>
      <c r="AL10" s="155">
        <v>53.900630542364702</v>
      </c>
      <c r="AM10" s="149"/>
      <c r="AN10" s="156">
        <v>72.169498394893296</v>
      </c>
      <c r="AO10" s="157">
        <v>73.466768360394099</v>
      </c>
      <c r="AP10" s="158">
        <v>72.818133377643704</v>
      </c>
      <c r="AQ10" s="149"/>
      <c r="AR10" s="159">
        <v>59.306124367142502</v>
      </c>
      <c r="AS10" s="132"/>
      <c r="AT10" s="133">
        <v>5.2207837303962403</v>
      </c>
      <c r="AU10" s="127">
        <v>5.4342787628061</v>
      </c>
      <c r="AV10" s="127">
        <v>6.9291525323869703</v>
      </c>
      <c r="AW10" s="127">
        <v>7.7356419829101002</v>
      </c>
      <c r="AX10" s="127">
        <v>3.03212239375187</v>
      </c>
      <c r="AY10" s="134">
        <v>5.6962462710331501</v>
      </c>
      <c r="AZ10" s="127"/>
      <c r="BA10" s="135">
        <v>-1.6423244117563101</v>
      </c>
      <c r="BB10" s="136">
        <v>3.8739886467520601</v>
      </c>
      <c r="BC10" s="137">
        <v>1.0651535851939999</v>
      </c>
      <c r="BD10" s="127"/>
      <c r="BE10" s="138">
        <v>4.0394488766622398</v>
      </c>
    </row>
    <row r="11" spans="1:57" x14ac:dyDescent="0.2">
      <c r="A11" s="34" t="s">
        <v>22</v>
      </c>
      <c r="B11" s="3" t="str">
        <f t="shared" si="0"/>
        <v>Washington, DC</v>
      </c>
      <c r="C11" s="3"/>
      <c r="D11" s="24" t="s">
        <v>16</v>
      </c>
      <c r="E11" s="27" t="s">
        <v>17</v>
      </c>
      <c r="F11" s="3"/>
      <c r="G11" s="154">
        <v>53.6253705545667</v>
      </c>
      <c r="H11" s="149">
        <v>104.86381662871101</v>
      </c>
      <c r="I11" s="149">
        <v>152.36938835519001</v>
      </c>
      <c r="J11" s="149">
        <v>157.389652470573</v>
      </c>
      <c r="K11" s="149">
        <v>119.25461743842099</v>
      </c>
      <c r="L11" s="155">
        <v>117.500234692381</v>
      </c>
      <c r="M11" s="149"/>
      <c r="N11" s="156">
        <v>95.445629924351394</v>
      </c>
      <c r="O11" s="157">
        <v>105.911638527515</v>
      </c>
      <c r="P11" s="158">
        <v>100.678634225933</v>
      </c>
      <c r="Q11" s="149"/>
      <c r="R11" s="159">
        <v>112.694081102776</v>
      </c>
      <c r="S11" s="132"/>
      <c r="T11" s="133">
        <v>-39.9053826231304</v>
      </c>
      <c r="U11" s="127">
        <v>-20.144385175923698</v>
      </c>
      <c r="V11" s="127">
        <v>-3.98980089583248</v>
      </c>
      <c r="W11" s="127">
        <v>8.9271010781755997</v>
      </c>
      <c r="X11" s="127">
        <v>15.189231523263199</v>
      </c>
      <c r="Y11" s="134">
        <v>-6.3404402309187802</v>
      </c>
      <c r="Z11" s="127"/>
      <c r="AA11" s="135">
        <v>17.430129373316401</v>
      </c>
      <c r="AB11" s="136">
        <v>23.545364899419301</v>
      </c>
      <c r="AC11" s="137">
        <v>20.569188126011099</v>
      </c>
      <c r="AD11" s="127"/>
      <c r="AE11" s="138">
        <v>-0.68238717082887401</v>
      </c>
      <c r="AG11" s="154">
        <v>70.748140617910806</v>
      </c>
      <c r="AH11" s="149">
        <v>103.52057961151201</v>
      </c>
      <c r="AI11" s="149">
        <v>129.78103929587999</v>
      </c>
      <c r="AJ11" s="149">
        <v>133.15190511402599</v>
      </c>
      <c r="AK11" s="149">
        <v>110.618668171754</v>
      </c>
      <c r="AL11" s="155">
        <v>109.56401576108399</v>
      </c>
      <c r="AM11" s="149"/>
      <c r="AN11" s="156">
        <v>94.181504869722602</v>
      </c>
      <c r="AO11" s="157">
        <v>94.197891001101496</v>
      </c>
      <c r="AP11" s="158">
        <v>94.189697935411999</v>
      </c>
      <c r="AQ11" s="149"/>
      <c r="AR11" s="159">
        <v>105.171357631598</v>
      </c>
      <c r="AS11" s="132"/>
      <c r="AT11" s="133">
        <v>-6.5188601590118296</v>
      </c>
      <c r="AU11" s="127">
        <v>-5.6666192299555203</v>
      </c>
      <c r="AV11" s="127">
        <v>3.0018266903059998</v>
      </c>
      <c r="AW11" s="127">
        <v>13.0567265662604</v>
      </c>
      <c r="AX11" s="127">
        <v>14.221123417068601</v>
      </c>
      <c r="AY11" s="134">
        <v>4.1403714110161198</v>
      </c>
      <c r="AZ11" s="127"/>
      <c r="BA11" s="135">
        <v>8.5417902873250995</v>
      </c>
      <c r="BB11" s="136">
        <v>9.5703385747581695</v>
      </c>
      <c r="BC11" s="137">
        <v>9.0536823436825298</v>
      </c>
      <c r="BD11" s="127"/>
      <c r="BE11" s="138">
        <v>5.3542391536207701</v>
      </c>
    </row>
    <row r="12" spans="1:57" x14ac:dyDescent="0.2">
      <c r="A12" s="21" t="s">
        <v>23</v>
      </c>
      <c r="B12" s="3" t="str">
        <f t="shared" si="0"/>
        <v>Arlington, VA</v>
      </c>
      <c r="C12" s="3"/>
      <c r="D12" s="24" t="s">
        <v>16</v>
      </c>
      <c r="E12" s="27" t="s">
        <v>17</v>
      </c>
      <c r="F12" s="3"/>
      <c r="G12" s="154">
        <v>60.646874869655797</v>
      </c>
      <c r="H12" s="149">
        <v>126.03849843587</v>
      </c>
      <c r="I12" s="149">
        <v>171.492430656934</v>
      </c>
      <c r="J12" s="149">
        <v>179.035296141814</v>
      </c>
      <c r="K12" s="149">
        <v>133.550191866527</v>
      </c>
      <c r="L12" s="155">
        <v>134.15265839416</v>
      </c>
      <c r="M12" s="149"/>
      <c r="N12" s="156">
        <v>82.619388946819598</v>
      </c>
      <c r="O12" s="157">
        <v>84.888188738268994</v>
      </c>
      <c r="P12" s="158">
        <v>83.753788842544296</v>
      </c>
      <c r="Q12" s="149"/>
      <c r="R12" s="159">
        <v>119.752981379413</v>
      </c>
      <c r="S12" s="132"/>
      <c r="T12" s="133">
        <v>-26.867414273443</v>
      </c>
      <c r="U12" s="127">
        <v>-17.2779223396522</v>
      </c>
      <c r="V12" s="127">
        <v>-9.0297918403181594</v>
      </c>
      <c r="W12" s="127">
        <v>-3.8221211445313199</v>
      </c>
      <c r="X12" s="127">
        <v>-0.86282239129709504</v>
      </c>
      <c r="Y12" s="134">
        <v>-9.92460631187598</v>
      </c>
      <c r="Z12" s="127"/>
      <c r="AA12" s="135">
        <v>10.1369972559903</v>
      </c>
      <c r="AB12" s="136">
        <v>19.403817280677998</v>
      </c>
      <c r="AC12" s="137">
        <v>14.6460403465866</v>
      </c>
      <c r="AD12" s="127"/>
      <c r="AE12" s="138">
        <v>-5.8944407192867603</v>
      </c>
      <c r="AG12" s="154">
        <v>70.484616527632895</v>
      </c>
      <c r="AH12" s="149">
        <v>114.802333941605</v>
      </c>
      <c r="AI12" s="149">
        <v>152.86377685088601</v>
      </c>
      <c r="AJ12" s="149">
        <v>153.604507038581</v>
      </c>
      <c r="AK12" s="149">
        <v>116.803624869655</v>
      </c>
      <c r="AL12" s="155">
        <v>121.711771845672</v>
      </c>
      <c r="AM12" s="149"/>
      <c r="AN12" s="156">
        <v>77.483535453597398</v>
      </c>
      <c r="AO12" s="157">
        <v>72.340724713242906</v>
      </c>
      <c r="AP12" s="158">
        <v>74.912130083420195</v>
      </c>
      <c r="AQ12" s="149"/>
      <c r="AR12" s="159">
        <v>108.340445627886</v>
      </c>
      <c r="AS12" s="132"/>
      <c r="AT12" s="133">
        <v>-5.2988613259583497</v>
      </c>
      <c r="AU12" s="127">
        <v>-9.2310765896540108</v>
      </c>
      <c r="AV12" s="127">
        <v>6.6289226165321802</v>
      </c>
      <c r="AW12" s="127">
        <v>9.2948914819868804</v>
      </c>
      <c r="AX12" s="127">
        <v>7.7997484783706801</v>
      </c>
      <c r="AY12" s="134">
        <v>2.5960156298483299</v>
      </c>
      <c r="AZ12" s="127"/>
      <c r="BA12" s="135">
        <v>7.1964775900441902</v>
      </c>
      <c r="BB12" s="136">
        <v>8.5326330427558794</v>
      </c>
      <c r="BC12" s="137">
        <v>7.8374910329959402</v>
      </c>
      <c r="BD12" s="127"/>
      <c r="BE12" s="138">
        <v>3.59072945166244</v>
      </c>
    </row>
    <row r="13" spans="1:57" x14ac:dyDescent="0.2">
      <c r="A13" s="21" t="s">
        <v>24</v>
      </c>
      <c r="B13" s="3" t="str">
        <f t="shared" si="0"/>
        <v>Suburban Virginia Area</v>
      </c>
      <c r="C13" s="3"/>
      <c r="D13" s="24" t="s">
        <v>16</v>
      </c>
      <c r="E13" s="27" t="s">
        <v>17</v>
      </c>
      <c r="F13" s="3"/>
      <c r="G13" s="154">
        <v>41.717408754546497</v>
      </c>
      <c r="H13" s="149">
        <v>73.394250595760596</v>
      </c>
      <c r="I13" s="149">
        <v>88.256416656214697</v>
      </c>
      <c r="J13" s="149">
        <v>91.947241941552704</v>
      </c>
      <c r="K13" s="149">
        <v>78.715477235670306</v>
      </c>
      <c r="L13" s="155">
        <v>74.806159036748994</v>
      </c>
      <c r="M13" s="149"/>
      <c r="N13" s="156">
        <v>85.327872820769997</v>
      </c>
      <c r="O13" s="157">
        <v>90.424609306409096</v>
      </c>
      <c r="P13" s="158">
        <v>87.876241063589603</v>
      </c>
      <c r="Q13" s="149"/>
      <c r="R13" s="159">
        <v>78.540468187274897</v>
      </c>
      <c r="S13" s="132"/>
      <c r="T13" s="133">
        <v>-25.466092846236201</v>
      </c>
      <c r="U13" s="127">
        <v>-10.1316226454696</v>
      </c>
      <c r="V13" s="127">
        <v>-5.4614758481679004</v>
      </c>
      <c r="W13" s="127">
        <v>8.4671033708117296</v>
      </c>
      <c r="X13" s="127">
        <v>13.1247281082233</v>
      </c>
      <c r="Y13" s="134">
        <v>-2.93668827270074</v>
      </c>
      <c r="Z13" s="127"/>
      <c r="AA13" s="135">
        <v>18.0931699938881</v>
      </c>
      <c r="AB13" s="136">
        <v>15.5709078284243</v>
      </c>
      <c r="AC13" s="137">
        <v>16.781869281911799</v>
      </c>
      <c r="AD13" s="127"/>
      <c r="AE13" s="138">
        <v>2.6014414394231302</v>
      </c>
      <c r="AG13" s="154">
        <v>53.425529286341401</v>
      </c>
      <c r="AH13" s="149">
        <v>73.663308353191994</v>
      </c>
      <c r="AI13" s="149">
        <v>83.259709331493696</v>
      </c>
      <c r="AJ13" s="149">
        <v>87.6454038630377</v>
      </c>
      <c r="AK13" s="149">
        <v>82.550359964881395</v>
      </c>
      <c r="AL13" s="155">
        <v>76.108862159789197</v>
      </c>
      <c r="AM13" s="149"/>
      <c r="AN13" s="156">
        <v>82.281618901291793</v>
      </c>
      <c r="AO13" s="157">
        <v>83.89857707262</v>
      </c>
      <c r="AP13" s="158">
        <v>83.090097986955897</v>
      </c>
      <c r="AQ13" s="149"/>
      <c r="AR13" s="159">
        <v>78.103500967551099</v>
      </c>
      <c r="AS13" s="132"/>
      <c r="AT13" s="133">
        <v>2.7562337111081598</v>
      </c>
      <c r="AU13" s="127">
        <v>2.06982581938344</v>
      </c>
      <c r="AV13" s="127">
        <v>4.4707208886410701</v>
      </c>
      <c r="AW13" s="127">
        <v>11.050244211040701</v>
      </c>
      <c r="AX13" s="127">
        <v>11.6997564162186</v>
      </c>
      <c r="AY13" s="134">
        <v>6.6887020950718803</v>
      </c>
      <c r="AZ13" s="127"/>
      <c r="BA13" s="135">
        <v>3.9331621334251801</v>
      </c>
      <c r="BB13" s="136">
        <v>4.4904977073667398</v>
      </c>
      <c r="BC13" s="137">
        <v>4.2137962788424304</v>
      </c>
      <c r="BD13" s="127"/>
      <c r="BE13" s="138">
        <v>5.9301586085432803</v>
      </c>
    </row>
    <row r="14" spans="1:57" x14ac:dyDescent="0.2">
      <c r="A14" s="21" t="s">
        <v>25</v>
      </c>
      <c r="B14" s="3" t="str">
        <f t="shared" si="0"/>
        <v>Alexandria, VA</v>
      </c>
      <c r="C14" s="3"/>
      <c r="D14" s="24" t="s">
        <v>16</v>
      </c>
      <c r="E14" s="27" t="s">
        <v>17</v>
      </c>
      <c r="F14" s="3"/>
      <c r="G14" s="154">
        <v>47.9040176395497</v>
      </c>
      <c r="H14" s="149">
        <v>86.411275385865096</v>
      </c>
      <c r="I14" s="149">
        <v>110.735353371242</v>
      </c>
      <c r="J14" s="149">
        <v>116.20004641986699</v>
      </c>
      <c r="K14" s="149">
        <v>97.619716838806994</v>
      </c>
      <c r="L14" s="155">
        <v>91.774081931066405</v>
      </c>
      <c r="M14" s="149"/>
      <c r="N14" s="156">
        <v>96.740490890100901</v>
      </c>
      <c r="O14" s="157">
        <v>100.422535685273</v>
      </c>
      <c r="P14" s="158">
        <v>98.581513287687102</v>
      </c>
      <c r="Q14" s="149"/>
      <c r="R14" s="159">
        <v>93.7190623186723</v>
      </c>
      <c r="S14" s="132"/>
      <c r="T14" s="133">
        <v>-23.4280299690699</v>
      </c>
      <c r="U14" s="127">
        <v>-12.5138150865639</v>
      </c>
      <c r="V14" s="127">
        <v>-8.16320607022171</v>
      </c>
      <c r="W14" s="127">
        <v>-2.0571915324293699</v>
      </c>
      <c r="X14" s="127">
        <v>7.4747617912244104</v>
      </c>
      <c r="Y14" s="134">
        <v>-6.6162830041014997</v>
      </c>
      <c r="Z14" s="127"/>
      <c r="AA14" s="135">
        <v>21.6642807714125</v>
      </c>
      <c r="AB14" s="136">
        <v>18.286015570357399</v>
      </c>
      <c r="AC14" s="137">
        <v>19.919836613043099</v>
      </c>
      <c r="AD14" s="127"/>
      <c r="AE14" s="138">
        <v>3.6516737303000098E-2</v>
      </c>
      <c r="AG14" s="154">
        <v>55.303657015202504</v>
      </c>
      <c r="AH14" s="149">
        <v>77.825896193570799</v>
      </c>
      <c r="AI14" s="149">
        <v>102.08548769873499</v>
      </c>
      <c r="AJ14" s="149">
        <v>108.79006382731799</v>
      </c>
      <c r="AK14" s="149">
        <v>92.967107461993706</v>
      </c>
      <c r="AL14" s="155">
        <v>87.394442439363999</v>
      </c>
      <c r="AM14" s="149"/>
      <c r="AN14" s="156">
        <v>78.132911105953298</v>
      </c>
      <c r="AO14" s="157">
        <v>77.574370430544207</v>
      </c>
      <c r="AP14" s="158">
        <v>77.853640768248795</v>
      </c>
      <c r="AQ14" s="149"/>
      <c r="AR14" s="159">
        <v>84.668499104759604</v>
      </c>
      <c r="AS14" s="132"/>
      <c r="AT14" s="133">
        <v>4.4580254163775299</v>
      </c>
      <c r="AU14" s="127">
        <v>-4.0302595121286897</v>
      </c>
      <c r="AV14" s="127">
        <v>3.4661713571078798</v>
      </c>
      <c r="AW14" s="127">
        <v>10.902991654939701</v>
      </c>
      <c r="AX14" s="127">
        <v>9.53335734611424</v>
      </c>
      <c r="AY14" s="134">
        <v>5.1238771870937896</v>
      </c>
      <c r="AZ14" s="127"/>
      <c r="BA14" s="135">
        <v>4.3526345076960302</v>
      </c>
      <c r="BB14" s="136">
        <v>1.89940921969679</v>
      </c>
      <c r="BC14" s="137">
        <v>3.1158690290902999</v>
      </c>
      <c r="BD14" s="127"/>
      <c r="BE14" s="138">
        <v>4.5887151393416596</v>
      </c>
    </row>
    <row r="15" spans="1:57" x14ac:dyDescent="0.2">
      <c r="A15" s="21" t="s">
        <v>26</v>
      </c>
      <c r="B15" s="3" t="str">
        <f t="shared" si="0"/>
        <v>Fairfax/Tysons Corner, VA</v>
      </c>
      <c r="C15" s="3"/>
      <c r="D15" s="24" t="s">
        <v>16</v>
      </c>
      <c r="E15" s="27" t="s">
        <v>17</v>
      </c>
      <c r="F15" s="3"/>
      <c r="G15" s="154">
        <v>52.047531587410901</v>
      </c>
      <c r="H15" s="149">
        <v>115.61353089823101</v>
      </c>
      <c r="I15" s="149">
        <v>167.310102228348</v>
      </c>
      <c r="J15" s="149">
        <v>163.14007236388599</v>
      </c>
      <c r="K15" s="149">
        <v>110.035541006202</v>
      </c>
      <c r="L15" s="155">
        <v>121.629355616815</v>
      </c>
      <c r="M15" s="149"/>
      <c r="N15" s="156">
        <v>82.943584883987995</v>
      </c>
      <c r="O15" s="157">
        <v>89.936379508385002</v>
      </c>
      <c r="P15" s="158">
        <v>86.439982196186506</v>
      </c>
      <c r="Q15" s="149"/>
      <c r="R15" s="159">
        <v>111.57524892520701</v>
      </c>
      <c r="S15" s="132"/>
      <c r="T15" s="133">
        <v>-15.179822781216499</v>
      </c>
      <c r="U15" s="127">
        <v>-0.70510694395350104</v>
      </c>
      <c r="V15" s="127">
        <v>5.1796213018306103</v>
      </c>
      <c r="W15" s="127">
        <v>4.5133703325568</v>
      </c>
      <c r="X15" s="127">
        <v>2.0933977491609901</v>
      </c>
      <c r="Y15" s="134">
        <v>1.2326421569817601</v>
      </c>
      <c r="Z15" s="127"/>
      <c r="AA15" s="135">
        <v>12.4828795978658</v>
      </c>
      <c r="AB15" s="136">
        <v>22.516360393102801</v>
      </c>
      <c r="AC15" s="137">
        <v>17.4883280917627</v>
      </c>
      <c r="AD15" s="127"/>
      <c r="AE15" s="138">
        <v>4.4309371002452398</v>
      </c>
      <c r="AG15" s="154">
        <v>58.198896450723602</v>
      </c>
      <c r="AH15" s="149">
        <v>102.77585113714601</v>
      </c>
      <c r="AI15" s="149">
        <v>142.756466804502</v>
      </c>
      <c r="AJ15" s="149">
        <v>142.70299534803499</v>
      </c>
      <c r="AK15" s="149">
        <v>103.20441764300401</v>
      </c>
      <c r="AL15" s="155">
        <v>109.927725476682</v>
      </c>
      <c r="AM15" s="149"/>
      <c r="AN15" s="156">
        <v>80.270424707098499</v>
      </c>
      <c r="AO15" s="157">
        <v>77.689601137146695</v>
      </c>
      <c r="AP15" s="158">
        <v>78.980012922122597</v>
      </c>
      <c r="AQ15" s="149"/>
      <c r="AR15" s="159">
        <v>101.085521889665</v>
      </c>
      <c r="AS15" s="132"/>
      <c r="AT15" s="133">
        <v>-2.0025073167389298</v>
      </c>
      <c r="AU15" s="127">
        <v>4.15982318924799</v>
      </c>
      <c r="AV15" s="127">
        <v>14.7484849146856</v>
      </c>
      <c r="AW15" s="127">
        <v>14.177970127169701</v>
      </c>
      <c r="AX15" s="127">
        <v>9.5233515953690198</v>
      </c>
      <c r="AY15" s="134">
        <v>9.5593732559019706</v>
      </c>
      <c r="AZ15" s="127"/>
      <c r="BA15" s="135">
        <v>5.0482477554467504</v>
      </c>
      <c r="BB15" s="136">
        <v>9.0914569680883695</v>
      </c>
      <c r="BC15" s="137">
        <v>6.9986741433128801</v>
      </c>
      <c r="BD15" s="127"/>
      <c r="BE15" s="138">
        <v>8.9771683345187991</v>
      </c>
    </row>
    <row r="16" spans="1:57" x14ac:dyDescent="0.2">
      <c r="A16" s="21" t="s">
        <v>27</v>
      </c>
      <c r="B16" s="3" t="str">
        <f t="shared" si="0"/>
        <v>I-95 Fredericksburg, VA</v>
      </c>
      <c r="C16" s="3"/>
      <c r="D16" s="24" t="s">
        <v>16</v>
      </c>
      <c r="E16" s="27" t="s">
        <v>17</v>
      </c>
      <c r="F16" s="3"/>
      <c r="G16" s="154">
        <v>40.330026815642398</v>
      </c>
      <c r="H16" s="149">
        <v>51.037973622443197</v>
      </c>
      <c r="I16" s="149">
        <v>55.5709209790991</v>
      </c>
      <c r="J16" s="149">
        <v>57.319009723929803</v>
      </c>
      <c r="K16" s="149">
        <v>60.716554152229698</v>
      </c>
      <c r="L16" s="155">
        <v>52.994047789351299</v>
      </c>
      <c r="M16" s="149"/>
      <c r="N16" s="156">
        <v>60.416555269922803</v>
      </c>
      <c r="O16" s="157">
        <v>62.329185201743599</v>
      </c>
      <c r="P16" s="158">
        <v>61.372870235833197</v>
      </c>
      <c r="Q16" s="149"/>
      <c r="R16" s="159">
        <v>55.387882392387198</v>
      </c>
      <c r="S16" s="132"/>
      <c r="T16" s="133">
        <v>0.68773154130246605</v>
      </c>
      <c r="U16" s="127">
        <v>1.9036675977109101</v>
      </c>
      <c r="V16" s="127">
        <v>-0.35825756508054202</v>
      </c>
      <c r="W16" s="127">
        <v>-1.64346933033177</v>
      </c>
      <c r="X16" s="127">
        <v>22.097448755235401</v>
      </c>
      <c r="Y16" s="134">
        <v>4.3541061937959604</v>
      </c>
      <c r="Z16" s="127"/>
      <c r="AA16" s="135">
        <v>18.310844591639501</v>
      </c>
      <c r="AB16" s="136">
        <v>11.4537619245587</v>
      </c>
      <c r="AC16" s="137">
        <v>14.7266307525132</v>
      </c>
      <c r="AD16" s="127"/>
      <c r="AE16" s="138">
        <v>7.42880947069286</v>
      </c>
      <c r="AG16" s="154">
        <v>40.734050837988804</v>
      </c>
      <c r="AH16" s="149">
        <v>46.435188702963899</v>
      </c>
      <c r="AI16" s="149">
        <v>52.202724529988501</v>
      </c>
      <c r="AJ16" s="149">
        <v>55.1219624549543</v>
      </c>
      <c r="AK16" s="149">
        <v>58.900518758555101</v>
      </c>
      <c r="AL16" s="155">
        <v>50.678722372449499</v>
      </c>
      <c r="AM16" s="149"/>
      <c r="AN16" s="156">
        <v>65.830518199849095</v>
      </c>
      <c r="AO16" s="157">
        <v>68.089070592507696</v>
      </c>
      <c r="AP16" s="158">
        <v>66.959794396178395</v>
      </c>
      <c r="AQ16" s="149"/>
      <c r="AR16" s="159">
        <v>55.330401545202697</v>
      </c>
      <c r="AS16" s="132"/>
      <c r="AT16" s="133">
        <v>5.4596124997279798</v>
      </c>
      <c r="AU16" s="127">
        <v>-0.32100461870590502</v>
      </c>
      <c r="AV16" s="127">
        <v>-0.77448876165407798</v>
      </c>
      <c r="AW16" s="127">
        <v>2.8010098078332599</v>
      </c>
      <c r="AX16" s="127">
        <v>12.0297147832493</v>
      </c>
      <c r="AY16" s="134">
        <v>3.8430175537043598</v>
      </c>
      <c r="AZ16" s="127"/>
      <c r="BA16" s="135">
        <v>11.992806552977401</v>
      </c>
      <c r="BB16" s="136">
        <v>12.9165073610757</v>
      </c>
      <c r="BC16" s="137">
        <v>12.4605496511392</v>
      </c>
      <c r="BD16" s="127"/>
      <c r="BE16" s="138">
        <v>6.6691150906992904</v>
      </c>
    </row>
    <row r="17" spans="1:70" x14ac:dyDescent="0.2">
      <c r="A17" s="21" t="s">
        <v>28</v>
      </c>
      <c r="B17" s="3" t="str">
        <f t="shared" si="0"/>
        <v>Dulles Airport Area, VA</v>
      </c>
      <c r="C17" s="3"/>
      <c r="D17" s="24" t="s">
        <v>16</v>
      </c>
      <c r="E17" s="27" t="s">
        <v>17</v>
      </c>
      <c r="F17" s="3"/>
      <c r="G17" s="154">
        <v>50.792077984288099</v>
      </c>
      <c r="H17" s="149">
        <v>96.885199271891096</v>
      </c>
      <c r="I17" s="149">
        <v>127.601934278597</v>
      </c>
      <c r="J17" s="149">
        <v>130.62421919907999</v>
      </c>
      <c r="K17" s="149">
        <v>99.3031385322858</v>
      </c>
      <c r="L17" s="155">
        <v>101.041313853228</v>
      </c>
      <c r="M17" s="149"/>
      <c r="N17" s="156">
        <v>69.327781184134807</v>
      </c>
      <c r="O17" s="157">
        <v>74.858277447786904</v>
      </c>
      <c r="P17" s="158">
        <v>72.093029315960905</v>
      </c>
      <c r="Q17" s="149"/>
      <c r="R17" s="159">
        <v>92.770375414009195</v>
      </c>
      <c r="S17" s="132"/>
      <c r="T17" s="133">
        <v>-16.729810258088499</v>
      </c>
      <c r="U17" s="127">
        <v>-5.6724934832123699</v>
      </c>
      <c r="V17" s="127">
        <v>5.2057185575891101</v>
      </c>
      <c r="W17" s="127">
        <v>13.850492823091299</v>
      </c>
      <c r="X17" s="127">
        <v>13.5762553356819</v>
      </c>
      <c r="Y17" s="134">
        <v>3.70394096711625</v>
      </c>
      <c r="Z17" s="127"/>
      <c r="AA17" s="135">
        <v>22.717136980748201</v>
      </c>
      <c r="AB17" s="136">
        <v>20.192765236778701</v>
      </c>
      <c r="AC17" s="137">
        <v>21.393445479660301</v>
      </c>
      <c r="AD17" s="127"/>
      <c r="AE17" s="138">
        <v>7.1714322782485098</v>
      </c>
      <c r="AG17" s="154">
        <v>55.365706552979397</v>
      </c>
      <c r="AH17" s="149">
        <v>90.710138915501005</v>
      </c>
      <c r="AI17" s="149">
        <v>114.192771843264</v>
      </c>
      <c r="AJ17" s="149">
        <v>114.05110006706199</v>
      </c>
      <c r="AK17" s="149">
        <v>86.567807769687604</v>
      </c>
      <c r="AL17" s="155">
        <v>92.177505029699105</v>
      </c>
      <c r="AM17" s="149"/>
      <c r="AN17" s="156">
        <v>66.962587181452307</v>
      </c>
      <c r="AO17" s="157">
        <v>64.254717618317599</v>
      </c>
      <c r="AP17" s="158">
        <v>65.608652399885003</v>
      </c>
      <c r="AQ17" s="149"/>
      <c r="AR17" s="159">
        <v>84.586404278323698</v>
      </c>
      <c r="AS17" s="132"/>
      <c r="AT17" s="133">
        <v>8.8549137209863709</v>
      </c>
      <c r="AU17" s="127">
        <v>11.2149708475736</v>
      </c>
      <c r="AV17" s="127">
        <v>17.264107587039099</v>
      </c>
      <c r="AW17" s="127">
        <v>23.3755549240948</v>
      </c>
      <c r="AX17" s="127">
        <v>12.473934973451099</v>
      </c>
      <c r="AY17" s="134">
        <v>15.448488095870101</v>
      </c>
      <c r="AZ17" s="127"/>
      <c r="BA17" s="135">
        <v>14.178675377616299</v>
      </c>
      <c r="BB17" s="136">
        <v>8.6959629880763902</v>
      </c>
      <c r="BC17" s="137">
        <v>11.4264484209316</v>
      </c>
      <c r="BD17" s="127"/>
      <c r="BE17" s="138">
        <v>14.532312747357899</v>
      </c>
    </row>
    <row r="18" spans="1:70" x14ac:dyDescent="0.2">
      <c r="A18" s="21" t="s">
        <v>29</v>
      </c>
      <c r="B18" s="3" t="str">
        <f t="shared" si="0"/>
        <v>Williamsburg, VA</v>
      </c>
      <c r="C18" s="3"/>
      <c r="D18" s="24" t="s">
        <v>16</v>
      </c>
      <c r="E18" s="27" t="s">
        <v>17</v>
      </c>
      <c r="F18" s="3"/>
      <c r="G18" s="154">
        <v>33.652145287958099</v>
      </c>
      <c r="H18" s="149">
        <v>35.2556020942408</v>
      </c>
      <c r="I18" s="149">
        <v>46.203146596858602</v>
      </c>
      <c r="J18" s="149">
        <v>48.649900523560198</v>
      </c>
      <c r="K18" s="149">
        <v>59.070751308900498</v>
      </c>
      <c r="L18" s="155">
        <v>44.566309162303597</v>
      </c>
      <c r="M18" s="149"/>
      <c r="N18" s="156">
        <v>115.84053795811499</v>
      </c>
      <c r="O18" s="157">
        <v>142.974840314136</v>
      </c>
      <c r="P18" s="158">
        <v>129.40768913612499</v>
      </c>
      <c r="Q18" s="149"/>
      <c r="R18" s="159">
        <v>68.806703440538499</v>
      </c>
      <c r="S18" s="132"/>
      <c r="T18" s="133">
        <v>-27.6889156437888</v>
      </c>
      <c r="U18" s="127">
        <v>-19.713003726280299</v>
      </c>
      <c r="V18" s="127">
        <v>2.2185618891303802</v>
      </c>
      <c r="W18" s="127">
        <v>10.021627902548699</v>
      </c>
      <c r="X18" s="127">
        <v>18.980836002521801</v>
      </c>
      <c r="Y18" s="134">
        <v>-2.9124585950880899</v>
      </c>
      <c r="Z18" s="127"/>
      <c r="AA18" s="135">
        <v>25.5905777609034</v>
      </c>
      <c r="AB18" s="136">
        <v>9.5359506280144295</v>
      </c>
      <c r="AC18" s="137">
        <v>16.183443778041799</v>
      </c>
      <c r="AD18" s="127"/>
      <c r="AE18" s="138">
        <v>6.49295992018176</v>
      </c>
      <c r="AG18" s="154">
        <v>41.390222185863799</v>
      </c>
      <c r="AH18" s="149">
        <v>36.978059227748602</v>
      </c>
      <c r="AI18" s="149">
        <v>44.071363547120399</v>
      </c>
      <c r="AJ18" s="149">
        <v>59.267925065444999</v>
      </c>
      <c r="AK18" s="149">
        <v>71.842702225130793</v>
      </c>
      <c r="AL18" s="155">
        <v>50.710054450261701</v>
      </c>
      <c r="AM18" s="149"/>
      <c r="AN18" s="156">
        <v>107.058268979057</v>
      </c>
      <c r="AO18" s="157">
        <v>107.349048102094</v>
      </c>
      <c r="AP18" s="158">
        <v>107.20365854057501</v>
      </c>
      <c r="AQ18" s="149"/>
      <c r="AR18" s="159">
        <v>66.8510841903515</v>
      </c>
      <c r="AS18" s="132"/>
      <c r="AT18" s="133">
        <v>13.5651790845394</v>
      </c>
      <c r="AU18" s="127">
        <v>7.6333792307576704</v>
      </c>
      <c r="AV18" s="127">
        <v>8.4768955014485794</v>
      </c>
      <c r="AW18" s="127">
        <v>3.0887182791683898</v>
      </c>
      <c r="AX18" s="127">
        <v>14.7534145931289</v>
      </c>
      <c r="AY18" s="134">
        <v>9.5119347400142704</v>
      </c>
      <c r="AZ18" s="127"/>
      <c r="BA18" s="135">
        <v>5.1603344926351298</v>
      </c>
      <c r="BB18" s="136">
        <v>-4.4290293998259598</v>
      </c>
      <c r="BC18" s="137">
        <v>0.130113046410718</v>
      </c>
      <c r="BD18" s="127"/>
      <c r="BE18" s="138">
        <v>5.00416124329423</v>
      </c>
    </row>
    <row r="19" spans="1:70" x14ac:dyDescent="0.2">
      <c r="A19" s="21" t="s">
        <v>30</v>
      </c>
      <c r="B19" s="3" t="str">
        <f t="shared" si="0"/>
        <v>Virginia Beach, VA</v>
      </c>
      <c r="C19" s="3"/>
      <c r="D19" s="24" t="s">
        <v>16</v>
      </c>
      <c r="E19" s="27" t="s">
        <v>17</v>
      </c>
      <c r="F19" s="3"/>
      <c r="G19" s="154">
        <v>29.815556841182499</v>
      </c>
      <c r="H19" s="149">
        <v>37.781544577257101</v>
      </c>
      <c r="I19" s="149">
        <v>45.187218081121998</v>
      </c>
      <c r="J19" s="149">
        <v>44.908376643557197</v>
      </c>
      <c r="K19" s="149">
        <v>45.744309618296199</v>
      </c>
      <c r="L19" s="155">
        <v>40.687401152283002</v>
      </c>
      <c r="M19" s="149"/>
      <c r="N19" s="156">
        <v>67.776349390389598</v>
      </c>
      <c r="O19" s="157">
        <v>78.694043350067702</v>
      </c>
      <c r="P19" s="158">
        <v>73.235196370228707</v>
      </c>
      <c r="Q19" s="149"/>
      <c r="R19" s="159">
        <v>49.986771214553201</v>
      </c>
      <c r="S19" s="132"/>
      <c r="T19" s="133">
        <v>-12.5629141682324</v>
      </c>
      <c r="U19" s="127">
        <v>-15.189004518449099</v>
      </c>
      <c r="V19" s="127">
        <v>-11.2482731618112</v>
      </c>
      <c r="W19" s="127">
        <v>-10.309570442753801</v>
      </c>
      <c r="X19" s="127">
        <v>-9.1294021869884698</v>
      </c>
      <c r="Y19" s="134">
        <v>-11.5383720451689</v>
      </c>
      <c r="Z19" s="127"/>
      <c r="AA19" s="135">
        <v>-2.36708988500795</v>
      </c>
      <c r="AB19" s="136">
        <v>8.9505693928061891</v>
      </c>
      <c r="AC19" s="137">
        <v>3.4039806561197201</v>
      </c>
      <c r="AD19" s="127"/>
      <c r="AE19" s="138">
        <v>-5.8428749350444296</v>
      </c>
      <c r="AG19" s="154">
        <v>36.038373414216203</v>
      </c>
      <c r="AH19" s="149">
        <v>41.389138648497799</v>
      </c>
      <c r="AI19" s="149">
        <v>47.997948458044398</v>
      </c>
      <c r="AJ19" s="149">
        <v>52.5754370009562</v>
      </c>
      <c r="AK19" s="149">
        <v>55.668095878157601</v>
      </c>
      <c r="AL19" s="155">
        <v>46.733798679974399</v>
      </c>
      <c r="AM19" s="149"/>
      <c r="AN19" s="156">
        <v>67.356835869391901</v>
      </c>
      <c r="AO19" s="157">
        <v>66.122942680691594</v>
      </c>
      <c r="AP19" s="158">
        <v>66.739889275041804</v>
      </c>
      <c r="AQ19" s="149"/>
      <c r="AR19" s="159">
        <v>52.449824564279403</v>
      </c>
      <c r="AS19" s="132"/>
      <c r="AT19" s="133">
        <v>8.0228056112862003</v>
      </c>
      <c r="AU19" s="127">
        <v>-0.53299259869245796</v>
      </c>
      <c r="AV19" s="127">
        <v>2.6798644153538498</v>
      </c>
      <c r="AW19" s="127">
        <v>4.5555638893507</v>
      </c>
      <c r="AX19" s="127">
        <v>9.1767285139533303</v>
      </c>
      <c r="AY19" s="134">
        <v>4.7882290999040604</v>
      </c>
      <c r="AZ19" s="127"/>
      <c r="BA19" s="135">
        <v>5.9756264346468599</v>
      </c>
      <c r="BB19" s="136">
        <v>1.8316121155257199</v>
      </c>
      <c r="BC19" s="137">
        <v>3.8814497247193498</v>
      </c>
      <c r="BD19" s="127"/>
      <c r="BE19" s="138">
        <v>4.4567367704207204</v>
      </c>
    </row>
    <row r="20" spans="1:70" x14ac:dyDescent="0.2">
      <c r="A20" s="34" t="s">
        <v>31</v>
      </c>
      <c r="B20" s="3" t="str">
        <f t="shared" si="0"/>
        <v>Norfolk/Portsmouth, VA</v>
      </c>
      <c r="C20" s="3"/>
      <c r="D20" s="24" t="s">
        <v>16</v>
      </c>
      <c r="E20" s="27" t="s">
        <v>17</v>
      </c>
      <c r="F20" s="3"/>
      <c r="G20" s="154">
        <v>42.5977881726158</v>
      </c>
      <c r="H20" s="149">
        <v>57.484607565263701</v>
      </c>
      <c r="I20" s="149">
        <v>66.806593269401503</v>
      </c>
      <c r="J20" s="149">
        <v>68.094096927721495</v>
      </c>
      <c r="K20" s="149">
        <v>67.568105629550701</v>
      </c>
      <c r="L20" s="155">
        <v>60.510238312910602</v>
      </c>
      <c r="M20" s="149"/>
      <c r="N20" s="156">
        <v>75.463956863789704</v>
      </c>
      <c r="O20" s="157">
        <v>77.901057343278197</v>
      </c>
      <c r="P20" s="158">
        <v>76.682507103533993</v>
      </c>
      <c r="Q20" s="149"/>
      <c r="R20" s="159">
        <v>65.130886538802997</v>
      </c>
      <c r="S20" s="132"/>
      <c r="T20" s="133">
        <v>-9.6925392722289399</v>
      </c>
      <c r="U20" s="127">
        <v>-7.8551058536836997</v>
      </c>
      <c r="V20" s="127">
        <v>-0.62030545481106603</v>
      </c>
      <c r="W20" s="127">
        <v>7.1349606199161899</v>
      </c>
      <c r="X20" s="127">
        <v>7.6094048913085803</v>
      </c>
      <c r="Y20" s="134">
        <v>-0.19017294697175099</v>
      </c>
      <c r="Z20" s="127"/>
      <c r="AA20" s="135">
        <v>5.2409198979987899</v>
      </c>
      <c r="AB20" s="136">
        <v>17.253399505348298</v>
      </c>
      <c r="AC20" s="137">
        <v>11.018130271742899</v>
      </c>
      <c r="AD20" s="127"/>
      <c r="AE20" s="138">
        <v>3.3186876391581799</v>
      </c>
      <c r="AG20" s="154">
        <v>45.351380416444599</v>
      </c>
      <c r="AH20" s="149">
        <v>54.490682449831198</v>
      </c>
      <c r="AI20" s="149">
        <v>61.918029555141104</v>
      </c>
      <c r="AJ20" s="149">
        <v>68.178052859172396</v>
      </c>
      <c r="AK20" s="149">
        <v>68.578790028414105</v>
      </c>
      <c r="AL20" s="155">
        <v>59.703387061800697</v>
      </c>
      <c r="AM20" s="149"/>
      <c r="AN20" s="156">
        <v>78.121699076540494</v>
      </c>
      <c r="AO20" s="157">
        <v>75.466110819570204</v>
      </c>
      <c r="AP20" s="158">
        <v>76.793904948055399</v>
      </c>
      <c r="AQ20" s="149"/>
      <c r="AR20" s="159">
        <v>64.586392172159194</v>
      </c>
      <c r="AS20" s="132"/>
      <c r="AT20" s="133">
        <v>7.3272084790165897</v>
      </c>
      <c r="AU20" s="127">
        <v>-0.27119815260138003</v>
      </c>
      <c r="AV20" s="127">
        <v>0.86593721720834904</v>
      </c>
      <c r="AW20" s="127">
        <v>10.7629644156859</v>
      </c>
      <c r="AX20" s="127">
        <v>19.554979380442902</v>
      </c>
      <c r="AY20" s="134">
        <v>7.6918774000572601</v>
      </c>
      <c r="AZ20" s="127"/>
      <c r="BA20" s="135">
        <v>20.7598486256618</v>
      </c>
      <c r="BB20" s="136">
        <v>13.1432483504483</v>
      </c>
      <c r="BC20" s="137">
        <v>16.8933526950836</v>
      </c>
      <c r="BD20" s="127"/>
      <c r="BE20" s="138">
        <v>10.650843996334901</v>
      </c>
    </row>
    <row r="21" spans="1:70" x14ac:dyDescent="0.2">
      <c r="A21" s="35" t="s">
        <v>32</v>
      </c>
      <c r="B21" s="3" t="str">
        <f t="shared" si="0"/>
        <v>Newport News/Hampton, VA</v>
      </c>
      <c r="C21" s="3"/>
      <c r="D21" s="24" t="s">
        <v>16</v>
      </c>
      <c r="E21" s="27" t="s">
        <v>17</v>
      </c>
      <c r="F21" s="3"/>
      <c r="G21" s="154">
        <v>32.101395190267297</v>
      </c>
      <c r="H21" s="149">
        <v>46.800793068326399</v>
      </c>
      <c r="I21" s="149">
        <v>53.195190946385601</v>
      </c>
      <c r="J21" s="149">
        <v>54.7943739142735</v>
      </c>
      <c r="K21" s="149">
        <v>51.011037685669798</v>
      </c>
      <c r="L21" s="155">
        <v>47.580558160984502</v>
      </c>
      <c r="M21" s="149"/>
      <c r="N21" s="156">
        <v>58.597404823878897</v>
      </c>
      <c r="O21" s="157">
        <v>61.144146399773597</v>
      </c>
      <c r="P21" s="158">
        <v>59.870775611826197</v>
      </c>
      <c r="Q21" s="149"/>
      <c r="R21" s="159">
        <v>51.092048861225003</v>
      </c>
      <c r="S21" s="132"/>
      <c r="T21" s="133">
        <v>-10.1456052927645</v>
      </c>
      <c r="U21" s="127">
        <v>2.7132925501892999</v>
      </c>
      <c r="V21" s="127">
        <v>4.0822880126110803</v>
      </c>
      <c r="W21" s="127">
        <v>11.404395694047</v>
      </c>
      <c r="X21" s="127">
        <v>-4.7676463995840299</v>
      </c>
      <c r="Y21" s="134">
        <v>1.1709877470324801</v>
      </c>
      <c r="Z21" s="127"/>
      <c r="AA21" s="135">
        <v>-47.821627468550602</v>
      </c>
      <c r="AB21" s="136">
        <v>-47.875600398824098</v>
      </c>
      <c r="AC21" s="137">
        <v>-47.849201857520399</v>
      </c>
      <c r="AD21" s="127"/>
      <c r="AE21" s="138">
        <v>-23.046789988894801</v>
      </c>
      <c r="AG21" s="154">
        <v>37.713211981892698</v>
      </c>
      <c r="AH21" s="149">
        <v>46.553804862781099</v>
      </c>
      <c r="AI21" s="149">
        <v>50.821833409958899</v>
      </c>
      <c r="AJ21" s="149">
        <v>55.191959279954702</v>
      </c>
      <c r="AK21" s="149">
        <v>57.161287664450398</v>
      </c>
      <c r="AL21" s="155">
        <v>49.4884194398076</v>
      </c>
      <c r="AM21" s="149"/>
      <c r="AN21" s="156">
        <v>67.939361476163498</v>
      </c>
      <c r="AO21" s="157">
        <v>59.728471162823503</v>
      </c>
      <c r="AP21" s="158">
        <v>63.833916319493497</v>
      </c>
      <c r="AQ21" s="149"/>
      <c r="AR21" s="159">
        <v>53.587132834003498</v>
      </c>
      <c r="AS21" s="132"/>
      <c r="AT21" s="133">
        <v>6.6369826263476703</v>
      </c>
      <c r="AU21" s="127">
        <v>9.2881896702928994</v>
      </c>
      <c r="AV21" s="127">
        <v>5.9415520536657196</v>
      </c>
      <c r="AW21" s="127">
        <v>5.7714706324957801</v>
      </c>
      <c r="AX21" s="127">
        <v>5.1196664546155697</v>
      </c>
      <c r="AY21" s="134">
        <v>6.4301069874858499</v>
      </c>
      <c r="AZ21" s="127"/>
      <c r="BA21" s="135">
        <v>-6.5976455420930398</v>
      </c>
      <c r="BB21" s="136">
        <v>-20.534871862283499</v>
      </c>
      <c r="BC21" s="137">
        <v>-13.6805041527325</v>
      </c>
      <c r="BD21" s="127"/>
      <c r="BE21" s="138">
        <v>-1.38912520402526</v>
      </c>
    </row>
    <row r="22" spans="1:70" x14ac:dyDescent="0.2">
      <c r="A22" s="36" t="s">
        <v>33</v>
      </c>
      <c r="B22" s="3" t="str">
        <f t="shared" si="0"/>
        <v>Chesapeake/Suffolk, VA</v>
      </c>
      <c r="C22" s="3"/>
      <c r="D22" s="25" t="s">
        <v>16</v>
      </c>
      <c r="E22" s="28" t="s">
        <v>17</v>
      </c>
      <c r="F22" s="3"/>
      <c r="G22" s="160">
        <v>39.906680796919403</v>
      </c>
      <c r="H22" s="161">
        <v>54.949375991963798</v>
      </c>
      <c r="I22" s="161">
        <v>62.399707232546398</v>
      </c>
      <c r="J22" s="161">
        <v>61.062103867403302</v>
      </c>
      <c r="K22" s="161">
        <v>56.8684328478151</v>
      </c>
      <c r="L22" s="162">
        <v>55.037260147329597</v>
      </c>
      <c r="M22" s="149"/>
      <c r="N22" s="163">
        <v>55.645449188012698</v>
      </c>
      <c r="O22" s="164">
        <v>55.5717611585467</v>
      </c>
      <c r="P22" s="165">
        <v>55.608605173279699</v>
      </c>
      <c r="Q22" s="149"/>
      <c r="R22" s="166">
        <v>55.200501583315301</v>
      </c>
      <c r="S22" s="132"/>
      <c r="T22" s="139">
        <v>-1.4266692557321501</v>
      </c>
      <c r="U22" s="140">
        <v>-3.16185159088419</v>
      </c>
      <c r="V22" s="140">
        <v>-0.20674558897445899</v>
      </c>
      <c r="W22" s="140">
        <v>1.0496140332283099</v>
      </c>
      <c r="X22" s="140">
        <v>4.2179684846137002</v>
      </c>
      <c r="Y22" s="141">
        <v>0.15827839645400299</v>
      </c>
      <c r="Z22" s="127"/>
      <c r="AA22" s="142">
        <v>-9.1822672741757199</v>
      </c>
      <c r="AB22" s="143">
        <v>-10.0670005100461</v>
      </c>
      <c r="AC22" s="144">
        <v>-9.6265060867245893</v>
      </c>
      <c r="AD22" s="127"/>
      <c r="AE22" s="145">
        <v>-2.8686392019781302</v>
      </c>
      <c r="AG22" s="160">
        <v>42.188773292315403</v>
      </c>
      <c r="AH22" s="161">
        <v>54.281078017746502</v>
      </c>
      <c r="AI22" s="161">
        <v>59.4625776494224</v>
      </c>
      <c r="AJ22" s="161">
        <v>61.902033391930303</v>
      </c>
      <c r="AK22" s="161">
        <v>59.480048447178902</v>
      </c>
      <c r="AL22" s="162">
        <v>55.462902159718702</v>
      </c>
      <c r="AM22" s="149"/>
      <c r="AN22" s="163">
        <v>57.386453988782797</v>
      </c>
      <c r="AO22" s="164">
        <v>54.220306031307501</v>
      </c>
      <c r="AP22" s="165">
        <v>55.803380010045203</v>
      </c>
      <c r="AQ22" s="149"/>
      <c r="AR22" s="166">
        <v>55.560181545526198</v>
      </c>
      <c r="AS22" s="132"/>
      <c r="AT22" s="139">
        <v>4.4210901312307902</v>
      </c>
      <c r="AU22" s="140">
        <v>0.54392533086550499</v>
      </c>
      <c r="AV22" s="140">
        <v>2.4719859145231</v>
      </c>
      <c r="AW22" s="140">
        <v>2.9012968575143501</v>
      </c>
      <c r="AX22" s="140">
        <v>4.55680968268884</v>
      </c>
      <c r="AY22" s="141">
        <v>2.91391985560711</v>
      </c>
      <c r="AZ22" s="127"/>
      <c r="BA22" s="142">
        <v>1.27247320148303</v>
      </c>
      <c r="BB22" s="143">
        <v>-0.67043813672250296</v>
      </c>
      <c r="BC22" s="144">
        <v>0.31917259718680802</v>
      </c>
      <c r="BD22" s="127"/>
      <c r="BE22" s="145">
        <v>2.1556872180988602</v>
      </c>
    </row>
    <row r="23" spans="1:70" x14ac:dyDescent="0.2">
      <c r="A23" s="35" t="s">
        <v>109</v>
      </c>
      <c r="B23" s="3" t="s">
        <v>109</v>
      </c>
      <c r="C23" s="9"/>
      <c r="D23" s="23" t="s">
        <v>16</v>
      </c>
      <c r="E23" s="26" t="s">
        <v>17</v>
      </c>
      <c r="F23" s="3"/>
      <c r="G23" s="146">
        <v>37.164065420560704</v>
      </c>
      <c r="H23" s="147">
        <v>110.47438918557999</v>
      </c>
      <c r="I23" s="147">
        <v>158.91780707610101</v>
      </c>
      <c r="J23" s="147">
        <v>156.15299399198901</v>
      </c>
      <c r="K23" s="147">
        <v>108.581688918558</v>
      </c>
      <c r="L23" s="148">
        <v>114.25818891855801</v>
      </c>
      <c r="M23" s="149"/>
      <c r="N23" s="150">
        <v>103.70621161548701</v>
      </c>
      <c r="O23" s="151">
        <v>109.227129506008</v>
      </c>
      <c r="P23" s="152">
        <v>106.466670560747</v>
      </c>
      <c r="Q23" s="149"/>
      <c r="R23" s="153">
        <v>112.032040816326</v>
      </c>
      <c r="S23" s="132"/>
      <c r="T23" s="124">
        <v>-62.256097019424701</v>
      </c>
      <c r="U23" s="125">
        <v>-4.53495030474543</v>
      </c>
      <c r="V23" s="125">
        <v>4.3167515173621496</v>
      </c>
      <c r="W23" s="125">
        <v>3.9556530832963501</v>
      </c>
      <c r="X23" s="125">
        <v>-3.05183232841962</v>
      </c>
      <c r="Y23" s="126">
        <v>-9.1369684703964804</v>
      </c>
      <c r="Z23" s="127"/>
      <c r="AA23" s="128">
        <v>-17.279994573080401</v>
      </c>
      <c r="AB23" s="129">
        <v>-15.4957245150818</v>
      </c>
      <c r="AC23" s="130">
        <v>-16.374243585997402</v>
      </c>
      <c r="AD23" s="127"/>
      <c r="AE23" s="131">
        <v>-11.2230844801385</v>
      </c>
      <c r="AF23" s="75"/>
      <c r="AG23" s="146">
        <v>57.227217957276302</v>
      </c>
      <c r="AH23" s="147">
        <v>87.170680907877099</v>
      </c>
      <c r="AI23" s="147">
        <v>119.928746662216</v>
      </c>
      <c r="AJ23" s="147">
        <v>123.741329272363</v>
      </c>
      <c r="AK23" s="147">
        <v>116.04296144859801</v>
      </c>
      <c r="AL23" s="148">
        <v>100.822187249666</v>
      </c>
      <c r="AM23" s="149"/>
      <c r="AN23" s="150">
        <v>158.83914886515299</v>
      </c>
      <c r="AO23" s="151">
        <v>141.43309329105401</v>
      </c>
      <c r="AP23" s="152">
        <v>150.136121078104</v>
      </c>
      <c r="AQ23" s="149"/>
      <c r="AR23" s="153">
        <v>114.91188262921899</v>
      </c>
      <c r="AS23" s="132"/>
      <c r="AT23" s="124">
        <v>-24.552371867462199</v>
      </c>
      <c r="AU23" s="125">
        <v>-6.0593857218595897</v>
      </c>
      <c r="AV23" s="125">
        <v>6.4380907963079803</v>
      </c>
      <c r="AW23" s="125">
        <v>7.2503517674284996</v>
      </c>
      <c r="AX23" s="125">
        <v>0.196902429934322</v>
      </c>
      <c r="AY23" s="126">
        <v>-1.63868817891365</v>
      </c>
      <c r="AZ23" s="127"/>
      <c r="BA23" s="128">
        <v>16.5583653415021</v>
      </c>
      <c r="BB23" s="129">
        <v>9.2713021215257108</v>
      </c>
      <c r="BC23" s="130">
        <v>13.008646581424699</v>
      </c>
      <c r="BD23" s="127"/>
      <c r="BE23" s="131">
        <v>3.3623662787114901</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4">
        <v>30.233191489361701</v>
      </c>
      <c r="H24" s="149">
        <v>56.462127659574399</v>
      </c>
      <c r="I24" s="149">
        <v>72.923190326706106</v>
      </c>
      <c r="J24" s="149">
        <v>71.433129868619901</v>
      </c>
      <c r="K24" s="149">
        <v>57.746115567957197</v>
      </c>
      <c r="L24" s="155">
        <v>57.759550982443898</v>
      </c>
      <c r="M24" s="149"/>
      <c r="N24" s="156">
        <v>63.600331356818899</v>
      </c>
      <c r="O24" s="157">
        <v>73.596811998604807</v>
      </c>
      <c r="P24" s="158">
        <v>68.598571677711803</v>
      </c>
      <c r="Q24" s="149"/>
      <c r="R24" s="159">
        <v>60.856414038234703</v>
      </c>
      <c r="S24" s="132"/>
      <c r="T24" s="133">
        <v>-18.356521452464001</v>
      </c>
      <c r="U24" s="127">
        <v>-9.6860601914878295</v>
      </c>
      <c r="V24" s="127">
        <v>-5.4475104421871201</v>
      </c>
      <c r="W24" s="127">
        <v>-2.86684478230841</v>
      </c>
      <c r="X24" s="127">
        <v>-0.83794818108457403</v>
      </c>
      <c r="Y24" s="134">
        <v>-6.3708246608663703</v>
      </c>
      <c r="Z24" s="127"/>
      <c r="AA24" s="135">
        <v>-4.51837666573324</v>
      </c>
      <c r="AB24" s="136">
        <v>-4.7177072979172499</v>
      </c>
      <c r="AC24" s="137">
        <v>-4.6254073926149202</v>
      </c>
      <c r="AD24" s="127"/>
      <c r="AE24" s="138">
        <v>-5.8157061245481403</v>
      </c>
      <c r="AF24" s="75"/>
      <c r="AG24" s="154">
        <v>35.357135507499102</v>
      </c>
      <c r="AH24" s="149">
        <v>54.0305618532728</v>
      </c>
      <c r="AI24" s="149">
        <v>65.748794616905002</v>
      </c>
      <c r="AJ24" s="149">
        <v>65.298726892221794</v>
      </c>
      <c r="AK24" s="149">
        <v>65.598401348680298</v>
      </c>
      <c r="AL24" s="155">
        <v>57.206724043715802</v>
      </c>
      <c r="AM24" s="149"/>
      <c r="AN24" s="156">
        <v>87.103303104290106</v>
      </c>
      <c r="AO24" s="157">
        <v>87.050890884780799</v>
      </c>
      <c r="AP24" s="158">
        <v>87.077096994535495</v>
      </c>
      <c r="AQ24" s="149"/>
      <c r="AR24" s="159">
        <v>65.741116315378605</v>
      </c>
      <c r="AS24" s="132"/>
      <c r="AT24" s="133">
        <v>-6.5746746485976697</v>
      </c>
      <c r="AU24" s="127">
        <v>-2.7120597831619002</v>
      </c>
      <c r="AV24" s="127">
        <v>-0.60139975727579698</v>
      </c>
      <c r="AW24" s="127">
        <v>0.72516855044126904</v>
      </c>
      <c r="AX24" s="127">
        <v>5.3173648283237904</v>
      </c>
      <c r="AY24" s="134">
        <v>-0.212839655393597</v>
      </c>
      <c r="AZ24" s="127"/>
      <c r="BA24" s="135">
        <v>15.797328612590199</v>
      </c>
      <c r="BB24" s="136">
        <v>10.3184560510882</v>
      </c>
      <c r="BC24" s="137">
        <v>12.992338698950499</v>
      </c>
      <c r="BD24" s="127"/>
      <c r="BE24" s="138">
        <v>4.4047390781643596</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4">
        <v>32.553673889521598</v>
      </c>
      <c r="H25" s="149">
        <v>44.041465575170797</v>
      </c>
      <c r="I25" s="149">
        <v>50.747169703872402</v>
      </c>
      <c r="J25" s="149">
        <v>49.391487158314298</v>
      </c>
      <c r="K25" s="149">
        <v>43.631882972665103</v>
      </c>
      <c r="L25" s="155">
        <v>44.073135859908803</v>
      </c>
      <c r="M25" s="149"/>
      <c r="N25" s="156">
        <v>51.136278103644599</v>
      </c>
      <c r="O25" s="157">
        <v>60.064456178815398</v>
      </c>
      <c r="P25" s="158">
        <v>55.600367141230002</v>
      </c>
      <c r="Q25" s="149"/>
      <c r="R25" s="159">
        <v>47.366630511714902</v>
      </c>
      <c r="S25" s="132"/>
      <c r="T25" s="133">
        <v>-7.9768218870773904</v>
      </c>
      <c r="U25" s="127">
        <v>-11.6103318352404</v>
      </c>
      <c r="V25" s="127">
        <v>-7.4547316502016203</v>
      </c>
      <c r="W25" s="127">
        <v>-9.6699813576563294</v>
      </c>
      <c r="X25" s="127">
        <v>-20.3988829575155</v>
      </c>
      <c r="Y25" s="134">
        <v>-11.687366641328399</v>
      </c>
      <c r="Z25" s="127"/>
      <c r="AA25" s="135">
        <v>-30.132607185178699</v>
      </c>
      <c r="AB25" s="136">
        <v>-25.062010849866802</v>
      </c>
      <c r="AC25" s="137">
        <v>-27.482206857986402</v>
      </c>
      <c r="AD25" s="127"/>
      <c r="AE25" s="138">
        <v>-17.6992632611814</v>
      </c>
      <c r="AF25" s="75"/>
      <c r="AG25" s="154">
        <v>34.504924964407699</v>
      </c>
      <c r="AH25" s="149">
        <v>47.546277719248202</v>
      </c>
      <c r="AI25" s="149">
        <v>53.585619632687902</v>
      </c>
      <c r="AJ25" s="149">
        <v>53.963061745444101</v>
      </c>
      <c r="AK25" s="149">
        <v>62.678529555808602</v>
      </c>
      <c r="AL25" s="155">
        <v>50.455682723519303</v>
      </c>
      <c r="AM25" s="149"/>
      <c r="AN25" s="156">
        <v>78.506140575170804</v>
      </c>
      <c r="AO25" s="157">
        <v>77.799436240034098</v>
      </c>
      <c r="AP25" s="158">
        <v>78.1527884076025</v>
      </c>
      <c r="AQ25" s="149"/>
      <c r="AR25" s="159">
        <v>58.369141490400203</v>
      </c>
      <c r="AS25" s="132"/>
      <c r="AT25" s="133">
        <v>-1.49779786947864</v>
      </c>
      <c r="AU25" s="127">
        <v>-3.6413736858069101</v>
      </c>
      <c r="AV25" s="127">
        <v>-1.1332766903262499</v>
      </c>
      <c r="AW25" s="127">
        <v>-0.14563027403983</v>
      </c>
      <c r="AX25" s="127">
        <v>6.4795252675333099</v>
      </c>
      <c r="AY25" s="134">
        <v>0.31802334359147</v>
      </c>
      <c r="AZ25" s="127"/>
      <c r="BA25" s="135">
        <v>4.4764345500188298</v>
      </c>
      <c r="BB25" s="136">
        <v>-2.0594974026298498</v>
      </c>
      <c r="BC25" s="137">
        <v>1.1177099467831699</v>
      </c>
      <c r="BD25" s="127"/>
      <c r="BE25" s="138">
        <v>0.62244854649217696</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4">
        <v>38.169383616780003</v>
      </c>
      <c r="H26" s="149">
        <v>54.630907823129199</v>
      </c>
      <c r="I26" s="149">
        <v>58.2165538359788</v>
      </c>
      <c r="J26" s="149">
        <v>57.851818839758103</v>
      </c>
      <c r="K26" s="149">
        <v>49.952081500377901</v>
      </c>
      <c r="L26" s="155">
        <v>51.764149123204803</v>
      </c>
      <c r="M26" s="149"/>
      <c r="N26" s="156">
        <v>46.284326058201003</v>
      </c>
      <c r="O26" s="157">
        <v>46.5054501133786</v>
      </c>
      <c r="P26" s="158">
        <v>46.394888085789802</v>
      </c>
      <c r="Q26" s="149"/>
      <c r="R26" s="159">
        <v>50.230074541086204</v>
      </c>
      <c r="S26" s="132"/>
      <c r="T26" s="133">
        <v>-10.3157977260182</v>
      </c>
      <c r="U26" s="127">
        <v>-4.0976455016889801</v>
      </c>
      <c r="V26" s="127">
        <v>-5.7426119208529496</v>
      </c>
      <c r="W26" s="127">
        <v>-3.85646533823066</v>
      </c>
      <c r="X26" s="127">
        <v>-8.0659560809365907</v>
      </c>
      <c r="Y26" s="134">
        <v>-6.1547737203410398</v>
      </c>
      <c r="Z26" s="127"/>
      <c r="AA26" s="135">
        <v>-4.5320047796754803</v>
      </c>
      <c r="AB26" s="136">
        <v>-6.0178783913002398</v>
      </c>
      <c r="AC26" s="137">
        <v>-5.2825388275547596</v>
      </c>
      <c r="AD26" s="127"/>
      <c r="AE26" s="138">
        <v>-5.9261556451586097</v>
      </c>
      <c r="AF26" s="75"/>
      <c r="AG26" s="154">
        <v>39.095998168865897</v>
      </c>
      <c r="AH26" s="149">
        <v>49.703622911295703</v>
      </c>
      <c r="AI26" s="149">
        <v>53.421317621502901</v>
      </c>
      <c r="AJ26" s="149">
        <v>52.557929642891203</v>
      </c>
      <c r="AK26" s="149">
        <v>51.300971149622796</v>
      </c>
      <c r="AL26" s="155">
        <v>49.218867603629398</v>
      </c>
      <c r="AM26" s="149"/>
      <c r="AN26" s="156">
        <v>54.521414694929803</v>
      </c>
      <c r="AO26" s="157">
        <v>53.3724683137591</v>
      </c>
      <c r="AP26" s="158">
        <v>53.946941504344501</v>
      </c>
      <c r="AQ26" s="149"/>
      <c r="AR26" s="159">
        <v>50.570022317725297</v>
      </c>
      <c r="AS26" s="132"/>
      <c r="AT26" s="133">
        <v>-7.2386403992683404</v>
      </c>
      <c r="AU26" s="127">
        <v>-5.3366214076264704</v>
      </c>
      <c r="AV26" s="127">
        <v>-2.2215745605111601</v>
      </c>
      <c r="AW26" s="127">
        <v>-3.2802880943655501</v>
      </c>
      <c r="AX26" s="127">
        <v>-1.42833566684585</v>
      </c>
      <c r="AY26" s="134">
        <v>-3.7462157936407601</v>
      </c>
      <c r="AZ26" s="127"/>
      <c r="BA26" s="135">
        <v>5.8593732481203604</v>
      </c>
      <c r="BB26" s="136">
        <v>2.62616732763601</v>
      </c>
      <c r="BC26" s="137">
        <v>4.2349135889232299</v>
      </c>
      <c r="BD26" s="127"/>
      <c r="BE26" s="138">
        <v>-1.4456519560739201</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54">
        <v>36.0671415961368</v>
      </c>
      <c r="H27" s="149">
        <v>56.219415857521099</v>
      </c>
      <c r="I27" s="149">
        <v>58.697313983072803</v>
      </c>
      <c r="J27" s="149">
        <v>57.849497897086998</v>
      </c>
      <c r="K27" s="149">
        <v>47.841762292953902</v>
      </c>
      <c r="L27" s="155">
        <v>51.335026325354299</v>
      </c>
      <c r="M27" s="149"/>
      <c r="N27" s="156">
        <v>58.590676313469203</v>
      </c>
      <c r="O27" s="157">
        <v>60.616909911311602</v>
      </c>
      <c r="P27" s="158">
        <v>59.603793112390399</v>
      </c>
      <c r="Q27" s="149"/>
      <c r="R27" s="159">
        <v>53.699458166798898</v>
      </c>
      <c r="S27" s="132"/>
      <c r="T27" s="133">
        <v>-10.433454550504599</v>
      </c>
      <c r="U27" s="127">
        <v>-1.3314352362474899</v>
      </c>
      <c r="V27" s="127">
        <v>1.12416231487581</v>
      </c>
      <c r="W27" s="127">
        <v>13.266351290374701</v>
      </c>
      <c r="X27" s="127">
        <v>-9.9112726663956194E-2</v>
      </c>
      <c r="Y27" s="134">
        <v>0.952064066594277</v>
      </c>
      <c r="Z27" s="127"/>
      <c r="AA27" s="135">
        <v>10.2538326954176</v>
      </c>
      <c r="AB27" s="136">
        <v>14.2319029003928</v>
      </c>
      <c r="AC27" s="137">
        <v>12.2414287096182</v>
      </c>
      <c r="AD27" s="127"/>
      <c r="AE27" s="138">
        <v>4.2821114032537997</v>
      </c>
      <c r="AF27" s="75"/>
      <c r="AG27" s="154">
        <v>39.896417521806001</v>
      </c>
      <c r="AH27" s="149">
        <v>54.7159531811185</v>
      </c>
      <c r="AI27" s="149">
        <v>57.207032324268802</v>
      </c>
      <c r="AJ27" s="149">
        <v>59.580965495125703</v>
      </c>
      <c r="AK27" s="149">
        <v>57.221204207285702</v>
      </c>
      <c r="AL27" s="155">
        <v>53.724314545920898</v>
      </c>
      <c r="AM27" s="149"/>
      <c r="AN27" s="156">
        <v>65.124779179810702</v>
      </c>
      <c r="AO27" s="157">
        <v>63.794853427714003</v>
      </c>
      <c r="AP27" s="158">
        <v>64.459816303762395</v>
      </c>
      <c r="AQ27" s="149"/>
      <c r="AR27" s="159">
        <v>56.792218981098003</v>
      </c>
      <c r="AS27" s="132"/>
      <c r="AT27" s="133">
        <v>1.2807170475004801</v>
      </c>
      <c r="AU27" s="127">
        <v>5.47862463610626</v>
      </c>
      <c r="AV27" s="127">
        <v>6.1130979229432301</v>
      </c>
      <c r="AW27" s="127">
        <v>12.843993063880101</v>
      </c>
      <c r="AX27" s="127">
        <v>8.9925730243610502</v>
      </c>
      <c r="AY27" s="134">
        <v>7.2441034657376804</v>
      </c>
      <c r="AZ27" s="127"/>
      <c r="BA27" s="135">
        <v>3.7428251038294902</v>
      </c>
      <c r="BB27" s="136">
        <v>6.6632539317216697</v>
      </c>
      <c r="BC27" s="137">
        <v>5.1677133843228198</v>
      </c>
      <c r="BD27" s="127"/>
      <c r="BE27" s="138">
        <v>6.5817693346064798</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4">
        <v>36.936170212765902</v>
      </c>
      <c r="H28" s="149">
        <v>59.795368248772498</v>
      </c>
      <c r="I28" s="149">
        <v>65.612000363702407</v>
      </c>
      <c r="J28" s="149">
        <v>66.008957992362198</v>
      </c>
      <c r="K28" s="149">
        <v>57.212273140571</v>
      </c>
      <c r="L28" s="155">
        <v>57.112953991634797</v>
      </c>
      <c r="M28" s="149"/>
      <c r="N28" s="156">
        <v>52.364246226586602</v>
      </c>
      <c r="O28" s="157">
        <v>53.237781414802598</v>
      </c>
      <c r="P28" s="158">
        <v>52.8010138206946</v>
      </c>
      <c r="Q28" s="149"/>
      <c r="R28" s="159">
        <v>55.8809710856519</v>
      </c>
      <c r="S28" s="132"/>
      <c r="T28" s="133">
        <v>-39.367731244574799</v>
      </c>
      <c r="U28" s="127">
        <v>-18.742528464105199</v>
      </c>
      <c r="V28" s="127">
        <v>14.396704004163601</v>
      </c>
      <c r="W28" s="127">
        <v>2.0268404174349999</v>
      </c>
      <c r="X28" s="127">
        <v>-2.2437627298854101</v>
      </c>
      <c r="Y28" s="134">
        <v>-9.3686153811093096</v>
      </c>
      <c r="Z28" s="127"/>
      <c r="AA28" s="135">
        <v>0.173650463372999</v>
      </c>
      <c r="AB28" s="136">
        <v>-2.16457905957343</v>
      </c>
      <c r="AC28" s="137">
        <v>-1.0189385937572399</v>
      </c>
      <c r="AD28" s="127"/>
      <c r="AE28" s="138">
        <v>-7.2565314891336401</v>
      </c>
      <c r="AF28" s="75"/>
      <c r="AG28" s="154">
        <v>38.767910074558998</v>
      </c>
      <c r="AH28" s="149">
        <v>58.219074377159401</v>
      </c>
      <c r="AI28" s="149">
        <v>64.699567648663304</v>
      </c>
      <c r="AJ28" s="149">
        <v>61.43168030551</v>
      </c>
      <c r="AK28" s="149">
        <v>55.468847063102302</v>
      </c>
      <c r="AL28" s="155">
        <v>55.717415893798801</v>
      </c>
      <c r="AM28" s="149"/>
      <c r="AN28" s="156">
        <v>67.187612293144198</v>
      </c>
      <c r="AO28" s="157">
        <v>71.465520094562606</v>
      </c>
      <c r="AP28" s="158">
        <v>69.326566193853395</v>
      </c>
      <c r="AQ28" s="149"/>
      <c r="AR28" s="159">
        <v>59.605744550957297</v>
      </c>
      <c r="AS28" s="132"/>
      <c r="AT28" s="133">
        <v>-15.5276446258473</v>
      </c>
      <c r="AU28" s="127">
        <v>-3.4026480464445399</v>
      </c>
      <c r="AV28" s="127">
        <v>7.0003738321015598</v>
      </c>
      <c r="AW28" s="127">
        <v>-2.80526705779591</v>
      </c>
      <c r="AX28" s="127">
        <v>-7.9983408367369497</v>
      </c>
      <c r="AY28" s="134">
        <v>-3.9774078064239302</v>
      </c>
      <c r="AZ28" s="127"/>
      <c r="BA28" s="135">
        <v>-4.9042647117512397</v>
      </c>
      <c r="BB28" s="136">
        <v>-2.01597529512755</v>
      </c>
      <c r="BC28" s="137">
        <v>-3.4371557932699002</v>
      </c>
      <c r="BD28" s="127"/>
      <c r="BE28" s="138">
        <v>-3.7985485184411298</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4">
        <v>40.4994786506251</v>
      </c>
      <c r="H29" s="149">
        <v>63.600500118511398</v>
      </c>
      <c r="I29" s="149">
        <v>73.761781080443498</v>
      </c>
      <c r="J29" s="149">
        <v>78.203531493276699</v>
      </c>
      <c r="K29" s="149">
        <v>76.840905874026802</v>
      </c>
      <c r="L29" s="155">
        <v>66.581239443376703</v>
      </c>
      <c r="M29" s="149"/>
      <c r="N29" s="156">
        <v>102.399613116301</v>
      </c>
      <c r="O29" s="157">
        <v>110.067430997876</v>
      </c>
      <c r="P29" s="158">
        <v>106.233522057088</v>
      </c>
      <c r="Q29" s="149"/>
      <c r="R29" s="159">
        <v>77.910463047294499</v>
      </c>
      <c r="S29" s="132"/>
      <c r="T29" s="133">
        <v>-23.112571482444199</v>
      </c>
      <c r="U29" s="127">
        <v>-12.963354736072001</v>
      </c>
      <c r="V29" s="127">
        <v>-17.428138304671901</v>
      </c>
      <c r="W29" s="127">
        <v>-10.336203317836199</v>
      </c>
      <c r="X29" s="127">
        <v>-5.3958851874314497</v>
      </c>
      <c r="Y29" s="134">
        <v>-13.1970953228738</v>
      </c>
      <c r="Z29" s="127"/>
      <c r="AA29" s="135">
        <v>1.6858455631837399</v>
      </c>
      <c r="AB29" s="136">
        <v>-2.54778791951053</v>
      </c>
      <c r="AC29" s="137">
        <v>-0.55227593121454599</v>
      </c>
      <c r="AD29" s="127"/>
      <c r="AE29" s="138">
        <v>-8.67318656458208</v>
      </c>
      <c r="AF29" s="75"/>
      <c r="AG29" s="154">
        <v>60.632036084248199</v>
      </c>
      <c r="AH29" s="149">
        <v>71.904034602393196</v>
      </c>
      <c r="AI29" s="149">
        <v>77.324996017745306</v>
      </c>
      <c r="AJ29" s="149">
        <v>85.633366372151997</v>
      </c>
      <c r="AK29" s="149">
        <v>88.072485420625696</v>
      </c>
      <c r="AL29" s="155">
        <v>76.713383699432896</v>
      </c>
      <c r="AM29" s="149"/>
      <c r="AN29" s="156">
        <v>124.458412361405</v>
      </c>
      <c r="AO29" s="157">
        <v>127.37624321774</v>
      </c>
      <c r="AP29" s="158">
        <v>125.91732778957299</v>
      </c>
      <c r="AQ29" s="149"/>
      <c r="AR29" s="159">
        <v>90.7716534394729</v>
      </c>
      <c r="AS29" s="132"/>
      <c r="AT29" s="133">
        <v>20.733023067306799</v>
      </c>
      <c r="AU29" s="127">
        <v>10.143836622094099</v>
      </c>
      <c r="AV29" s="127">
        <v>-0.25898097232314798</v>
      </c>
      <c r="AW29" s="127">
        <v>-1.01244897730253</v>
      </c>
      <c r="AX29" s="127">
        <v>-4.9570672443178401</v>
      </c>
      <c r="AY29" s="134">
        <v>3.05318647469324</v>
      </c>
      <c r="AZ29" s="127"/>
      <c r="BA29" s="135">
        <v>-7.0073066935323203</v>
      </c>
      <c r="BB29" s="136">
        <v>-2.47420912247195</v>
      </c>
      <c r="BC29" s="137">
        <v>-4.7684337137010102</v>
      </c>
      <c r="BD29" s="127"/>
      <c r="BE29" s="138">
        <v>-0.19568348526555601</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4">
        <v>46.156254137285899</v>
      </c>
      <c r="H30" s="149">
        <v>70.301157001007297</v>
      </c>
      <c r="I30" s="149">
        <v>77.458612750035897</v>
      </c>
      <c r="J30" s="149">
        <v>75.244649589868999</v>
      </c>
      <c r="K30" s="149">
        <v>63.961908188228499</v>
      </c>
      <c r="L30" s="155">
        <v>66.6245163332853</v>
      </c>
      <c r="M30" s="149"/>
      <c r="N30" s="156">
        <v>62.354415023744401</v>
      </c>
      <c r="O30" s="157">
        <v>59.679178299035797</v>
      </c>
      <c r="P30" s="158">
        <v>61.016796661390103</v>
      </c>
      <c r="Q30" s="149"/>
      <c r="R30" s="159">
        <v>65.022310712743803</v>
      </c>
      <c r="S30" s="132"/>
      <c r="T30" s="133">
        <v>47.323291901796999</v>
      </c>
      <c r="U30" s="127">
        <v>33.609122230562797</v>
      </c>
      <c r="V30" s="127">
        <v>37.987697730875198</v>
      </c>
      <c r="W30" s="127">
        <v>44.0788701561059</v>
      </c>
      <c r="X30" s="127">
        <v>43.549171339681202</v>
      </c>
      <c r="Y30" s="134">
        <v>40.639056798024797</v>
      </c>
      <c r="Z30" s="127"/>
      <c r="AA30" s="135">
        <v>31.931403589516901</v>
      </c>
      <c r="AB30" s="136">
        <v>25.748109004617501</v>
      </c>
      <c r="AC30" s="137">
        <v>28.833341054646901</v>
      </c>
      <c r="AD30" s="127"/>
      <c r="AE30" s="138">
        <v>37.266588672354899</v>
      </c>
      <c r="AF30" s="75"/>
      <c r="AG30" s="154">
        <v>51.988403367390902</v>
      </c>
      <c r="AH30" s="149">
        <v>71.529557130522306</v>
      </c>
      <c r="AI30" s="149">
        <v>77.194103827888895</v>
      </c>
      <c r="AJ30" s="149">
        <v>75.014112821988704</v>
      </c>
      <c r="AK30" s="149">
        <v>68.934834868326305</v>
      </c>
      <c r="AL30" s="155">
        <v>68.9322024032234</v>
      </c>
      <c r="AM30" s="149"/>
      <c r="AN30" s="156">
        <v>69.003015541804501</v>
      </c>
      <c r="AO30" s="157">
        <v>67.862993596200795</v>
      </c>
      <c r="AP30" s="158">
        <v>68.433004569002705</v>
      </c>
      <c r="AQ30" s="149"/>
      <c r="AR30" s="159">
        <v>68.789574450588901</v>
      </c>
      <c r="AS30" s="132"/>
      <c r="AT30" s="133">
        <v>53.685421567144701</v>
      </c>
      <c r="AU30" s="127">
        <v>42.4050543242858</v>
      </c>
      <c r="AV30" s="127">
        <v>41.740991254267598</v>
      </c>
      <c r="AW30" s="127">
        <v>50.597435528816199</v>
      </c>
      <c r="AX30" s="127">
        <v>45.976648024994603</v>
      </c>
      <c r="AY30" s="134">
        <v>46.3199141632726</v>
      </c>
      <c r="AZ30" s="127"/>
      <c r="BA30" s="135">
        <v>28.115874760106401</v>
      </c>
      <c r="BB30" s="136">
        <v>27.491951260948099</v>
      </c>
      <c r="BC30" s="137">
        <v>27.805750045269701</v>
      </c>
      <c r="BD30" s="127"/>
      <c r="BE30" s="138">
        <v>40.534071338303399</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4">
        <v>34.4984567126725</v>
      </c>
      <c r="H31" s="149">
        <v>40.666348808030101</v>
      </c>
      <c r="I31" s="149">
        <v>43.934712314034698</v>
      </c>
      <c r="J31" s="149">
        <v>41.495518910198903</v>
      </c>
      <c r="K31" s="149">
        <v>36.339974905897101</v>
      </c>
      <c r="L31" s="155">
        <v>39.387002330166602</v>
      </c>
      <c r="M31" s="149"/>
      <c r="N31" s="156">
        <v>46.105022405448999</v>
      </c>
      <c r="O31" s="157">
        <v>52.812262054131502</v>
      </c>
      <c r="P31" s="158">
        <v>49.4586422297902</v>
      </c>
      <c r="Q31" s="149"/>
      <c r="R31" s="159">
        <v>42.264613730059096</v>
      </c>
      <c r="S31" s="132"/>
      <c r="T31" s="133">
        <v>37.538226850182497</v>
      </c>
      <c r="U31" s="127">
        <v>4.4418779580886003</v>
      </c>
      <c r="V31" s="127">
        <v>8.8211508572746897</v>
      </c>
      <c r="W31" s="127">
        <v>-0.85830125593363304</v>
      </c>
      <c r="X31" s="127">
        <v>-3.32821371440511</v>
      </c>
      <c r="Y31" s="134">
        <v>7.1237460585171597</v>
      </c>
      <c r="Z31" s="127"/>
      <c r="AA31" s="135">
        <v>2.83983741745566</v>
      </c>
      <c r="AB31" s="136">
        <v>16.298026224130101</v>
      </c>
      <c r="AC31" s="137">
        <v>9.6121260353731799</v>
      </c>
      <c r="AD31" s="127"/>
      <c r="AE31" s="138">
        <v>7.9430594645143398</v>
      </c>
      <c r="AF31" s="75"/>
      <c r="AG31" s="154">
        <v>36.492710611220602</v>
      </c>
      <c r="AH31" s="149">
        <v>43.259402222620501</v>
      </c>
      <c r="AI31" s="149">
        <v>47.981921043197701</v>
      </c>
      <c r="AJ31" s="149">
        <v>45.340388062376697</v>
      </c>
      <c r="AK31" s="149">
        <v>44.532594550994801</v>
      </c>
      <c r="AL31" s="155">
        <v>43.521403298081999</v>
      </c>
      <c r="AM31" s="149"/>
      <c r="AN31" s="156">
        <v>58.080043466570999</v>
      </c>
      <c r="AO31" s="157">
        <v>65.073666427675207</v>
      </c>
      <c r="AP31" s="158">
        <v>61.576854947123103</v>
      </c>
      <c r="AQ31" s="149"/>
      <c r="AR31" s="159">
        <v>48.680103769236602</v>
      </c>
      <c r="AS31" s="132"/>
      <c r="AT31" s="133">
        <v>19.5216821601643</v>
      </c>
      <c r="AU31" s="127">
        <v>4.3165082092334996</v>
      </c>
      <c r="AV31" s="127">
        <v>8.3761529760689495</v>
      </c>
      <c r="AW31" s="127">
        <v>8.9832037230573398</v>
      </c>
      <c r="AX31" s="127">
        <v>3.9849853830907702</v>
      </c>
      <c r="AY31" s="134">
        <v>8.4217262731778195</v>
      </c>
      <c r="AZ31" s="127"/>
      <c r="BA31" s="135">
        <v>-11.981253454972499</v>
      </c>
      <c r="BB31" s="136">
        <v>2.4766233229735399</v>
      </c>
      <c r="BC31" s="137">
        <v>-4.8910468323081</v>
      </c>
      <c r="BD31" s="127"/>
      <c r="BE31" s="138">
        <v>3.2010220313539199</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4">
        <v>43.516331877729201</v>
      </c>
      <c r="H32" s="149">
        <v>44.545047637951498</v>
      </c>
      <c r="I32" s="149">
        <v>47.275694720126999</v>
      </c>
      <c r="J32" s="149">
        <v>48.724037316395297</v>
      </c>
      <c r="K32" s="149">
        <v>43.845267963477497</v>
      </c>
      <c r="L32" s="155">
        <v>45.581275903136103</v>
      </c>
      <c r="M32" s="149"/>
      <c r="N32" s="156">
        <v>43.113717745136903</v>
      </c>
      <c r="O32" s="157">
        <v>41.053670107185297</v>
      </c>
      <c r="P32" s="158">
        <v>42.083693926161096</v>
      </c>
      <c r="Q32" s="149"/>
      <c r="R32" s="159">
        <v>44.581966766857498</v>
      </c>
      <c r="S32" s="132"/>
      <c r="T32" s="133">
        <v>66.875715980976594</v>
      </c>
      <c r="U32" s="127">
        <v>21.336261126699402</v>
      </c>
      <c r="V32" s="127">
        <v>17.4272394699925</v>
      </c>
      <c r="W32" s="127">
        <v>18.927063202335901</v>
      </c>
      <c r="X32" s="127">
        <v>0.438696316938959</v>
      </c>
      <c r="Y32" s="134">
        <v>21.438565221990999</v>
      </c>
      <c r="Z32" s="127"/>
      <c r="AA32" s="135">
        <v>-12.2981996165216</v>
      </c>
      <c r="AB32" s="136">
        <v>-4.2589476423520596</v>
      </c>
      <c r="AC32" s="137">
        <v>-8.5528194766941006</v>
      </c>
      <c r="AD32" s="127"/>
      <c r="AE32" s="138">
        <v>11.569870561877099</v>
      </c>
      <c r="AF32" s="75"/>
      <c r="AG32" s="154">
        <v>39.272289599047198</v>
      </c>
      <c r="AH32" s="149">
        <v>46.758858177848303</v>
      </c>
      <c r="AI32" s="149">
        <v>52.499214470027702</v>
      </c>
      <c r="AJ32" s="149">
        <v>47.649838229456101</v>
      </c>
      <c r="AK32" s="149">
        <v>45.821482235013796</v>
      </c>
      <c r="AL32" s="155">
        <v>46.400336542278602</v>
      </c>
      <c r="AM32" s="149"/>
      <c r="AN32" s="156">
        <v>79.952445414847105</v>
      </c>
      <c r="AO32" s="157">
        <v>85.915931421198806</v>
      </c>
      <c r="AP32" s="158">
        <v>82.934188418022998</v>
      </c>
      <c r="AQ32" s="149"/>
      <c r="AR32" s="159">
        <v>56.838579935348399</v>
      </c>
      <c r="AS32" s="132"/>
      <c r="AT32" s="133">
        <v>23.487371346436799</v>
      </c>
      <c r="AU32" s="127">
        <v>15.064028280419899</v>
      </c>
      <c r="AV32" s="127">
        <v>19.504277338607501</v>
      </c>
      <c r="AW32" s="127">
        <v>18.754041860141001</v>
      </c>
      <c r="AX32" s="127">
        <v>14.0331440184088</v>
      </c>
      <c r="AY32" s="134">
        <v>17.960059739881402</v>
      </c>
      <c r="AZ32" s="127"/>
      <c r="BA32" s="135">
        <v>14.718752722453299</v>
      </c>
      <c r="BB32" s="136">
        <v>17.359367501405199</v>
      </c>
      <c r="BC32" s="137">
        <v>16.071519935630299</v>
      </c>
      <c r="BD32" s="127"/>
      <c r="BE32" s="138">
        <v>17.1653255251377</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4">
        <v>28.7306321307431</v>
      </c>
      <c r="H33" s="149">
        <v>50.2200246685168</v>
      </c>
      <c r="I33" s="149">
        <v>60.9225593586185</v>
      </c>
      <c r="J33" s="149">
        <v>60.871026827012003</v>
      </c>
      <c r="K33" s="149">
        <v>58.925701510946602</v>
      </c>
      <c r="L33" s="155">
        <v>51.933988899167403</v>
      </c>
      <c r="M33" s="149"/>
      <c r="N33" s="156">
        <v>65.775837187788994</v>
      </c>
      <c r="O33" s="157">
        <v>56.720616712920098</v>
      </c>
      <c r="P33" s="158">
        <v>61.248226950354599</v>
      </c>
      <c r="Q33" s="149"/>
      <c r="R33" s="159">
        <v>54.595199770935203</v>
      </c>
      <c r="S33" s="132"/>
      <c r="T33" s="133">
        <v>-16.4426182326938</v>
      </c>
      <c r="U33" s="127">
        <v>-10.7249526084167</v>
      </c>
      <c r="V33" s="127">
        <v>-4.64788257519246</v>
      </c>
      <c r="W33" s="127">
        <v>0.213773703480828</v>
      </c>
      <c r="X33" s="127">
        <v>11.886549587134899</v>
      </c>
      <c r="Y33" s="134">
        <v>-3.0852357091401998</v>
      </c>
      <c r="Z33" s="127"/>
      <c r="AA33" s="135">
        <v>-20.716499717323501</v>
      </c>
      <c r="AB33" s="136">
        <v>-9.1465290884345301</v>
      </c>
      <c r="AC33" s="137">
        <v>-15.748448460794799</v>
      </c>
      <c r="AD33" s="127"/>
      <c r="AE33" s="138">
        <v>-7.53966897731397</v>
      </c>
      <c r="AF33" s="75"/>
      <c r="AG33" s="154">
        <v>32.892485353068103</v>
      </c>
      <c r="AH33" s="149">
        <v>51.976546407647199</v>
      </c>
      <c r="AI33" s="149">
        <v>59.379451125500999</v>
      </c>
      <c r="AJ33" s="149">
        <v>57.703997070613603</v>
      </c>
      <c r="AK33" s="149">
        <v>56.121884057971002</v>
      </c>
      <c r="AL33" s="155">
        <v>51.6148728029602</v>
      </c>
      <c r="AM33" s="149"/>
      <c r="AN33" s="156">
        <v>66.766218008017205</v>
      </c>
      <c r="AO33" s="157">
        <v>59.636128584643799</v>
      </c>
      <c r="AP33" s="158">
        <v>63.201173296330502</v>
      </c>
      <c r="AQ33" s="149"/>
      <c r="AR33" s="159">
        <v>54.925244372494603</v>
      </c>
      <c r="AS33" s="132"/>
      <c r="AT33" s="133">
        <v>-0.85452315895467601</v>
      </c>
      <c r="AU33" s="127">
        <v>1.80922681813388</v>
      </c>
      <c r="AV33" s="127">
        <v>4.5579026609418101</v>
      </c>
      <c r="AW33" s="127">
        <v>-0.70569056264279495</v>
      </c>
      <c r="AX33" s="127">
        <v>-9.1552670769312403</v>
      </c>
      <c r="AY33" s="134">
        <v>-1.0874886506208601</v>
      </c>
      <c r="AZ33" s="127"/>
      <c r="BA33" s="135">
        <v>-18.3783434005645</v>
      </c>
      <c r="BB33" s="136">
        <v>-4.75465281300895</v>
      </c>
      <c r="BC33" s="137">
        <v>-12.4715096679633</v>
      </c>
      <c r="BD33" s="127"/>
      <c r="BE33" s="138">
        <v>-5.1434935879024302</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4">
        <v>35.376407811637698</v>
      </c>
      <c r="H34" s="149">
        <v>61.735369121344</v>
      </c>
      <c r="I34" s="149">
        <v>75.3135811515114</v>
      </c>
      <c r="J34" s="149">
        <v>75.367932736525802</v>
      </c>
      <c r="K34" s="149">
        <v>63.4556692623704</v>
      </c>
      <c r="L34" s="155">
        <v>62.249792016677901</v>
      </c>
      <c r="M34" s="149"/>
      <c r="N34" s="156">
        <v>69.841601263106199</v>
      </c>
      <c r="O34" s="157">
        <v>74.198310442087106</v>
      </c>
      <c r="P34" s="158">
        <v>72.019955852596695</v>
      </c>
      <c r="Q34" s="149"/>
      <c r="R34" s="159">
        <v>65.041267398368902</v>
      </c>
      <c r="S34" s="132"/>
      <c r="T34" s="133">
        <v>-25.3980077899393</v>
      </c>
      <c r="U34" s="127">
        <v>-7.4194399930996999</v>
      </c>
      <c r="V34" s="127">
        <v>-4.6976398840701803</v>
      </c>
      <c r="W34" s="127">
        <v>-1.3775441022191499</v>
      </c>
      <c r="X34" s="127">
        <v>-2.5721482478481099</v>
      </c>
      <c r="Y34" s="134">
        <v>-7.0011905195120896</v>
      </c>
      <c r="Z34" s="127"/>
      <c r="AA34" s="135">
        <v>-6.5979159687016304</v>
      </c>
      <c r="AB34" s="136">
        <v>-6.0374167936626604</v>
      </c>
      <c r="AC34" s="137">
        <v>-6.3100274725046699</v>
      </c>
      <c r="AD34" s="127"/>
      <c r="AE34" s="138">
        <v>-6.7836323551214397</v>
      </c>
      <c r="AF34" s="75"/>
      <c r="AG34" s="154">
        <v>42.741245626850102</v>
      </c>
      <c r="AH34" s="149">
        <v>59.791410846753998</v>
      </c>
      <c r="AI34" s="149">
        <v>69.313952338855302</v>
      </c>
      <c r="AJ34" s="149">
        <v>70.782291655456007</v>
      </c>
      <c r="AK34" s="149">
        <v>70.435477111119596</v>
      </c>
      <c r="AL34" s="155">
        <v>62.613792110947898</v>
      </c>
      <c r="AM34" s="149"/>
      <c r="AN34" s="156">
        <v>89.843172310412399</v>
      </c>
      <c r="AO34" s="157">
        <v>86.636327170696006</v>
      </c>
      <c r="AP34" s="158">
        <v>88.239749740554203</v>
      </c>
      <c r="AQ34" s="149"/>
      <c r="AR34" s="159">
        <v>69.935735515860998</v>
      </c>
      <c r="AS34" s="132"/>
      <c r="AT34" s="133">
        <v>-3.01458887680726</v>
      </c>
      <c r="AU34" s="127">
        <v>0.80428945775472704</v>
      </c>
      <c r="AV34" s="127">
        <v>2.1342848688230398</v>
      </c>
      <c r="AW34" s="127">
        <v>2.7762984740921</v>
      </c>
      <c r="AX34" s="127">
        <v>1.5895533756006399</v>
      </c>
      <c r="AY34" s="134">
        <v>1.1684148396190599</v>
      </c>
      <c r="AZ34" s="127"/>
      <c r="BA34" s="135">
        <v>6.2431337144053503</v>
      </c>
      <c r="BB34" s="136">
        <v>4.57627430664746</v>
      </c>
      <c r="BC34" s="137">
        <v>5.4182600874349998</v>
      </c>
      <c r="BD34" s="127"/>
      <c r="BE34" s="138">
        <v>2.6642515225071999</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4">
        <v>30.213315089913898</v>
      </c>
      <c r="H35" s="149">
        <v>49.570039093041402</v>
      </c>
      <c r="I35" s="149">
        <v>54.736051602814598</v>
      </c>
      <c r="J35" s="149">
        <v>54.742705238467501</v>
      </c>
      <c r="K35" s="149">
        <v>49.258772478498798</v>
      </c>
      <c r="L35" s="155">
        <v>47.704176700547301</v>
      </c>
      <c r="M35" s="149"/>
      <c r="N35" s="156">
        <v>45.360492572322102</v>
      </c>
      <c r="O35" s="157">
        <v>54.818342455043002</v>
      </c>
      <c r="P35" s="158">
        <v>50.089417513682498</v>
      </c>
      <c r="Q35" s="149"/>
      <c r="R35" s="159">
        <v>48.385674075728801</v>
      </c>
      <c r="S35" s="132"/>
      <c r="T35" s="133">
        <v>-16.002977937180699</v>
      </c>
      <c r="U35" s="127">
        <v>-6.99689085424128</v>
      </c>
      <c r="V35" s="127">
        <v>-0.43042217014810402</v>
      </c>
      <c r="W35" s="127">
        <v>0.799692486875624</v>
      </c>
      <c r="X35" s="127">
        <v>-3.7544078720932998</v>
      </c>
      <c r="Y35" s="134">
        <v>-4.4885719202893899</v>
      </c>
      <c r="Z35" s="127"/>
      <c r="AA35" s="135">
        <v>-16.370544235151598</v>
      </c>
      <c r="AB35" s="136">
        <v>7.3240734943781298</v>
      </c>
      <c r="AC35" s="137">
        <v>-4.8789850925859604</v>
      </c>
      <c r="AD35" s="127"/>
      <c r="AE35" s="138">
        <v>-4.6043796544368298</v>
      </c>
      <c r="AF35" s="75"/>
      <c r="AG35" s="154">
        <v>38.601827599687198</v>
      </c>
      <c r="AH35" s="149">
        <v>53.830021501172702</v>
      </c>
      <c r="AI35" s="149">
        <v>59.121262705238401</v>
      </c>
      <c r="AJ35" s="149">
        <v>60.8357740422204</v>
      </c>
      <c r="AK35" s="149">
        <v>55.5218940578577</v>
      </c>
      <c r="AL35" s="155">
        <v>53.582155981235303</v>
      </c>
      <c r="AM35" s="149"/>
      <c r="AN35" s="156">
        <v>53.928692337763799</v>
      </c>
      <c r="AO35" s="157">
        <v>57.193948397185302</v>
      </c>
      <c r="AP35" s="158">
        <v>55.561320367474501</v>
      </c>
      <c r="AQ35" s="149"/>
      <c r="AR35" s="159">
        <v>54.1476315201608</v>
      </c>
      <c r="AS35" s="132"/>
      <c r="AT35" s="133">
        <v>3.0952384184030501</v>
      </c>
      <c r="AU35" s="127">
        <v>3.4442374056798601</v>
      </c>
      <c r="AV35" s="127">
        <v>8.8446768720898099</v>
      </c>
      <c r="AW35" s="127">
        <v>6.0358924937510903</v>
      </c>
      <c r="AX35" s="127">
        <v>-3.0997437405353301</v>
      </c>
      <c r="AY35" s="134">
        <v>3.6531690523626899</v>
      </c>
      <c r="AZ35" s="127"/>
      <c r="BA35" s="135">
        <v>-12.3186772571015</v>
      </c>
      <c r="BB35" s="136">
        <v>-0.84668452688169704</v>
      </c>
      <c r="BC35" s="137">
        <v>-6.7666656613598999</v>
      </c>
      <c r="BD35" s="127"/>
      <c r="BE35" s="138">
        <v>0.364686113928959</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4">
        <v>27.183825503355699</v>
      </c>
      <c r="H36" s="149">
        <v>39.435339299030503</v>
      </c>
      <c r="I36" s="149">
        <v>41.005965697240804</v>
      </c>
      <c r="J36" s="149">
        <v>41.637300521998498</v>
      </c>
      <c r="K36" s="149">
        <v>39.139239373601697</v>
      </c>
      <c r="L36" s="155">
        <v>37.680334079045402</v>
      </c>
      <c r="M36" s="149"/>
      <c r="N36" s="156">
        <v>47.597358767424701</v>
      </c>
      <c r="O36" s="157">
        <v>51.262090975788702</v>
      </c>
      <c r="P36" s="158">
        <v>49.429724871606702</v>
      </c>
      <c r="Q36" s="149"/>
      <c r="R36" s="159">
        <v>41.076457427632199</v>
      </c>
      <c r="S36" s="132"/>
      <c r="T36" s="133">
        <v>6.0455842639144599</v>
      </c>
      <c r="U36" s="127">
        <v>-3.35269113234718</v>
      </c>
      <c r="V36" s="127">
        <v>-5.7888987975770601</v>
      </c>
      <c r="W36" s="127">
        <v>-0.66601228967968595</v>
      </c>
      <c r="X36" s="127">
        <v>7.6227924094345401</v>
      </c>
      <c r="Y36" s="134">
        <v>8.2382715858824299E-2</v>
      </c>
      <c r="Z36" s="127"/>
      <c r="AA36" s="135">
        <v>9.8659891391047303</v>
      </c>
      <c r="AB36" s="136">
        <v>19.525852122043599</v>
      </c>
      <c r="AC36" s="137">
        <v>14.671536684358699</v>
      </c>
      <c r="AD36" s="127"/>
      <c r="AE36" s="138">
        <v>4.7649039771078501</v>
      </c>
      <c r="AF36" s="75"/>
      <c r="AG36" s="154">
        <v>33.6983666486583</v>
      </c>
      <c r="AH36" s="149">
        <v>41.976227264541599</v>
      </c>
      <c r="AI36" s="149">
        <v>44.868923104628102</v>
      </c>
      <c r="AJ36" s="149">
        <v>45.137628309022098</v>
      </c>
      <c r="AK36" s="149">
        <v>45.9260291734197</v>
      </c>
      <c r="AL36" s="155">
        <v>42.321434900054001</v>
      </c>
      <c r="AM36" s="149"/>
      <c r="AN36" s="156">
        <v>54.141901345291402</v>
      </c>
      <c r="AO36" s="157">
        <v>55.740724663677099</v>
      </c>
      <c r="AP36" s="158">
        <v>54.9413130044843</v>
      </c>
      <c r="AQ36" s="149"/>
      <c r="AR36" s="159">
        <v>45.9373064371065</v>
      </c>
      <c r="AS36" s="132"/>
      <c r="AT36" s="133">
        <v>9.3102042934925304</v>
      </c>
      <c r="AU36" s="127">
        <v>1.7298949950761799</v>
      </c>
      <c r="AV36" s="127">
        <v>1.47683213002387</v>
      </c>
      <c r="AW36" s="127">
        <v>5.8307455511329698</v>
      </c>
      <c r="AX36" s="127">
        <v>10.5378996251257</v>
      </c>
      <c r="AY36" s="134">
        <v>5.5370562656735496</v>
      </c>
      <c r="AZ36" s="127"/>
      <c r="BA36" s="135">
        <v>4.1857838590842897E-2</v>
      </c>
      <c r="BB36" s="136">
        <v>8.5632882638396399</v>
      </c>
      <c r="BC36" s="137">
        <v>4.1904526400968303</v>
      </c>
      <c r="BD36" s="127"/>
      <c r="BE36" s="138">
        <v>5.1396336163267797</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4">
        <v>34.320623925262403</v>
      </c>
      <c r="H37" s="149">
        <v>44.260439134563498</v>
      </c>
      <c r="I37" s="149">
        <v>52.405303493057502</v>
      </c>
      <c r="J37" s="149">
        <v>53.093005928701501</v>
      </c>
      <c r="K37" s="149">
        <v>53.890091625388102</v>
      </c>
      <c r="L37" s="155">
        <v>47.593892821394597</v>
      </c>
      <c r="M37" s="149"/>
      <c r="N37" s="156">
        <v>74.557038472396798</v>
      </c>
      <c r="O37" s="157">
        <v>84.141279932243407</v>
      </c>
      <c r="P37" s="158">
        <v>79.349159202320095</v>
      </c>
      <c r="Q37" s="149"/>
      <c r="R37" s="159">
        <v>56.666826073087599</v>
      </c>
      <c r="S37" s="132"/>
      <c r="T37" s="133">
        <v>-13.460936520926699</v>
      </c>
      <c r="U37" s="127">
        <v>-9.5480920699805303</v>
      </c>
      <c r="V37" s="127">
        <v>-2.6032132017457901</v>
      </c>
      <c r="W37" s="127">
        <v>1.78086399349955</v>
      </c>
      <c r="X37" s="127">
        <v>1.31563450793586</v>
      </c>
      <c r="Y37" s="134">
        <v>-3.9485204044777999</v>
      </c>
      <c r="Z37" s="127"/>
      <c r="AA37" s="135">
        <v>-7.3620833943297299</v>
      </c>
      <c r="AB37" s="136">
        <v>-5.6342502564456103</v>
      </c>
      <c r="AC37" s="137">
        <v>-6.4539499969767897</v>
      </c>
      <c r="AD37" s="127"/>
      <c r="AE37" s="138">
        <v>-4.96682425884089</v>
      </c>
      <c r="AF37" s="75"/>
      <c r="AG37" s="154">
        <v>39.516231232194599</v>
      </c>
      <c r="AH37" s="149">
        <v>45.067990593640097</v>
      </c>
      <c r="AI37" s="149">
        <v>51.244709724610502</v>
      </c>
      <c r="AJ37" s="149">
        <v>57.779780625208502</v>
      </c>
      <c r="AK37" s="149">
        <v>61.2606973282344</v>
      </c>
      <c r="AL37" s="155">
        <v>50.973881900777599</v>
      </c>
      <c r="AM37" s="149"/>
      <c r="AN37" s="156">
        <v>75.036632831147401</v>
      </c>
      <c r="AO37" s="157">
        <v>72.321368670276897</v>
      </c>
      <c r="AP37" s="158">
        <v>73.679000750712206</v>
      </c>
      <c r="AQ37" s="149"/>
      <c r="AR37" s="159">
        <v>57.461058715044601</v>
      </c>
      <c r="AS37" s="132"/>
      <c r="AT37" s="133">
        <v>7.90568469188125</v>
      </c>
      <c r="AU37" s="127">
        <v>2.4501371079951602</v>
      </c>
      <c r="AV37" s="127">
        <v>3.6802281522164799</v>
      </c>
      <c r="AW37" s="127">
        <v>5.0687017683640798</v>
      </c>
      <c r="AX37" s="127">
        <v>10.308224306561099</v>
      </c>
      <c r="AY37" s="134">
        <v>5.9460424188968002</v>
      </c>
      <c r="AZ37" s="127"/>
      <c r="BA37" s="135">
        <v>4.6554560974558399</v>
      </c>
      <c r="BB37" s="136">
        <v>-3.05251902674771</v>
      </c>
      <c r="BC37" s="137">
        <v>0.725078258836795</v>
      </c>
      <c r="BD37" s="127"/>
      <c r="BE37" s="138">
        <v>3.97166508353728</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4">
        <v>49.479444412927101</v>
      </c>
      <c r="H38" s="149">
        <v>93.202131321154297</v>
      </c>
      <c r="I38" s="149">
        <v>122.827321759521</v>
      </c>
      <c r="J38" s="149">
        <v>125.865891675176</v>
      </c>
      <c r="K38" s="149">
        <v>98.356533340897897</v>
      </c>
      <c r="L38" s="155">
        <v>97.945714561277995</v>
      </c>
      <c r="M38" s="149"/>
      <c r="N38" s="156">
        <v>78.811411740232202</v>
      </c>
      <c r="O38" s="157">
        <v>82.944230871061606</v>
      </c>
      <c r="P38" s="158">
        <v>80.877821305646904</v>
      </c>
      <c r="Q38" s="149"/>
      <c r="R38" s="159">
        <v>93.069213154702496</v>
      </c>
      <c r="S38" s="132"/>
      <c r="T38" s="133">
        <v>-19.4602344706074</v>
      </c>
      <c r="U38" s="127">
        <v>-9.2479724088681099</v>
      </c>
      <c r="V38" s="127">
        <v>-2.8042705653137099</v>
      </c>
      <c r="W38" s="127">
        <v>2.4052302908079599</v>
      </c>
      <c r="X38" s="127">
        <v>7.06061513534961</v>
      </c>
      <c r="Y38" s="134">
        <v>-3.0787950096737098</v>
      </c>
      <c r="Z38" s="127"/>
      <c r="AA38" s="135">
        <v>17.0408159840614</v>
      </c>
      <c r="AB38" s="136">
        <v>18.186826754939201</v>
      </c>
      <c r="AC38" s="137">
        <v>17.625671361520201</v>
      </c>
      <c r="AD38" s="127"/>
      <c r="AE38" s="138">
        <v>1.3506364281479899</v>
      </c>
      <c r="AF38" s="75"/>
      <c r="AG38" s="154">
        <v>55.938351250921798</v>
      </c>
      <c r="AH38" s="149">
        <v>85.767190917213796</v>
      </c>
      <c r="AI38" s="149">
        <v>110.118255728745</v>
      </c>
      <c r="AJ38" s="149">
        <v>112.43259109024601</v>
      </c>
      <c r="AK38" s="149">
        <v>91.098773738777695</v>
      </c>
      <c r="AL38" s="155">
        <v>91.070932888177794</v>
      </c>
      <c r="AM38" s="149"/>
      <c r="AN38" s="156">
        <v>74.650191233967305</v>
      </c>
      <c r="AO38" s="157">
        <v>73.165123462918501</v>
      </c>
      <c r="AP38" s="158">
        <v>73.907657348442896</v>
      </c>
      <c r="AQ38" s="149"/>
      <c r="AR38" s="159">
        <v>86.167149812582295</v>
      </c>
      <c r="AS38" s="132"/>
      <c r="AT38" s="133">
        <v>1.2074162916503299</v>
      </c>
      <c r="AU38" s="127">
        <v>-0.30279970952288598</v>
      </c>
      <c r="AV38" s="127">
        <v>8.5159343982807698</v>
      </c>
      <c r="AW38" s="127">
        <v>12.425433524620299</v>
      </c>
      <c r="AX38" s="127">
        <v>10.047313344390901</v>
      </c>
      <c r="AY38" s="134">
        <v>7.0005078433967904</v>
      </c>
      <c r="AZ38" s="127"/>
      <c r="BA38" s="135">
        <v>7.91029531595425</v>
      </c>
      <c r="BB38" s="136">
        <v>7.5347267851756801</v>
      </c>
      <c r="BC38" s="137">
        <v>7.7240639770403501</v>
      </c>
      <c r="BD38" s="127"/>
      <c r="BE38" s="138">
        <v>7.1752195225326796</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60">
        <v>34.991823878069397</v>
      </c>
      <c r="H39" s="161">
        <v>43.036364098221803</v>
      </c>
      <c r="I39" s="161">
        <v>44.346351397120998</v>
      </c>
      <c r="J39" s="161">
        <v>43.056441151566403</v>
      </c>
      <c r="K39" s="161">
        <v>37.0738162574089</v>
      </c>
      <c r="L39" s="162">
        <v>40.500959356477502</v>
      </c>
      <c r="M39" s="149"/>
      <c r="N39" s="163">
        <v>46.241814563928799</v>
      </c>
      <c r="O39" s="164">
        <v>50.082859441151498</v>
      </c>
      <c r="P39" s="165">
        <v>48.162337002540198</v>
      </c>
      <c r="Q39" s="149"/>
      <c r="R39" s="166">
        <v>42.689924398209698</v>
      </c>
      <c r="S39" s="132"/>
      <c r="T39" s="139">
        <v>26.7691082115306</v>
      </c>
      <c r="U39" s="140">
        <v>4.3455881292978003</v>
      </c>
      <c r="V39" s="140">
        <v>6.05356216662486</v>
      </c>
      <c r="W39" s="140">
        <v>2.4004916956310498</v>
      </c>
      <c r="X39" s="140">
        <v>-4.8731869551323701</v>
      </c>
      <c r="Y39" s="141">
        <v>5.6461873932588</v>
      </c>
      <c r="Z39" s="127"/>
      <c r="AA39" s="142">
        <v>6.6167204537232598</v>
      </c>
      <c r="AB39" s="143">
        <v>13.858790331963901</v>
      </c>
      <c r="AC39" s="144">
        <v>10.263239289419399</v>
      </c>
      <c r="AD39" s="127"/>
      <c r="AE39" s="145">
        <v>7.09163947393494</v>
      </c>
      <c r="AF39" s="75"/>
      <c r="AG39" s="160">
        <v>36.2798936660108</v>
      </c>
      <c r="AH39" s="161">
        <v>43.704825846694803</v>
      </c>
      <c r="AI39" s="161">
        <v>47.682733704525397</v>
      </c>
      <c r="AJ39" s="161">
        <v>45.9221616360363</v>
      </c>
      <c r="AK39" s="161">
        <v>44.7528103152342</v>
      </c>
      <c r="AL39" s="162">
        <v>43.6684850337003</v>
      </c>
      <c r="AM39" s="149"/>
      <c r="AN39" s="163">
        <v>57.0499522752961</v>
      </c>
      <c r="AO39" s="164">
        <v>60.677276133461703</v>
      </c>
      <c r="AP39" s="165">
        <v>58.863614204378898</v>
      </c>
      <c r="AQ39" s="149"/>
      <c r="AR39" s="166">
        <v>48.009950511036998</v>
      </c>
      <c r="AS39" s="132"/>
      <c r="AT39" s="139">
        <v>10.4212297407233</v>
      </c>
      <c r="AU39" s="140">
        <v>1.3523898216935899</v>
      </c>
      <c r="AV39" s="140">
        <v>4.66077852319337</v>
      </c>
      <c r="AW39" s="140">
        <v>6.2104813520198201</v>
      </c>
      <c r="AX39" s="140">
        <v>1.1649375825142601</v>
      </c>
      <c r="AY39" s="141">
        <v>4.46442017099411</v>
      </c>
      <c r="AZ39" s="127"/>
      <c r="BA39" s="142">
        <v>-7.7198775316211599</v>
      </c>
      <c r="BB39" s="143">
        <v>2.1529527886122102</v>
      </c>
      <c r="BC39" s="144">
        <v>-2.8821786038645301</v>
      </c>
      <c r="BD39" s="127"/>
      <c r="BE39" s="145">
        <v>1.80453250681886</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6">
        <v>41.409978484341302</v>
      </c>
      <c r="H40" s="147">
        <v>70.343889552952405</v>
      </c>
      <c r="I40" s="147">
        <v>72.325749462108504</v>
      </c>
      <c r="J40" s="147">
        <v>71.267626105665698</v>
      </c>
      <c r="K40" s="147">
        <v>62.631118814248097</v>
      </c>
      <c r="L40" s="148">
        <v>63.595672483863197</v>
      </c>
      <c r="M40" s="149"/>
      <c r="N40" s="150">
        <v>53.810583313411399</v>
      </c>
      <c r="O40" s="151">
        <v>52.234668897920102</v>
      </c>
      <c r="P40" s="152">
        <v>53.022626105665701</v>
      </c>
      <c r="Q40" s="149"/>
      <c r="R40" s="153">
        <v>60.574802090092497</v>
      </c>
      <c r="S40" s="132"/>
      <c r="T40" s="124">
        <v>3.43640560098993</v>
      </c>
      <c r="U40" s="125">
        <v>12.2446075983027</v>
      </c>
      <c r="V40" s="125">
        <v>10.608123042357899</v>
      </c>
      <c r="W40" s="125">
        <v>8.7665244135144391</v>
      </c>
      <c r="X40" s="125">
        <v>16.327248857784099</v>
      </c>
      <c r="Y40" s="126">
        <v>10.617504845863399</v>
      </c>
      <c r="Z40" s="127"/>
      <c r="AA40" s="128">
        <v>7.7544991640142298</v>
      </c>
      <c r="AB40" s="129">
        <v>6.4997281194183598</v>
      </c>
      <c r="AC40" s="130">
        <v>7.1327633097809704</v>
      </c>
      <c r="AD40" s="127"/>
      <c r="AE40" s="131">
        <v>9.7249093701361105</v>
      </c>
      <c r="AF40" s="75"/>
      <c r="AG40" s="146">
        <v>42.072985297633203</v>
      </c>
      <c r="AH40" s="147">
        <v>65.182042792254293</v>
      </c>
      <c r="AI40" s="147">
        <v>67.4011971073392</v>
      </c>
      <c r="AJ40" s="147">
        <v>62.736922065503201</v>
      </c>
      <c r="AK40" s="147">
        <v>58.677034425053698</v>
      </c>
      <c r="AL40" s="148">
        <v>59.214036337556699</v>
      </c>
      <c r="AM40" s="149"/>
      <c r="AN40" s="150">
        <v>56.632317714558901</v>
      </c>
      <c r="AO40" s="151">
        <v>55.386464857757503</v>
      </c>
      <c r="AP40" s="152">
        <v>56.009391286158198</v>
      </c>
      <c r="AQ40" s="149"/>
      <c r="AR40" s="153">
        <v>58.298423465728597</v>
      </c>
      <c r="AS40" s="132"/>
      <c r="AT40" s="124">
        <v>5.6258188433950496</v>
      </c>
      <c r="AU40" s="125">
        <v>9.9907129150721303</v>
      </c>
      <c r="AV40" s="125">
        <v>9.2990949596886097</v>
      </c>
      <c r="AW40" s="125">
        <v>7.1752621917836397</v>
      </c>
      <c r="AX40" s="125">
        <v>9.5920071287729805</v>
      </c>
      <c r="AY40" s="126">
        <v>8.5148671378930398</v>
      </c>
      <c r="AZ40" s="127"/>
      <c r="BA40" s="128">
        <v>5.1027163653983596</v>
      </c>
      <c r="BB40" s="129">
        <v>4.3207858487414903</v>
      </c>
      <c r="BC40" s="130">
        <v>4.7146397145105903</v>
      </c>
      <c r="BD40" s="127"/>
      <c r="BE40" s="131">
        <v>7.4445002288478097</v>
      </c>
      <c r="BF40" s="75"/>
    </row>
    <row r="41" spans="1:70" x14ac:dyDescent="0.2">
      <c r="A41" s="20" t="s">
        <v>84</v>
      </c>
      <c r="B41" s="3" t="str">
        <f t="shared" si="0"/>
        <v>Southwest Virginia - Blue Ridge Highlands</v>
      </c>
      <c r="C41" s="10"/>
      <c r="D41" s="24" t="s">
        <v>16</v>
      </c>
      <c r="E41" s="27" t="s">
        <v>17</v>
      </c>
      <c r="F41" s="3"/>
      <c r="G41" s="154">
        <v>46.875991310313204</v>
      </c>
      <c r="H41" s="149">
        <v>54.048406128515801</v>
      </c>
      <c r="I41" s="149">
        <v>59.171495540818597</v>
      </c>
      <c r="J41" s="149">
        <v>58.703977818431198</v>
      </c>
      <c r="K41" s="149">
        <v>52.480013720557899</v>
      </c>
      <c r="L41" s="155">
        <v>54.255976903727401</v>
      </c>
      <c r="M41" s="149"/>
      <c r="N41" s="156">
        <v>54.968563914932503</v>
      </c>
      <c r="O41" s="157">
        <v>54.052176995197797</v>
      </c>
      <c r="P41" s="158">
        <v>54.5103704550651</v>
      </c>
      <c r="Q41" s="149"/>
      <c r="R41" s="159">
        <v>54.328660775538197</v>
      </c>
      <c r="S41" s="132"/>
      <c r="T41" s="133">
        <v>60.961229177415099</v>
      </c>
      <c r="U41" s="127">
        <v>26.4373791987998</v>
      </c>
      <c r="V41" s="127">
        <v>32.5881060426156</v>
      </c>
      <c r="W41" s="127">
        <v>31.558749174513</v>
      </c>
      <c r="X41" s="127">
        <v>12.270943144299499</v>
      </c>
      <c r="Y41" s="134">
        <v>30.5085332973437</v>
      </c>
      <c r="Z41" s="127"/>
      <c r="AA41" s="135">
        <v>9.0175166221874203</v>
      </c>
      <c r="AB41" s="136">
        <v>11.465205153825901</v>
      </c>
      <c r="AC41" s="137">
        <v>10.217489440864201</v>
      </c>
      <c r="AD41" s="127"/>
      <c r="AE41" s="138">
        <v>23.966105728942601</v>
      </c>
      <c r="AF41" s="75"/>
      <c r="AG41" s="154">
        <v>47.739010118911501</v>
      </c>
      <c r="AH41" s="149">
        <v>58.563836325177199</v>
      </c>
      <c r="AI41" s="149">
        <v>64.151391493253996</v>
      </c>
      <c r="AJ41" s="149">
        <v>60.468263777726897</v>
      </c>
      <c r="AK41" s="149">
        <v>58.956394351703601</v>
      </c>
      <c r="AL41" s="155">
        <v>57.975779213354599</v>
      </c>
      <c r="AM41" s="149"/>
      <c r="AN41" s="156">
        <v>81.759014406585806</v>
      </c>
      <c r="AO41" s="157">
        <v>85.751479247655993</v>
      </c>
      <c r="AP41" s="158">
        <v>83.755246827120899</v>
      </c>
      <c r="AQ41" s="149"/>
      <c r="AR41" s="159">
        <v>65.341341388716401</v>
      </c>
      <c r="AS41" s="132"/>
      <c r="AT41" s="133">
        <v>37.950378378531802</v>
      </c>
      <c r="AU41" s="127">
        <v>30.317152412601999</v>
      </c>
      <c r="AV41" s="127">
        <v>33.879565668597401</v>
      </c>
      <c r="AW41" s="127">
        <v>35.703049861433797</v>
      </c>
      <c r="AX41" s="127">
        <v>31.571238061666399</v>
      </c>
      <c r="AY41" s="134">
        <v>33.688631194886902</v>
      </c>
      <c r="AZ41" s="127"/>
      <c r="BA41" s="135">
        <v>20.375000387961599</v>
      </c>
      <c r="BB41" s="136">
        <v>21.950241278790301</v>
      </c>
      <c r="BC41" s="137">
        <v>21.176275242307799</v>
      </c>
      <c r="BD41" s="127"/>
      <c r="BE41" s="138">
        <v>28.817257211081099</v>
      </c>
      <c r="BF41" s="75"/>
    </row>
    <row r="42" spans="1:70" x14ac:dyDescent="0.2">
      <c r="A42" s="21" t="s">
        <v>85</v>
      </c>
      <c r="B42" s="3" t="str">
        <f t="shared" si="0"/>
        <v>Southwest Virginia - Heart of Appalachia</v>
      </c>
      <c r="C42" s="3"/>
      <c r="D42" s="24" t="s">
        <v>16</v>
      </c>
      <c r="E42" s="27" t="s">
        <v>17</v>
      </c>
      <c r="F42" s="3"/>
      <c r="G42" s="154">
        <v>24.8404005167958</v>
      </c>
      <c r="H42" s="149">
        <v>38.0052777777777</v>
      </c>
      <c r="I42" s="149">
        <v>40.669864341085201</v>
      </c>
      <c r="J42" s="149">
        <v>41.746815245477997</v>
      </c>
      <c r="K42" s="149">
        <v>36.852648578811298</v>
      </c>
      <c r="L42" s="155">
        <v>36.4230012919896</v>
      </c>
      <c r="M42" s="149"/>
      <c r="N42" s="156">
        <v>33.049476744186002</v>
      </c>
      <c r="O42" s="157">
        <v>30.353488372093</v>
      </c>
      <c r="P42" s="158">
        <v>31.701482558139499</v>
      </c>
      <c r="Q42" s="149"/>
      <c r="R42" s="159">
        <v>35.073995939461</v>
      </c>
      <c r="S42" s="132"/>
      <c r="T42" s="133">
        <v>-15.3336154109499</v>
      </c>
      <c r="U42" s="127">
        <v>-23.597980054845198</v>
      </c>
      <c r="V42" s="127">
        <v>-17.5227551471807</v>
      </c>
      <c r="W42" s="127">
        <v>-16.1824518929871</v>
      </c>
      <c r="X42" s="127">
        <v>-4.7662861573150703</v>
      </c>
      <c r="Y42" s="134">
        <v>-16.036259755365698</v>
      </c>
      <c r="Z42" s="127"/>
      <c r="AA42" s="135">
        <v>-18.247147625172399</v>
      </c>
      <c r="AB42" s="136">
        <v>-13.5449303953609</v>
      </c>
      <c r="AC42" s="137">
        <v>-16.0615396669509</v>
      </c>
      <c r="AD42" s="127"/>
      <c r="AE42" s="138">
        <v>-16.0427895396395</v>
      </c>
      <c r="AF42" s="75"/>
      <c r="AG42" s="154">
        <v>28.812385335917298</v>
      </c>
      <c r="AH42" s="149">
        <v>41.0678940568475</v>
      </c>
      <c r="AI42" s="149">
        <v>42.208410852713101</v>
      </c>
      <c r="AJ42" s="149">
        <v>41.382667958656299</v>
      </c>
      <c r="AK42" s="149">
        <v>38.229686692506398</v>
      </c>
      <c r="AL42" s="155">
        <v>38.340208979328096</v>
      </c>
      <c r="AM42" s="149"/>
      <c r="AN42" s="156">
        <v>37.681568152454702</v>
      </c>
      <c r="AO42" s="157">
        <v>34.627797157622702</v>
      </c>
      <c r="AP42" s="158">
        <v>36.154682655038698</v>
      </c>
      <c r="AQ42" s="149"/>
      <c r="AR42" s="159">
        <v>37.715772886674003</v>
      </c>
      <c r="AS42" s="132"/>
      <c r="AT42" s="133">
        <v>-9.0692668190609602</v>
      </c>
      <c r="AU42" s="127">
        <v>-10.267271077003601</v>
      </c>
      <c r="AV42" s="127">
        <v>-10.786198871696101</v>
      </c>
      <c r="AW42" s="127">
        <v>-12.8888362038822</v>
      </c>
      <c r="AX42" s="127">
        <v>-5.5064676882105301</v>
      </c>
      <c r="AY42" s="134">
        <v>-9.8842467108336205</v>
      </c>
      <c r="AZ42" s="127"/>
      <c r="BA42" s="135">
        <v>-11.3915607705061</v>
      </c>
      <c r="BB42" s="136">
        <v>-10.5595208159544</v>
      </c>
      <c r="BC42" s="137">
        <v>-10.995050411326501</v>
      </c>
      <c r="BD42" s="127"/>
      <c r="BE42" s="138">
        <v>-10.191230472270099</v>
      </c>
      <c r="BF42" s="75"/>
    </row>
    <row r="43" spans="1:70" x14ac:dyDescent="0.2">
      <c r="A43" s="22" t="s">
        <v>86</v>
      </c>
      <c r="B43" s="3" t="str">
        <f t="shared" si="0"/>
        <v>Virginia Mountains</v>
      </c>
      <c r="C43" s="3"/>
      <c r="D43" s="25" t="s">
        <v>16</v>
      </c>
      <c r="E43" s="28" t="s">
        <v>17</v>
      </c>
      <c r="F43" s="3"/>
      <c r="G43" s="154">
        <v>35.410990344827503</v>
      </c>
      <c r="H43" s="149">
        <v>65.258686896551694</v>
      </c>
      <c r="I43" s="149">
        <v>71.107873103448199</v>
      </c>
      <c r="J43" s="149">
        <v>70.4582510344827</v>
      </c>
      <c r="K43" s="149">
        <v>57.075139310344802</v>
      </c>
      <c r="L43" s="155">
        <v>59.862188137931</v>
      </c>
      <c r="M43" s="149"/>
      <c r="N43" s="156">
        <v>65.461100689655098</v>
      </c>
      <c r="O43" s="157">
        <v>68.634035862068899</v>
      </c>
      <c r="P43" s="158">
        <v>67.047568275862005</v>
      </c>
      <c r="Q43" s="149"/>
      <c r="R43" s="159">
        <v>61.9151538916256</v>
      </c>
      <c r="S43" s="132"/>
      <c r="T43" s="133">
        <v>-48.413327806184803</v>
      </c>
      <c r="U43" s="127">
        <v>-20.493795746846601</v>
      </c>
      <c r="V43" s="127">
        <v>1.11732102921525</v>
      </c>
      <c r="W43" s="127">
        <v>16.5597192962821</v>
      </c>
      <c r="X43" s="127">
        <v>-2.4874357988742299</v>
      </c>
      <c r="Y43" s="134">
        <v>-11.9738644191508</v>
      </c>
      <c r="Z43" s="127"/>
      <c r="AA43" s="135">
        <v>4.1297330862508099</v>
      </c>
      <c r="AB43" s="136">
        <v>5.8220563045484397</v>
      </c>
      <c r="AC43" s="137">
        <v>4.9890984254450004</v>
      </c>
      <c r="AD43" s="127"/>
      <c r="AE43" s="138">
        <v>-7.34197060964072</v>
      </c>
      <c r="AF43" s="75"/>
      <c r="AG43" s="154">
        <v>40.970055862068897</v>
      </c>
      <c r="AH43" s="149">
        <v>61.603517931034403</v>
      </c>
      <c r="AI43" s="149">
        <v>66.339376551724101</v>
      </c>
      <c r="AJ43" s="149">
        <v>71.850878965517197</v>
      </c>
      <c r="AK43" s="149">
        <v>66.5357679310344</v>
      </c>
      <c r="AL43" s="155">
        <v>61.459919448275798</v>
      </c>
      <c r="AM43" s="149"/>
      <c r="AN43" s="156">
        <v>77.246098275861996</v>
      </c>
      <c r="AO43" s="157">
        <v>77.644868620689607</v>
      </c>
      <c r="AP43" s="158">
        <v>77.445483448275795</v>
      </c>
      <c r="AQ43" s="149"/>
      <c r="AR43" s="159">
        <v>66.027223448275805</v>
      </c>
      <c r="AS43" s="132"/>
      <c r="AT43" s="133">
        <v>-16.6289862195129</v>
      </c>
      <c r="AU43" s="127">
        <v>-0.72537879215843004</v>
      </c>
      <c r="AV43" s="127">
        <v>6.8329772281906198</v>
      </c>
      <c r="AW43" s="127">
        <v>11.806491175276699</v>
      </c>
      <c r="AX43" s="127">
        <v>4.0144048305007596</v>
      </c>
      <c r="AY43" s="134">
        <v>1.91571245035669</v>
      </c>
      <c r="AZ43" s="127"/>
      <c r="BA43" s="135">
        <v>-8.0152197196384098E-2</v>
      </c>
      <c r="BB43" s="136">
        <v>0.91171897553899295</v>
      </c>
      <c r="BC43" s="137">
        <v>0.41461083467617599</v>
      </c>
      <c r="BD43" s="127"/>
      <c r="BE43" s="138">
        <v>1.40768280232623</v>
      </c>
      <c r="BF43" s="75"/>
    </row>
    <row r="44" spans="1:70" x14ac:dyDescent="0.2">
      <c r="A44" s="83" t="s">
        <v>111</v>
      </c>
      <c r="B44" s="3" t="s">
        <v>117</v>
      </c>
      <c r="D44" s="25" t="s">
        <v>16</v>
      </c>
      <c r="E44" s="28" t="s">
        <v>17</v>
      </c>
      <c r="G44" s="154">
        <v>72.748523720349496</v>
      </c>
      <c r="H44" s="149">
        <v>139.15924469413201</v>
      </c>
      <c r="I44" s="149">
        <v>178.257821473158</v>
      </c>
      <c r="J44" s="149">
        <v>185.754934456928</v>
      </c>
      <c r="K44" s="149">
        <v>178.816001872659</v>
      </c>
      <c r="L44" s="155">
        <v>150.94730524344499</v>
      </c>
      <c r="M44" s="149"/>
      <c r="N44" s="156">
        <v>212.54089894606301</v>
      </c>
      <c r="O44" s="157">
        <v>240.19190948542999</v>
      </c>
      <c r="P44" s="158">
        <v>226.366404215747</v>
      </c>
      <c r="Q44" s="149"/>
      <c r="R44" s="159">
        <v>172.601097810608</v>
      </c>
      <c r="S44" s="132"/>
      <c r="T44" s="133">
        <v>-34.131853387168903</v>
      </c>
      <c r="U44" s="127">
        <v>-11.0091983563208</v>
      </c>
      <c r="V44" s="127">
        <v>-6.6358970429806199</v>
      </c>
      <c r="W44" s="127">
        <v>5.7873471395222298</v>
      </c>
      <c r="X44" s="127">
        <v>2.07489411037148</v>
      </c>
      <c r="Y44" s="134">
        <v>-6.65232889773577</v>
      </c>
      <c r="Z44" s="127"/>
      <c r="AA44" s="135">
        <v>1.57523198257839</v>
      </c>
      <c r="AB44" s="136">
        <v>7.3243087694835198</v>
      </c>
      <c r="AC44" s="137">
        <v>4.5463879397756699</v>
      </c>
      <c r="AD44" s="127"/>
      <c r="AE44" s="138">
        <v>-2.6868704325483299</v>
      </c>
      <c r="AF44" s="78"/>
      <c r="AG44" s="154">
        <v>111.078722248098</v>
      </c>
      <c r="AH44" s="149">
        <v>144.16734668529699</v>
      </c>
      <c r="AI44" s="149">
        <v>175.617386275423</v>
      </c>
      <c r="AJ44" s="149">
        <v>208.155661387983</v>
      </c>
      <c r="AK44" s="149">
        <v>211.00554727526699</v>
      </c>
      <c r="AL44" s="155">
        <v>170.00493277441299</v>
      </c>
      <c r="AM44" s="149"/>
      <c r="AN44" s="156">
        <v>231.75412507749499</v>
      </c>
      <c r="AO44" s="157">
        <v>235.31453115312999</v>
      </c>
      <c r="AP44" s="158">
        <v>233.534328115313</v>
      </c>
      <c r="AQ44" s="149"/>
      <c r="AR44" s="159">
        <v>188.17831984748</v>
      </c>
      <c r="AS44" s="132"/>
      <c r="AT44" s="133">
        <v>3.1309630340078698</v>
      </c>
      <c r="AU44" s="127">
        <v>5.17803436831755</v>
      </c>
      <c r="AV44" s="127">
        <v>11.658689356877201</v>
      </c>
      <c r="AW44" s="127">
        <v>18.557685337320098</v>
      </c>
      <c r="AX44" s="127">
        <v>17.0571090344942</v>
      </c>
      <c r="AY44" s="134">
        <v>12.156912610375199</v>
      </c>
      <c r="AZ44" s="127"/>
      <c r="BA44" s="135">
        <v>2.7927693591292502</v>
      </c>
      <c r="BB44" s="136">
        <v>9.1121650571773998</v>
      </c>
      <c r="BC44" s="137">
        <v>5.8823092282610903</v>
      </c>
      <c r="BD44" s="127"/>
      <c r="BE44" s="138">
        <v>9.8613802517742499</v>
      </c>
    </row>
    <row r="45" spans="1:70" x14ac:dyDescent="0.2">
      <c r="A45" s="83" t="s">
        <v>112</v>
      </c>
      <c r="B45" s="3" t="s">
        <v>118</v>
      </c>
      <c r="D45" s="25" t="s">
        <v>16</v>
      </c>
      <c r="E45" s="28" t="s">
        <v>17</v>
      </c>
      <c r="G45" s="154">
        <v>52.863066579206198</v>
      </c>
      <c r="H45" s="149">
        <v>118.69972211079001</v>
      </c>
      <c r="I45" s="149">
        <v>158.359699354979</v>
      </c>
      <c r="J45" s="149">
        <v>159.43991472613899</v>
      </c>
      <c r="K45" s="149">
        <v>120.272221128967</v>
      </c>
      <c r="L45" s="155">
        <v>121.92692478001599</v>
      </c>
      <c r="M45" s="149"/>
      <c r="N45" s="156">
        <v>115.110026602529</v>
      </c>
      <c r="O45" s="157">
        <v>125.466987719106</v>
      </c>
      <c r="P45" s="158">
        <v>120.28850716081701</v>
      </c>
      <c r="Q45" s="149"/>
      <c r="R45" s="159">
        <v>121.458805460245</v>
      </c>
      <c r="S45" s="132"/>
      <c r="T45" s="133">
        <v>-33.307594028200299</v>
      </c>
      <c r="U45" s="127">
        <v>-10.8696246227891</v>
      </c>
      <c r="V45" s="127">
        <v>-0.93241484856583901</v>
      </c>
      <c r="W45" s="127">
        <v>5.0050094727227004</v>
      </c>
      <c r="X45" s="127">
        <v>2.2506843283189801</v>
      </c>
      <c r="Y45" s="134">
        <v>-5.0050395092972</v>
      </c>
      <c r="Z45" s="127"/>
      <c r="AA45" s="135">
        <v>12.386982399323299</v>
      </c>
      <c r="AB45" s="136">
        <v>10.4744680259276</v>
      </c>
      <c r="AC45" s="137">
        <v>11.381369850407699</v>
      </c>
      <c r="AD45" s="127"/>
      <c r="AE45" s="138">
        <v>-0.87869641653454</v>
      </c>
      <c r="AF45" s="78"/>
      <c r="AG45" s="154">
        <v>65.286069697637998</v>
      </c>
      <c r="AH45" s="149">
        <v>105.50945373891101</v>
      </c>
      <c r="AI45" s="149">
        <v>135.22773831374101</v>
      </c>
      <c r="AJ45" s="149">
        <v>141.21320366046001</v>
      </c>
      <c r="AK45" s="149">
        <v>117.91204604861601</v>
      </c>
      <c r="AL45" s="155">
        <v>113.02970229187299</v>
      </c>
      <c r="AM45" s="149"/>
      <c r="AN45" s="156">
        <v>112.649264391844</v>
      </c>
      <c r="AO45" s="157">
        <v>107.203814579186</v>
      </c>
      <c r="AP45" s="158">
        <v>109.92653948551499</v>
      </c>
      <c r="AQ45" s="149"/>
      <c r="AR45" s="159">
        <v>112.1430843472</v>
      </c>
      <c r="AS45" s="132"/>
      <c r="AT45" s="133">
        <v>0.82779809284348105</v>
      </c>
      <c r="AU45" s="127">
        <v>2.70479732965181</v>
      </c>
      <c r="AV45" s="127">
        <v>9.8794295747448206</v>
      </c>
      <c r="AW45" s="127">
        <v>11.9895111961994</v>
      </c>
      <c r="AX45" s="127">
        <v>10.2683833851492</v>
      </c>
      <c r="AY45" s="134">
        <v>7.9399113195746596</v>
      </c>
      <c r="AZ45" s="127"/>
      <c r="BA45" s="135">
        <v>9.8938171835959707</v>
      </c>
      <c r="BB45" s="136">
        <v>3.2898642613790798</v>
      </c>
      <c r="BC45" s="137">
        <v>6.5713224316605698</v>
      </c>
      <c r="BD45" s="127"/>
      <c r="BE45" s="138">
        <v>7.5523343897995803</v>
      </c>
    </row>
    <row r="46" spans="1:70" x14ac:dyDescent="0.2">
      <c r="A46" s="83" t="s">
        <v>113</v>
      </c>
      <c r="B46" s="3" t="s">
        <v>119</v>
      </c>
      <c r="D46" s="25" t="s">
        <v>16</v>
      </c>
      <c r="E46" s="28" t="s">
        <v>17</v>
      </c>
      <c r="G46" s="154">
        <v>46.405245629397001</v>
      </c>
      <c r="H46" s="149">
        <v>77.066324164376894</v>
      </c>
      <c r="I46" s="149">
        <v>100.137907243576</v>
      </c>
      <c r="J46" s="149">
        <v>101.335980856909</v>
      </c>
      <c r="K46" s="149">
        <v>81.946442223497002</v>
      </c>
      <c r="L46" s="155">
        <v>81.378380023551401</v>
      </c>
      <c r="M46" s="149"/>
      <c r="N46" s="156">
        <v>80.182189679640004</v>
      </c>
      <c r="O46" s="157">
        <v>86.615401129261102</v>
      </c>
      <c r="P46" s="158">
        <v>83.398795404450595</v>
      </c>
      <c r="Q46" s="149"/>
      <c r="R46" s="159">
        <v>81.955641560951193</v>
      </c>
      <c r="S46" s="132"/>
      <c r="T46" s="133">
        <v>-15.312211634603299</v>
      </c>
      <c r="U46" s="127">
        <v>-12.129609047138899</v>
      </c>
      <c r="V46" s="127">
        <v>-4.9979041717659003</v>
      </c>
      <c r="W46" s="127">
        <v>-1.07426071428165</v>
      </c>
      <c r="X46" s="127">
        <v>1.2709017410321299</v>
      </c>
      <c r="Y46" s="134">
        <v>-5.6505925004234401</v>
      </c>
      <c r="Z46" s="127"/>
      <c r="AA46" s="135">
        <v>-0.73172158181207103</v>
      </c>
      <c r="AB46" s="136">
        <v>2.3409533804549798</v>
      </c>
      <c r="AC46" s="137">
        <v>0.84047700668861303</v>
      </c>
      <c r="AD46" s="127"/>
      <c r="AE46" s="138">
        <v>-3.8511484468433799</v>
      </c>
      <c r="AF46" s="78"/>
      <c r="AG46" s="154">
        <v>52.728949243636499</v>
      </c>
      <c r="AH46" s="149">
        <v>75.141665886651097</v>
      </c>
      <c r="AI46" s="149">
        <v>94.324046166852796</v>
      </c>
      <c r="AJ46" s="149">
        <v>97.730603656511306</v>
      </c>
      <c r="AK46" s="149">
        <v>86.265507110721899</v>
      </c>
      <c r="AL46" s="155">
        <v>81.238154412874707</v>
      </c>
      <c r="AM46" s="149"/>
      <c r="AN46" s="156">
        <v>90.051605271898296</v>
      </c>
      <c r="AO46" s="157">
        <v>87.314460053141701</v>
      </c>
      <c r="AP46" s="158">
        <v>88.683032662520006</v>
      </c>
      <c r="AQ46" s="149"/>
      <c r="AR46" s="159">
        <v>83.365262484201907</v>
      </c>
      <c r="AS46" s="132"/>
      <c r="AT46" s="133">
        <v>4.6849609915573396</v>
      </c>
      <c r="AU46" s="127">
        <v>0.274206091248275</v>
      </c>
      <c r="AV46" s="127">
        <v>7.4950190525198401</v>
      </c>
      <c r="AW46" s="127">
        <v>10.4808009029299</v>
      </c>
      <c r="AX46" s="127">
        <v>8.48590112891433</v>
      </c>
      <c r="AY46" s="134">
        <v>6.6034156091017602</v>
      </c>
      <c r="AZ46" s="127"/>
      <c r="BA46" s="135">
        <v>7.5305250584248604</v>
      </c>
      <c r="BB46" s="136">
        <v>5.2180371283539504</v>
      </c>
      <c r="BC46" s="137">
        <v>6.3795574560475101</v>
      </c>
      <c r="BD46" s="127"/>
      <c r="BE46" s="138">
        <v>6.53527664218403</v>
      </c>
    </row>
    <row r="47" spans="1:70" x14ac:dyDescent="0.2">
      <c r="A47" s="83" t="s">
        <v>114</v>
      </c>
      <c r="B47" s="3" t="s">
        <v>120</v>
      </c>
      <c r="D47" s="25" t="s">
        <v>16</v>
      </c>
      <c r="E47" s="28" t="s">
        <v>17</v>
      </c>
      <c r="G47" s="154">
        <v>40.623147425034901</v>
      </c>
      <c r="H47" s="149">
        <v>60.654941427834601</v>
      </c>
      <c r="I47" s="149">
        <v>70.156656597657104</v>
      </c>
      <c r="J47" s="149">
        <v>71.003118445934305</v>
      </c>
      <c r="K47" s="149">
        <v>63.726259485743697</v>
      </c>
      <c r="L47" s="155">
        <v>61.232824676440899</v>
      </c>
      <c r="M47" s="149"/>
      <c r="N47" s="156">
        <v>66.443346349370003</v>
      </c>
      <c r="O47" s="157">
        <v>70.6545944153834</v>
      </c>
      <c r="P47" s="158">
        <v>68.548970382376694</v>
      </c>
      <c r="Q47" s="149"/>
      <c r="R47" s="159">
        <v>63.323152020994002</v>
      </c>
      <c r="S47" s="132"/>
      <c r="T47" s="133">
        <v>-8.2921033676685401</v>
      </c>
      <c r="U47" s="127">
        <v>-4.4479817420622103</v>
      </c>
      <c r="V47" s="127">
        <v>-0.431701361068698</v>
      </c>
      <c r="W47" s="127">
        <v>2.33956908538137</v>
      </c>
      <c r="X47" s="127">
        <v>6.5396897504732303</v>
      </c>
      <c r="Y47" s="134">
        <v>-0.41176893270195902</v>
      </c>
      <c r="Z47" s="127"/>
      <c r="AA47" s="135">
        <v>-0.36775102864786002</v>
      </c>
      <c r="AB47" s="136">
        <v>2.5152306727787601</v>
      </c>
      <c r="AC47" s="137">
        <v>1.09747038710581</v>
      </c>
      <c r="AD47" s="127"/>
      <c r="AE47" s="138">
        <v>5.0192925704226898E-2</v>
      </c>
      <c r="AF47" s="78"/>
      <c r="AG47" s="154">
        <v>43.953939539111602</v>
      </c>
      <c r="AH47" s="149">
        <v>59.857197352099497</v>
      </c>
      <c r="AI47" s="149">
        <v>68.396057133733706</v>
      </c>
      <c r="AJ47" s="149">
        <v>68.977751925131699</v>
      </c>
      <c r="AK47" s="149">
        <v>66.898601562212093</v>
      </c>
      <c r="AL47" s="155">
        <v>61.617360304593397</v>
      </c>
      <c r="AM47" s="149"/>
      <c r="AN47" s="156">
        <v>77.062468896994702</v>
      </c>
      <c r="AO47" s="157">
        <v>76.625281370128803</v>
      </c>
      <c r="AP47" s="158">
        <v>76.843875133561696</v>
      </c>
      <c r="AQ47" s="149"/>
      <c r="AR47" s="159">
        <v>65.967907608790995</v>
      </c>
      <c r="AS47" s="132"/>
      <c r="AT47" s="133">
        <v>2.9314135600508302</v>
      </c>
      <c r="AU47" s="127">
        <v>0.32800603788228599</v>
      </c>
      <c r="AV47" s="127">
        <v>4.1810029138597704</v>
      </c>
      <c r="AW47" s="127">
        <v>6.0372540321785699</v>
      </c>
      <c r="AX47" s="127">
        <v>6.0545052317097703</v>
      </c>
      <c r="AY47" s="134">
        <v>4.0324917337315496</v>
      </c>
      <c r="AZ47" s="127"/>
      <c r="BA47" s="135">
        <v>3.9754408231440701</v>
      </c>
      <c r="BB47" s="136">
        <v>3.48880512592932</v>
      </c>
      <c r="BC47" s="137">
        <v>3.7322443937249501</v>
      </c>
      <c r="BD47" s="127"/>
      <c r="BE47" s="138">
        <v>3.9335829335040202</v>
      </c>
    </row>
    <row r="48" spans="1:70" x14ac:dyDescent="0.2">
      <c r="A48" s="83" t="s">
        <v>115</v>
      </c>
      <c r="B48" s="3" t="s">
        <v>121</v>
      </c>
      <c r="D48" s="25" t="s">
        <v>16</v>
      </c>
      <c r="E48" s="28" t="s">
        <v>17</v>
      </c>
      <c r="G48" s="154">
        <v>32.920203257691703</v>
      </c>
      <c r="H48" s="149">
        <v>41.274738038888103</v>
      </c>
      <c r="I48" s="149">
        <v>44.372370875678598</v>
      </c>
      <c r="J48" s="149">
        <v>45.212120284003802</v>
      </c>
      <c r="K48" s="149">
        <v>42.600527170634301</v>
      </c>
      <c r="L48" s="155">
        <v>41.275991925379302</v>
      </c>
      <c r="M48" s="149"/>
      <c r="N48" s="156">
        <v>44.4249208779989</v>
      </c>
      <c r="O48" s="157">
        <v>46.254970532275202</v>
      </c>
      <c r="P48" s="158">
        <v>45.339945705137097</v>
      </c>
      <c r="Q48" s="149"/>
      <c r="R48" s="159">
        <v>42.437121576738697</v>
      </c>
      <c r="S48" s="132"/>
      <c r="T48" s="133">
        <v>0.76685747659710002</v>
      </c>
      <c r="U48" s="127">
        <v>2.7552278942070001</v>
      </c>
      <c r="V48" s="127">
        <v>3.7089889186434699</v>
      </c>
      <c r="W48" s="127">
        <v>5.3151620170526099</v>
      </c>
      <c r="X48" s="127">
        <v>4.3739741161074104</v>
      </c>
      <c r="Y48" s="134">
        <v>3.5167114968158799</v>
      </c>
      <c r="Z48" s="127"/>
      <c r="AA48" s="135">
        <v>-1.4048894453395799</v>
      </c>
      <c r="AB48" s="136">
        <v>1.2416004952221</v>
      </c>
      <c r="AC48" s="137">
        <v>-7.2461128167904107E-2</v>
      </c>
      <c r="AD48" s="127"/>
      <c r="AE48" s="138">
        <v>2.39404467962434</v>
      </c>
      <c r="AF48" s="78"/>
      <c r="AG48" s="154">
        <v>34.666231379646298</v>
      </c>
      <c r="AH48" s="149">
        <v>41.7421896607731</v>
      </c>
      <c r="AI48" s="149">
        <v>44.891985590978599</v>
      </c>
      <c r="AJ48" s="149">
        <v>44.150931365724603</v>
      </c>
      <c r="AK48" s="149">
        <v>43.513396445310597</v>
      </c>
      <c r="AL48" s="155">
        <v>41.792946888486703</v>
      </c>
      <c r="AM48" s="149"/>
      <c r="AN48" s="156">
        <v>48.768245046173803</v>
      </c>
      <c r="AO48" s="157">
        <v>49.5739385818367</v>
      </c>
      <c r="AP48" s="158">
        <v>49.171091814005202</v>
      </c>
      <c r="AQ48" s="149"/>
      <c r="AR48" s="159">
        <v>43.900988295777701</v>
      </c>
      <c r="AS48" s="132"/>
      <c r="AT48" s="133">
        <v>2.12392120912047</v>
      </c>
      <c r="AU48" s="127">
        <v>2.2696867804766399</v>
      </c>
      <c r="AV48" s="127">
        <v>2.5390489237351601</v>
      </c>
      <c r="AW48" s="127">
        <v>3.7006364128578899</v>
      </c>
      <c r="AX48" s="127">
        <v>3.8605107057523398</v>
      </c>
      <c r="AY48" s="134">
        <v>2.9317981736894501</v>
      </c>
      <c r="AZ48" s="127"/>
      <c r="BA48" s="135">
        <v>8.41828440640945E-2</v>
      </c>
      <c r="BB48" s="136">
        <v>2.7926665173821998</v>
      </c>
      <c r="BC48" s="137">
        <v>1.4314302440404401</v>
      </c>
      <c r="BD48" s="127"/>
      <c r="BE48" s="138">
        <v>2.4469205059756698</v>
      </c>
    </row>
    <row r="49" spans="1:57" x14ac:dyDescent="0.2">
      <c r="A49" s="84" t="s">
        <v>116</v>
      </c>
      <c r="B49" s="3" t="s">
        <v>122</v>
      </c>
      <c r="D49" s="25" t="s">
        <v>16</v>
      </c>
      <c r="E49" s="28" t="s">
        <v>17</v>
      </c>
      <c r="G49" s="160">
        <v>25.786469645348799</v>
      </c>
      <c r="H49" s="161">
        <v>28.252508311771301</v>
      </c>
      <c r="I49" s="161">
        <v>28.808158717329899</v>
      </c>
      <c r="J49" s="161">
        <v>29.308415620548299</v>
      </c>
      <c r="K49" s="161">
        <v>29.062511477745101</v>
      </c>
      <c r="L49" s="162">
        <v>28.243569894411198</v>
      </c>
      <c r="M49" s="149"/>
      <c r="N49" s="163">
        <v>31.525443047358699</v>
      </c>
      <c r="O49" s="164">
        <v>31.645392513882001</v>
      </c>
      <c r="P49" s="165">
        <v>31.5854177806204</v>
      </c>
      <c r="Q49" s="149"/>
      <c r="R49" s="166">
        <v>29.198371679776699</v>
      </c>
      <c r="S49" s="132"/>
      <c r="T49" s="139">
        <v>2.0870572160633301</v>
      </c>
      <c r="U49" s="140">
        <v>2.7533262019326501</v>
      </c>
      <c r="V49" s="140">
        <v>1.19537110945514</v>
      </c>
      <c r="W49" s="140">
        <v>2.55487086636581</v>
      </c>
      <c r="X49" s="140">
        <v>1.9645551396626999</v>
      </c>
      <c r="Y49" s="141">
        <v>2.1072391820494398</v>
      </c>
      <c r="Z49" s="127"/>
      <c r="AA49" s="142">
        <v>-2.4323473138940002</v>
      </c>
      <c r="AB49" s="143">
        <v>-4.5932020504570898</v>
      </c>
      <c r="AC49" s="144">
        <v>-3.5269241245643999</v>
      </c>
      <c r="AD49" s="127"/>
      <c r="AE49" s="145">
        <v>0.29681558549877601</v>
      </c>
      <c r="AG49" s="160">
        <v>26.445042054645899</v>
      </c>
      <c r="AH49" s="161">
        <v>28.4775558942586</v>
      </c>
      <c r="AI49" s="161">
        <v>29.011001708723398</v>
      </c>
      <c r="AJ49" s="161">
        <v>29.097076360353501</v>
      </c>
      <c r="AK49" s="161">
        <v>29.447713642849799</v>
      </c>
      <c r="AL49" s="162">
        <v>28.4956689744646</v>
      </c>
      <c r="AM49" s="149"/>
      <c r="AN49" s="163">
        <v>33.806350904232801</v>
      </c>
      <c r="AO49" s="164">
        <v>34.378206130145401</v>
      </c>
      <c r="AP49" s="165">
        <v>34.092278517189101</v>
      </c>
      <c r="AQ49" s="149"/>
      <c r="AR49" s="166">
        <v>30.094695283110099</v>
      </c>
      <c r="AS49" s="132"/>
      <c r="AT49" s="139">
        <v>3.3575384322362698</v>
      </c>
      <c r="AU49" s="140">
        <v>2.6934499713087501</v>
      </c>
      <c r="AV49" s="140">
        <v>1.4813685912919401</v>
      </c>
      <c r="AW49" s="140">
        <v>1.4838903382045301</v>
      </c>
      <c r="AX49" s="140">
        <v>2.7552295633883199</v>
      </c>
      <c r="AY49" s="141">
        <v>2.3302261199929699</v>
      </c>
      <c r="AZ49" s="127"/>
      <c r="BA49" s="142">
        <v>-0.31281286093038302</v>
      </c>
      <c r="BB49" s="143">
        <v>0.81830735203546801</v>
      </c>
      <c r="BC49" s="144">
        <v>0.25430008146171701</v>
      </c>
      <c r="BD49" s="127"/>
      <c r="BE49" s="145">
        <v>1.65273296018781</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J27" sqref="J27"/>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6" t="str">
        <f>HYPERLINK("http://www.str.com/data-insights/resources/glossary", "For all STR definitions, please visit www.str.com/data-insights/resources/glossary")</f>
        <v>For all STR definitions, please visit www.str.com/data-insights/resources/glossary</v>
      </c>
      <c r="B5" s="206"/>
      <c r="C5" s="206"/>
      <c r="D5" s="206"/>
      <c r="E5" s="206"/>
      <c r="F5" s="206"/>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6" t="str">
        <f>HYPERLINK("http://www.str.com/data-insights/resources/FAQ", "For all STR FAQs, please click here or visit http://www.str.com/data-insights/resources/FAQ")</f>
        <v>For all STR FAQs, please click here or visit http://www.str.com/data-insights/resources/FAQ</v>
      </c>
      <c r="B9" s="206"/>
      <c r="C9" s="206"/>
      <c r="D9" s="206"/>
      <c r="E9" s="206"/>
      <c r="F9" s="206"/>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6" t="str">
        <f>HYPERLINK("http://www.str.com/contact", "For additional support, please contact your regional office")</f>
        <v>For additional support, please contact your regional office</v>
      </c>
      <c r="B12" s="206"/>
      <c r="C12" s="206"/>
      <c r="D12" s="206"/>
      <c r="E12" s="206"/>
      <c r="F12" s="206"/>
      <c r="G12" s="206"/>
      <c r="H12" s="206"/>
      <c r="I12" s="206"/>
      <c r="J12" s="206"/>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5" t="str">
        <f>HYPERLINK("http://www.hotelnewsnow.com/", "For the latest in industry news, visit HotelNewsNow.com.")</f>
        <v>For the latest in industry news, visit HotelNewsNow.com.</v>
      </c>
      <c r="B14" s="205"/>
      <c r="C14" s="205"/>
      <c r="D14" s="205"/>
      <c r="E14" s="205"/>
      <c r="F14" s="205"/>
      <c r="G14" s="205"/>
      <c r="H14" s="205"/>
      <c r="I14" s="205"/>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5" t="str">
        <f>HYPERLINK("http://www.hoteldataconference.com/", "To learn more about the Hotel Data Conference, visit HotelDataConference.com.")</f>
        <v>To learn more about the Hotel Data Conference, visit HotelDataConference.com.</v>
      </c>
      <c r="B15" s="205"/>
      <c r="C15" s="205"/>
      <c r="D15" s="205"/>
      <c r="E15" s="205"/>
      <c r="F15" s="205"/>
      <c r="G15" s="205"/>
      <c r="H15" s="205"/>
      <c r="I15" s="205"/>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28AD9F87-D247-440C-B61B-607BA1965CCF}"/>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2024-12-12T19:50:42Z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